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kc-file02\学内LAN共有\大学事務局\入試センター事務室\非公開\★入試共有\★入学センター\★入試\◎東計電算\2027\★ダウンロード書式（本学所定用紙）\特別給費奨学生総合型選抜\"/>
    </mc:Choice>
  </mc:AlternateContent>
  <xr:revisionPtr revIDLastSave="0" documentId="13_ncr:1_{B83FEE5C-7274-47BF-8BB6-D35AF3B35E46}" xr6:coauthVersionLast="47" xr6:coauthVersionMax="47" xr10:uidLastSave="{00000000-0000-0000-0000-000000000000}"/>
  <workbookProtection workbookAlgorithmName="SHA-512" workbookHashValue="GWXHSPYHwmCZnyLfw74jQVoA8hgcosRyQ0LcBO3k7rcdWepFL9YlYqId2nHFdRJM4XrMR6qmafKNF6jRwkrLRw==" workbookSaltValue="szMTeBi5NbWVddZfJqHZYg==" workbookSpinCount="100000" lockStructure="1"/>
  <bookViews>
    <workbookView xWindow="-108" yWindow="-108" windowWidth="23256" windowHeight="12456" firstSheet="1" activeTab="1" xr2:uid="{F1920B5F-4CE3-4671-BD68-C148015190C7}"/>
  </bookViews>
  <sheets>
    <sheet name="【Web掲載時非表示】志願者データ" sheetId="3" state="hidden" r:id="rId1"/>
    <sheet name="志願票" sheetId="1" r:id="rId2"/>
    <sheet name="志願票（記入例）" sheetId="7" r:id="rId3"/>
    <sheet name="高等学校等コード" sheetId="6" r:id="rId4"/>
    <sheet name="Sheet1" sheetId="5" state="hidden" r:id="rId5"/>
  </sheets>
  <definedNames>
    <definedName name="_1">Sheet1!$C$2:$C$32</definedName>
    <definedName name="_10">Sheet1!$C$2:$C$32</definedName>
    <definedName name="_11">Sheet1!$C$2:$C$31</definedName>
    <definedName name="_12">Sheet1!$C$2:$C$32</definedName>
    <definedName name="_2">Sheet1!$C$2:$C$30</definedName>
    <definedName name="_2006">Sheet1!$B$5:$B$13</definedName>
    <definedName name="_2007">Sheet1!$B$2:$B$13</definedName>
    <definedName name="_2008">Sheet1!$B$2:$B$13</definedName>
    <definedName name="_2009">Sheet1!$B$2:$B$5</definedName>
    <definedName name="_3">Sheet1!$C$2:$C$32</definedName>
    <definedName name="_4">Sheet1!$C$2:$C$31</definedName>
    <definedName name="_5">Sheet1!$C$2:$C$32</definedName>
    <definedName name="_6">Sheet1!$C$2:$C$31</definedName>
    <definedName name="_7">Sheet1!$C$2:$C$32</definedName>
    <definedName name="_8">Sheet1!$C$2:$C$32</definedName>
    <definedName name="_9">Sheet1!$C$2:$C$31</definedName>
    <definedName name="_xlnm._FilterDatabase" localSheetId="3" hidden="1">高等学校等コード!$A$1:$H$5960</definedName>
    <definedName name="_xlnm.Print_Area" localSheetId="1">志願票!$A$1:$AO$60</definedName>
    <definedName name="_xlnm.Print_Area" localSheetId="2">'志願票（記入例）'!$A$1:$AO$60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AJ25" i="1" l="1"/>
  <c r="AK19" i="1" l="1"/>
  <c r="R3" i="3"/>
  <c r="G3" i="3"/>
  <c r="Q3" i="3"/>
  <c r="P3" i="3"/>
  <c r="O3" i="3"/>
  <c r="N3" i="3"/>
  <c r="L3" i="3"/>
  <c r="H3" i="3"/>
  <c r="F3" i="3"/>
  <c r="E3" i="3"/>
  <c r="S9" i="1"/>
  <c r="C3" i="3"/>
  <c r="B3" i="3"/>
  <c r="F3" i="6"/>
  <c r="F4" i="6"/>
  <c r="F5" i="6"/>
  <c r="F6" i="6"/>
  <c r="F7" i="6"/>
  <c r="F8" i="6"/>
  <c r="F9" i="6"/>
  <c r="F10" i="6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46" i="6"/>
  <c r="F47" i="6"/>
  <c r="F48" i="6"/>
  <c r="F49" i="6"/>
  <c r="F50" i="6"/>
  <c r="F51" i="6"/>
  <c r="F52" i="6"/>
  <c r="F53" i="6"/>
  <c r="F54" i="6"/>
  <c r="F55" i="6"/>
  <c r="F56" i="6"/>
  <c r="F57" i="6"/>
  <c r="F58" i="6"/>
  <c r="F59" i="6"/>
  <c r="F60" i="6"/>
  <c r="F61" i="6"/>
  <c r="F62" i="6"/>
  <c r="F63" i="6"/>
  <c r="F64" i="6"/>
  <c r="F65" i="6"/>
  <c r="F66" i="6"/>
  <c r="F67" i="6"/>
  <c r="F68" i="6"/>
  <c r="F69" i="6"/>
  <c r="F70" i="6"/>
  <c r="F71" i="6"/>
  <c r="F72" i="6"/>
  <c r="F73" i="6"/>
  <c r="F74" i="6"/>
  <c r="F75" i="6"/>
  <c r="F76" i="6"/>
  <c r="F77" i="6"/>
  <c r="F78" i="6"/>
  <c r="F79" i="6"/>
  <c r="F80" i="6"/>
  <c r="F81" i="6"/>
  <c r="F82" i="6"/>
  <c r="F83" i="6"/>
  <c r="F84" i="6"/>
  <c r="F85" i="6"/>
  <c r="F86" i="6"/>
  <c r="F87" i="6"/>
  <c r="F88" i="6"/>
  <c r="F89" i="6"/>
  <c r="F90" i="6"/>
  <c r="F91" i="6"/>
  <c r="F92" i="6"/>
  <c r="F93" i="6"/>
  <c r="F94" i="6"/>
  <c r="F95" i="6"/>
  <c r="F96" i="6"/>
  <c r="F97" i="6"/>
  <c r="F98" i="6"/>
  <c r="F99" i="6"/>
  <c r="F100" i="6"/>
  <c r="F101" i="6"/>
  <c r="F102" i="6"/>
  <c r="F103" i="6"/>
  <c r="F104" i="6"/>
  <c r="F105" i="6"/>
  <c r="F106" i="6"/>
  <c r="F107" i="6"/>
  <c r="F108" i="6"/>
  <c r="F109" i="6"/>
  <c r="F110" i="6"/>
  <c r="F111" i="6"/>
  <c r="F112" i="6"/>
  <c r="F113" i="6"/>
  <c r="F114" i="6"/>
  <c r="F115" i="6"/>
  <c r="F116" i="6"/>
  <c r="F117" i="6"/>
  <c r="F118" i="6"/>
  <c r="F119" i="6"/>
  <c r="F120" i="6"/>
  <c r="F121" i="6"/>
  <c r="F122" i="6"/>
  <c r="F123" i="6"/>
  <c r="F124" i="6"/>
  <c r="F125" i="6"/>
  <c r="F126" i="6"/>
  <c r="F127" i="6"/>
  <c r="F128" i="6"/>
  <c r="F129" i="6"/>
  <c r="F130" i="6"/>
  <c r="F131" i="6"/>
  <c r="F132" i="6"/>
  <c r="F133" i="6"/>
  <c r="F134" i="6"/>
  <c r="F135" i="6"/>
  <c r="F136" i="6"/>
  <c r="F137" i="6"/>
  <c r="F138" i="6"/>
  <c r="F139" i="6"/>
  <c r="F140" i="6"/>
  <c r="F141" i="6"/>
  <c r="F142" i="6"/>
  <c r="F143" i="6"/>
  <c r="F144" i="6"/>
  <c r="F145" i="6"/>
  <c r="F146" i="6"/>
  <c r="F147" i="6"/>
  <c r="F148" i="6"/>
  <c r="F149" i="6"/>
  <c r="F150" i="6"/>
  <c r="F151" i="6"/>
  <c r="F152" i="6"/>
  <c r="F153" i="6"/>
  <c r="F154" i="6"/>
  <c r="F155" i="6"/>
  <c r="F156" i="6"/>
  <c r="F157" i="6"/>
  <c r="F158" i="6"/>
  <c r="F159" i="6"/>
  <c r="F160" i="6"/>
  <c r="F161" i="6"/>
  <c r="F162" i="6"/>
  <c r="F163" i="6"/>
  <c r="F164" i="6"/>
  <c r="F165" i="6"/>
  <c r="F166" i="6"/>
  <c r="F167" i="6"/>
  <c r="F168" i="6"/>
  <c r="F169" i="6"/>
  <c r="F170" i="6"/>
  <c r="F171" i="6"/>
  <c r="F172" i="6"/>
  <c r="F173" i="6"/>
  <c r="F174" i="6"/>
  <c r="F175" i="6"/>
  <c r="F176" i="6"/>
  <c r="F177" i="6"/>
  <c r="F178" i="6"/>
  <c r="F179" i="6"/>
  <c r="F180" i="6"/>
  <c r="F181" i="6"/>
  <c r="F182" i="6"/>
  <c r="F183" i="6"/>
  <c r="F184" i="6"/>
  <c r="F185" i="6"/>
  <c r="F186" i="6"/>
  <c r="F187" i="6"/>
  <c r="F188" i="6"/>
  <c r="F189" i="6"/>
  <c r="F190" i="6"/>
  <c r="F191" i="6"/>
  <c r="F192" i="6"/>
  <c r="F193" i="6"/>
  <c r="F194" i="6"/>
  <c r="F195" i="6"/>
  <c r="F196" i="6"/>
  <c r="F197" i="6"/>
  <c r="F198" i="6"/>
  <c r="F199" i="6"/>
  <c r="F200" i="6"/>
  <c r="F201" i="6"/>
  <c r="F202" i="6"/>
  <c r="F203" i="6"/>
  <c r="F204" i="6"/>
  <c r="F205" i="6"/>
  <c r="F206" i="6"/>
  <c r="F207" i="6"/>
  <c r="F208" i="6"/>
  <c r="F209" i="6"/>
  <c r="F210" i="6"/>
  <c r="F211" i="6"/>
  <c r="F212" i="6"/>
  <c r="F213" i="6"/>
  <c r="F214" i="6"/>
  <c r="F215" i="6"/>
  <c r="F216" i="6"/>
  <c r="F217" i="6"/>
  <c r="F218" i="6"/>
  <c r="F219" i="6"/>
  <c r="F220" i="6"/>
  <c r="F221" i="6"/>
  <c r="F222" i="6"/>
  <c r="F223" i="6"/>
  <c r="F224" i="6"/>
  <c r="F225" i="6"/>
  <c r="F226" i="6"/>
  <c r="F227" i="6"/>
  <c r="F228" i="6"/>
  <c r="F229" i="6"/>
  <c r="F230" i="6"/>
  <c r="F231" i="6"/>
  <c r="F232" i="6"/>
  <c r="F233" i="6"/>
  <c r="F234" i="6"/>
  <c r="F235" i="6"/>
  <c r="F236" i="6"/>
  <c r="F237" i="6"/>
  <c r="F238" i="6"/>
  <c r="F239" i="6"/>
  <c r="F240" i="6"/>
  <c r="F241" i="6"/>
  <c r="F242" i="6"/>
  <c r="F243" i="6"/>
  <c r="F244" i="6"/>
  <c r="F245" i="6"/>
  <c r="F246" i="6"/>
  <c r="F247" i="6"/>
  <c r="F248" i="6"/>
  <c r="F249" i="6"/>
  <c r="F250" i="6"/>
  <c r="F251" i="6"/>
  <c r="F252" i="6"/>
  <c r="F253" i="6"/>
  <c r="F254" i="6"/>
  <c r="F255" i="6"/>
  <c r="F256" i="6"/>
  <c r="F257" i="6"/>
  <c r="F258" i="6"/>
  <c r="F259" i="6"/>
  <c r="F260" i="6"/>
  <c r="F261" i="6"/>
  <c r="F262" i="6"/>
  <c r="F263" i="6"/>
  <c r="F264" i="6"/>
  <c r="F265" i="6"/>
  <c r="F266" i="6"/>
  <c r="F267" i="6"/>
  <c r="F268" i="6"/>
  <c r="F269" i="6"/>
  <c r="F270" i="6"/>
  <c r="F271" i="6"/>
  <c r="F272" i="6"/>
  <c r="F273" i="6"/>
  <c r="F274" i="6"/>
  <c r="F275" i="6"/>
  <c r="F276" i="6"/>
  <c r="F277" i="6"/>
  <c r="F278" i="6"/>
  <c r="F279" i="6"/>
  <c r="F280" i="6"/>
  <c r="F281" i="6"/>
  <c r="F282" i="6"/>
  <c r="F283" i="6"/>
  <c r="F284" i="6"/>
  <c r="F285" i="6"/>
  <c r="F286" i="6"/>
  <c r="F287" i="6"/>
  <c r="F288" i="6"/>
  <c r="F289" i="6"/>
  <c r="F290" i="6"/>
  <c r="F291" i="6"/>
  <c r="F292" i="6"/>
  <c r="F293" i="6"/>
  <c r="F294" i="6"/>
  <c r="F295" i="6"/>
  <c r="F296" i="6"/>
  <c r="F297" i="6"/>
  <c r="F298" i="6"/>
  <c r="F299" i="6"/>
  <c r="F300" i="6"/>
  <c r="F301" i="6"/>
  <c r="F302" i="6"/>
  <c r="F303" i="6"/>
  <c r="F304" i="6"/>
  <c r="F305" i="6"/>
  <c r="F306" i="6"/>
  <c r="F307" i="6"/>
  <c r="F308" i="6"/>
  <c r="F309" i="6"/>
  <c r="F310" i="6"/>
  <c r="F311" i="6"/>
  <c r="F312" i="6"/>
  <c r="F313" i="6"/>
  <c r="F314" i="6"/>
  <c r="F315" i="6"/>
  <c r="F316" i="6"/>
  <c r="F317" i="6"/>
  <c r="F318" i="6"/>
  <c r="F319" i="6"/>
  <c r="F320" i="6"/>
  <c r="F321" i="6"/>
  <c r="F322" i="6"/>
  <c r="F323" i="6"/>
  <c r="F324" i="6"/>
  <c r="F325" i="6"/>
  <c r="F326" i="6"/>
  <c r="F327" i="6"/>
  <c r="F328" i="6"/>
  <c r="F329" i="6"/>
  <c r="F330" i="6"/>
  <c r="F331" i="6"/>
  <c r="F332" i="6"/>
  <c r="F333" i="6"/>
  <c r="F334" i="6"/>
  <c r="F335" i="6"/>
  <c r="F336" i="6"/>
  <c r="F337" i="6"/>
  <c r="F338" i="6"/>
  <c r="F339" i="6"/>
  <c r="F340" i="6"/>
  <c r="F341" i="6"/>
  <c r="F342" i="6"/>
  <c r="F343" i="6"/>
  <c r="F344" i="6"/>
  <c r="F345" i="6"/>
  <c r="F346" i="6"/>
  <c r="F347" i="6"/>
  <c r="F348" i="6"/>
  <c r="F349" i="6"/>
  <c r="F350" i="6"/>
  <c r="F351" i="6"/>
  <c r="F352" i="6"/>
  <c r="F353" i="6"/>
  <c r="F354" i="6"/>
  <c r="F355" i="6"/>
  <c r="F356" i="6"/>
  <c r="F357" i="6"/>
  <c r="F358" i="6"/>
  <c r="F359" i="6"/>
  <c r="F360" i="6"/>
  <c r="F361" i="6"/>
  <c r="F362" i="6"/>
  <c r="F363" i="6"/>
  <c r="F364" i="6"/>
  <c r="F365" i="6"/>
  <c r="F366" i="6"/>
  <c r="F367" i="6"/>
  <c r="F368" i="6"/>
  <c r="F369" i="6"/>
  <c r="F370" i="6"/>
  <c r="F371" i="6"/>
  <c r="F372" i="6"/>
  <c r="F373" i="6"/>
  <c r="F374" i="6"/>
  <c r="F375" i="6"/>
  <c r="F376" i="6"/>
  <c r="F377" i="6"/>
  <c r="F378" i="6"/>
  <c r="F379" i="6"/>
  <c r="F380" i="6"/>
  <c r="F381" i="6"/>
  <c r="F382" i="6"/>
  <c r="F383" i="6"/>
  <c r="F384" i="6"/>
  <c r="F385" i="6"/>
  <c r="F386" i="6"/>
  <c r="F387" i="6"/>
  <c r="F388" i="6"/>
  <c r="F389" i="6"/>
  <c r="F390" i="6"/>
  <c r="F391" i="6"/>
  <c r="F392" i="6"/>
  <c r="F393" i="6"/>
  <c r="F394" i="6"/>
  <c r="F395" i="6"/>
  <c r="F396" i="6"/>
  <c r="F397" i="6"/>
  <c r="F398" i="6"/>
  <c r="F399" i="6"/>
  <c r="F400" i="6"/>
  <c r="F401" i="6"/>
  <c r="F402" i="6"/>
  <c r="F403" i="6"/>
  <c r="F404" i="6"/>
  <c r="F405" i="6"/>
  <c r="F406" i="6"/>
  <c r="F407" i="6"/>
  <c r="F408" i="6"/>
  <c r="F409" i="6"/>
  <c r="F410" i="6"/>
  <c r="F411" i="6"/>
  <c r="F412" i="6"/>
  <c r="F413" i="6"/>
  <c r="F414" i="6"/>
  <c r="F415" i="6"/>
  <c r="F416" i="6"/>
  <c r="F417" i="6"/>
  <c r="F418" i="6"/>
  <c r="F419" i="6"/>
  <c r="F420" i="6"/>
  <c r="F421" i="6"/>
  <c r="F422" i="6"/>
  <c r="F423" i="6"/>
  <c r="F424" i="6"/>
  <c r="F425" i="6"/>
  <c r="F426" i="6"/>
  <c r="F427" i="6"/>
  <c r="F428" i="6"/>
  <c r="F429" i="6"/>
  <c r="F430" i="6"/>
  <c r="F431" i="6"/>
  <c r="F432" i="6"/>
  <c r="F433" i="6"/>
  <c r="F434" i="6"/>
  <c r="F435" i="6"/>
  <c r="F436" i="6"/>
  <c r="F437" i="6"/>
  <c r="F438" i="6"/>
  <c r="F439" i="6"/>
  <c r="F440" i="6"/>
  <c r="F441" i="6"/>
  <c r="F442" i="6"/>
  <c r="F443" i="6"/>
  <c r="F444" i="6"/>
  <c r="F445" i="6"/>
  <c r="F446" i="6"/>
  <c r="F447" i="6"/>
  <c r="F448" i="6"/>
  <c r="F449" i="6"/>
  <c r="F450" i="6"/>
  <c r="F451" i="6"/>
  <c r="F452" i="6"/>
  <c r="F453" i="6"/>
  <c r="F454" i="6"/>
  <c r="F455" i="6"/>
  <c r="F456" i="6"/>
  <c r="F457" i="6"/>
  <c r="F458" i="6"/>
  <c r="F459" i="6"/>
  <c r="F460" i="6"/>
  <c r="F461" i="6"/>
  <c r="F462" i="6"/>
  <c r="F463" i="6"/>
  <c r="F464" i="6"/>
  <c r="F465" i="6"/>
  <c r="F466" i="6"/>
  <c r="F467" i="6"/>
  <c r="F468" i="6"/>
  <c r="F469" i="6"/>
  <c r="F470" i="6"/>
  <c r="F471" i="6"/>
  <c r="F472" i="6"/>
  <c r="F473" i="6"/>
  <c r="F474" i="6"/>
  <c r="F475" i="6"/>
  <c r="F476" i="6"/>
  <c r="F477" i="6"/>
  <c r="F478" i="6"/>
  <c r="F479" i="6"/>
  <c r="F480" i="6"/>
  <c r="F481" i="6"/>
  <c r="F482" i="6"/>
  <c r="F483" i="6"/>
  <c r="F484" i="6"/>
  <c r="F485" i="6"/>
  <c r="F486" i="6"/>
  <c r="F487" i="6"/>
  <c r="F488" i="6"/>
  <c r="F489" i="6"/>
  <c r="F490" i="6"/>
  <c r="F491" i="6"/>
  <c r="F492" i="6"/>
  <c r="F493" i="6"/>
  <c r="F494" i="6"/>
  <c r="F495" i="6"/>
  <c r="F496" i="6"/>
  <c r="F497" i="6"/>
  <c r="F498" i="6"/>
  <c r="F499" i="6"/>
  <c r="F500" i="6"/>
  <c r="F501" i="6"/>
  <c r="F502" i="6"/>
  <c r="F503" i="6"/>
  <c r="F504" i="6"/>
  <c r="F505" i="6"/>
  <c r="F506" i="6"/>
  <c r="F507" i="6"/>
  <c r="F508" i="6"/>
  <c r="F509" i="6"/>
  <c r="F510" i="6"/>
  <c r="F511" i="6"/>
  <c r="F512" i="6"/>
  <c r="F513" i="6"/>
  <c r="F514" i="6"/>
  <c r="F515" i="6"/>
  <c r="F516" i="6"/>
  <c r="F517" i="6"/>
  <c r="F518" i="6"/>
  <c r="F519" i="6"/>
  <c r="F520" i="6"/>
  <c r="F521" i="6"/>
  <c r="F522" i="6"/>
  <c r="F523" i="6"/>
  <c r="F524" i="6"/>
  <c r="F525" i="6"/>
  <c r="F526" i="6"/>
  <c r="F527" i="6"/>
  <c r="F528" i="6"/>
  <c r="F529" i="6"/>
  <c r="F530" i="6"/>
  <c r="F531" i="6"/>
  <c r="F532" i="6"/>
  <c r="F533" i="6"/>
  <c r="F534" i="6"/>
  <c r="F535" i="6"/>
  <c r="F536" i="6"/>
  <c r="F537" i="6"/>
  <c r="F538" i="6"/>
  <c r="F539" i="6"/>
  <c r="F540" i="6"/>
  <c r="F541" i="6"/>
  <c r="F542" i="6"/>
  <c r="F543" i="6"/>
  <c r="F544" i="6"/>
  <c r="F545" i="6"/>
  <c r="F546" i="6"/>
  <c r="F547" i="6"/>
  <c r="F548" i="6"/>
  <c r="F549" i="6"/>
  <c r="F550" i="6"/>
  <c r="F551" i="6"/>
  <c r="F552" i="6"/>
  <c r="F553" i="6"/>
  <c r="F554" i="6"/>
  <c r="F555" i="6"/>
  <c r="F556" i="6"/>
  <c r="F557" i="6"/>
  <c r="F558" i="6"/>
  <c r="F559" i="6"/>
  <c r="F560" i="6"/>
  <c r="F561" i="6"/>
  <c r="F562" i="6"/>
  <c r="F563" i="6"/>
  <c r="F564" i="6"/>
  <c r="F565" i="6"/>
  <c r="F566" i="6"/>
  <c r="F567" i="6"/>
  <c r="F568" i="6"/>
  <c r="F569" i="6"/>
  <c r="F570" i="6"/>
  <c r="F571" i="6"/>
  <c r="F572" i="6"/>
  <c r="F573" i="6"/>
  <c r="F574" i="6"/>
  <c r="F575" i="6"/>
  <c r="F576" i="6"/>
  <c r="F577" i="6"/>
  <c r="F578" i="6"/>
  <c r="F579" i="6"/>
  <c r="F580" i="6"/>
  <c r="F581" i="6"/>
  <c r="F582" i="6"/>
  <c r="F583" i="6"/>
  <c r="F584" i="6"/>
  <c r="F585" i="6"/>
  <c r="F586" i="6"/>
  <c r="F587" i="6"/>
  <c r="F588" i="6"/>
  <c r="F589" i="6"/>
  <c r="F590" i="6"/>
  <c r="F591" i="6"/>
  <c r="F592" i="6"/>
  <c r="F593" i="6"/>
  <c r="F594" i="6"/>
  <c r="F595" i="6"/>
  <c r="F596" i="6"/>
  <c r="F597" i="6"/>
  <c r="F598" i="6"/>
  <c r="F599" i="6"/>
  <c r="F600" i="6"/>
  <c r="F601" i="6"/>
  <c r="F602" i="6"/>
  <c r="F603" i="6"/>
  <c r="F604" i="6"/>
  <c r="F605" i="6"/>
  <c r="F606" i="6"/>
  <c r="F607" i="6"/>
  <c r="F608" i="6"/>
  <c r="F609" i="6"/>
  <c r="F610" i="6"/>
  <c r="F611" i="6"/>
  <c r="F612" i="6"/>
  <c r="F613" i="6"/>
  <c r="F614" i="6"/>
  <c r="F615" i="6"/>
  <c r="F616" i="6"/>
  <c r="F617" i="6"/>
  <c r="F618" i="6"/>
  <c r="F619" i="6"/>
  <c r="F620" i="6"/>
  <c r="F621" i="6"/>
  <c r="F622" i="6"/>
  <c r="F623" i="6"/>
  <c r="F624" i="6"/>
  <c r="F625" i="6"/>
  <c r="F626" i="6"/>
  <c r="F627" i="6"/>
  <c r="F628" i="6"/>
  <c r="F629" i="6"/>
  <c r="F630" i="6"/>
  <c r="F631" i="6"/>
  <c r="F632" i="6"/>
  <c r="F633" i="6"/>
  <c r="F634" i="6"/>
  <c r="F635" i="6"/>
  <c r="F636" i="6"/>
  <c r="F637" i="6"/>
  <c r="F638" i="6"/>
  <c r="F639" i="6"/>
  <c r="F640" i="6"/>
  <c r="F641" i="6"/>
  <c r="F642" i="6"/>
  <c r="F643" i="6"/>
  <c r="F644" i="6"/>
  <c r="F645" i="6"/>
  <c r="F646" i="6"/>
  <c r="F647" i="6"/>
  <c r="F648" i="6"/>
  <c r="F649" i="6"/>
  <c r="F650" i="6"/>
  <c r="F651" i="6"/>
  <c r="F652" i="6"/>
  <c r="F653" i="6"/>
  <c r="F654" i="6"/>
  <c r="F655" i="6"/>
  <c r="F656" i="6"/>
  <c r="F657" i="6"/>
  <c r="F658" i="6"/>
  <c r="F659" i="6"/>
  <c r="F660" i="6"/>
  <c r="F661" i="6"/>
  <c r="F662" i="6"/>
  <c r="F663" i="6"/>
  <c r="F664" i="6"/>
  <c r="F665" i="6"/>
  <c r="F666" i="6"/>
  <c r="F667" i="6"/>
  <c r="F668" i="6"/>
  <c r="F669" i="6"/>
  <c r="F670" i="6"/>
  <c r="F671" i="6"/>
  <c r="F672" i="6"/>
  <c r="F673" i="6"/>
  <c r="F674" i="6"/>
  <c r="F675" i="6"/>
  <c r="F676" i="6"/>
  <c r="F677" i="6"/>
  <c r="F678" i="6"/>
  <c r="F679" i="6"/>
  <c r="F680" i="6"/>
  <c r="F681" i="6"/>
  <c r="F682" i="6"/>
  <c r="F683" i="6"/>
  <c r="F684" i="6"/>
  <c r="F685" i="6"/>
  <c r="F686" i="6"/>
  <c r="F687" i="6"/>
  <c r="F688" i="6"/>
  <c r="F689" i="6"/>
  <c r="F690" i="6"/>
  <c r="F691" i="6"/>
  <c r="F692" i="6"/>
  <c r="F693" i="6"/>
  <c r="F694" i="6"/>
  <c r="F695" i="6"/>
  <c r="F696" i="6"/>
  <c r="F697" i="6"/>
  <c r="F698" i="6"/>
  <c r="F699" i="6"/>
  <c r="F700" i="6"/>
  <c r="F701" i="6"/>
  <c r="F702" i="6"/>
  <c r="F703" i="6"/>
  <c r="F704" i="6"/>
  <c r="F705" i="6"/>
  <c r="F706" i="6"/>
  <c r="F707" i="6"/>
  <c r="F708" i="6"/>
  <c r="F709" i="6"/>
  <c r="F710" i="6"/>
  <c r="F711" i="6"/>
  <c r="F712" i="6"/>
  <c r="F713" i="6"/>
  <c r="F714" i="6"/>
  <c r="F715" i="6"/>
  <c r="F716" i="6"/>
  <c r="F717" i="6"/>
  <c r="F718" i="6"/>
  <c r="F719" i="6"/>
  <c r="F720" i="6"/>
  <c r="F721" i="6"/>
  <c r="F722" i="6"/>
  <c r="F723" i="6"/>
  <c r="F724" i="6"/>
  <c r="F725" i="6"/>
  <c r="F726" i="6"/>
  <c r="F727" i="6"/>
  <c r="F728" i="6"/>
  <c r="F729" i="6"/>
  <c r="F730" i="6"/>
  <c r="F731" i="6"/>
  <c r="F732" i="6"/>
  <c r="F733" i="6"/>
  <c r="F734" i="6"/>
  <c r="F735" i="6"/>
  <c r="F736" i="6"/>
  <c r="F737" i="6"/>
  <c r="F738" i="6"/>
  <c r="F739" i="6"/>
  <c r="F740" i="6"/>
  <c r="F741" i="6"/>
  <c r="F742" i="6"/>
  <c r="F743" i="6"/>
  <c r="F744" i="6"/>
  <c r="F745" i="6"/>
  <c r="F746" i="6"/>
  <c r="F747" i="6"/>
  <c r="F748" i="6"/>
  <c r="F749" i="6"/>
  <c r="F750" i="6"/>
  <c r="F751" i="6"/>
  <c r="F752" i="6"/>
  <c r="F753" i="6"/>
  <c r="F754" i="6"/>
  <c r="F755" i="6"/>
  <c r="F756" i="6"/>
  <c r="F757" i="6"/>
  <c r="F758" i="6"/>
  <c r="F759" i="6"/>
  <c r="F760" i="6"/>
  <c r="F761" i="6"/>
  <c r="F762" i="6"/>
  <c r="F763" i="6"/>
  <c r="F764" i="6"/>
  <c r="F765" i="6"/>
  <c r="F766" i="6"/>
  <c r="F767" i="6"/>
  <c r="F768" i="6"/>
  <c r="F769" i="6"/>
  <c r="F770" i="6"/>
  <c r="F771" i="6"/>
  <c r="F772" i="6"/>
  <c r="F773" i="6"/>
  <c r="F774" i="6"/>
  <c r="F775" i="6"/>
  <c r="F776" i="6"/>
  <c r="F777" i="6"/>
  <c r="F778" i="6"/>
  <c r="F779" i="6"/>
  <c r="F780" i="6"/>
  <c r="F781" i="6"/>
  <c r="F782" i="6"/>
  <c r="F783" i="6"/>
  <c r="F784" i="6"/>
  <c r="F785" i="6"/>
  <c r="F786" i="6"/>
  <c r="F787" i="6"/>
  <c r="F788" i="6"/>
  <c r="F789" i="6"/>
  <c r="F790" i="6"/>
  <c r="F791" i="6"/>
  <c r="F792" i="6"/>
  <c r="F793" i="6"/>
  <c r="F794" i="6"/>
  <c r="F795" i="6"/>
  <c r="F796" i="6"/>
  <c r="F797" i="6"/>
  <c r="F798" i="6"/>
  <c r="F799" i="6"/>
  <c r="F800" i="6"/>
  <c r="F801" i="6"/>
  <c r="F802" i="6"/>
  <c r="F803" i="6"/>
  <c r="F804" i="6"/>
  <c r="F805" i="6"/>
  <c r="F806" i="6"/>
  <c r="F807" i="6"/>
  <c r="F808" i="6"/>
  <c r="F809" i="6"/>
  <c r="F810" i="6"/>
  <c r="F811" i="6"/>
  <c r="F812" i="6"/>
  <c r="F813" i="6"/>
  <c r="F814" i="6"/>
  <c r="F815" i="6"/>
  <c r="F816" i="6"/>
  <c r="F817" i="6"/>
  <c r="F818" i="6"/>
  <c r="F819" i="6"/>
  <c r="F820" i="6"/>
  <c r="F821" i="6"/>
  <c r="F822" i="6"/>
  <c r="F823" i="6"/>
  <c r="F824" i="6"/>
  <c r="F825" i="6"/>
  <c r="F826" i="6"/>
  <c r="F827" i="6"/>
  <c r="F828" i="6"/>
  <c r="F829" i="6"/>
  <c r="F830" i="6"/>
  <c r="F831" i="6"/>
  <c r="F832" i="6"/>
  <c r="F833" i="6"/>
  <c r="F834" i="6"/>
  <c r="F835" i="6"/>
  <c r="F836" i="6"/>
  <c r="F837" i="6"/>
  <c r="F838" i="6"/>
  <c r="F839" i="6"/>
  <c r="F840" i="6"/>
  <c r="F841" i="6"/>
  <c r="F842" i="6"/>
  <c r="F843" i="6"/>
  <c r="F844" i="6"/>
  <c r="F845" i="6"/>
  <c r="F846" i="6"/>
  <c r="F847" i="6"/>
  <c r="F848" i="6"/>
  <c r="F849" i="6"/>
  <c r="F850" i="6"/>
  <c r="F851" i="6"/>
  <c r="F852" i="6"/>
  <c r="F853" i="6"/>
  <c r="F854" i="6"/>
  <c r="F855" i="6"/>
  <c r="F856" i="6"/>
  <c r="F857" i="6"/>
  <c r="F858" i="6"/>
  <c r="F859" i="6"/>
  <c r="F860" i="6"/>
  <c r="F861" i="6"/>
  <c r="F862" i="6"/>
  <c r="F863" i="6"/>
  <c r="F864" i="6"/>
  <c r="F865" i="6"/>
  <c r="F866" i="6"/>
  <c r="F867" i="6"/>
  <c r="F868" i="6"/>
  <c r="F869" i="6"/>
  <c r="F870" i="6"/>
  <c r="F871" i="6"/>
  <c r="F872" i="6"/>
  <c r="F873" i="6"/>
  <c r="F874" i="6"/>
  <c r="F875" i="6"/>
  <c r="F876" i="6"/>
  <c r="F877" i="6"/>
  <c r="F878" i="6"/>
  <c r="F879" i="6"/>
  <c r="F880" i="6"/>
  <c r="F881" i="6"/>
  <c r="F882" i="6"/>
  <c r="F883" i="6"/>
  <c r="F884" i="6"/>
  <c r="F885" i="6"/>
  <c r="F886" i="6"/>
  <c r="F887" i="6"/>
  <c r="F888" i="6"/>
  <c r="F889" i="6"/>
  <c r="F890" i="6"/>
  <c r="F891" i="6"/>
  <c r="F892" i="6"/>
  <c r="F893" i="6"/>
  <c r="F894" i="6"/>
  <c r="F895" i="6"/>
  <c r="F896" i="6"/>
  <c r="F897" i="6"/>
  <c r="F898" i="6"/>
  <c r="F899" i="6"/>
  <c r="F900" i="6"/>
  <c r="F901" i="6"/>
  <c r="F902" i="6"/>
  <c r="F903" i="6"/>
  <c r="F904" i="6"/>
  <c r="F905" i="6"/>
  <c r="F906" i="6"/>
  <c r="F907" i="6"/>
  <c r="F908" i="6"/>
  <c r="F909" i="6"/>
  <c r="F910" i="6"/>
  <c r="F911" i="6"/>
  <c r="F912" i="6"/>
  <c r="F913" i="6"/>
  <c r="F914" i="6"/>
  <c r="F915" i="6"/>
  <c r="F916" i="6"/>
  <c r="F917" i="6"/>
  <c r="F918" i="6"/>
  <c r="F919" i="6"/>
  <c r="F920" i="6"/>
  <c r="F921" i="6"/>
  <c r="F922" i="6"/>
  <c r="F923" i="6"/>
  <c r="F924" i="6"/>
  <c r="F925" i="6"/>
  <c r="F926" i="6"/>
  <c r="F927" i="6"/>
  <c r="F928" i="6"/>
  <c r="F929" i="6"/>
  <c r="F930" i="6"/>
  <c r="F931" i="6"/>
  <c r="F932" i="6"/>
  <c r="F933" i="6"/>
  <c r="F934" i="6"/>
  <c r="F935" i="6"/>
  <c r="F936" i="6"/>
  <c r="F937" i="6"/>
  <c r="F938" i="6"/>
  <c r="F939" i="6"/>
  <c r="F940" i="6"/>
  <c r="F941" i="6"/>
  <c r="F942" i="6"/>
  <c r="F943" i="6"/>
  <c r="F944" i="6"/>
  <c r="F945" i="6"/>
  <c r="F946" i="6"/>
  <c r="F947" i="6"/>
  <c r="F948" i="6"/>
  <c r="F949" i="6"/>
  <c r="F950" i="6"/>
  <c r="F951" i="6"/>
  <c r="F952" i="6"/>
  <c r="F953" i="6"/>
  <c r="F954" i="6"/>
  <c r="F955" i="6"/>
  <c r="F956" i="6"/>
  <c r="F957" i="6"/>
  <c r="F958" i="6"/>
  <c r="F959" i="6"/>
  <c r="F960" i="6"/>
  <c r="F961" i="6"/>
  <c r="F962" i="6"/>
  <c r="F963" i="6"/>
  <c r="F964" i="6"/>
  <c r="F965" i="6"/>
  <c r="F966" i="6"/>
  <c r="F967" i="6"/>
  <c r="F968" i="6"/>
  <c r="F969" i="6"/>
  <c r="F970" i="6"/>
  <c r="F971" i="6"/>
  <c r="F972" i="6"/>
  <c r="F973" i="6"/>
  <c r="F974" i="6"/>
  <c r="F975" i="6"/>
  <c r="F976" i="6"/>
  <c r="F977" i="6"/>
  <c r="F978" i="6"/>
  <c r="F979" i="6"/>
  <c r="F980" i="6"/>
  <c r="F981" i="6"/>
  <c r="F982" i="6"/>
  <c r="F983" i="6"/>
  <c r="F984" i="6"/>
  <c r="F985" i="6"/>
  <c r="F986" i="6"/>
  <c r="F987" i="6"/>
  <c r="F988" i="6"/>
  <c r="F989" i="6"/>
  <c r="F990" i="6"/>
  <c r="F991" i="6"/>
  <c r="F992" i="6"/>
  <c r="F993" i="6"/>
  <c r="F994" i="6"/>
  <c r="F995" i="6"/>
  <c r="F996" i="6"/>
  <c r="F997" i="6"/>
  <c r="F998" i="6"/>
  <c r="F999" i="6"/>
  <c r="F1000" i="6"/>
  <c r="F1001" i="6"/>
  <c r="F1002" i="6"/>
  <c r="F1003" i="6"/>
  <c r="F1004" i="6"/>
  <c r="F1005" i="6"/>
  <c r="F1006" i="6"/>
  <c r="F1007" i="6"/>
  <c r="F1008" i="6"/>
  <c r="F1009" i="6"/>
  <c r="F1010" i="6"/>
  <c r="F1011" i="6"/>
  <c r="F1012" i="6"/>
  <c r="F1013" i="6"/>
  <c r="F1014" i="6"/>
  <c r="F1015" i="6"/>
  <c r="F1016" i="6"/>
  <c r="F1017" i="6"/>
  <c r="F1018" i="6"/>
  <c r="F1019" i="6"/>
  <c r="F1020" i="6"/>
  <c r="F1021" i="6"/>
  <c r="F1022" i="6"/>
  <c r="F1023" i="6"/>
  <c r="F1024" i="6"/>
  <c r="F1025" i="6"/>
  <c r="F1026" i="6"/>
  <c r="F1027" i="6"/>
  <c r="F1028" i="6"/>
  <c r="F1029" i="6"/>
  <c r="F1030" i="6"/>
  <c r="F1031" i="6"/>
  <c r="F1032" i="6"/>
  <c r="F1033" i="6"/>
  <c r="F1034" i="6"/>
  <c r="F1035" i="6"/>
  <c r="F1036" i="6"/>
  <c r="F1037" i="6"/>
  <c r="F1038" i="6"/>
  <c r="F1039" i="6"/>
  <c r="F1040" i="6"/>
  <c r="F1041" i="6"/>
  <c r="F1042" i="6"/>
  <c r="F1043" i="6"/>
  <c r="F1044" i="6"/>
  <c r="F1045" i="6"/>
  <c r="F1046" i="6"/>
  <c r="F1047" i="6"/>
  <c r="F1048" i="6"/>
  <c r="F1049" i="6"/>
  <c r="F1050" i="6"/>
  <c r="F1051" i="6"/>
  <c r="F1052" i="6"/>
  <c r="F1053" i="6"/>
  <c r="F1054" i="6"/>
  <c r="F1055" i="6"/>
  <c r="F1056" i="6"/>
  <c r="F1057" i="6"/>
  <c r="F1058" i="6"/>
  <c r="F1059" i="6"/>
  <c r="F1060" i="6"/>
  <c r="F1061" i="6"/>
  <c r="F1062" i="6"/>
  <c r="F1063" i="6"/>
  <c r="F1064" i="6"/>
  <c r="F1065" i="6"/>
  <c r="F1066" i="6"/>
  <c r="F1067" i="6"/>
  <c r="F1068" i="6"/>
  <c r="F1069" i="6"/>
  <c r="F1070" i="6"/>
  <c r="F1071" i="6"/>
  <c r="F1072" i="6"/>
  <c r="F1073" i="6"/>
  <c r="F1074" i="6"/>
  <c r="F1075" i="6"/>
  <c r="F1076" i="6"/>
  <c r="F1077" i="6"/>
  <c r="F1078" i="6"/>
  <c r="F1079" i="6"/>
  <c r="F1080" i="6"/>
  <c r="F1081" i="6"/>
  <c r="F1082" i="6"/>
  <c r="F1083" i="6"/>
  <c r="F1084" i="6"/>
  <c r="F1085" i="6"/>
  <c r="F1086" i="6"/>
  <c r="F1087" i="6"/>
  <c r="F1088" i="6"/>
  <c r="F1089" i="6"/>
  <c r="F1090" i="6"/>
  <c r="F1091" i="6"/>
  <c r="F1092" i="6"/>
  <c r="F1093" i="6"/>
  <c r="F1094" i="6"/>
  <c r="F1095" i="6"/>
  <c r="F1096" i="6"/>
  <c r="F1097" i="6"/>
  <c r="F1098" i="6"/>
  <c r="F1099" i="6"/>
  <c r="F1100" i="6"/>
  <c r="F1101" i="6"/>
  <c r="F1102" i="6"/>
  <c r="F1103" i="6"/>
  <c r="F1104" i="6"/>
  <c r="F1105" i="6"/>
  <c r="F1106" i="6"/>
  <c r="F1107" i="6"/>
  <c r="F1108" i="6"/>
  <c r="F1109" i="6"/>
  <c r="F1110" i="6"/>
  <c r="F1111" i="6"/>
  <c r="F1112" i="6"/>
  <c r="F1113" i="6"/>
  <c r="F1114" i="6"/>
  <c r="F1115" i="6"/>
  <c r="F1116" i="6"/>
  <c r="F1117" i="6"/>
  <c r="F1118" i="6"/>
  <c r="F1119" i="6"/>
  <c r="F1120" i="6"/>
  <c r="F1121" i="6"/>
  <c r="F1122" i="6"/>
  <c r="F1123" i="6"/>
  <c r="F1124" i="6"/>
  <c r="F1125" i="6"/>
  <c r="F1126" i="6"/>
  <c r="F1127" i="6"/>
  <c r="F1128" i="6"/>
  <c r="F1129" i="6"/>
  <c r="F1130" i="6"/>
  <c r="F1131" i="6"/>
  <c r="F1132" i="6"/>
  <c r="F1133" i="6"/>
  <c r="F1134" i="6"/>
  <c r="F1135" i="6"/>
  <c r="F1136" i="6"/>
  <c r="F1137" i="6"/>
  <c r="F1138" i="6"/>
  <c r="F1139" i="6"/>
  <c r="F1140" i="6"/>
  <c r="F1141" i="6"/>
  <c r="F1142" i="6"/>
  <c r="F1143" i="6"/>
  <c r="F1144" i="6"/>
  <c r="F1145" i="6"/>
  <c r="F1146" i="6"/>
  <c r="F1147" i="6"/>
  <c r="F1148" i="6"/>
  <c r="F1149" i="6"/>
  <c r="F1150" i="6"/>
  <c r="F1151" i="6"/>
  <c r="F1152" i="6"/>
  <c r="F1153" i="6"/>
  <c r="F1154" i="6"/>
  <c r="F1155" i="6"/>
  <c r="F1156" i="6"/>
  <c r="F1157" i="6"/>
  <c r="F1158" i="6"/>
  <c r="F1159" i="6"/>
  <c r="F1160" i="6"/>
  <c r="F1161" i="6"/>
  <c r="F1162" i="6"/>
  <c r="F1163" i="6"/>
  <c r="F1164" i="6"/>
  <c r="F1165" i="6"/>
  <c r="F1166" i="6"/>
  <c r="F1167" i="6"/>
  <c r="F1168" i="6"/>
  <c r="F1169" i="6"/>
  <c r="F1170" i="6"/>
  <c r="F1171" i="6"/>
  <c r="F1172" i="6"/>
  <c r="F1173" i="6"/>
  <c r="F1174" i="6"/>
  <c r="F1175" i="6"/>
  <c r="F1176" i="6"/>
  <c r="F1177" i="6"/>
  <c r="F1178" i="6"/>
  <c r="F1179" i="6"/>
  <c r="F1180" i="6"/>
  <c r="F1181" i="6"/>
  <c r="F1182" i="6"/>
  <c r="F1183" i="6"/>
  <c r="F1184" i="6"/>
  <c r="F1185" i="6"/>
  <c r="F1186" i="6"/>
  <c r="F1187" i="6"/>
  <c r="F1188" i="6"/>
  <c r="F1189" i="6"/>
  <c r="F1190" i="6"/>
  <c r="F1191" i="6"/>
  <c r="F1192" i="6"/>
  <c r="F1193" i="6"/>
  <c r="F1194" i="6"/>
  <c r="F1195" i="6"/>
  <c r="F1196" i="6"/>
  <c r="F1197" i="6"/>
  <c r="F1198" i="6"/>
  <c r="F1199" i="6"/>
  <c r="F1200" i="6"/>
  <c r="F1201" i="6"/>
  <c r="F1202" i="6"/>
  <c r="F1203" i="6"/>
  <c r="F1204" i="6"/>
  <c r="F1205" i="6"/>
  <c r="F1206" i="6"/>
  <c r="F1207" i="6"/>
  <c r="F1208" i="6"/>
  <c r="F1209" i="6"/>
  <c r="F1210" i="6"/>
  <c r="F1211" i="6"/>
  <c r="F1212" i="6"/>
  <c r="F1213" i="6"/>
  <c r="F1214" i="6"/>
  <c r="F1215" i="6"/>
  <c r="F1216" i="6"/>
  <c r="F1217" i="6"/>
  <c r="F1218" i="6"/>
  <c r="F1219" i="6"/>
  <c r="F1220" i="6"/>
  <c r="F1221" i="6"/>
  <c r="F1222" i="6"/>
  <c r="F1223" i="6"/>
  <c r="F1224" i="6"/>
  <c r="F1225" i="6"/>
  <c r="F1226" i="6"/>
  <c r="F1227" i="6"/>
  <c r="F1228" i="6"/>
  <c r="F1229" i="6"/>
  <c r="F1230" i="6"/>
  <c r="F1231" i="6"/>
  <c r="F1232" i="6"/>
  <c r="F1233" i="6"/>
  <c r="F1234" i="6"/>
  <c r="F1235" i="6"/>
  <c r="F1236" i="6"/>
  <c r="F1237" i="6"/>
  <c r="F1238" i="6"/>
  <c r="F1239" i="6"/>
  <c r="F1240" i="6"/>
  <c r="F1241" i="6"/>
  <c r="F1242" i="6"/>
  <c r="F1243" i="6"/>
  <c r="F1244" i="6"/>
  <c r="F1245" i="6"/>
  <c r="F1246" i="6"/>
  <c r="F1247" i="6"/>
  <c r="F1248" i="6"/>
  <c r="F1249" i="6"/>
  <c r="F1250" i="6"/>
  <c r="F1251" i="6"/>
  <c r="F1252" i="6"/>
  <c r="F1253" i="6"/>
  <c r="F1254" i="6"/>
  <c r="F1255" i="6"/>
  <c r="F1256" i="6"/>
  <c r="F1257" i="6"/>
  <c r="F1258" i="6"/>
  <c r="F1259" i="6"/>
  <c r="F1260" i="6"/>
  <c r="F1261" i="6"/>
  <c r="F1262" i="6"/>
  <c r="F1263" i="6"/>
  <c r="F1264" i="6"/>
  <c r="F1265" i="6"/>
  <c r="F1266" i="6"/>
  <c r="F1267" i="6"/>
  <c r="F1268" i="6"/>
  <c r="F1269" i="6"/>
  <c r="F1270" i="6"/>
  <c r="F1271" i="6"/>
  <c r="F1272" i="6"/>
  <c r="F1273" i="6"/>
  <c r="F1274" i="6"/>
  <c r="F1275" i="6"/>
  <c r="F1276" i="6"/>
  <c r="F1277" i="6"/>
  <c r="F1278" i="6"/>
  <c r="F1279" i="6"/>
  <c r="F1280" i="6"/>
  <c r="F1281" i="6"/>
  <c r="F1282" i="6"/>
  <c r="F1283" i="6"/>
  <c r="F1284" i="6"/>
  <c r="F1285" i="6"/>
  <c r="F1286" i="6"/>
  <c r="F1287" i="6"/>
  <c r="F1288" i="6"/>
  <c r="F1289" i="6"/>
  <c r="F1290" i="6"/>
  <c r="F1291" i="6"/>
  <c r="F1292" i="6"/>
  <c r="F1293" i="6"/>
  <c r="F1294" i="6"/>
  <c r="F1295" i="6"/>
  <c r="F1296" i="6"/>
  <c r="F1297" i="6"/>
  <c r="F1298" i="6"/>
  <c r="F1299" i="6"/>
  <c r="F1300" i="6"/>
  <c r="F1301" i="6"/>
  <c r="F1302" i="6"/>
  <c r="F1303" i="6"/>
  <c r="F1304" i="6"/>
  <c r="F1305" i="6"/>
  <c r="F1306" i="6"/>
  <c r="F1307" i="6"/>
  <c r="F1308" i="6"/>
  <c r="F1309" i="6"/>
  <c r="F1310" i="6"/>
  <c r="F1311" i="6"/>
  <c r="F1312" i="6"/>
  <c r="F1313" i="6"/>
  <c r="F1314" i="6"/>
  <c r="F1315" i="6"/>
  <c r="F1316" i="6"/>
  <c r="F1317" i="6"/>
  <c r="F1318" i="6"/>
  <c r="F1319" i="6"/>
  <c r="F1320" i="6"/>
  <c r="F1321" i="6"/>
  <c r="F1322" i="6"/>
  <c r="F1323" i="6"/>
  <c r="F1324" i="6"/>
  <c r="F1325" i="6"/>
  <c r="F1326" i="6"/>
  <c r="F1327" i="6"/>
  <c r="F1328" i="6"/>
  <c r="F1329" i="6"/>
  <c r="F1330" i="6"/>
  <c r="F1331" i="6"/>
  <c r="F1332" i="6"/>
  <c r="F1333" i="6"/>
  <c r="F1334" i="6"/>
  <c r="F1335" i="6"/>
  <c r="F1336" i="6"/>
  <c r="F1337" i="6"/>
  <c r="F1338" i="6"/>
  <c r="F1339" i="6"/>
  <c r="F1340" i="6"/>
  <c r="F1341" i="6"/>
  <c r="F1342" i="6"/>
  <c r="F1343" i="6"/>
  <c r="F1344" i="6"/>
  <c r="F1345" i="6"/>
  <c r="F1346" i="6"/>
  <c r="F1347" i="6"/>
  <c r="F1348" i="6"/>
  <c r="F1349" i="6"/>
  <c r="F1350" i="6"/>
  <c r="F1351" i="6"/>
  <c r="F1352" i="6"/>
  <c r="F1353" i="6"/>
  <c r="F1354" i="6"/>
  <c r="F1355" i="6"/>
  <c r="F1356" i="6"/>
  <c r="F1357" i="6"/>
  <c r="F1358" i="6"/>
  <c r="F1359" i="6"/>
  <c r="F1360" i="6"/>
  <c r="F1361" i="6"/>
  <c r="F1362" i="6"/>
  <c r="F1363" i="6"/>
  <c r="F1364" i="6"/>
  <c r="F1365" i="6"/>
  <c r="F1366" i="6"/>
  <c r="F1367" i="6"/>
  <c r="F1368" i="6"/>
  <c r="F1369" i="6"/>
  <c r="F1370" i="6"/>
  <c r="F1371" i="6"/>
  <c r="F1372" i="6"/>
  <c r="F1373" i="6"/>
  <c r="F1374" i="6"/>
  <c r="F1375" i="6"/>
  <c r="F1376" i="6"/>
  <c r="F1377" i="6"/>
  <c r="F1378" i="6"/>
  <c r="F1379" i="6"/>
  <c r="F1380" i="6"/>
  <c r="F1381" i="6"/>
  <c r="F1382" i="6"/>
  <c r="F1383" i="6"/>
  <c r="F1384" i="6"/>
  <c r="F1385" i="6"/>
  <c r="F1386" i="6"/>
  <c r="F1387" i="6"/>
  <c r="F1388" i="6"/>
  <c r="F1389" i="6"/>
  <c r="F1390" i="6"/>
  <c r="F1391" i="6"/>
  <c r="F1392" i="6"/>
  <c r="F1393" i="6"/>
  <c r="F1394" i="6"/>
  <c r="F1395" i="6"/>
  <c r="F1396" i="6"/>
  <c r="F1397" i="6"/>
  <c r="F1398" i="6"/>
  <c r="F1399" i="6"/>
  <c r="F1400" i="6"/>
  <c r="F1401" i="6"/>
  <c r="F1402" i="6"/>
  <c r="F1403" i="6"/>
  <c r="F1404" i="6"/>
  <c r="F1405" i="6"/>
  <c r="F1406" i="6"/>
  <c r="F1407" i="6"/>
  <c r="F1408" i="6"/>
  <c r="F1409" i="6"/>
  <c r="F1410" i="6"/>
  <c r="F1411" i="6"/>
  <c r="F1412" i="6"/>
  <c r="F1413" i="6"/>
  <c r="F1414" i="6"/>
  <c r="F1415" i="6"/>
  <c r="F1416" i="6"/>
  <c r="F1417" i="6"/>
  <c r="F1418" i="6"/>
  <c r="F1419" i="6"/>
  <c r="F1420" i="6"/>
  <c r="F1421" i="6"/>
  <c r="F1422" i="6"/>
  <c r="F1423" i="6"/>
  <c r="F1424" i="6"/>
  <c r="F1425" i="6"/>
  <c r="F1426" i="6"/>
  <c r="F1427" i="6"/>
  <c r="F1428" i="6"/>
  <c r="F1429" i="6"/>
  <c r="F1430" i="6"/>
  <c r="F1431" i="6"/>
  <c r="F1432" i="6"/>
  <c r="F1433" i="6"/>
  <c r="F1434" i="6"/>
  <c r="F1435" i="6"/>
  <c r="F1436" i="6"/>
  <c r="F1437" i="6"/>
  <c r="F1438" i="6"/>
  <c r="F1439" i="6"/>
  <c r="F1440" i="6"/>
  <c r="F1441" i="6"/>
  <c r="F1442" i="6"/>
  <c r="F1443" i="6"/>
  <c r="F1444" i="6"/>
  <c r="F1445" i="6"/>
  <c r="F1446" i="6"/>
  <c r="F1447" i="6"/>
  <c r="F1448" i="6"/>
  <c r="F1449" i="6"/>
  <c r="F1450" i="6"/>
  <c r="F1451" i="6"/>
  <c r="F1452" i="6"/>
  <c r="F1453" i="6"/>
  <c r="F1454" i="6"/>
  <c r="F1455" i="6"/>
  <c r="F1456" i="6"/>
  <c r="F1457" i="6"/>
  <c r="F1458" i="6"/>
  <c r="F1459" i="6"/>
  <c r="F1460" i="6"/>
  <c r="F1461" i="6"/>
  <c r="F1462" i="6"/>
  <c r="F1463" i="6"/>
  <c r="F1464" i="6"/>
  <c r="F1465" i="6"/>
  <c r="F1466" i="6"/>
  <c r="F1467" i="6"/>
  <c r="F1468" i="6"/>
  <c r="F1469" i="6"/>
  <c r="F1470" i="6"/>
  <c r="F1471" i="6"/>
  <c r="F1472" i="6"/>
  <c r="F1473" i="6"/>
  <c r="F1474" i="6"/>
  <c r="F1475" i="6"/>
  <c r="F1476" i="6"/>
  <c r="F1477" i="6"/>
  <c r="F1478" i="6"/>
  <c r="F1479" i="6"/>
  <c r="F1480" i="6"/>
  <c r="F1481" i="6"/>
  <c r="F1482" i="6"/>
  <c r="F1483" i="6"/>
  <c r="F1484" i="6"/>
  <c r="F1485" i="6"/>
  <c r="F1486" i="6"/>
  <c r="F1487" i="6"/>
  <c r="F1488" i="6"/>
  <c r="F1489" i="6"/>
  <c r="F1490" i="6"/>
  <c r="F1491" i="6"/>
  <c r="F1492" i="6"/>
  <c r="F1493" i="6"/>
  <c r="F1494" i="6"/>
  <c r="F1495" i="6"/>
  <c r="F1496" i="6"/>
  <c r="F1497" i="6"/>
  <c r="F1498" i="6"/>
  <c r="F1499" i="6"/>
  <c r="F1500" i="6"/>
  <c r="F1501" i="6"/>
  <c r="F1502" i="6"/>
  <c r="F1503" i="6"/>
  <c r="F1504" i="6"/>
  <c r="F1505" i="6"/>
  <c r="F1506" i="6"/>
  <c r="F1507" i="6"/>
  <c r="F1508" i="6"/>
  <c r="F1509" i="6"/>
  <c r="F1510" i="6"/>
  <c r="F1511" i="6"/>
  <c r="F1512" i="6"/>
  <c r="F1513" i="6"/>
  <c r="F1514" i="6"/>
  <c r="F1515" i="6"/>
  <c r="F1516" i="6"/>
  <c r="F1517" i="6"/>
  <c r="F1518" i="6"/>
  <c r="F1519" i="6"/>
  <c r="F1520" i="6"/>
  <c r="F1521" i="6"/>
  <c r="F1522" i="6"/>
  <c r="F1523" i="6"/>
  <c r="F1524" i="6"/>
  <c r="F1525" i="6"/>
  <c r="F1526" i="6"/>
  <c r="F1527" i="6"/>
  <c r="F1528" i="6"/>
  <c r="F1529" i="6"/>
  <c r="F1530" i="6"/>
  <c r="F1531" i="6"/>
  <c r="F1532" i="6"/>
  <c r="F1533" i="6"/>
  <c r="F1534" i="6"/>
  <c r="F1535" i="6"/>
  <c r="F1536" i="6"/>
  <c r="F1537" i="6"/>
  <c r="F1538" i="6"/>
  <c r="F1539" i="6"/>
  <c r="F1540" i="6"/>
  <c r="F1541" i="6"/>
  <c r="F1542" i="6"/>
  <c r="F1543" i="6"/>
  <c r="F1544" i="6"/>
  <c r="F1545" i="6"/>
  <c r="F1546" i="6"/>
  <c r="F1547" i="6"/>
  <c r="F1548" i="6"/>
  <c r="F1549" i="6"/>
  <c r="F1550" i="6"/>
  <c r="F1551" i="6"/>
  <c r="F1552" i="6"/>
  <c r="F1553" i="6"/>
  <c r="F1554" i="6"/>
  <c r="F1555" i="6"/>
  <c r="F1556" i="6"/>
  <c r="F1557" i="6"/>
  <c r="F1558" i="6"/>
  <c r="F1559" i="6"/>
  <c r="F1560" i="6"/>
  <c r="F1561" i="6"/>
  <c r="F1562" i="6"/>
  <c r="F1563" i="6"/>
  <c r="F1564" i="6"/>
  <c r="F1565" i="6"/>
  <c r="F1566" i="6"/>
  <c r="F1567" i="6"/>
  <c r="F1568" i="6"/>
  <c r="F1569" i="6"/>
  <c r="F1570" i="6"/>
  <c r="F1571" i="6"/>
  <c r="F1572" i="6"/>
  <c r="F1573" i="6"/>
  <c r="F1574" i="6"/>
  <c r="F1575" i="6"/>
  <c r="F1576" i="6"/>
  <c r="F1577" i="6"/>
  <c r="F1578" i="6"/>
  <c r="F1579" i="6"/>
  <c r="F1580" i="6"/>
  <c r="F1581" i="6"/>
  <c r="F1582" i="6"/>
  <c r="F1583" i="6"/>
  <c r="F1584" i="6"/>
  <c r="F1585" i="6"/>
  <c r="F1586" i="6"/>
  <c r="F1587" i="6"/>
  <c r="F1588" i="6"/>
  <c r="F1589" i="6"/>
  <c r="F1590" i="6"/>
  <c r="F1591" i="6"/>
  <c r="F1592" i="6"/>
  <c r="F1593" i="6"/>
  <c r="F1594" i="6"/>
  <c r="F1595" i="6"/>
  <c r="F1596" i="6"/>
  <c r="F1597" i="6"/>
  <c r="F1598" i="6"/>
  <c r="F1599" i="6"/>
  <c r="F1600" i="6"/>
  <c r="F1601" i="6"/>
  <c r="F1602" i="6"/>
  <c r="F1603" i="6"/>
  <c r="F1604" i="6"/>
  <c r="F1605" i="6"/>
  <c r="F1606" i="6"/>
  <c r="F1607" i="6"/>
  <c r="F1608" i="6"/>
  <c r="F1609" i="6"/>
  <c r="F1610" i="6"/>
  <c r="F1611" i="6"/>
  <c r="F1612" i="6"/>
  <c r="F1613" i="6"/>
  <c r="F1614" i="6"/>
  <c r="F1615" i="6"/>
  <c r="F1616" i="6"/>
  <c r="F1617" i="6"/>
  <c r="F1618" i="6"/>
  <c r="F1619" i="6"/>
  <c r="F1620" i="6"/>
  <c r="F1621" i="6"/>
  <c r="F1622" i="6"/>
  <c r="F1623" i="6"/>
  <c r="F1624" i="6"/>
  <c r="F1625" i="6"/>
  <c r="F1626" i="6"/>
  <c r="F1627" i="6"/>
  <c r="F1628" i="6"/>
  <c r="F1629" i="6"/>
  <c r="F1630" i="6"/>
  <c r="F1631" i="6"/>
  <c r="F1632" i="6"/>
  <c r="F1633" i="6"/>
  <c r="F1634" i="6"/>
  <c r="F1635" i="6"/>
  <c r="F1636" i="6"/>
  <c r="F1637" i="6"/>
  <c r="F1638" i="6"/>
  <c r="F1639" i="6"/>
  <c r="F1640" i="6"/>
  <c r="F1641" i="6"/>
  <c r="F1642" i="6"/>
  <c r="F1643" i="6"/>
  <c r="F1644" i="6"/>
  <c r="F1645" i="6"/>
  <c r="F1646" i="6"/>
  <c r="F1647" i="6"/>
  <c r="F1648" i="6"/>
  <c r="F1649" i="6"/>
  <c r="F1650" i="6"/>
  <c r="F1651" i="6"/>
  <c r="F1652" i="6"/>
  <c r="F1653" i="6"/>
  <c r="F1654" i="6"/>
  <c r="F1655" i="6"/>
  <c r="F1656" i="6"/>
  <c r="F1657" i="6"/>
  <c r="F1658" i="6"/>
  <c r="F1659" i="6"/>
  <c r="F1660" i="6"/>
  <c r="F1661" i="6"/>
  <c r="F1662" i="6"/>
  <c r="F1663" i="6"/>
  <c r="F1664" i="6"/>
  <c r="F1665" i="6"/>
  <c r="F1666" i="6"/>
  <c r="F1667" i="6"/>
  <c r="F1668" i="6"/>
  <c r="F1669" i="6"/>
  <c r="F1670" i="6"/>
  <c r="F1671" i="6"/>
  <c r="F1672" i="6"/>
  <c r="F1673" i="6"/>
  <c r="F1674" i="6"/>
  <c r="F1675" i="6"/>
  <c r="F1676" i="6"/>
  <c r="F1677" i="6"/>
  <c r="F1678" i="6"/>
  <c r="F1679" i="6"/>
  <c r="F1680" i="6"/>
  <c r="F1681" i="6"/>
  <c r="F1682" i="6"/>
  <c r="F1683" i="6"/>
  <c r="F1684" i="6"/>
  <c r="F1685" i="6"/>
  <c r="F1686" i="6"/>
  <c r="F1687" i="6"/>
  <c r="F1688" i="6"/>
  <c r="F1689" i="6"/>
  <c r="F1690" i="6"/>
  <c r="F1691" i="6"/>
  <c r="F1692" i="6"/>
  <c r="F1693" i="6"/>
  <c r="F1694" i="6"/>
  <c r="F1695" i="6"/>
  <c r="F1696" i="6"/>
  <c r="F1697" i="6"/>
  <c r="F1698" i="6"/>
  <c r="F1699" i="6"/>
  <c r="F1700" i="6"/>
  <c r="F1701" i="6"/>
  <c r="F1702" i="6"/>
  <c r="F1703" i="6"/>
  <c r="F1704" i="6"/>
  <c r="F1705" i="6"/>
  <c r="F1706" i="6"/>
  <c r="F1707" i="6"/>
  <c r="F1708" i="6"/>
  <c r="F1709" i="6"/>
  <c r="F1710" i="6"/>
  <c r="F1711" i="6"/>
  <c r="F1712" i="6"/>
  <c r="F1713" i="6"/>
  <c r="F1714" i="6"/>
  <c r="F1715" i="6"/>
  <c r="F1716" i="6"/>
  <c r="F1717" i="6"/>
  <c r="F1718" i="6"/>
  <c r="F1719" i="6"/>
  <c r="F1720" i="6"/>
  <c r="F1721" i="6"/>
  <c r="F1722" i="6"/>
  <c r="F1723" i="6"/>
  <c r="F1724" i="6"/>
  <c r="F1725" i="6"/>
  <c r="F1726" i="6"/>
  <c r="F1727" i="6"/>
  <c r="F1728" i="6"/>
  <c r="F1729" i="6"/>
  <c r="F1730" i="6"/>
  <c r="F1731" i="6"/>
  <c r="F1732" i="6"/>
  <c r="F1733" i="6"/>
  <c r="F1734" i="6"/>
  <c r="F1735" i="6"/>
  <c r="F1736" i="6"/>
  <c r="F1737" i="6"/>
  <c r="F1738" i="6"/>
  <c r="F1739" i="6"/>
  <c r="F1740" i="6"/>
  <c r="F1741" i="6"/>
  <c r="F1742" i="6"/>
  <c r="F1743" i="6"/>
  <c r="F1744" i="6"/>
  <c r="F1745" i="6"/>
  <c r="F1746" i="6"/>
  <c r="F1747" i="6"/>
  <c r="F1748" i="6"/>
  <c r="F1749" i="6"/>
  <c r="F1750" i="6"/>
  <c r="F1751" i="6"/>
  <c r="F1752" i="6"/>
  <c r="F1753" i="6"/>
  <c r="F1754" i="6"/>
  <c r="F1755" i="6"/>
  <c r="F1756" i="6"/>
  <c r="F1757" i="6"/>
  <c r="F1758" i="6"/>
  <c r="F1759" i="6"/>
  <c r="F1760" i="6"/>
  <c r="F1761" i="6"/>
  <c r="F1762" i="6"/>
  <c r="F1763" i="6"/>
  <c r="F1764" i="6"/>
  <c r="F1765" i="6"/>
  <c r="F1766" i="6"/>
  <c r="F1767" i="6"/>
  <c r="F1768" i="6"/>
  <c r="F1769" i="6"/>
  <c r="F1770" i="6"/>
  <c r="F1771" i="6"/>
  <c r="F1772" i="6"/>
  <c r="F1773" i="6"/>
  <c r="F1774" i="6"/>
  <c r="F1775" i="6"/>
  <c r="F1776" i="6"/>
  <c r="F1777" i="6"/>
  <c r="F1778" i="6"/>
  <c r="F1779" i="6"/>
  <c r="F1780" i="6"/>
  <c r="F1781" i="6"/>
  <c r="F1782" i="6"/>
  <c r="F1783" i="6"/>
  <c r="F1784" i="6"/>
  <c r="F1785" i="6"/>
  <c r="F1786" i="6"/>
  <c r="F1787" i="6"/>
  <c r="F1788" i="6"/>
  <c r="F1789" i="6"/>
  <c r="F1790" i="6"/>
  <c r="F1791" i="6"/>
  <c r="F1792" i="6"/>
  <c r="F1793" i="6"/>
  <c r="F1794" i="6"/>
  <c r="F1795" i="6"/>
  <c r="F1796" i="6"/>
  <c r="F1797" i="6"/>
  <c r="F1798" i="6"/>
  <c r="F1799" i="6"/>
  <c r="F1800" i="6"/>
  <c r="F1801" i="6"/>
  <c r="F1802" i="6"/>
  <c r="F1803" i="6"/>
  <c r="F1804" i="6"/>
  <c r="F1805" i="6"/>
  <c r="F1806" i="6"/>
  <c r="F1807" i="6"/>
  <c r="F1808" i="6"/>
  <c r="F1809" i="6"/>
  <c r="F1810" i="6"/>
  <c r="F1811" i="6"/>
  <c r="F1812" i="6"/>
  <c r="F1813" i="6"/>
  <c r="F1814" i="6"/>
  <c r="F1815" i="6"/>
  <c r="F1816" i="6"/>
  <c r="F1817" i="6"/>
  <c r="F1818" i="6"/>
  <c r="F1819" i="6"/>
  <c r="F1820" i="6"/>
  <c r="F1821" i="6"/>
  <c r="F1822" i="6"/>
  <c r="F1823" i="6"/>
  <c r="F1824" i="6"/>
  <c r="F1825" i="6"/>
  <c r="F1826" i="6"/>
  <c r="F1827" i="6"/>
  <c r="F1828" i="6"/>
  <c r="F1829" i="6"/>
  <c r="F1830" i="6"/>
  <c r="F1831" i="6"/>
  <c r="F1832" i="6"/>
  <c r="F1833" i="6"/>
  <c r="F1834" i="6"/>
  <c r="F1835" i="6"/>
  <c r="F1836" i="6"/>
  <c r="F1837" i="6"/>
  <c r="F1838" i="6"/>
  <c r="F1839" i="6"/>
  <c r="F1840" i="6"/>
  <c r="F1841" i="6"/>
  <c r="F1842" i="6"/>
  <c r="F1843" i="6"/>
  <c r="F1844" i="6"/>
  <c r="F1845" i="6"/>
  <c r="F1846" i="6"/>
  <c r="F1847" i="6"/>
  <c r="F1848" i="6"/>
  <c r="F1849" i="6"/>
  <c r="F1850" i="6"/>
  <c r="F1851" i="6"/>
  <c r="F1852" i="6"/>
  <c r="F1853" i="6"/>
  <c r="F1854" i="6"/>
  <c r="F1855" i="6"/>
  <c r="F1856" i="6"/>
  <c r="F1857" i="6"/>
  <c r="F1858" i="6"/>
  <c r="F1859" i="6"/>
  <c r="F1860" i="6"/>
  <c r="F1861" i="6"/>
  <c r="F1862" i="6"/>
  <c r="F1863" i="6"/>
  <c r="F1864" i="6"/>
  <c r="F1865" i="6"/>
  <c r="F1866" i="6"/>
  <c r="F1867" i="6"/>
  <c r="F1868" i="6"/>
  <c r="F1869" i="6"/>
  <c r="F1870" i="6"/>
  <c r="F1871" i="6"/>
  <c r="F1872" i="6"/>
  <c r="F1873" i="6"/>
  <c r="F1874" i="6"/>
  <c r="F1875" i="6"/>
  <c r="F1876" i="6"/>
  <c r="F1877" i="6"/>
  <c r="F1878" i="6"/>
  <c r="F1879" i="6"/>
  <c r="F1880" i="6"/>
  <c r="F1881" i="6"/>
  <c r="F1882" i="6"/>
  <c r="F1883" i="6"/>
  <c r="F1884" i="6"/>
  <c r="F1885" i="6"/>
  <c r="F1886" i="6"/>
  <c r="F1887" i="6"/>
  <c r="F1888" i="6"/>
  <c r="F1889" i="6"/>
  <c r="F1890" i="6"/>
  <c r="F1891" i="6"/>
  <c r="F1892" i="6"/>
  <c r="F1893" i="6"/>
  <c r="F1894" i="6"/>
  <c r="F1895" i="6"/>
  <c r="F1896" i="6"/>
  <c r="F1897" i="6"/>
  <c r="F1898" i="6"/>
  <c r="F1899" i="6"/>
  <c r="F1900" i="6"/>
  <c r="F1901" i="6"/>
  <c r="F1902" i="6"/>
  <c r="F1903" i="6"/>
  <c r="F1904" i="6"/>
  <c r="F1905" i="6"/>
  <c r="F1906" i="6"/>
  <c r="F1907" i="6"/>
  <c r="F1908" i="6"/>
  <c r="F1909" i="6"/>
  <c r="F1910" i="6"/>
  <c r="F1911" i="6"/>
  <c r="F1912" i="6"/>
  <c r="F1913" i="6"/>
  <c r="F1914" i="6"/>
  <c r="F1915" i="6"/>
  <c r="F1916" i="6"/>
  <c r="F1917" i="6"/>
  <c r="F1918" i="6"/>
  <c r="F1919" i="6"/>
  <c r="F1920" i="6"/>
  <c r="F1921" i="6"/>
  <c r="F1922" i="6"/>
  <c r="F1923" i="6"/>
  <c r="F1924" i="6"/>
  <c r="F1925" i="6"/>
  <c r="F1926" i="6"/>
  <c r="F1927" i="6"/>
  <c r="F1928" i="6"/>
  <c r="F1929" i="6"/>
  <c r="F1930" i="6"/>
  <c r="F1931" i="6"/>
  <c r="F1932" i="6"/>
  <c r="F1933" i="6"/>
  <c r="F1934" i="6"/>
  <c r="F1935" i="6"/>
  <c r="F1936" i="6"/>
  <c r="F1937" i="6"/>
  <c r="F1938" i="6"/>
  <c r="F1939" i="6"/>
  <c r="F1940" i="6"/>
  <c r="F1941" i="6"/>
  <c r="F1942" i="6"/>
  <c r="F1943" i="6"/>
  <c r="F1944" i="6"/>
  <c r="F1945" i="6"/>
  <c r="F1946" i="6"/>
  <c r="F1947" i="6"/>
  <c r="F1948" i="6"/>
  <c r="F1949" i="6"/>
  <c r="F1950" i="6"/>
  <c r="F1951" i="6"/>
  <c r="F1952" i="6"/>
  <c r="F1953" i="6"/>
  <c r="F1954" i="6"/>
  <c r="F1955" i="6"/>
  <c r="F1956" i="6"/>
  <c r="F1957" i="6"/>
  <c r="F1958" i="6"/>
  <c r="F1959" i="6"/>
  <c r="F1960" i="6"/>
  <c r="F1961" i="6"/>
  <c r="F1962" i="6"/>
  <c r="F1963" i="6"/>
  <c r="F1964" i="6"/>
  <c r="F1965" i="6"/>
  <c r="F1966" i="6"/>
  <c r="F1967" i="6"/>
  <c r="F1968" i="6"/>
  <c r="F1969" i="6"/>
  <c r="F1970" i="6"/>
  <c r="F1971" i="6"/>
  <c r="F1972" i="6"/>
  <c r="F1973" i="6"/>
  <c r="F1974" i="6"/>
  <c r="F1975" i="6"/>
  <c r="F1976" i="6"/>
  <c r="F1977" i="6"/>
  <c r="F1978" i="6"/>
  <c r="F1979" i="6"/>
  <c r="F1980" i="6"/>
  <c r="F1981" i="6"/>
  <c r="F1982" i="6"/>
  <c r="F1983" i="6"/>
  <c r="F1984" i="6"/>
  <c r="F1985" i="6"/>
  <c r="F1986" i="6"/>
  <c r="F1987" i="6"/>
  <c r="F1988" i="6"/>
  <c r="F1989" i="6"/>
  <c r="F1990" i="6"/>
  <c r="F1991" i="6"/>
  <c r="F1992" i="6"/>
  <c r="F1993" i="6"/>
  <c r="F1994" i="6"/>
  <c r="F1995" i="6"/>
  <c r="F1996" i="6"/>
  <c r="F1997" i="6"/>
  <c r="F1998" i="6"/>
  <c r="F1999" i="6"/>
  <c r="F2000" i="6"/>
  <c r="F2001" i="6"/>
  <c r="F2002" i="6"/>
  <c r="F2003" i="6"/>
  <c r="F2004" i="6"/>
  <c r="F2005" i="6"/>
  <c r="F2006" i="6"/>
  <c r="F2007" i="6"/>
  <c r="F2008" i="6"/>
  <c r="F2009" i="6"/>
  <c r="F2010" i="6"/>
  <c r="F2011" i="6"/>
  <c r="F2012" i="6"/>
  <c r="F2013" i="6"/>
  <c r="F2014" i="6"/>
  <c r="F2015" i="6"/>
  <c r="F2016" i="6"/>
  <c r="F2017" i="6"/>
  <c r="F2018" i="6"/>
  <c r="F2019" i="6"/>
  <c r="F2020" i="6"/>
  <c r="F2021" i="6"/>
  <c r="F2022" i="6"/>
  <c r="F2023" i="6"/>
  <c r="F2024" i="6"/>
  <c r="F2025" i="6"/>
  <c r="F2026" i="6"/>
  <c r="F2027" i="6"/>
  <c r="F2028" i="6"/>
  <c r="F2029" i="6"/>
  <c r="F2030" i="6"/>
  <c r="F2031" i="6"/>
  <c r="F2032" i="6"/>
  <c r="F2033" i="6"/>
  <c r="F2034" i="6"/>
  <c r="F2035" i="6"/>
  <c r="F2036" i="6"/>
  <c r="F2037" i="6"/>
  <c r="F2038" i="6"/>
  <c r="F2039" i="6"/>
  <c r="F2040" i="6"/>
  <c r="F2041" i="6"/>
  <c r="F2042" i="6"/>
  <c r="F2043" i="6"/>
  <c r="F2044" i="6"/>
  <c r="F2045" i="6"/>
  <c r="F2046" i="6"/>
  <c r="F2047" i="6"/>
  <c r="F2048" i="6"/>
  <c r="F2049" i="6"/>
  <c r="F2050" i="6"/>
  <c r="F2051" i="6"/>
  <c r="F2052" i="6"/>
  <c r="F2053" i="6"/>
  <c r="F2054" i="6"/>
  <c r="F2055" i="6"/>
  <c r="F2056" i="6"/>
  <c r="F2057" i="6"/>
  <c r="F2058" i="6"/>
  <c r="F2059" i="6"/>
  <c r="F2060" i="6"/>
  <c r="F2061" i="6"/>
  <c r="F2062" i="6"/>
  <c r="F2063" i="6"/>
  <c r="F2064" i="6"/>
  <c r="F2065" i="6"/>
  <c r="F2066" i="6"/>
  <c r="F2067" i="6"/>
  <c r="F2068" i="6"/>
  <c r="F2069" i="6"/>
  <c r="F2070" i="6"/>
  <c r="F2071" i="6"/>
  <c r="F2072" i="6"/>
  <c r="F2073" i="6"/>
  <c r="F2074" i="6"/>
  <c r="F2075" i="6"/>
  <c r="F2076" i="6"/>
  <c r="F2077" i="6"/>
  <c r="F2078" i="6"/>
  <c r="F2079" i="6"/>
  <c r="F2080" i="6"/>
  <c r="F2081" i="6"/>
  <c r="F2082" i="6"/>
  <c r="F2083" i="6"/>
  <c r="F2084" i="6"/>
  <c r="F2085" i="6"/>
  <c r="F2086" i="6"/>
  <c r="F2087" i="6"/>
  <c r="F2088" i="6"/>
  <c r="F2089" i="6"/>
  <c r="F2090" i="6"/>
  <c r="F2091" i="6"/>
  <c r="F2092" i="6"/>
  <c r="F2093" i="6"/>
  <c r="F2094" i="6"/>
  <c r="F2095" i="6"/>
  <c r="F2096" i="6"/>
  <c r="F2097" i="6"/>
  <c r="F2098" i="6"/>
  <c r="F2099" i="6"/>
  <c r="F2100" i="6"/>
  <c r="F2101" i="6"/>
  <c r="F2102" i="6"/>
  <c r="F2103" i="6"/>
  <c r="F2104" i="6"/>
  <c r="F2105" i="6"/>
  <c r="F2106" i="6"/>
  <c r="F2107" i="6"/>
  <c r="F2108" i="6"/>
  <c r="F2109" i="6"/>
  <c r="F2110" i="6"/>
  <c r="F2111" i="6"/>
  <c r="F2112" i="6"/>
  <c r="F2113" i="6"/>
  <c r="F2114" i="6"/>
  <c r="F2115" i="6"/>
  <c r="F2116" i="6"/>
  <c r="F2117" i="6"/>
  <c r="F2118" i="6"/>
  <c r="F2119" i="6"/>
  <c r="F2120" i="6"/>
  <c r="F2121" i="6"/>
  <c r="F2122" i="6"/>
  <c r="F2123" i="6"/>
  <c r="F2124" i="6"/>
  <c r="F2125" i="6"/>
  <c r="F2126" i="6"/>
  <c r="F2127" i="6"/>
  <c r="F2128" i="6"/>
  <c r="F2129" i="6"/>
  <c r="F2130" i="6"/>
  <c r="F2131" i="6"/>
  <c r="F2132" i="6"/>
  <c r="F2133" i="6"/>
  <c r="F2134" i="6"/>
  <c r="F2135" i="6"/>
  <c r="F2136" i="6"/>
  <c r="F2137" i="6"/>
  <c r="F2138" i="6"/>
  <c r="F2139" i="6"/>
  <c r="F2140" i="6"/>
  <c r="F2141" i="6"/>
  <c r="F2142" i="6"/>
  <c r="F2143" i="6"/>
  <c r="F2144" i="6"/>
  <c r="F2145" i="6"/>
  <c r="F2146" i="6"/>
  <c r="F2147" i="6"/>
  <c r="F2148" i="6"/>
  <c r="F2149" i="6"/>
  <c r="F2150" i="6"/>
  <c r="F2151" i="6"/>
  <c r="F2152" i="6"/>
  <c r="F2153" i="6"/>
  <c r="F2154" i="6"/>
  <c r="F2155" i="6"/>
  <c r="F2156" i="6"/>
  <c r="F2157" i="6"/>
  <c r="F2158" i="6"/>
  <c r="F2159" i="6"/>
  <c r="F2160" i="6"/>
  <c r="F2161" i="6"/>
  <c r="F2162" i="6"/>
  <c r="F2163" i="6"/>
  <c r="F2164" i="6"/>
  <c r="F2165" i="6"/>
  <c r="F2166" i="6"/>
  <c r="F2167" i="6"/>
  <c r="F2168" i="6"/>
  <c r="F2169" i="6"/>
  <c r="F2170" i="6"/>
  <c r="F2171" i="6"/>
  <c r="F2172" i="6"/>
  <c r="F2173" i="6"/>
  <c r="F2174" i="6"/>
  <c r="F2175" i="6"/>
  <c r="F2176" i="6"/>
  <c r="F2177" i="6"/>
  <c r="F2178" i="6"/>
  <c r="F2179" i="6"/>
  <c r="F2180" i="6"/>
  <c r="F2181" i="6"/>
  <c r="F2182" i="6"/>
  <c r="F2183" i="6"/>
  <c r="F2184" i="6"/>
  <c r="F2185" i="6"/>
  <c r="F2186" i="6"/>
  <c r="F2187" i="6"/>
  <c r="F2188" i="6"/>
  <c r="F2189" i="6"/>
  <c r="F2190" i="6"/>
  <c r="F2191" i="6"/>
  <c r="F2192" i="6"/>
  <c r="F2193" i="6"/>
  <c r="F2194" i="6"/>
  <c r="F2195" i="6"/>
  <c r="F2196" i="6"/>
  <c r="F2197" i="6"/>
  <c r="F2198" i="6"/>
  <c r="F2199" i="6"/>
  <c r="F2200" i="6"/>
  <c r="F2201" i="6"/>
  <c r="F2202" i="6"/>
  <c r="F2203" i="6"/>
  <c r="F2204" i="6"/>
  <c r="F2205" i="6"/>
  <c r="F2206" i="6"/>
  <c r="F2207" i="6"/>
  <c r="F2208" i="6"/>
  <c r="F2209" i="6"/>
  <c r="F2210" i="6"/>
  <c r="F2211" i="6"/>
  <c r="F2212" i="6"/>
  <c r="F2213" i="6"/>
  <c r="F2214" i="6"/>
  <c r="F2215" i="6"/>
  <c r="F2216" i="6"/>
  <c r="F2217" i="6"/>
  <c r="F2218" i="6"/>
  <c r="F2219" i="6"/>
  <c r="F2220" i="6"/>
  <c r="F2221" i="6"/>
  <c r="F2222" i="6"/>
  <c r="F2223" i="6"/>
  <c r="F2224" i="6"/>
  <c r="F2225" i="6"/>
  <c r="F2226" i="6"/>
  <c r="F2227" i="6"/>
  <c r="F2228" i="6"/>
  <c r="F2229" i="6"/>
  <c r="F2230" i="6"/>
  <c r="F2231" i="6"/>
  <c r="F2232" i="6"/>
  <c r="F2233" i="6"/>
  <c r="F2234" i="6"/>
  <c r="F2235" i="6"/>
  <c r="F2236" i="6"/>
  <c r="F2237" i="6"/>
  <c r="F2238" i="6"/>
  <c r="F2239" i="6"/>
  <c r="F2240" i="6"/>
  <c r="F2241" i="6"/>
  <c r="F2242" i="6"/>
  <c r="F2243" i="6"/>
  <c r="F2244" i="6"/>
  <c r="F2245" i="6"/>
  <c r="F2246" i="6"/>
  <c r="F2247" i="6"/>
  <c r="F2248" i="6"/>
  <c r="F2249" i="6"/>
  <c r="F2250" i="6"/>
  <c r="F2251" i="6"/>
  <c r="F2252" i="6"/>
  <c r="F2253" i="6"/>
  <c r="F2254" i="6"/>
  <c r="F2255" i="6"/>
  <c r="F2256" i="6"/>
  <c r="F2257" i="6"/>
  <c r="F2258" i="6"/>
  <c r="F2259" i="6"/>
  <c r="F2260" i="6"/>
  <c r="F2261" i="6"/>
  <c r="F2262" i="6"/>
  <c r="F2263" i="6"/>
  <c r="F2264" i="6"/>
  <c r="F2265" i="6"/>
  <c r="F2266" i="6"/>
  <c r="F2267" i="6"/>
  <c r="F2268" i="6"/>
  <c r="F2269" i="6"/>
  <c r="F2270" i="6"/>
  <c r="F2271" i="6"/>
  <c r="F2272" i="6"/>
  <c r="F2273" i="6"/>
  <c r="F2274" i="6"/>
  <c r="F2275" i="6"/>
  <c r="F2276" i="6"/>
  <c r="F2277" i="6"/>
  <c r="F2278" i="6"/>
  <c r="F2279" i="6"/>
  <c r="F2280" i="6"/>
  <c r="F2281" i="6"/>
  <c r="F2282" i="6"/>
  <c r="F2283" i="6"/>
  <c r="F2284" i="6"/>
  <c r="F2285" i="6"/>
  <c r="F2286" i="6"/>
  <c r="F2287" i="6"/>
  <c r="F2288" i="6"/>
  <c r="F2289" i="6"/>
  <c r="F2290" i="6"/>
  <c r="F2291" i="6"/>
  <c r="F2292" i="6"/>
  <c r="F2293" i="6"/>
  <c r="F2294" i="6"/>
  <c r="F2295" i="6"/>
  <c r="F2296" i="6"/>
  <c r="F2297" i="6"/>
  <c r="F2298" i="6"/>
  <c r="F2299" i="6"/>
  <c r="F2300" i="6"/>
  <c r="F2301" i="6"/>
  <c r="F2302" i="6"/>
  <c r="F2303" i="6"/>
  <c r="F2304" i="6"/>
  <c r="F2305" i="6"/>
  <c r="F2306" i="6"/>
  <c r="F2307" i="6"/>
  <c r="F2308" i="6"/>
  <c r="F2309" i="6"/>
  <c r="F2310" i="6"/>
  <c r="F2311" i="6"/>
  <c r="F2312" i="6"/>
  <c r="F2313" i="6"/>
  <c r="F2314" i="6"/>
  <c r="F2315" i="6"/>
  <c r="F2316" i="6"/>
  <c r="F2317" i="6"/>
  <c r="F2318" i="6"/>
  <c r="F2319" i="6"/>
  <c r="F2320" i="6"/>
  <c r="F2321" i="6"/>
  <c r="F2322" i="6"/>
  <c r="F2323" i="6"/>
  <c r="F2324" i="6"/>
  <c r="F2325" i="6"/>
  <c r="F2326" i="6"/>
  <c r="F2327" i="6"/>
  <c r="F2328" i="6"/>
  <c r="F2329" i="6"/>
  <c r="F2330" i="6"/>
  <c r="F2331" i="6"/>
  <c r="F2332" i="6"/>
  <c r="F2333" i="6"/>
  <c r="F2334" i="6"/>
  <c r="F2335" i="6"/>
  <c r="F2336" i="6"/>
  <c r="F2337" i="6"/>
  <c r="F2338" i="6"/>
  <c r="F2339" i="6"/>
  <c r="F2340" i="6"/>
  <c r="F2341" i="6"/>
  <c r="F2342" i="6"/>
  <c r="F2343" i="6"/>
  <c r="F2344" i="6"/>
  <c r="F2345" i="6"/>
  <c r="F2346" i="6"/>
  <c r="F2347" i="6"/>
  <c r="F2348" i="6"/>
  <c r="F2349" i="6"/>
  <c r="F2350" i="6"/>
  <c r="F2351" i="6"/>
  <c r="F2352" i="6"/>
  <c r="F2353" i="6"/>
  <c r="F2354" i="6"/>
  <c r="F2355" i="6"/>
  <c r="F2356" i="6"/>
  <c r="F2357" i="6"/>
  <c r="F2358" i="6"/>
  <c r="F2359" i="6"/>
  <c r="F2360" i="6"/>
  <c r="F2361" i="6"/>
  <c r="F2362" i="6"/>
  <c r="F2363" i="6"/>
  <c r="F2364" i="6"/>
  <c r="F2365" i="6"/>
  <c r="F2366" i="6"/>
  <c r="F2367" i="6"/>
  <c r="F2368" i="6"/>
  <c r="F2369" i="6"/>
  <c r="F2370" i="6"/>
  <c r="F2371" i="6"/>
  <c r="F2372" i="6"/>
  <c r="F2373" i="6"/>
  <c r="F2374" i="6"/>
  <c r="F2375" i="6"/>
  <c r="F2376" i="6"/>
  <c r="F2377" i="6"/>
  <c r="F2378" i="6"/>
  <c r="F2379" i="6"/>
  <c r="F2380" i="6"/>
  <c r="F2381" i="6"/>
  <c r="F2382" i="6"/>
  <c r="F2383" i="6"/>
  <c r="F2384" i="6"/>
  <c r="F2385" i="6"/>
  <c r="F2386" i="6"/>
  <c r="F2387" i="6"/>
  <c r="F2388" i="6"/>
  <c r="F2389" i="6"/>
  <c r="F2390" i="6"/>
  <c r="F2391" i="6"/>
  <c r="F2392" i="6"/>
  <c r="F2393" i="6"/>
  <c r="F2394" i="6"/>
  <c r="F2395" i="6"/>
  <c r="F2396" i="6"/>
  <c r="F2397" i="6"/>
  <c r="F2398" i="6"/>
  <c r="F2399" i="6"/>
  <c r="F2400" i="6"/>
  <c r="F2401" i="6"/>
  <c r="F2402" i="6"/>
  <c r="F2403" i="6"/>
  <c r="F2404" i="6"/>
  <c r="F2405" i="6"/>
  <c r="F2406" i="6"/>
  <c r="F2407" i="6"/>
  <c r="F2408" i="6"/>
  <c r="F2409" i="6"/>
  <c r="F2410" i="6"/>
  <c r="F2411" i="6"/>
  <c r="F2412" i="6"/>
  <c r="F2413" i="6"/>
  <c r="F2414" i="6"/>
  <c r="F2415" i="6"/>
  <c r="F2416" i="6"/>
  <c r="F2417" i="6"/>
  <c r="F2418" i="6"/>
  <c r="F2419" i="6"/>
  <c r="F2420" i="6"/>
  <c r="F2421" i="6"/>
  <c r="F2422" i="6"/>
  <c r="F2423" i="6"/>
  <c r="F2424" i="6"/>
  <c r="F2425" i="6"/>
  <c r="F2426" i="6"/>
  <c r="F2427" i="6"/>
  <c r="F2428" i="6"/>
  <c r="F2429" i="6"/>
  <c r="F2430" i="6"/>
  <c r="F2431" i="6"/>
  <c r="F2432" i="6"/>
  <c r="F2433" i="6"/>
  <c r="F2434" i="6"/>
  <c r="F2435" i="6"/>
  <c r="F2436" i="6"/>
  <c r="F2437" i="6"/>
  <c r="F2438" i="6"/>
  <c r="F2439" i="6"/>
  <c r="F2440" i="6"/>
  <c r="F2441" i="6"/>
  <c r="F2442" i="6"/>
  <c r="F2443" i="6"/>
  <c r="F2444" i="6"/>
  <c r="F2445" i="6"/>
  <c r="F2446" i="6"/>
  <c r="F2447" i="6"/>
  <c r="F2448" i="6"/>
  <c r="F2449" i="6"/>
  <c r="F2450" i="6"/>
  <c r="F2451" i="6"/>
  <c r="F2452" i="6"/>
  <c r="F2453" i="6"/>
  <c r="F2454" i="6"/>
  <c r="F2455" i="6"/>
  <c r="F2456" i="6"/>
  <c r="F2457" i="6"/>
  <c r="F2458" i="6"/>
  <c r="F2459" i="6"/>
  <c r="F2460" i="6"/>
  <c r="F2461" i="6"/>
  <c r="F2462" i="6"/>
  <c r="F2463" i="6"/>
  <c r="F2464" i="6"/>
  <c r="F2465" i="6"/>
  <c r="F2466" i="6"/>
  <c r="F2467" i="6"/>
  <c r="F2468" i="6"/>
  <c r="F2469" i="6"/>
  <c r="F2470" i="6"/>
  <c r="F2471" i="6"/>
  <c r="F2472" i="6"/>
  <c r="F2473" i="6"/>
  <c r="F2474" i="6"/>
  <c r="F2475" i="6"/>
  <c r="F2476" i="6"/>
  <c r="F2477" i="6"/>
  <c r="F2478" i="6"/>
  <c r="F2479" i="6"/>
  <c r="F2480" i="6"/>
  <c r="F2481" i="6"/>
  <c r="F2482" i="6"/>
  <c r="F2483" i="6"/>
  <c r="F2484" i="6"/>
  <c r="F2485" i="6"/>
  <c r="F2486" i="6"/>
  <c r="F2487" i="6"/>
  <c r="F2488" i="6"/>
  <c r="F2489" i="6"/>
  <c r="F2490" i="6"/>
  <c r="F2491" i="6"/>
  <c r="F2492" i="6"/>
  <c r="F2493" i="6"/>
  <c r="F2494" i="6"/>
  <c r="F2495" i="6"/>
  <c r="F2496" i="6"/>
  <c r="F2497" i="6"/>
  <c r="F2498" i="6"/>
  <c r="F2499" i="6"/>
  <c r="F2500" i="6"/>
  <c r="F2501" i="6"/>
  <c r="F2502" i="6"/>
  <c r="F2503" i="6"/>
  <c r="F2504" i="6"/>
  <c r="F2505" i="6"/>
  <c r="F2506" i="6"/>
  <c r="F2507" i="6"/>
  <c r="F2508" i="6"/>
  <c r="F2509" i="6"/>
  <c r="F2510" i="6"/>
  <c r="F2511" i="6"/>
  <c r="F2512" i="6"/>
  <c r="F2513" i="6"/>
  <c r="F2514" i="6"/>
  <c r="F2515" i="6"/>
  <c r="F2516" i="6"/>
  <c r="F2517" i="6"/>
  <c r="F2518" i="6"/>
  <c r="F2519" i="6"/>
  <c r="F2520" i="6"/>
  <c r="F2521" i="6"/>
  <c r="F2522" i="6"/>
  <c r="F2523" i="6"/>
  <c r="F2524" i="6"/>
  <c r="F2525" i="6"/>
  <c r="F2526" i="6"/>
  <c r="F2527" i="6"/>
  <c r="F2528" i="6"/>
  <c r="F2529" i="6"/>
  <c r="F2530" i="6"/>
  <c r="F2531" i="6"/>
  <c r="F2532" i="6"/>
  <c r="F2533" i="6"/>
  <c r="F2534" i="6"/>
  <c r="F2535" i="6"/>
  <c r="F2536" i="6"/>
  <c r="F2537" i="6"/>
  <c r="F2538" i="6"/>
  <c r="F2539" i="6"/>
  <c r="F2540" i="6"/>
  <c r="F2541" i="6"/>
  <c r="F2542" i="6"/>
  <c r="F2543" i="6"/>
  <c r="F2544" i="6"/>
  <c r="F2545" i="6"/>
  <c r="F2546" i="6"/>
  <c r="F2547" i="6"/>
  <c r="F2548" i="6"/>
  <c r="F2549" i="6"/>
  <c r="F2550" i="6"/>
  <c r="F2551" i="6"/>
  <c r="F2552" i="6"/>
  <c r="F2553" i="6"/>
  <c r="F2554" i="6"/>
  <c r="F2555" i="6"/>
  <c r="F2556" i="6"/>
  <c r="F2557" i="6"/>
  <c r="F2558" i="6"/>
  <c r="F2559" i="6"/>
  <c r="F2560" i="6"/>
  <c r="F2561" i="6"/>
  <c r="F2562" i="6"/>
  <c r="F2563" i="6"/>
  <c r="F2564" i="6"/>
  <c r="F2565" i="6"/>
  <c r="F2566" i="6"/>
  <c r="F2567" i="6"/>
  <c r="F2568" i="6"/>
  <c r="F2569" i="6"/>
  <c r="F2570" i="6"/>
  <c r="F2571" i="6"/>
  <c r="F2572" i="6"/>
  <c r="F2573" i="6"/>
  <c r="F2574" i="6"/>
  <c r="F2575" i="6"/>
  <c r="F2576" i="6"/>
  <c r="F2577" i="6"/>
  <c r="F2578" i="6"/>
  <c r="F2579" i="6"/>
  <c r="F2580" i="6"/>
  <c r="F2581" i="6"/>
  <c r="F2582" i="6"/>
  <c r="F2583" i="6"/>
  <c r="F2584" i="6"/>
  <c r="F2585" i="6"/>
  <c r="F2586" i="6"/>
  <c r="F2587" i="6"/>
  <c r="F2588" i="6"/>
  <c r="F2589" i="6"/>
  <c r="F2590" i="6"/>
  <c r="F2591" i="6"/>
  <c r="F2592" i="6"/>
  <c r="F2593" i="6"/>
  <c r="F2594" i="6"/>
  <c r="F2595" i="6"/>
  <c r="F2596" i="6"/>
  <c r="F2597" i="6"/>
  <c r="F2598" i="6"/>
  <c r="F2599" i="6"/>
  <c r="F2600" i="6"/>
  <c r="F2601" i="6"/>
  <c r="F2602" i="6"/>
  <c r="F2603" i="6"/>
  <c r="F2604" i="6"/>
  <c r="F2605" i="6"/>
  <c r="F2606" i="6"/>
  <c r="F2607" i="6"/>
  <c r="F2608" i="6"/>
  <c r="F2609" i="6"/>
  <c r="F2610" i="6"/>
  <c r="F2611" i="6"/>
  <c r="F2612" i="6"/>
  <c r="F2613" i="6"/>
  <c r="F2614" i="6"/>
  <c r="F2615" i="6"/>
  <c r="F2616" i="6"/>
  <c r="F2617" i="6"/>
  <c r="F2618" i="6"/>
  <c r="F2619" i="6"/>
  <c r="F2620" i="6"/>
  <c r="F2621" i="6"/>
  <c r="F2622" i="6"/>
  <c r="F2623" i="6"/>
  <c r="F2624" i="6"/>
  <c r="F2625" i="6"/>
  <c r="F2626" i="6"/>
  <c r="F2627" i="6"/>
  <c r="F2628" i="6"/>
  <c r="F2629" i="6"/>
  <c r="F2630" i="6"/>
  <c r="F2631" i="6"/>
  <c r="F2632" i="6"/>
  <c r="F2633" i="6"/>
  <c r="F2634" i="6"/>
  <c r="F2635" i="6"/>
  <c r="F2636" i="6"/>
  <c r="F2637" i="6"/>
  <c r="F2638" i="6"/>
  <c r="F2639" i="6"/>
  <c r="F2640" i="6"/>
  <c r="F2641" i="6"/>
  <c r="F2642" i="6"/>
  <c r="F2643" i="6"/>
  <c r="F2644" i="6"/>
  <c r="F2645" i="6"/>
  <c r="F2646" i="6"/>
  <c r="F2647" i="6"/>
  <c r="F2648" i="6"/>
  <c r="F2649" i="6"/>
  <c r="F2650" i="6"/>
  <c r="F2651" i="6"/>
  <c r="F2652" i="6"/>
  <c r="F2653" i="6"/>
  <c r="F2654" i="6"/>
  <c r="F2655" i="6"/>
  <c r="F2656" i="6"/>
  <c r="F2657" i="6"/>
  <c r="F2658" i="6"/>
  <c r="F2659" i="6"/>
  <c r="F2660" i="6"/>
  <c r="F2661" i="6"/>
  <c r="F2662" i="6"/>
  <c r="F2663" i="6"/>
  <c r="F2664" i="6"/>
  <c r="F2665" i="6"/>
  <c r="F2666" i="6"/>
  <c r="F2667" i="6"/>
  <c r="F2668" i="6"/>
  <c r="F2669" i="6"/>
  <c r="F2670" i="6"/>
  <c r="F2671" i="6"/>
  <c r="F2672" i="6"/>
  <c r="F2673" i="6"/>
  <c r="F2674" i="6"/>
  <c r="F2675" i="6"/>
  <c r="F2676" i="6"/>
  <c r="F2677" i="6"/>
  <c r="F2678" i="6"/>
  <c r="F2679" i="6"/>
  <c r="F2680" i="6"/>
  <c r="F2681" i="6"/>
  <c r="F2682" i="6"/>
  <c r="F2683" i="6"/>
  <c r="F2684" i="6"/>
  <c r="F2685" i="6"/>
  <c r="F2686" i="6"/>
  <c r="F2687" i="6"/>
  <c r="F2688" i="6"/>
  <c r="F2689" i="6"/>
  <c r="F2690" i="6"/>
  <c r="F2691" i="6"/>
  <c r="F2692" i="6"/>
  <c r="F2693" i="6"/>
  <c r="F2694" i="6"/>
  <c r="F2695" i="6"/>
  <c r="F2696" i="6"/>
  <c r="F2697" i="6"/>
  <c r="F2698" i="6"/>
  <c r="F2699" i="6"/>
  <c r="F2700" i="6"/>
  <c r="F2701" i="6"/>
  <c r="F2702" i="6"/>
  <c r="F2703" i="6"/>
  <c r="F2704" i="6"/>
  <c r="F2705" i="6"/>
  <c r="F2706" i="6"/>
  <c r="F2707" i="6"/>
  <c r="F2708" i="6"/>
  <c r="F2709" i="6"/>
  <c r="F2710" i="6"/>
  <c r="F2711" i="6"/>
  <c r="F2712" i="6"/>
  <c r="F2713" i="6"/>
  <c r="F2714" i="6"/>
  <c r="F2715" i="6"/>
  <c r="F2716" i="6"/>
  <c r="F2717" i="6"/>
  <c r="F2718" i="6"/>
  <c r="F2719" i="6"/>
  <c r="F2720" i="6"/>
  <c r="F2721" i="6"/>
  <c r="F2722" i="6"/>
  <c r="F2723" i="6"/>
  <c r="F2724" i="6"/>
  <c r="F2725" i="6"/>
  <c r="F2726" i="6"/>
  <c r="F2727" i="6"/>
  <c r="F2728" i="6"/>
  <c r="F2729" i="6"/>
  <c r="F2730" i="6"/>
  <c r="F2731" i="6"/>
  <c r="F2732" i="6"/>
  <c r="F2733" i="6"/>
  <c r="F2734" i="6"/>
  <c r="F2735" i="6"/>
  <c r="F2736" i="6"/>
  <c r="F2737" i="6"/>
  <c r="F2738" i="6"/>
  <c r="F2739" i="6"/>
  <c r="F2740" i="6"/>
  <c r="F2741" i="6"/>
  <c r="F2742" i="6"/>
  <c r="F2743" i="6"/>
  <c r="F2744" i="6"/>
  <c r="F2745" i="6"/>
  <c r="F2746" i="6"/>
  <c r="F2747" i="6"/>
  <c r="F2748" i="6"/>
  <c r="F2749" i="6"/>
  <c r="F2750" i="6"/>
  <c r="F2751" i="6"/>
  <c r="F2752" i="6"/>
  <c r="F2753" i="6"/>
  <c r="F2754" i="6"/>
  <c r="F2755" i="6"/>
  <c r="F2756" i="6"/>
  <c r="F2757" i="6"/>
  <c r="F2758" i="6"/>
  <c r="F2759" i="6"/>
  <c r="F2760" i="6"/>
  <c r="F2761" i="6"/>
  <c r="F2762" i="6"/>
  <c r="F2763" i="6"/>
  <c r="F2764" i="6"/>
  <c r="F2765" i="6"/>
  <c r="F2766" i="6"/>
  <c r="F2767" i="6"/>
  <c r="F2768" i="6"/>
  <c r="F2769" i="6"/>
  <c r="F2770" i="6"/>
  <c r="F2771" i="6"/>
  <c r="F2772" i="6"/>
  <c r="F2773" i="6"/>
  <c r="F2774" i="6"/>
  <c r="F2775" i="6"/>
  <c r="F2776" i="6"/>
  <c r="F2777" i="6"/>
  <c r="F2778" i="6"/>
  <c r="F2779" i="6"/>
  <c r="F2780" i="6"/>
  <c r="F2781" i="6"/>
  <c r="F2782" i="6"/>
  <c r="F2783" i="6"/>
  <c r="F2784" i="6"/>
  <c r="F2785" i="6"/>
  <c r="F2786" i="6"/>
  <c r="F2787" i="6"/>
  <c r="F2788" i="6"/>
  <c r="F2789" i="6"/>
  <c r="F2790" i="6"/>
  <c r="F2791" i="6"/>
  <c r="F2792" i="6"/>
  <c r="F2793" i="6"/>
  <c r="F2794" i="6"/>
  <c r="F2795" i="6"/>
  <c r="F2796" i="6"/>
  <c r="F2797" i="6"/>
  <c r="F2798" i="6"/>
  <c r="F2799" i="6"/>
  <c r="F2800" i="6"/>
  <c r="F2801" i="6"/>
  <c r="F2802" i="6"/>
  <c r="F2803" i="6"/>
  <c r="F2804" i="6"/>
  <c r="F2805" i="6"/>
  <c r="F2806" i="6"/>
  <c r="F2807" i="6"/>
  <c r="F2808" i="6"/>
  <c r="F2809" i="6"/>
  <c r="F2810" i="6"/>
  <c r="F2811" i="6"/>
  <c r="F2812" i="6"/>
  <c r="F2813" i="6"/>
  <c r="F2814" i="6"/>
  <c r="F2815" i="6"/>
  <c r="F2816" i="6"/>
  <c r="F2817" i="6"/>
  <c r="F2818" i="6"/>
  <c r="F2819" i="6"/>
  <c r="F2820" i="6"/>
  <c r="F2821" i="6"/>
  <c r="F2822" i="6"/>
  <c r="F2823" i="6"/>
  <c r="F2824" i="6"/>
  <c r="F2825" i="6"/>
  <c r="F2826" i="6"/>
  <c r="F2827" i="6"/>
  <c r="F2828" i="6"/>
  <c r="F2829" i="6"/>
  <c r="F2830" i="6"/>
  <c r="F2831" i="6"/>
  <c r="F2832" i="6"/>
  <c r="F2833" i="6"/>
  <c r="F2834" i="6"/>
  <c r="F2835" i="6"/>
  <c r="F2836" i="6"/>
  <c r="F2837" i="6"/>
  <c r="F2838" i="6"/>
  <c r="F2839" i="6"/>
  <c r="F2840" i="6"/>
  <c r="F2841" i="6"/>
  <c r="F2842" i="6"/>
  <c r="F2843" i="6"/>
  <c r="F2844" i="6"/>
  <c r="F2845" i="6"/>
  <c r="F2846" i="6"/>
  <c r="F2847" i="6"/>
  <c r="F2848" i="6"/>
  <c r="F2849" i="6"/>
  <c r="F2850" i="6"/>
  <c r="F2851" i="6"/>
  <c r="F2852" i="6"/>
  <c r="F2853" i="6"/>
  <c r="F2854" i="6"/>
  <c r="F2855" i="6"/>
  <c r="F2856" i="6"/>
  <c r="F2857" i="6"/>
  <c r="F2858" i="6"/>
  <c r="F2859" i="6"/>
  <c r="F2860" i="6"/>
  <c r="F2861" i="6"/>
  <c r="F2862" i="6"/>
  <c r="F2863" i="6"/>
  <c r="F2864" i="6"/>
  <c r="F2865" i="6"/>
  <c r="F2866" i="6"/>
  <c r="F2867" i="6"/>
  <c r="F2868" i="6"/>
  <c r="F2869" i="6"/>
  <c r="F2870" i="6"/>
  <c r="F2871" i="6"/>
  <c r="F2872" i="6"/>
  <c r="F2873" i="6"/>
  <c r="F2874" i="6"/>
  <c r="F2875" i="6"/>
  <c r="F2876" i="6"/>
  <c r="F2877" i="6"/>
  <c r="F2878" i="6"/>
  <c r="F2879" i="6"/>
  <c r="F2880" i="6"/>
  <c r="F2881" i="6"/>
  <c r="F2882" i="6"/>
  <c r="F2883" i="6"/>
  <c r="F2884" i="6"/>
  <c r="F2885" i="6"/>
  <c r="F2886" i="6"/>
  <c r="F2887" i="6"/>
  <c r="F2888" i="6"/>
  <c r="F2889" i="6"/>
  <c r="F2890" i="6"/>
  <c r="F2891" i="6"/>
  <c r="F2892" i="6"/>
  <c r="F2893" i="6"/>
  <c r="F2894" i="6"/>
  <c r="F2895" i="6"/>
  <c r="F2896" i="6"/>
  <c r="F2897" i="6"/>
  <c r="F2898" i="6"/>
  <c r="F2899" i="6"/>
  <c r="F2900" i="6"/>
  <c r="F2901" i="6"/>
  <c r="F2902" i="6"/>
  <c r="F2903" i="6"/>
  <c r="F2904" i="6"/>
  <c r="F2905" i="6"/>
  <c r="F2906" i="6"/>
  <c r="F2907" i="6"/>
  <c r="F2908" i="6"/>
  <c r="F2909" i="6"/>
  <c r="F2910" i="6"/>
  <c r="F2911" i="6"/>
  <c r="F2912" i="6"/>
  <c r="F2913" i="6"/>
  <c r="F2914" i="6"/>
  <c r="F2915" i="6"/>
  <c r="F2916" i="6"/>
  <c r="F2917" i="6"/>
  <c r="F2918" i="6"/>
  <c r="F2919" i="6"/>
  <c r="F2920" i="6"/>
  <c r="F2921" i="6"/>
  <c r="F2922" i="6"/>
  <c r="F2923" i="6"/>
  <c r="F2924" i="6"/>
  <c r="F2925" i="6"/>
  <c r="F2926" i="6"/>
  <c r="F2927" i="6"/>
  <c r="F2928" i="6"/>
  <c r="F2929" i="6"/>
  <c r="F2930" i="6"/>
  <c r="F2931" i="6"/>
  <c r="F2932" i="6"/>
  <c r="F2933" i="6"/>
  <c r="F2934" i="6"/>
  <c r="F2935" i="6"/>
  <c r="F2936" i="6"/>
  <c r="F2937" i="6"/>
  <c r="F2938" i="6"/>
  <c r="F2939" i="6"/>
  <c r="F2940" i="6"/>
  <c r="F2941" i="6"/>
  <c r="F2942" i="6"/>
  <c r="F2943" i="6"/>
  <c r="F2944" i="6"/>
  <c r="F2945" i="6"/>
  <c r="F2946" i="6"/>
  <c r="F2947" i="6"/>
  <c r="F2948" i="6"/>
  <c r="F2949" i="6"/>
  <c r="F2950" i="6"/>
  <c r="F2951" i="6"/>
  <c r="F2952" i="6"/>
  <c r="F2953" i="6"/>
  <c r="F2954" i="6"/>
  <c r="F2955" i="6"/>
  <c r="F2956" i="6"/>
  <c r="F2957" i="6"/>
  <c r="F2958" i="6"/>
  <c r="F2959" i="6"/>
  <c r="F2960" i="6"/>
  <c r="F2961" i="6"/>
  <c r="F2962" i="6"/>
  <c r="F2963" i="6"/>
  <c r="F2964" i="6"/>
  <c r="F2965" i="6"/>
  <c r="F2966" i="6"/>
  <c r="F2967" i="6"/>
  <c r="F2968" i="6"/>
  <c r="F2969" i="6"/>
  <c r="F2970" i="6"/>
  <c r="F2971" i="6"/>
  <c r="F2972" i="6"/>
  <c r="F2973" i="6"/>
  <c r="F2974" i="6"/>
  <c r="F2975" i="6"/>
  <c r="F2976" i="6"/>
  <c r="F2977" i="6"/>
  <c r="F2978" i="6"/>
  <c r="F2979" i="6"/>
  <c r="F2980" i="6"/>
  <c r="F2981" i="6"/>
  <c r="F2982" i="6"/>
  <c r="F2983" i="6"/>
  <c r="F2984" i="6"/>
  <c r="F2985" i="6"/>
  <c r="F2986" i="6"/>
  <c r="F2987" i="6"/>
  <c r="F2988" i="6"/>
  <c r="F2989" i="6"/>
  <c r="F2990" i="6"/>
  <c r="F2991" i="6"/>
  <c r="F2992" i="6"/>
  <c r="F2993" i="6"/>
  <c r="F2994" i="6"/>
  <c r="F2995" i="6"/>
  <c r="F2996" i="6"/>
  <c r="F2997" i="6"/>
  <c r="F2998" i="6"/>
  <c r="F2999" i="6"/>
  <c r="F3000" i="6"/>
  <c r="F3001" i="6"/>
  <c r="F3002" i="6"/>
  <c r="F3003" i="6"/>
  <c r="F3004" i="6"/>
  <c r="F3005" i="6"/>
  <c r="F3006" i="6"/>
  <c r="F3007" i="6"/>
  <c r="F3008" i="6"/>
  <c r="F3009" i="6"/>
  <c r="F3010" i="6"/>
  <c r="F3011" i="6"/>
  <c r="F3012" i="6"/>
  <c r="F3013" i="6"/>
  <c r="F3014" i="6"/>
  <c r="F3015" i="6"/>
  <c r="F3016" i="6"/>
  <c r="F3017" i="6"/>
  <c r="F3018" i="6"/>
  <c r="F3019" i="6"/>
  <c r="F3020" i="6"/>
  <c r="F3021" i="6"/>
  <c r="F3022" i="6"/>
  <c r="F3023" i="6"/>
  <c r="F3024" i="6"/>
  <c r="F3025" i="6"/>
  <c r="F3026" i="6"/>
  <c r="F3027" i="6"/>
  <c r="F3028" i="6"/>
  <c r="F3029" i="6"/>
  <c r="F3030" i="6"/>
  <c r="F3031" i="6"/>
  <c r="F3032" i="6"/>
  <c r="F3033" i="6"/>
  <c r="F3034" i="6"/>
  <c r="F3035" i="6"/>
  <c r="F3036" i="6"/>
  <c r="F3037" i="6"/>
  <c r="F3038" i="6"/>
  <c r="F3039" i="6"/>
  <c r="F3040" i="6"/>
  <c r="F3041" i="6"/>
  <c r="F3042" i="6"/>
  <c r="F3043" i="6"/>
  <c r="F3044" i="6"/>
  <c r="F3045" i="6"/>
  <c r="F3046" i="6"/>
  <c r="F3047" i="6"/>
  <c r="F3048" i="6"/>
  <c r="F3049" i="6"/>
  <c r="F3050" i="6"/>
  <c r="F3051" i="6"/>
  <c r="F3052" i="6"/>
  <c r="F3053" i="6"/>
  <c r="F3054" i="6"/>
  <c r="F3055" i="6"/>
  <c r="F3056" i="6"/>
  <c r="F3057" i="6"/>
  <c r="F3058" i="6"/>
  <c r="F3059" i="6"/>
  <c r="F3060" i="6"/>
  <c r="F3061" i="6"/>
  <c r="F3062" i="6"/>
  <c r="F3063" i="6"/>
  <c r="F3064" i="6"/>
  <c r="F3065" i="6"/>
  <c r="F3066" i="6"/>
  <c r="F3067" i="6"/>
  <c r="F3068" i="6"/>
  <c r="F3069" i="6"/>
  <c r="F3070" i="6"/>
  <c r="F3071" i="6"/>
  <c r="F3072" i="6"/>
  <c r="F3073" i="6"/>
  <c r="F3074" i="6"/>
  <c r="F3075" i="6"/>
  <c r="F3076" i="6"/>
  <c r="F3077" i="6"/>
  <c r="F3078" i="6"/>
  <c r="F3079" i="6"/>
  <c r="F3080" i="6"/>
  <c r="F3081" i="6"/>
  <c r="F3082" i="6"/>
  <c r="F3083" i="6"/>
  <c r="F3084" i="6"/>
  <c r="F3085" i="6"/>
  <c r="F3086" i="6"/>
  <c r="F3087" i="6"/>
  <c r="F3088" i="6"/>
  <c r="F3089" i="6"/>
  <c r="F3090" i="6"/>
  <c r="F3091" i="6"/>
  <c r="F3092" i="6"/>
  <c r="F3093" i="6"/>
  <c r="F3094" i="6"/>
  <c r="F3095" i="6"/>
  <c r="F3096" i="6"/>
  <c r="F3097" i="6"/>
  <c r="F3098" i="6"/>
  <c r="F3099" i="6"/>
  <c r="F3100" i="6"/>
  <c r="F3101" i="6"/>
  <c r="F3102" i="6"/>
  <c r="F3103" i="6"/>
  <c r="F3104" i="6"/>
  <c r="F3105" i="6"/>
  <c r="F3106" i="6"/>
  <c r="F3107" i="6"/>
  <c r="F3108" i="6"/>
  <c r="F3109" i="6"/>
  <c r="F3110" i="6"/>
  <c r="F3111" i="6"/>
  <c r="F3112" i="6"/>
  <c r="F3113" i="6"/>
  <c r="F3114" i="6"/>
  <c r="F3115" i="6"/>
  <c r="F3116" i="6"/>
  <c r="F3117" i="6"/>
  <c r="F3118" i="6"/>
  <c r="F3119" i="6"/>
  <c r="F3120" i="6"/>
  <c r="F3121" i="6"/>
  <c r="F3122" i="6"/>
  <c r="F3123" i="6"/>
  <c r="F3124" i="6"/>
  <c r="F3125" i="6"/>
  <c r="F3126" i="6"/>
  <c r="F3127" i="6"/>
  <c r="F3128" i="6"/>
  <c r="F3129" i="6"/>
  <c r="F3130" i="6"/>
  <c r="F3131" i="6"/>
  <c r="F3132" i="6"/>
  <c r="F3133" i="6"/>
  <c r="F3134" i="6"/>
  <c r="F3135" i="6"/>
  <c r="F3136" i="6"/>
  <c r="F3137" i="6"/>
  <c r="F3138" i="6"/>
  <c r="F3139" i="6"/>
  <c r="F3140" i="6"/>
  <c r="F3141" i="6"/>
  <c r="F3142" i="6"/>
  <c r="F3143" i="6"/>
  <c r="F3144" i="6"/>
  <c r="F3145" i="6"/>
  <c r="F3146" i="6"/>
  <c r="F3147" i="6"/>
  <c r="F3148" i="6"/>
  <c r="F3149" i="6"/>
  <c r="F3150" i="6"/>
  <c r="F3151" i="6"/>
  <c r="F3152" i="6"/>
  <c r="F3153" i="6"/>
  <c r="F3154" i="6"/>
  <c r="F3155" i="6"/>
  <c r="F3156" i="6"/>
  <c r="F3157" i="6"/>
  <c r="F3158" i="6"/>
  <c r="F3159" i="6"/>
  <c r="F3160" i="6"/>
  <c r="F3161" i="6"/>
  <c r="F3162" i="6"/>
  <c r="F3163" i="6"/>
  <c r="F3164" i="6"/>
  <c r="F3165" i="6"/>
  <c r="F3166" i="6"/>
  <c r="F3167" i="6"/>
  <c r="F3168" i="6"/>
  <c r="F3169" i="6"/>
  <c r="F3170" i="6"/>
  <c r="F3171" i="6"/>
  <c r="F3172" i="6"/>
  <c r="F3173" i="6"/>
  <c r="F3174" i="6"/>
  <c r="F3175" i="6"/>
  <c r="F3176" i="6"/>
  <c r="F3177" i="6"/>
  <c r="F3178" i="6"/>
  <c r="F3179" i="6"/>
  <c r="F3180" i="6"/>
  <c r="F3181" i="6"/>
  <c r="F3182" i="6"/>
  <c r="F3183" i="6"/>
  <c r="F3184" i="6"/>
  <c r="F3185" i="6"/>
  <c r="F3186" i="6"/>
  <c r="F3187" i="6"/>
  <c r="F3188" i="6"/>
  <c r="F3189" i="6"/>
  <c r="F3190" i="6"/>
  <c r="F3191" i="6"/>
  <c r="F3192" i="6"/>
  <c r="F3193" i="6"/>
  <c r="F3194" i="6"/>
  <c r="F3195" i="6"/>
  <c r="F3196" i="6"/>
  <c r="F3197" i="6"/>
  <c r="F3198" i="6"/>
  <c r="F3199" i="6"/>
  <c r="F3200" i="6"/>
  <c r="F3201" i="6"/>
  <c r="F3202" i="6"/>
  <c r="F3203" i="6"/>
  <c r="F3204" i="6"/>
  <c r="F3205" i="6"/>
  <c r="F3206" i="6"/>
  <c r="F3207" i="6"/>
  <c r="F3208" i="6"/>
  <c r="F3209" i="6"/>
  <c r="F3210" i="6"/>
  <c r="F3211" i="6"/>
  <c r="F3212" i="6"/>
  <c r="F3213" i="6"/>
  <c r="F3214" i="6"/>
  <c r="F3215" i="6"/>
  <c r="F3216" i="6"/>
  <c r="F3217" i="6"/>
  <c r="F3218" i="6"/>
  <c r="F3219" i="6"/>
  <c r="F3220" i="6"/>
  <c r="F3221" i="6"/>
  <c r="F3222" i="6"/>
  <c r="F3223" i="6"/>
  <c r="F3224" i="6"/>
  <c r="F3225" i="6"/>
  <c r="F3226" i="6"/>
  <c r="F3227" i="6"/>
  <c r="F3228" i="6"/>
  <c r="F3229" i="6"/>
  <c r="F3230" i="6"/>
  <c r="F3231" i="6"/>
  <c r="F3232" i="6"/>
  <c r="F3233" i="6"/>
  <c r="F3234" i="6"/>
  <c r="F3235" i="6"/>
  <c r="F3236" i="6"/>
  <c r="F3237" i="6"/>
  <c r="F3238" i="6"/>
  <c r="F3239" i="6"/>
  <c r="F3240" i="6"/>
  <c r="F3241" i="6"/>
  <c r="F3242" i="6"/>
  <c r="F3243" i="6"/>
  <c r="F3244" i="6"/>
  <c r="F3245" i="6"/>
  <c r="F3246" i="6"/>
  <c r="F3247" i="6"/>
  <c r="F3248" i="6"/>
  <c r="F3249" i="6"/>
  <c r="F3250" i="6"/>
  <c r="F3251" i="6"/>
  <c r="F3252" i="6"/>
  <c r="F3253" i="6"/>
  <c r="F3254" i="6"/>
  <c r="F3255" i="6"/>
  <c r="F3256" i="6"/>
  <c r="F3257" i="6"/>
  <c r="F3258" i="6"/>
  <c r="F3259" i="6"/>
  <c r="F3260" i="6"/>
  <c r="F3261" i="6"/>
  <c r="F3262" i="6"/>
  <c r="F3263" i="6"/>
  <c r="F3264" i="6"/>
  <c r="F3265" i="6"/>
  <c r="F3266" i="6"/>
  <c r="F3267" i="6"/>
  <c r="F3268" i="6"/>
  <c r="F3269" i="6"/>
  <c r="F3270" i="6"/>
  <c r="F3271" i="6"/>
  <c r="F3272" i="6"/>
  <c r="F3273" i="6"/>
  <c r="F3274" i="6"/>
  <c r="F3275" i="6"/>
  <c r="F3276" i="6"/>
  <c r="F3277" i="6"/>
  <c r="F3278" i="6"/>
  <c r="F3279" i="6"/>
  <c r="F3280" i="6"/>
  <c r="F3281" i="6"/>
  <c r="F3282" i="6"/>
  <c r="F3283" i="6"/>
  <c r="F3284" i="6"/>
  <c r="F3285" i="6"/>
  <c r="F3286" i="6"/>
  <c r="F3287" i="6"/>
  <c r="F3288" i="6"/>
  <c r="F3289" i="6"/>
  <c r="F3290" i="6"/>
  <c r="F3291" i="6"/>
  <c r="F3292" i="6"/>
  <c r="F3293" i="6"/>
  <c r="F3294" i="6"/>
  <c r="F3295" i="6"/>
  <c r="F3296" i="6"/>
  <c r="F3297" i="6"/>
  <c r="F3298" i="6"/>
  <c r="F3299" i="6"/>
  <c r="F3300" i="6"/>
  <c r="F3301" i="6"/>
  <c r="F3302" i="6"/>
  <c r="F3303" i="6"/>
  <c r="F3304" i="6"/>
  <c r="F3305" i="6"/>
  <c r="F3306" i="6"/>
  <c r="F3307" i="6"/>
  <c r="F3308" i="6"/>
  <c r="F3309" i="6"/>
  <c r="F3310" i="6"/>
  <c r="F3311" i="6"/>
  <c r="F3312" i="6"/>
  <c r="F3313" i="6"/>
  <c r="F3314" i="6"/>
  <c r="F3315" i="6"/>
  <c r="F3316" i="6"/>
  <c r="F3317" i="6"/>
  <c r="F3318" i="6"/>
  <c r="F3319" i="6"/>
  <c r="F3320" i="6"/>
  <c r="F3321" i="6"/>
  <c r="F3322" i="6"/>
  <c r="F3323" i="6"/>
  <c r="F3324" i="6"/>
  <c r="F3325" i="6"/>
  <c r="F3326" i="6"/>
  <c r="F3327" i="6"/>
  <c r="F3328" i="6"/>
  <c r="F3329" i="6"/>
  <c r="F3330" i="6"/>
  <c r="F3331" i="6"/>
  <c r="F3332" i="6"/>
  <c r="F3333" i="6"/>
  <c r="F3334" i="6"/>
  <c r="F3335" i="6"/>
  <c r="F3336" i="6"/>
  <c r="F3337" i="6"/>
  <c r="F3338" i="6"/>
  <c r="F3339" i="6"/>
  <c r="F3340" i="6"/>
  <c r="F3341" i="6"/>
  <c r="F3342" i="6"/>
  <c r="F3343" i="6"/>
  <c r="F3344" i="6"/>
  <c r="F3345" i="6"/>
  <c r="F3346" i="6"/>
  <c r="F3347" i="6"/>
  <c r="F3348" i="6"/>
  <c r="F3349" i="6"/>
  <c r="F3350" i="6"/>
  <c r="F3351" i="6"/>
  <c r="F3352" i="6"/>
  <c r="F3353" i="6"/>
  <c r="F3354" i="6"/>
  <c r="F3355" i="6"/>
  <c r="F3356" i="6"/>
  <c r="F3357" i="6"/>
  <c r="F3358" i="6"/>
  <c r="F3359" i="6"/>
  <c r="F3360" i="6"/>
  <c r="F3361" i="6"/>
  <c r="F3362" i="6"/>
  <c r="F3363" i="6"/>
  <c r="F3364" i="6"/>
  <c r="F3365" i="6"/>
  <c r="F3366" i="6"/>
  <c r="F3367" i="6"/>
  <c r="F3368" i="6"/>
  <c r="F3369" i="6"/>
  <c r="F3370" i="6"/>
  <c r="F3371" i="6"/>
  <c r="F3372" i="6"/>
  <c r="F3373" i="6"/>
  <c r="F3374" i="6"/>
  <c r="F3375" i="6"/>
  <c r="F3376" i="6"/>
  <c r="F3377" i="6"/>
  <c r="F3378" i="6"/>
  <c r="F3379" i="6"/>
  <c r="F3380" i="6"/>
  <c r="F3381" i="6"/>
  <c r="F3382" i="6"/>
  <c r="F3383" i="6"/>
  <c r="F3384" i="6"/>
  <c r="F3385" i="6"/>
  <c r="F3386" i="6"/>
  <c r="F3387" i="6"/>
  <c r="F3388" i="6"/>
  <c r="F3389" i="6"/>
  <c r="F3390" i="6"/>
  <c r="F3391" i="6"/>
  <c r="F3392" i="6"/>
  <c r="F3393" i="6"/>
  <c r="F3394" i="6"/>
  <c r="F3395" i="6"/>
  <c r="F3396" i="6"/>
  <c r="F3397" i="6"/>
  <c r="F3398" i="6"/>
  <c r="F3399" i="6"/>
  <c r="F3400" i="6"/>
  <c r="F3401" i="6"/>
  <c r="F3402" i="6"/>
  <c r="F3403" i="6"/>
  <c r="F3404" i="6"/>
  <c r="F3405" i="6"/>
  <c r="F3406" i="6"/>
  <c r="F3407" i="6"/>
  <c r="F3408" i="6"/>
  <c r="F3409" i="6"/>
  <c r="F3410" i="6"/>
  <c r="F3411" i="6"/>
  <c r="F3412" i="6"/>
  <c r="F3413" i="6"/>
  <c r="F3414" i="6"/>
  <c r="F3415" i="6"/>
  <c r="F3416" i="6"/>
  <c r="F3417" i="6"/>
  <c r="F3418" i="6"/>
  <c r="F3419" i="6"/>
  <c r="F3420" i="6"/>
  <c r="F3421" i="6"/>
  <c r="F3422" i="6"/>
  <c r="F3423" i="6"/>
  <c r="F3424" i="6"/>
  <c r="F3425" i="6"/>
  <c r="F3426" i="6"/>
  <c r="F3427" i="6"/>
  <c r="F3428" i="6"/>
  <c r="F3429" i="6"/>
  <c r="F3430" i="6"/>
  <c r="F3431" i="6"/>
  <c r="F3432" i="6"/>
  <c r="F3433" i="6"/>
  <c r="F3434" i="6"/>
  <c r="F3435" i="6"/>
  <c r="F3436" i="6"/>
  <c r="F3437" i="6"/>
  <c r="F3438" i="6"/>
  <c r="F3439" i="6"/>
  <c r="F3440" i="6"/>
  <c r="F3441" i="6"/>
  <c r="F3442" i="6"/>
  <c r="F3443" i="6"/>
  <c r="F3444" i="6"/>
  <c r="F3445" i="6"/>
  <c r="F3446" i="6"/>
  <c r="F3447" i="6"/>
  <c r="F3448" i="6"/>
  <c r="F3449" i="6"/>
  <c r="F3450" i="6"/>
  <c r="F3451" i="6"/>
  <c r="F3452" i="6"/>
  <c r="F3453" i="6"/>
  <c r="F3454" i="6"/>
  <c r="F3455" i="6"/>
  <c r="F3456" i="6"/>
  <c r="F3457" i="6"/>
  <c r="F3458" i="6"/>
  <c r="F3459" i="6"/>
  <c r="F3460" i="6"/>
  <c r="F3461" i="6"/>
  <c r="F3462" i="6"/>
  <c r="F3463" i="6"/>
  <c r="F3464" i="6"/>
  <c r="F3465" i="6"/>
  <c r="F3466" i="6"/>
  <c r="F3467" i="6"/>
  <c r="F3468" i="6"/>
  <c r="F3469" i="6"/>
  <c r="F3470" i="6"/>
  <c r="F3471" i="6"/>
  <c r="F3472" i="6"/>
  <c r="F3473" i="6"/>
  <c r="F3474" i="6"/>
  <c r="F3475" i="6"/>
  <c r="F3476" i="6"/>
  <c r="F3477" i="6"/>
  <c r="F3478" i="6"/>
  <c r="F3479" i="6"/>
  <c r="F3480" i="6"/>
  <c r="F3481" i="6"/>
  <c r="F3482" i="6"/>
  <c r="F3483" i="6"/>
  <c r="F3484" i="6"/>
  <c r="F3485" i="6"/>
  <c r="F3486" i="6"/>
  <c r="F3487" i="6"/>
  <c r="F3488" i="6"/>
  <c r="F3489" i="6"/>
  <c r="F3490" i="6"/>
  <c r="F3491" i="6"/>
  <c r="F3492" i="6"/>
  <c r="F3493" i="6"/>
  <c r="F3494" i="6"/>
  <c r="F3495" i="6"/>
  <c r="F3496" i="6"/>
  <c r="F3497" i="6"/>
  <c r="F3498" i="6"/>
  <c r="F3499" i="6"/>
  <c r="F3500" i="6"/>
  <c r="F3501" i="6"/>
  <c r="F3502" i="6"/>
  <c r="F3503" i="6"/>
  <c r="F3504" i="6"/>
  <c r="F3505" i="6"/>
  <c r="F3506" i="6"/>
  <c r="F3507" i="6"/>
  <c r="F3508" i="6"/>
  <c r="F3509" i="6"/>
  <c r="F3510" i="6"/>
  <c r="F3511" i="6"/>
  <c r="F3512" i="6"/>
  <c r="F3513" i="6"/>
  <c r="F3514" i="6"/>
  <c r="F3515" i="6"/>
  <c r="F3516" i="6"/>
  <c r="F3517" i="6"/>
  <c r="F3518" i="6"/>
  <c r="F3519" i="6"/>
  <c r="F3520" i="6"/>
  <c r="F3521" i="6"/>
  <c r="F3522" i="6"/>
  <c r="F3523" i="6"/>
  <c r="F3524" i="6"/>
  <c r="F3525" i="6"/>
  <c r="F3526" i="6"/>
  <c r="F3527" i="6"/>
  <c r="F3528" i="6"/>
  <c r="F3529" i="6"/>
  <c r="F3530" i="6"/>
  <c r="F3531" i="6"/>
  <c r="F3532" i="6"/>
  <c r="F3533" i="6"/>
  <c r="F3534" i="6"/>
  <c r="F3535" i="6"/>
  <c r="F3536" i="6"/>
  <c r="F3537" i="6"/>
  <c r="F3538" i="6"/>
  <c r="F3539" i="6"/>
  <c r="F3540" i="6"/>
  <c r="F3541" i="6"/>
  <c r="F3542" i="6"/>
  <c r="F3543" i="6"/>
  <c r="F3544" i="6"/>
  <c r="F3545" i="6"/>
  <c r="F3546" i="6"/>
  <c r="F3547" i="6"/>
  <c r="F3548" i="6"/>
  <c r="F3549" i="6"/>
  <c r="F3550" i="6"/>
  <c r="F3551" i="6"/>
  <c r="F3552" i="6"/>
  <c r="F3553" i="6"/>
  <c r="F3554" i="6"/>
  <c r="F3555" i="6"/>
  <c r="F3556" i="6"/>
  <c r="F3557" i="6"/>
  <c r="F3558" i="6"/>
  <c r="F3559" i="6"/>
  <c r="F3560" i="6"/>
  <c r="F3561" i="6"/>
  <c r="F3562" i="6"/>
  <c r="F3563" i="6"/>
  <c r="F3564" i="6"/>
  <c r="F3565" i="6"/>
  <c r="F3566" i="6"/>
  <c r="F3567" i="6"/>
  <c r="F3568" i="6"/>
  <c r="F3569" i="6"/>
  <c r="F3570" i="6"/>
  <c r="F3571" i="6"/>
  <c r="F3572" i="6"/>
  <c r="F3573" i="6"/>
  <c r="F3574" i="6"/>
  <c r="F3575" i="6"/>
  <c r="F3576" i="6"/>
  <c r="F3577" i="6"/>
  <c r="F3578" i="6"/>
  <c r="F3579" i="6"/>
  <c r="F3580" i="6"/>
  <c r="F3581" i="6"/>
  <c r="F3582" i="6"/>
  <c r="F3583" i="6"/>
  <c r="F3584" i="6"/>
  <c r="F3585" i="6"/>
  <c r="F3586" i="6"/>
  <c r="F3587" i="6"/>
  <c r="F3588" i="6"/>
  <c r="F3589" i="6"/>
  <c r="F3590" i="6"/>
  <c r="F3591" i="6"/>
  <c r="F3592" i="6"/>
  <c r="F3593" i="6"/>
  <c r="F3594" i="6"/>
  <c r="F3595" i="6"/>
  <c r="F3596" i="6"/>
  <c r="F3597" i="6"/>
  <c r="F3598" i="6"/>
  <c r="F3599" i="6"/>
  <c r="F3600" i="6"/>
  <c r="F3601" i="6"/>
  <c r="F3602" i="6"/>
  <c r="F3603" i="6"/>
  <c r="F3604" i="6"/>
  <c r="F3605" i="6"/>
  <c r="F3606" i="6"/>
  <c r="F3607" i="6"/>
  <c r="F3608" i="6"/>
  <c r="F3609" i="6"/>
  <c r="F3610" i="6"/>
  <c r="F3611" i="6"/>
  <c r="F3612" i="6"/>
  <c r="F3613" i="6"/>
  <c r="F3614" i="6"/>
  <c r="F3615" i="6"/>
  <c r="F3616" i="6"/>
  <c r="F3617" i="6"/>
  <c r="F3618" i="6"/>
  <c r="F3619" i="6"/>
  <c r="F3620" i="6"/>
  <c r="F3621" i="6"/>
  <c r="F3622" i="6"/>
  <c r="F3623" i="6"/>
  <c r="F3624" i="6"/>
  <c r="F3625" i="6"/>
  <c r="F3626" i="6"/>
  <c r="F3627" i="6"/>
  <c r="F3628" i="6"/>
  <c r="F3629" i="6"/>
  <c r="F3630" i="6"/>
  <c r="F3631" i="6"/>
  <c r="F3632" i="6"/>
  <c r="F3633" i="6"/>
  <c r="F3634" i="6"/>
  <c r="F3635" i="6"/>
  <c r="F3636" i="6"/>
  <c r="F3637" i="6"/>
  <c r="F3638" i="6"/>
  <c r="F3639" i="6"/>
  <c r="F3640" i="6"/>
  <c r="F3641" i="6"/>
  <c r="F3642" i="6"/>
  <c r="F3643" i="6"/>
  <c r="F3644" i="6"/>
  <c r="F3645" i="6"/>
  <c r="F3646" i="6"/>
  <c r="F3647" i="6"/>
  <c r="F3648" i="6"/>
  <c r="F3649" i="6"/>
  <c r="F3650" i="6"/>
  <c r="F3651" i="6"/>
  <c r="F3652" i="6"/>
  <c r="F3653" i="6"/>
  <c r="F3654" i="6"/>
  <c r="F3655" i="6"/>
  <c r="F3656" i="6"/>
  <c r="F3657" i="6"/>
  <c r="F3658" i="6"/>
  <c r="F3659" i="6"/>
  <c r="F3660" i="6"/>
  <c r="F3661" i="6"/>
  <c r="F3662" i="6"/>
  <c r="F3663" i="6"/>
  <c r="F3664" i="6"/>
  <c r="F3665" i="6"/>
  <c r="F3666" i="6"/>
  <c r="F3667" i="6"/>
  <c r="F3668" i="6"/>
  <c r="F3669" i="6"/>
  <c r="F3670" i="6"/>
  <c r="F3671" i="6"/>
  <c r="F3672" i="6"/>
  <c r="F3673" i="6"/>
  <c r="F3674" i="6"/>
  <c r="F3675" i="6"/>
  <c r="F3676" i="6"/>
  <c r="F3677" i="6"/>
  <c r="F3678" i="6"/>
  <c r="F3679" i="6"/>
  <c r="F3680" i="6"/>
  <c r="F3681" i="6"/>
  <c r="F3682" i="6"/>
  <c r="F3683" i="6"/>
  <c r="F3684" i="6"/>
  <c r="F3685" i="6"/>
  <c r="F3686" i="6"/>
  <c r="F3687" i="6"/>
  <c r="F3688" i="6"/>
  <c r="F3689" i="6"/>
  <c r="F3690" i="6"/>
  <c r="F3691" i="6"/>
  <c r="F3692" i="6"/>
  <c r="F3693" i="6"/>
  <c r="F3694" i="6"/>
  <c r="F3695" i="6"/>
  <c r="F3696" i="6"/>
  <c r="F3697" i="6"/>
  <c r="F3698" i="6"/>
  <c r="F3699" i="6"/>
  <c r="F3700" i="6"/>
  <c r="F3701" i="6"/>
  <c r="F3702" i="6"/>
  <c r="F3703" i="6"/>
  <c r="F3704" i="6"/>
  <c r="F3705" i="6"/>
  <c r="F3706" i="6"/>
  <c r="F3707" i="6"/>
  <c r="F3708" i="6"/>
  <c r="F3709" i="6"/>
  <c r="F3710" i="6"/>
  <c r="F3711" i="6"/>
  <c r="F3712" i="6"/>
  <c r="F3713" i="6"/>
  <c r="F3714" i="6"/>
  <c r="F3715" i="6"/>
  <c r="F3716" i="6"/>
  <c r="F3717" i="6"/>
  <c r="F3718" i="6"/>
  <c r="F3719" i="6"/>
  <c r="F3720" i="6"/>
  <c r="F3721" i="6"/>
  <c r="F3722" i="6"/>
  <c r="F3723" i="6"/>
  <c r="F3724" i="6"/>
  <c r="F3725" i="6"/>
  <c r="F3726" i="6"/>
  <c r="F3727" i="6"/>
  <c r="F3728" i="6"/>
  <c r="F3729" i="6"/>
  <c r="F3730" i="6"/>
  <c r="F3731" i="6"/>
  <c r="F3732" i="6"/>
  <c r="F3733" i="6"/>
  <c r="F3734" i="6"/>
  <c r="F3735" i="6"/>
  <c r="F3736" i="6"/>
  <c r="F3737" i="6"/>
  <c r="F3738" i="6"/>
  <c r="F3739" i="6"/>
  <c r="F3740" i="6"/>
  <c r="F3741" i="6"/>
  <c r="F3742" i="6"/>
  <c r="F3743" i="6"/>
  <c r="F3744" i="6"/>
  <c r="F3745" i="6"/>
  <c r="F3746" i="6"/>
  <c r="F3747" i="6"/>
  <c r="F3748" i="6"/>
  <c r="F3749" i="6"/>
  <c r="F3750" i="6"/>
  <c r="F3751" i="6"/>
  <c r="F3752" i="6"/>
  <c r="F3753" i="6"/>
  <c r="F3754" i="6"/>
  <c r="F3755" i="6"/>
  <c r="F3756" i="6"/>
  <c r="F3757" i="6"/>
  <c r="F3758" i="6"/>
  <c r="F3759" i="6"/>
  <c r="F3760" i="6"/>
  <c r="F3761" i="6"/>
  <c r="F3762" i="6"/>
  <c r="F3763" i="6"/>
  <c r="F3764" i="6"/>
  <c r="F3765" i="6"/>
  <c r="F3766" i="6"/>
  <c r="F3767" i="6"/>
  <c r="F3768" i="6"/>
  <c r="F3769" i="6"/>
  <c r="F3770" i="6"/>
  <c r="F3771" i="6"/>
  <c r="F3772" i="6"/>
  <c r="F3773" i="6"/>
  <c r="F3774" i="6"/>
  <c r="F3775" i="6"/>
  <c r="F3776" i="6"/>
  <c r="F3777" i="6"/>
  <c r="F3778" i="6"/>
  <c r="F3779" i="6"/>
  <c r="F3780" i="6"/>
  <c r="F3781" i="6"/>
  <c r="F3782" i="6"/>
  <c r="F3783" i="6"/>
  <c r="F3784" i="6"/>
  <c r="F3785" i="6"/>
  <c r="F3786" i="6"/>
  <c r="F3787" i="6"/>
  <c r="F3788" i="6"/>
  <c r="F3789" i="6"/>
  <c r="F3790" i="6"/>
  <c r="F3791" i="6"/>
  <c r="F3792" i="6"/>
  <c r="F3793" i="6"/>
  <c r="F3794" i="6"/>
  <c r="F3795" i="6"/>
  <c r="F3796" i="6"/>
  <c r="F3797" i="6"/>
  <c r="F3798" i="6"/>
  <c r="F3799" i="6"/>
  <c r="F3800" i="6"/>
  <c r="F3801" i="6"/>
  <c r="F3802" i="6"/>
  <c r="F3803" i="6"/>
  <c r="F3804" i="6"/>
  <c r="F3805" i="6"/>
  <c r="F3806" i="6"/>
  <c r="F3807" i="6"/>
  <c r="F3808" i="6"/>
  <c r="F3809" i="6"/>
  <c r="F3810" i="6"/>
  <c r="F3811" i="6"/>
  <c r="F3812" i="6"/>
  <c r="F3813" i="6"/>
  <c r="F3814" i="6"/>
  <c r="F3815" i="6"/>
  <c r="F3816" i="6"/>
  <c r="F3817" i="6"/>
  <c r="F3818" i="6"/>
  <c r="F3819" i="6"/>
  <c r="F3820" i="6"/>
  <c r="F3821" i="6"/>
  <c r="F3822" i="6"/>
  <c r="F3823" i="6"/>
  <c r="F3824" i="6"/>
  <c r="F3825" i="6"/>
  <c r="F3826" i="6"/>
  <c r="F3827" i="6"/>
  <c r="F3828" i="6"/>
  <c r="F3829" i="6"/>
  <c r="F3830" i="6"/>
  <c r="F3831" i="6"/>
  <c r="F3832" i="6"/>
  <c r="F3833" i="6"/>
  <c r="F3834" i="6"/>
  <c r="F3835" i="6"/>
  <c r="F3836" i="6"/>
  <c r="F3837" i="6"/>
  <c r="F3838" i="6"/>
  <c r="F3839" i="6"/>
  <c r="F3840" i="6"/>
  <c r="F3841" i="6"/>
  <c r="F3842" i="6"/>
  <c r="F3843" i="6"/>
  <c r="F3844" i="6"/>
  <c r="F3845" i="6"/>
  <c r="F3846" i="6"/>
  <c r="F3847" i="6"/>
  <c r="F3848" i="6"/>
  <c r="F3849" i="6"/>
  <c r="F3850" i="6"/>
  <c r="F3851" i="6"/>
  <c r="F3852" i="6"/>
  <c r="F3853" i="6"/>
  <c r="F3854" i="6"/>
  <c r="F3855" i="6"/>
  <c r="F3856" i="6"/>
  <c r="F3857" i="6"/>
  <c r="F3858" i="6"/>
  <c r="F3859" i="6"/>
  <c r="F3860" i="6"/>
  <c r="F3861" i="6"/>
  <c r="F3862" i="6"/>
  <c r="F3863" i="6"/>
  <c r="F3864" i="6"/>
  <c r="F3865" i="6"/>
  <c r="F3866" i="6"/>
  <c r="F3867" i="6"/>
  <c r="F3868" i="6"/>
  <c r="F3869" i="6"/>
  <c r="F3870" i="6"/>
  <c r="F3871" i="6"/>
  <c r="F3872" i="6"/>
  <c r="F3873" i="6"/>
  <c r="F3874" i="6"/>
  <c r="F3875" i="6"/>
  <c r="F3876" i="6"/>
  <c r="F3877" i="6"/>
  <c r="F3878" i="6"/>
  <c r="F3879" i="6"/>
  <c r="F3880" i="6"/>
  <c r="F3881" i="6"/>
  <c r="F3882" i="6"/>
  <c r="F3883" i="6"/>
  <c r="F3884" i="6"/>
  <c r="F3885" i="6"/>
  <c r="F3886" i="6"/>
  <c r="F3887" i="6"/>
  <c r="F3888" i="6"/>
  <c r="F3889" i="6"/>
  <c r="F3890" i="6"/>
  <c r="F3891" i="6"/>
  <c r="F3892" i="6"/>
  <c r="F3893" i="6"/>
  <c r="F3894" i="6"/>
  <c r="F3895" i="6"/>
  <c r="F3896" i="6"/>
  <c r="F3897" i="6"/>
  <c r="F3898" i="6"/>
  <c r="F3899" i="6"/>
  <c r="F3900" i="6"/>
  <c r="F3901" i="6"/>
  <c r="F3902" i="6"/>
  <c r="F3903" i="6"/>
  <c r="F3904" i="6"/>
  <c r="F3905" i="6"/>
  <c r="F3906" i="6"/>
  <c r="F3907" i="6"/>
  <c r="F3908" i="6"/>
  <c r="F3909" i="6"/>
  <c r="F3910" i="6"/>
  <c r="F3911" i="6"/>
  <c r="F3912" i="6"/>
  <c r="F3913" i="6"/>
  <c r="F3914" i="6"/>
  <c r="F3915" i="6"/>
  <c r="F3916" i="6"/>
  <c r="F3917" i="6"/>
  <c r="F3918" i="6"/>
  <c r="F3919" i="6"/>
  <c r="F3920" i="6"/>
  <c r="F3921" i="6"/>
  <c r="F3922" i="6"/>
  <c r="F3923" i="6"/>
  <c r="F3924" i="6"/>
  <c r="F3925" i="6"/>
  <c r="F3926" i="6"/>
  <c r="F3927" i="6"/>
  <c r="F3928" i="6"/>
  <c r="F3929" i="6"/>
  <c r="F3930" i="6"/>
  <c r="F3931" i="6"/>
  <c r="F3932" i="6"/>
  <c r="F3933" i="6"/>
  <c r="F3934" i="6"/>
  <c r="F3935" i="6"/>
  <c r="F3936" i="6"/>
  <c r="F3937" i="6"/>
  <c r="F3938" i="6"/>
  <c r="F3939" i="6"/>
  <c r="F3940" i="6"/>
  <c r="F3941" i="6"/>
  <c r="F3942" i="6"/>
  <c r="F3943" i="6"/>
  <c r="F3944" i="6"/>
  <c r="F3945" i="6"/>
  <c r="F3946" i="6"/>
  <c r="F3947" i="6"/>
  <c r="F3948" i="6"/>
  <c r="F3949" i="6"/>
  <c r="F3950" i="6"/>
  <c r="F3951" i="6"/>
  <c r="F3952" i="6"/>
  <c r="F3953" i="6"/>
  <c r="F3954" i="6"/>
  <c r="F3955" i="6"/>
  <c r="F3956" i="6"/>
  <c r="F3957" i="6"/>
  <c r="F3958" i="6"/>
  <c r="F3959" i="6"/>
  <c r="F3960" i="6"/>
  <c r="F3961" i="6"/>
  <c r="F3962" i="6"/>
  <c r="F3963" i="6"/>
  <c r="F3964" i="6"/>
  <c r="F3965" i="6"/>
  <c r="F3966" i="6"/>
  <c r="F3967" i="6"/>
  <c r="F3968" i="6"/>
  <c r="F3969" i="6"/>
  <c r="F3970" i="6"/>
  <c r="F3971" i="6"/>
  <c r="F3972" i="6"/>
  <c r="F3973" i="6"/>
  <c r="F3974" i="6"/>
  <c r="F3975" i="6"/>
  <c r="F3976" i="6"/>
  <c r="F3977" i="6"/>
  <c r="F3978" i="6"/>
  <c r="F3979" i="6"/>
  <c r="F3980" i="6"/>
  <c r="F3981" i="6"/>
  <c r="F3982" i="6"/>
  <c r="F3983" i="6"/>
  <c r="F3984" i="6"/>
  <c r="F3985" i="6"/>
  <c r="F3986" i="6"/>
  <c r="F3987" i="6"/>
  <c r="F3988" i="6"/>
  <c r="F3989" i="6"/>
  <c r="F3990" i="6"/>
  <c r="F3991" i="6"/>
  <c r="F3992" i="6"/>
  <c r="F3993" i="6"/>
  <c r="F3994" i="6"/>
  <c r="F3995" i="6"/>
  <c r="F3996" i="6"/>
  <c r="F3997" i="6"/>
  <c r="F3998" i="6"/>
  <c r="F3999" i="6"/>
  <c r="F4000" i="6"/>
  <c r="F4001" i="6"/>
  <c r="F4002" i="6"/>
  <c r="F4003" i="6"/>
  <c r="F4004" i="6"/>
  <c r="F4005" i="6"/>
  <c r="F4006" i="6"/>
  <c r="F4007" i="6"/>
  <c r="F4008" i="6"/>
  <c r="F4009" i="6"/>
  <c r="F4010" i="6"/>
  <c r="F4011" i="6"/>
  <c r="F4012" i="6"/>
  <c r="F4013" i="6"/>
  <c r="F4014" i="6"/>
  <c r="F4015" i="6"/>
  <c r="F4016" i="6"/>
  <c r="F4017" i="6"/>
  <c r="F4018" i="6"/>
  <c r="F4019" i="6"/>
  <c r="F4020" i="6"/>
  <c r="F4021" i="6"/>
  <c r="F4022" i="6"/>
  <c r="F4023" i="6"/>
  <c r="F4024" i="6"/>
  <c r="F4025" i="6"/>
  <c r="F4026" i="6"/>
  <c r="F4027" i="6"/>
  <c r="F4028" i="6"/>
  <c r="F4029" i="6"/>
  <c r="F4030" i="6"/>
  <c r="F4031" i="6"/>
  <c r="F4032" i="6"/>
  <c r="F4033" i="6"/>
  <c r="F4034" i="6"/>
  <c r="F4035" i="6"/>
  <c r="F4036" i="6"/>
  <c r="F4037" i="6"/>
  <c r="F4038" i="6"/>
  <c r="F4039" i="6"/>
  <c r="F4040" i="6"/>
  <c r="F4041" i="6"/>
  <c r="F4042" i="6"/>
  <c r="F4043" i="6"/>
  <c r="F4044" i="6"/>
  <c r="F4045" i="6"/>
  <c r="F4046" i="6"/>
  <c r="F4047" i="6"/>
  <c r="F4048" i="6"/>
  <c r="F4049" i="6"/>
  <c r="F4050" i="6"/>
  <c r="F4051" i="6"/>
  <c r="F4052" i="6"/>
  <c r="F4053" i="6"/>
  <c r="F4054" i="6"/>
  <c r="F4055" i="6"/>
  <c r="F4056" i="6"/>
  <c r="F4057" i="6"/>
  <c r="F4058" i="6"/>
  <c r="F4059" i="6"/>
  <c r="F4060" i="6"/>
  <c r="F4061" i="6"/>
  <c r="F4062" i="6"/>
  <c r="F4063" i="6"/>
  <c r="F4064" i="6"/>
  <c r="F4065" i="6"/>
  <c r="F4066" i="6"/>
  <c r="F4067" i="6"/>
  <c r="F4068" i="6"/>
  <c r="F4069" i="6"/>
  <c r="F4070" i="6"/>
  <c r="F4071" i="6"/>
  <c r="F4072" i="6"/>
  <c r="F4073" i="6"/>
  <c r="F4074" i="6"/>
  <c r="F4075" i="6"/>
  <c r="F4076" i="6"/>
  <c r="F4077" i="6"/>
  <c r="F4078" i="6"/>
  <c r="F4079" i="6"/>
  <c r="F4080" i="6"/>
  <c r="F4081" i="6"/>
  <c r="F4082" i="6"/>
  <c r="F4083" i="6"/>
  <c r="F4084" i="6"/>
  <c r="F4085" i="6"/>
  <c r="F4086" i="6"/>
  <c r="F4087" i="6"/>
  <c r="F4088" i="6"/>
  <c r="F4089" i="6"/>
  <c r="F4090" i="6"/>
  <c r="F4091" i="6"/>
  <c r="F4092" i="6"/>
  <c r="F4093" i="6"/>
  <c r="F4094" i="6"/>
  <c r="F4095" i="6"/>
  <c r="F4096" i="6"/>
  <c r="F4097" i="6"/>
  <c r="F4098" i="6"/>
  <c r="F4099" i="6"/>
  <c r="F4100" i="6"/>
  <c r="F4101" i="6"/>
  <c r="F4102" i="6"/>
  <c r="F4103" i="6"/>
  <c r="F4104" i="6"/>
  <c r="F4105" i="6"/>
  <c r="F4106" i="6"/>
  <c r="F4107" i="6"/>
  <c r="F4108" i="6"/>
  <c r="F4109" i="6"/>
  <c r="F4110" i="6"/>
  <c r="F4111" i="6"/>
  <c r="F4112" i="6"/>
  <c r="F4113" i="6"/>
  <c r="F4114" i="6"/>
  <c r="F4115" i="6"/>
  <c r="F4116" i="6"/>
  <c r="F4117" i="6"/>
  <c r="F4118" i="6"/>
  <c r="F4119" i="6"/>
  <c r="F4120" i="6"/>
  <c r="F4121" i="6"/>
  <c r="F4122" i="6"/>
  <c r="F4123" i="6"/>
  <c r="F4124" i="6"/>
  <c r="F4125" i="6"/>
  <c r="F4126" i="6"/>
  <c r="F4127" i="6"/>
  <c r="F4128" i="6"/>
  <c r="F4129" i="6"/>
  <c r="F4130" i="6"/>
  <c r="F4131" i="6"/>
  <c r="F4132" i="6"/>
  <c r="F4133" i="6"/>
  <c r="F4134" i="6"/>
  <c r="F4135" i="6"/>
  <c r="F4136" i="6"/>
  <c r="F4137" i="6"/>
  <c r="F4138" i="6"/>
  <c r="F4139" i="6"/>
  <c r="F4140" i="6"/>
  <c r="F4141" i="6"/>
  <c r="F4142" i="6"/>
  <c r="F4143" i="6"/>
  <c r="F4144" i="6"/>
  <c r="F4145" i="6"/>
  <c r="F4146" i="6"/>
  <c r="F4147" i="6"/>
  <c r="F4148" i="6"/>
  <c r="F4149" i="6"/>
  <c r="F4150" i="6"/>
  <c r="F4151" i="6"/>
  <c r="F4152" i="6"/>
  <c r="F4153" i="6"/>
  <c r="F4154" i="6"/>
  <c r="F4155" i="6"/>
  <c r="F4156" i="6"/>
  <c r="F4157" i="6"/>
  <c r="F4158" i="6"/>
  <c r="F4159" i="6"/>
  <c r="F4160" i="6"/>
  <c r="F4161" i="6"/>
  <c r="F4162" i="6"/>
  <c r="F4163" i="6"/>
  <c r="F4164" i="6"/>
  <c r="F4165" i="6"/>
  <c r="F4166" i="6"/>
  <c r="F4167" i="6"/>
  <c r="F4168" i="6"/>
  <c r="F4169" i="6"/>
  <c r="F4170" i="6"/>
  <c r="F4171" i="6"/>
  <c r="F4172" i="6"/>
  <c r="F4173" i="6"/>
  <c r="F4174" i="6"/>
  <c r="F4175" i="6"/>
  <c r="F4176" i="6"/>
  <c r="F4177" i="6"/>
  <c r="F4178" i="6"/>
  <c r="F4179" i="6"/>
  <c r="F4180" i="6"/>
  <c r="F4181" i="6"/>
  <c r="F4182" i="6"/>
  <c r="F4183" i="6"/>
  <c r="F4184" i="6"/>
  <c r="F4185" i="6"/>
  <c r="F4186" i="6"/>
  <c r="F4187" i="6"/>
  <c r="F4188" i="6"/>
  <c r="F4189" i="6"/>
  <c r="F4190" i="6"/>
  <c r="F4191" i="6"/>
  <c r="F4192" i="6"/>
  <c r="F4193" i="6"/>
  <c r="F4194" i="6"/>
  <c r="F4195" i="6"/>
  <c r="F4196" i="6"/>
  <c r="F4197" i="6"/>
  <c r="F4198" i="6"/>
  <c r="F4199" i="6"/>
  <c r="F4200" i="6"/>
  <c r="F4201" i="6"/>
  <c r="F4202" i="6"/>
  <c r="F4203" i="6"/>
  <c r="F4204" i="6"/>
  <c r="F4205" i="6"/>
  <c r="F4206" i="6"/>
  <c r="F4207" i="6"/>
  <c r="F4208" i="6"/>
  <c r="F4209" i="6"/>
  <c r="F4210" i="6"/>
  <c r="F4211" i="6"/>
  <c r="F4212" i="6"/>
  <c r="F4213" i="6"/>
  <c r="F4214" i="6"/>
  <c r="F4215" i="6"/>
  <c r="F4216" i="6"/>
  <c r="F4217" i="6"/>
  <c r="F4218" i="6"/>
  <c r="F4219" i="6"/>
  <c r="F4220" i="6"/>
  <c r="F4221" i="6"/>
  <c r="F4222" i="6"/>
  <c r="F4223" i="6"/>
  <c r="F4224" i="6"/>
  <c r="F4225" i="6"/>
  <c r="F4226" i="6"/>
  <c r="F4227" i="6"/>
  <c r="F4228" i="6"/>
  <c r="F4229" i="6"/>
  <c r="F4230" i="6"/>
  <c r="F4231" i="6"/>
  <c r="F4232" i="6"/>
  <c r="F4233" i="6"/>
  <c r="F4234" i="6"/>
  <c r="F4235" i="6"/>
  <c r="F4236" i="6"/>
  <c r="F4237" i="6"/>
  <c r="F4238" i="6"/>
  <c r="F4239" i="6"/>
  <c r="F4240" i="6"/>
  <c r="F4241" i="6"/>
  <c r="F4242" i="6"/>
  <c r="F4243" i="6"/>
  <c r="F4244" i="6"/>
  <c r="F4245" i="6"/>
  <c r="F4246" i="6"/>
  <c r="F4247" i="6"/>
  <c r="F4248" i="6"/>
  <c r="F4249" i="6"/>
  <c r="F4250" i="6"/>
  <c r="F4251" i="6"/>
  <c r="F4252" i="6"/>
  <c r="F4253" i="6"/>
  <c r="F4254" i="6"/>
  <c r="F4255" i="6"/>
  <c r="F4256" i="6"/>
  <c r="F4257" i="6"/>
  <c r="F4258" i="6"/>
  <c r="F4259" i="6"/>
  <c r="F4260" i="6"/>
  <c r="F4261" i="6"/>
  <c r="F4262" i="6"/>
  <c r="F4263" i="6"/>
  <c r="F4264" i="6"/>
  <c r="F4265" i="6"/>
  <c r="F4266" i="6"/>
  <c r="F4267" i="6"/>
  <c r="F4268" i="6"/>
  <c r="F4269" i="6"/>
  <c r="F4270" i="6"/>
  <c r="F4271" i="6"/>
  <c r="F4272" i="6"/>
  <c r="F4273" i="6"/>
  <c r="F4274" i="6"/>
  <c r="F4275" i="6"/>
  <c r="F4276" i="6"/>
  <c r="F4277" i="6"/>
  <c r="F4278" i="6"/>
  <c r="F4279" i="6"/>
  <c r="F4280" i="6"/>
  <c r="F4281" i="6"/>
  <c r="F4282" i="6"/>
  <c r="F4283" i="6"/>
  <c r="F4284" i="6"/>
  <c r="F4285" i="6"/>
  <c r="F4286" i="6"/>
  <c r="F4287" i="6"/>
  <c r="F4288" i="6"/>
  <c r="F4289" i="6"/>
  <c r="F4290" i="6"/>
  <c r="F4291" i="6"/>
  <c r="F4292" i="6"/>
  <c r="F4293" i="6"/>
  <c r="F4294" i="6"/>
  <c r="F4295" i="6"/>
  <c r="F4296" i="6"/>
  <c r="F4297" i="6"/>
  <c r="F4298" i="6"/>
  <c r="F4299" i="6"/>
  <c r="F4300" i="6"/>
  <c r="F4301" i="6"/>
  <c r="F4302" i="6"/>
  <c r="F4303" i="6"/>
  <c r="F4304" i="6"/>
  <c r="F4305" i="6"/>
  <c r="F4306" i="6"/>
  <c r="F4307" i="6"/>
  <c r="F4308" i="6"/>
  <c r="F4309" i="6"/>
  <c r="F4310" i="6"/>
  <c r="F4311" i="6"/>
  <c r="F4312" i="6"/>
  <c r="F4313" i="6"/>
  <c r="F4314" i="6"/>
  <c r="F4315" i="6"/>
  <c r="F4316" i="6"/>
  <c r="F4317" i="6"/>
  <c r="F4318" i="6"/>
  <c r="F4319" i="6"/>
  <c r="F4320" i="6"/>
  <c r="F4321" i="6"/>
  <c r="F4322" i="6"/>
  <c r="F4323" i="6"/>
  <c r="F4324" i="6"/>
  <c r="F4325" i="6"/>
  <c r="F4326" i="6"/>
  <c r="F4327" i="6"/>
  <c r="F4328" i="6"/>
  <c r="F4329" i="6"/>
  <c r="F4330" i="6"/>
  <c r="F4331" i="6"/>
  <c r="F4332" i="6"/>
  <c r="F4333" i="6"/>
  <c r="F4334" i="6"/>
  <c r="F4335" i="6"/>
  <c r="F4336" i="6"/>
  <c r="F4337" i="6"/>
  <c r="F4338" i="6"/>
  <c r="F4339" i="6"/>
  <c r="F4340" i="6"/>
  <c r="F4341" i="6"/>
  <c r="F4342" i="6"/>
  <c r="F4343" i="6"/>
  <c r="F4344" i="6"/>
  <c r="F4345" i="6"/>
  <c r="F4346" i="6"/>
  <c r="F4347" i="6"/>
  <c r="F4348" i="6"/>
  <c r="F4349" i="6"/>
  <c r="F4350" i="6"/>
  <c r="F4351" i="6"/>
  <c r="F4352" i="6"/>
  <c r="F4353" i="6"/>
  <c r="F4354" i="6"/>
  <c r="F4355" i="6"/>
  <c r="F4356" i="6"/>
  <c r="F4357" i="6"/>
  <c r="F4358" i="6"/>
  <c r="F4359" i="6"/>
  <c r="F4360" i="6"/>
  <c r="F4361" i="6"/>
  <c r="F4362" i="6"/>
  <c r="F4363" i="6"/>
  <c r="F4364" i="6"/>
  <c r="F4365" i="6"/>
  <c r="F4366" i="6"/>
  <c r="F4367" i="6"/>
  <c r="F4368" i="6"/>
  <c r="F4369" i="6"/>
  <c r="F4370" i="6"/>
  <c r="F4371" i="6"/>
  <c r="F4372" i="6"/>
  <c r="F4373" i="6"/>
  <c r="F4374" i="6"/>
  <c r="F4375" i="6"/>
  <c r="F4376" i="6"/>
  <c r="F4377" i="6"/>
  <c r="F4378" i="6"/>
  <c r="F4379" i="6"/>
  <c r="F4380" i="6"/>
  <c r="F4381" i="6"/>
  <c r="F4382" i="6"/>
  <c r="F4383" i="6"/>
  <c r="F4384" i="6"/>
  <c r="F4385" i="6"/>
  <c r="F4386" i="6"/>
  <c r="F4387" i="6"/>
  <c r="F4388" i="6"/>
  <c r="F4389" i="6"/>
  <c r="F4390" i="6"/>
  <c r="F4391" i="6"/>
  <c r="F4392" i="6"/>
  <c r="F4393" i="6"/>
  <c r="F4394" i="6"/>
  <c r="F4395" i="6"/>
  <c r="F4396" i="6"/>
  <c r="F4397" i="6"/>
  <c r="F4398" i="6"/>
  <c r="F4399" i="6"/>
  <c r="F4400" i="6"/>
  <c r="F4401" i="6"/>
  <c r="F4402" i="6"/>
  <c r="F4403" i="6"/>
  <c r="F4404" i="6"/>
  <c r="F4405" i="6"/>
  <c r="F4406" i="6"/>
  <c r="F4407" i="6"/>
  <c r="F4408" i="6"/>
  <c r="F4409" i="6"/>
  <c r="F4410" i="6"/>
  <c r="F4411" i="6"/>
  <c r="F4412" i="6"/>
  <c r="F4413" i="6"/>
  <c r="F4414" i="6"/>
  <c r="F4415" i="6"/>
  <c r="F4416" i="6"/>
  <c r="F4417" i="6"/>
  <c r="F4418" i="6"/>
  <c r="F4419" i="6"/>
  <c r="F4420" i="6"/>
  <c r="F4421" i="6"/>
  <c r="F4422" i="6"/>
  <c r="F4423" i="6"/>
  <c r="F4424" i="6"/>
  <c r="F4425" i="6"/>
  <c r="F4426" i="6"/>
  <c r="F4427" i="6"/>
  <c r="F4428" i="6"/>
  <c r="F4429" i="6"/>
  <c r="F4430" i="6"/>
  <c r="F4431" i="6"/>
  <c r="F4432" i="6"/>
  <c r="F4433" i="6"/>
  <c r="F4434" i="6"/>
  <c r="F4435" i="6"/>
  <c r="F4436" i="6"/>
  <c r="F4437" i="6"/>
  <c r="F4438" i="6"/>
  <c r="F4439" i="6"/>
  <c r="F4440" i="6"/>
  <c r="F4441" i="6"/>
  <c r="F4442" i="6"/>
  <c r="F4443" i="6"/>
  <c r="F4444" i="6"/>
  <c r="F4445" i="6"/>
  <c r="F4446" i="6"/>
  <c r="F4447" i="6"/>
  <c r="F4448" i="6"/>
  <c r="F4449" i="6"/>
  <c r="F4450" i="6"/>
  <c r="F4451" i="6"/>
  <c r="F4452" i="6"/>
  <c r="F4453" i="6"/>
  <c r="F4454" i="6"/>
  <c r="F4455" i="6"/>
  <c r="F4456" i="6"/>
  <c r="F4457" i="6"/>
  <c r="F4458" i="6"/>
  <c r="F4459" i="6"/>
  <c r="F4460" i="6"/>
  <c r="F4461" i="6"/>
  <c r="F4462" i="6"/>
  <c r="F4463" i="6"/>
  <c r="F4464" i="6"/>
  <c r="F4465" i="6"/>
  <c r="F4466" i="6"/>
  <c r="F4467" i="6"/>
  <c r="F4468" i="6"/>
  <c r="F4469" i="6"/>
  <c r="F4470" i="6"/>
  <c r="F4471" i="6"/>
  <c r="F4472" i="6"/>
  <c r="F4473" i="6"/>
  <c r="F4474" i="6"/>
  <c r="F4475" i="6"/>
  <c r="F4476" i="6"/>
  <c r="F4477" i="6"/>
  <c r="F4478" i="6"/>
  <c r="F4479" i="6"/>
  <c r="F4480" i="6"/>
  <c r="F4481" i="6"/>
  <c r="F4482" i="6"/>
  <c r="F4483" i="6"/>
  <c r="F4484" i="6"/>
  <c r="F4485" i="6"/>
  <c r="F4486" i="6"/>
  <c r="F4487" i="6"/>
  <c r="F4488" i="6"/>
  <c r="F4489" i="6"/>
  <c r="F4490" i="6"/>
  <c r="F4491" i="6"/>
  <c r="F4492" i="6"/>
  <c r="F4493" i="6"/>
  <c r="F4494" i="6"/>
  <c r="F4495" i="6"/>
  <c r="F4496" i="6"/>
  <c r="F4497" i="6"/>
  <c r="F4498" i="6"/>
  <c r="F4499" i="6"/>
  <c r="F4500" i="6"/>
  <c r="F4501" i="6"/>
  <c r="F4502" i="6"/>
  <c r="F4503" i="6"/>
  <c r="F4504" i="6"/>
  <c r="F4505" i="6"/>
  <c r="F4506" i="6"/>
  <c r="F4507" i="6"/>
  <c r="F4508" i="6"/>
  <c r="F4509" i="6"/>
  <c r="F4510" i="6"/>
  <c r="F4511" i="6"/>
  <c r="F4512" i="6"/>
  <c r="F4513" i="6"/>
  <c r="F4514" i="6"/>
  <c r="F4515" i="6"/>
  <c r="F4516" i="6"/>
  <c r="F4517" i="6"/>
  <c r="F4518" i="6"/>
  <c r="F4519" i="6"/>
  <c r="F4520" i="6"/>
  <c r="F4521" i="6"/>
  <c r="F4522" i="6"/>
  <c r="F4523" i="6"/>
  <c r="F4524" i="6"/>
  <c r="F4525" i="6"/>
  <c r="F4526" i="6"/>
  <c r="F4527" i="6"/>
  <c r="F4528" i="6"/>
  <c r="F4529" i="6"/>
  <c r="F4530" i="6"/>
  <c r="F4531" i="6"/>
  <c r="F4532" i="6"/>
  <c r="F4533" i="6"/>
  <c r="F4534" i="6"/>
  <c r="F4535" i="6"/>
  <c r="F4536" i="6"/>
  <c r="F4537" i="6"/>
  <c r="F4538" i="6"/>
  <c r="F4539" i="6"/>
  <c r="F4540" i="6"/>
  <c r="F4541" i="6"/>
  <c r="F4542" i="6"/>
  <c r="F4543" i="6"/>
  <c r="F4544" i="6"/>
  <c r="F4545" i="6"/>
  <c r="F4546" i="6"/>
  <c r="F4547" i="6"/>
  <c r="F4548" i="6"/>
  <c r="F4549" i="6"/>
  <c r="F4550" i="6"/>
  <c r="F4551" i="6"/>
  <c r="F4552" i="6"/>
  <c r="F4553" i="6"/>
  <c r="F4554" i="6"/>
  <c r="F4555" i="6"/>
  <c r="F4556" i="6"/>
  <c r="F4557" i="6"/>
  <c r="F4558" i="6"/>
  <c r="F4559" i="6"/>
  <c r="F4560" i="6"/>
  <c r="F4561" i="6"/>
  <c r="F4562" i="6"/>
  <c r="F4563" i="6"/>
  <c r="F4564" i="6"/>
  <c r="F4565" i="6"/>
  <c r="F4566" i="6"/>
  <c r="F4567" i="6"/>
  <c r="F4568" i="6"/>
  <c r="F4569" i="6"/>
  <c r="F4570" i="6"/>
  <c r="F4571" i="6"/>
  <c r="F4572" i="6"/>
  <c r="F4573" i="6"/>
  <c r="F4574" i="6"/>
  <c r="F4575" i="6"/>
  <c r="F4576" i="6"/>
  <c r="F4577" i="6"/>
  <c r="F4578" i="6"/>
  <c r="F4579" i="6"/>
  <c r="F4580" i="6"/>
  <c r="F4581" i="6"/>
  <c r="F4582" i="6"/>
  <c r="F4583" i="6"/>
  <c r="F4584" i="6"/>
  <c r="F4585" i="6"/>
  <c r="F4586" i="6"/>
  <c r="F4587" i="6"/>
  <c r="F4588" i="6"/>
  <c r="F4589" i="6"/>
  <c r="F4590" i="6"/>
  <c r="F4591" i="6"/>
  <c r="F4592" i="6"/>
  <c r="F4593" i="6"/>
  <c r="F4594" i="6"/>
  <c r="F4595" i="6"/>
  <c r="F4596" i="6"/>
  <c r="F4597" i="6"/>
  <c r="F4598" i="6"/>
  <c r="F4599" i="6"/>
  <c r="F4600" i="6"/>
  <c r="F4601" i="6"/>
  <c r="F4602" i="6"/>
  <c r="F4603" i="6"/>
  <c r="F4604" i="6"/>
  <c r="F4605" i="6"/>
  <c r="F4606" i="6"/>
  <c r="F4607" i="6"/>
  <c r="F4608" i="6"/>
  <c r="F4609" i="6"/>
  <c r="F4610" i="6"/>
  <c r="F4611" i="6"/>
  <c r="F4612" i="6"/>
  <c r="F4613" i="6"/>
  <c r="F4614" i="6"/>
  <c r="F4615" i="6"/>
  <c r="F4616" i="6"/>
  <c r="F4617" i="6"/>
  <c r="F4618" i="6"/>
  <c r="F4619" i="6"/>
  <c r="F4620" i="6"/>
  <c r="F4621" i="6"/>
  <c r="F4622" i="6"/>
  <c r="F4623" i="6"/>
  <c r="F4624" i="6"/>
  <c r="F4625" i="6"/>
  <c r="F4626" i="6"/>
  <c r="F4627" i="6"/>
  <c r="F4628" i="6"/>
  <c r="F4629" i="6"/>
  <c r="F4630" i="6"/>
  <c r="F4631" i="6"/>
  <c r="F4632" i="6"/>
  <c r="F4633" i="6"/>
  <c r="F4634" i="6"/>
  <c r="F4635" i="6"/>
  <c r="F4636" i="6"/>
  <c r="F4637" i="6"/>
  <c r="F4638" i="6"/>
  <c r="F4639" i="6"/>
  <c r="F4640" i="6"/>
  <c r="F4641" i="6"/>
  <c r="F4642" i="6"/>
  <c r="F4643" i="6"/>
  <c r="F4644" i="6"/>
  <c r="F4645" i="6"/>
  <c r="F4646" i="6"/>
  <c r="F4647" i="6"/>
  <c r="F4648" i="6"/>
  <c r="F4649" i="6"/>
  <c r="F4650" i="6"/>
  <c r="F4651" i="6"/>
  <c r="F4652" i="6"/>
  <c r="F4653" i="6"/>
  <c r="F4654" i="6"/>
  <c r="F4655" i="6"/>
  <c r="F4656" i="6"/>
  <c r="F4657" i="6"/>
  <c r="F4658" i="6"/>
  <c r="F4659" i="6"/>
  <c r="F4660" i="6"/>
  <c r="F4661" i="6"/>
  <c r="F4662" i="6"/>
  <c r="F4663" i="6"/>
  <c r="F4664" i="6"/>
  <c r="F4665" i="6"/>
  <c r="F4666" i="6"/>
  <c r="F4667" i="6"/>
  <c r="F4668" i="6"/>
  <c r="F4669" i="6"/>
  <c r="F4670" i="6"/>
  <c r="F4671" i="6"/>
  <c r="F4672" i="6"/>
  <c r="F4673" i="6"/>
  <c r="F4674" i="6"/>
  <c r="F4675" i="6"/>
  <c r="F4676" i="6"/>
  <c r="F4677" i="6"/>
  <c r="F4678" i="6"/>
  <c r="F4679" i="6"/>
  <c r="F4680" i="6"/>
  <c r="F4681" i="6"/>
  <c r="F4682" i="6"/>
  <c r="F4683" i="6"/>
  <c r="F4684" i="6"/>
  <c r="F4685" i="6"/>
  <c r="F4686" i="6"/>
  <c r="F4687" i="6"/>
  <c r="F4688" i="6"/>
  <c r="F4689" i="6"/>
  <c r="F4690" i="6"/>
  <c r="F4691" i="6"/>
  <c r="F4692" i="6"/>
  <c r="F4693" i="6"/>
  <c r="F4694" i="6"/>
  <c r="F4695" i="6"/>
  <c r="F4696" i="6"/>
  <c r="F4697" i="6"/>
  <c r="F4698" i="6"/>
  <c r="F4699" i="6"/>
  <c r="F4700" i="6"/>
  <c r="F4701" i="6"/>
  <c r="F4702" i="6"/>
  <c r="F4703" i="6"/>
  <c r="F4704" i="6"/>
  <c r="F4705" i="6"/>
  <c r="F4706" i="6"/>
  <c r="F4707" i="6"/>
  <c r="F4708" i="6"/>
  <c r="F4709" i="6"/>
  <c r="F4710" i="6"/>
  <c r="F4711" i="6"/>
  <c r="F4712" i="6"/>
  <c r="F4713" i="6"/>
  <c r="F4714" i="6"/>
  <c r="F4715" i="6"/>
  <c r="F4716" i="6"/>
  <c r="F4717" i="6"/>
  <c r="F4718" i="6"/>
  <c r="F4719" i="6"/>
  <c r="F4720" i="6"/>
  <c r="F4721" i="6"/>
  <c r="F4722" i="6"/>
  <c r="F4723" i="6"/>
  <c r="F4724" i="6"/>
  <c r="F4725" i="6"/>
  <c r="F4726" i="6"/>
  <c r="F4727" i="6"/>
  <c r="F4728" i="6"/>
  <c r="F4729" i="6"/>
  <c r="F4730" i="6"/>
  <c r="F4731" i="6"/>
  <c r="F4732" i="6"/>
  <c r="F4733" i="6"/>
  <c r="F4734" i="6"/>
  <c r="F4735" i="6"/>
  <c r="F4736" i="6"/>
  <c r="F4737" i="6"/>
  <c r="F4738" i="6"/>
  <c r="F4739" i="6"/>
  <c r="F4740" i="6"/>
  <c r="F4741" i="6"/>
  <c r="F4742" i="6"/>
  <c r="F4743" i="6"/>
  <c r="F4744" i="6"/>
  <c r="F4745" i="6"/>
  <c r="F4746" i="6"/>
  <c r="F4747" i="6"/>
  <c r="F4748" i="6"/>
  <c r="F4749" i="6"/>
  <c r="F4750" i="6"/>
  <c r="F4751" i="6"/>
  <c r="F4752" i="6"/>
  <c r="F4753" i="6"/>
  <c r="F4754" i="6"/>
  <c r="F4755" i="6"/>
  <c r="F4756" i="6"/>
  <c r="F4757" i="6"/>
  <c r="F4758" i="6"/>
  <c r="F4759" i="6"/>
  <c r="F4760" i="6"/>
  <c r="F4761" i="6"/>
  <c r="F4762" i="6"/>
  <c r="F4763" i="6"/>
  <c r="F4764" i="6"/>
  <c r="F4765" i="6"/>
  <c r="F4766" i="6"/>
  <c r="F4767" i="6"/>
  <c r="F4768" i="6"/>
  <c r="F4769" i="6"/>
  <c r="F4770" i="6"/>
  <c r="F4771" i="6"/>
  <c r="F4772" i="6"/>
  <c r="F4773" i="6"/>
  <c r="F4774" i="6"/>
  <c r="F4775" i="6"/>
  <c r="F4776" i="6"/>
  <c r="F4777" i="6"/>
  <c r="F4778" i="6"/>
  <c r="F4779" i="6"/>
  <c r="F4780" i="6"/>
  <c r="F4781" i="6"/>
  <c r="F4782" i="6"/>
  <c r="F4783" i="6"/>
  <c r="F4784" i="6"/>
  <c r="F4785" i="6"/>
  <c r="F4786" i="6"/>
  <c r="F4787" i="6"/>
  <c r="F4788" i="6"/>
  <c r="F4789" i="6"/>
  <c r="F4790" i="6"/>
  <c r="F4791" i="6"/>
  <c r="F4792" i="6"/>
  <c r="F4793" i="6"/>
  <c r="F4794" i="6"/>
  <c r="F4795" i="6"/>
  <c r="F4796" i="6"/>
  <c r="F4797" i="6"/>
  <c r="F4798" i="6"/>
  <c r="F4799" i="6"/>
  <c r="F4800" i="6"/>
  <c r="F4801" i="6"/>
  <c r="F4802" i="6"/>
  <c r="F4803" i="6"/>
  <c r="F4804" i="6"/>
  <c r="F4805" i="6"/>
  <c r="F4806" i="6"/>
  <c r="F4807" i="6"/>
  <c r="F4808" i="6"/>
  <c r="F4809" i="6"/>
  <c r="F4810" i="6"/>
  <c r="F4811" i="6"/>
  <c r="F4812" i="6"/>
  <c r="F4813" i="6"/>
  <c r="F4814" i="6"/>
  <c r="F4815" i="6"/>
  <c r="F4816" i="6"/>
  <c r="F4817" i="6"/>
  <c r="F4818" i="6"/>
  <c r="F4819" i="6"/>
  <c r="F4820" i="6"/>
  <c r="F4821" i="6"/>
  <c r="F4822" i="6"/>
  <c r="F4823" i="6"/>
  <c r="F4824" i="6"/>
  <c r="F4825" i="6"/>
  <c r="F4826" i="6"/>
  <c r="F4827" i="6"/>
  <c r="F4828" i="6"/>
  <c r="F4829" i="6"/>
  <c r="F4830" i="6"/>
  <c r="F4831" i="6"/>
  <c r="F4832" i="6"/>
  <c r="F4833" i="6"/>
  <c r="F4834" i="6"/>
  <c r="F4835" i="6"/>
  <c r="F4836" i="6"/>
  <c r="F4837" i="6"/>
  <c r="F4838" i="6"/>
  <c r="F4839" i="6"/>
  <c r="F4840" i="6"/>
  <c r="F4841" i="6"/>
  <c r="F4842" i="6"/>
  <c r="F4843" i="6"/>
  <c r="F4844" i="6"/>
  <c r="F4845" i="6"/>
  <c r="F4846" i="6"/>
  <c r="F4847" i="6"/>
  <c r="F4848" i="6"/>
  <c r="F4849" i="6"/>
  <c r="F4850" i="6"/>
  <c r="F4851" i="6"/>
  <c r="F4852" i="6"/>
  <c r="F4853" i="6"/>
  <c r="F4854" i="6"/>
  <c r="F4855" i="6"/>
  <c r="F4856" i="6"/>
  <c r="F4857" i="6"/>
  <c r="F4858" i="6"/>
  <c r="F4859" i="6"/>
  <c r="F4860" i="6"/>
  <c r="F4861" i="6"/>
  <c r="F4862" i="6"/>
  <c r="F4863" i="6"/>
  <c r="F4864" i="6"/>
  <c r="F4865" i="6"/>
  <c r="F4866" i="6"/>
  <c r="F4867" i="6"/>
  <c r="F4868" i="6"/>
  <c r="F4869" i="6"/>
  <c r="F4870" i="6"/>
  <c r="F4871" i="6"/>
  <c r="F4872" i="6"/>
  <c r="F4873" i="6"/>
  <c r="F4874" i="6"/>
  <c r="F4875" i="6"/>
  <c r="F4876" i="6"/>
  <c r="F4877" i="6"/>
  <c r="F4878" i="6"/>
  <c r="F4879" i="6"/>
  <c r="F4880" i="6"/>
  <c r="F4881" i="6"/>
  <c r="F4882" i="6"/>
  <c r="F4883" i="6"/>
  <c r="F4884" i="6"/>
  <c r="F4885" i="6"/>
  <c r="F4886" i="6"/>
  <c r="F4887" i="6"/>
  <c r="F4888" i="6"/>
  <c r="F4889" i="6"/>
  <c r="F4890" i="6"/>
  <c r="F4891" i="6"/>
  <c r="F4892" i="6"/>
  <c r="F4893" i="6"/>
  <c r="F4894" i="6"/>
  <c r="F4895" i="6"/>
  <c r="F4896" i="6"/>
  <c r="F4897" i="6"/>
  <c r="F4898" i="6"/>
  <c r="F4899" i="6"/>
  <c r="F4900" i="6"/>
  <c r="F4901" i="6"/>
  <c r="F4902" i="6"/>
  <c r="F4903" i="6"/>
  <c r="F4904" i="6"/>
  <c r="F4905" i="6"/>
  <c r="F4906" i="6"/>
  <c r="F4907" i="6"/>
  <c r="F4908" i="6"/>
  <c r="F4909" i="6"/>
  <c r="F4910" i="6"/>
  <c r="F4911" i="6"/>
  <c r="F4912" i="6"/>
  <c r="F4913" i="6"/>
  <c r="F4914" i="6"/>
  <c r="F4915" i="6"/>
  <c r="F4916" i="6"/>
  <c r="F4917" i="6"/>
  <c r="F4918" i="6"/>
  <c r="F4919" i="6"/>
  <c r="F4920" i="6"/>
  <c r="F4921" i="6"/>
  <c r="F4922" i="6"/>
  <c r="F4923" i="6"/>
  <c r="F4924" i="6"/>
  <c r="F4925" i="6"/>
  <c r="F4926" i="6"/>
  <c r="F4927" i="6"/>
  <c r="F4928" i="6"/>
  <c r="F4929" i="6"/>
  <c r="F4930" i="6"/>
  <c r="F4931" i="6"/>
  <c r="F4932" i="6"/>
  <c r="F4933" i="6"/>
  <c r="F4934" i="6"/>
  <c r="F4935" i="6"/>
  <c r="F4936" i="6"/>
  <c r="F4937" i="6"/>
  <c r="F4938" i="6"/>
  <c r="F4939" i="6"/>
  <c r="F4940" i="6"/>
  <c r="F4941" i="6"/>
  <c r="F4942" i="6"/>
  <c r="F4943" i="6"/>
  <c r="F4944" i="6"/>
  <c r="F4945" i="6"/>
  <c r="F4946" i="6"/>
  <c r="F4947" i="6"/>
  <c r="F4948" i="6"/>
  <c r="F4949" i="6"/>
  <c r="F4950" i="6"/>
  <c r="F4951" i="6"/>
  <c r="F4952" i="6"/>
  <c r="F4953" i="6"/>
  <c r="F4954" i="6"/>
  <c r="F4955" i="6"/>
  <c r="F4956" i="6"/>
  <c r="F4957" i="6"/>
  <c r="F4958" i="6"/>
  <c r="F4959" i="6"/>
  <c r="F4960" i="6"/>
  <c r="F4961" i="6"/>
  <c r="F4962" i="6"/>
  <c r="F4963" i="6"/>
  <c r="F4964" i="6"/>
  <c r="F4965" i="6"/>
  <c r="F4966" i="6"/>
  <c r="F4967" i="6"/>
  <c r="F4968" i="6"/>
  <c r="F4969" i="6"/>
  <c r="F4970" i="6"/>
  <c r="F4971" i="6"/>
  <c r="F4972" i="6"/>
  <c r="F4973" i="6"/>
  <c r="F4974" i="6"/>
  <c r="F4975" i="6"/>
  <c r="F4976" i="6"/>
  <c r="F4977" i="6"/>
  <c r="F4978" i="6"/>
  <c r="F4979" i="6"/>
  <c r="F4980" i="6"/>
  <c r="F4981" i="6"/>
  <c r="F4982" i="6"/>
  <c r="F4983" i="6"/>
  <c r="F4984" i="6"/>
  <c r="F4985" i="6"/>
  <c r="F4986" i="6"/>
  <c r="F4987" i="6"/>
  <c r="F4988" i="6"/>
  <c r="F4989" i="6"/>
  <c r="F4990" i="6"/>
  <c r="F4991" i="6"/>
  <c r="F4992" i="6"/>
  <c r="F4993" i="6"/>
  <c r="F4994" i="6"/>
  <c r="F4995" i="6"/>
  <c r="F4996" i="6"/>
  <c r="F4997" i="6"/>
  <c r="F4998" i="6"/>
  <c r="F4999" i="6"/>
  <c r="F5000" i="6"/>
  <c r="F5001" i="6"/>
  <c r="F5002" i="6"/>
  <c r="F5003" i="6"/>
  <c r="F5004" i="6"/>
  <c r="F5005" i="6"/>
  <c r="F5006" i="6"/>
  <c r="F5007" i="6"/>
  <c r="F5008" i="6"/>
  <c r="F5009" i="6"/>
  <c r="F5010" i="6"/>
  <c r="F5011" i="6"/>
  <c r="F5012" i="6"/>
  <c r="F5013" i="6"/>
  <c r="F5014" i="6"/>
  <c r="F5015" i="6"/>
  <c r="F5016" i="6"/>
  <c r="F5017" i="6"/>
  <c r="F5018" i="6"/>
  <c r="F5019" i="6"/>
  <c r="F5020" i="6"/>
  <c r="F5021" i="6"/>
  <c r="F5022" i="6"/>
  <c r="F5023" i="6"/>
  <c r="F5024" i="6"/>
  <c r="F5025" i="6"/>
  <c r="F5026" i="6"/>
  <c r="F5027" i="6"/>
  <c r="F5028" i="6"/>
  <c r="F5029" i="6"/>
  <c r="F5030" i="6"/>
  <c r="F5031" i="6"/>
  <c r="F5032" i="6"/>
  <c r="F5033" i="6"/>
  <c r="F5034" i="6"/>
  <c r="F5035" i="6"/>
  <c r="F5036" i="6"/>
  <c r="F5037" i="6"/>
  <c r="F5038" i="6"/>
  <c r="F5039" i="6"/>
  <c r="F5040" i="6"/>
  <c r="F5041" i="6"/>
  <c r="F5042" i="6"/>
  <c r="F5043" i="6"/>
  <c r="F5044" i="6"/>
  <c r="F5045" i="6"/>
  <c r="F5046" i="6"/>
  <c r="F5047" i="6"/>
  <c r="F5048" i="6"/>
  <c r="F5049" i="6"/>
  <c r="F5050" i="6"/>
  <c r="F5051" i="6"/>
  <c r="F5052" i="6"/>
  <c r="F5053" i="6"/>
  <c r="F5054" i="6"/>
  <c r="F5055" i="6"/>
  <c r="F5056" i="6"/>
  <c r="F5057" i="6"/>
  <c r="F5058" i="6"/>
  <c r="F5059" i="6"/>
  <c r="F5060" i="6"/>
  <c r="F5061" i="6"/>
  <c r="F5062" i="6"/>
  <c r="F5063" i="6"/>
  <c r="F5064" i="6"/>
  <c r="F5065" i="6"/>
  <c r="F5066" i="6"/>
  <c r="F5067" i="6"/>
  <c r="F5068" i="6"/>
  <c r="F5069" i="6"/>
  <c r="F5070" i="6"/>
  <c r="F5071" i="6"/>
  <c r="F5072" i="6"/>
  <c r="F5073" i="6"/>
  <c r="F5074" i="6"/>
  <c r="F5075" i="6"/>
  <c r="F5076" i="6"/>
  <c r="F5077" i="6"/>
  <c r="F5078" i="6"/>
  <c r="F5079" i="6"/>
  <c r="F5080" i="6"/>
  <c r="F5081" i="6"/>
  <c r="F5082" i="6"/>
  <c r="F5083" i="6"/>
  <c r="F5084" i="6"/>
  <c r="F5085" i="6"/>
  <c r="F5086" i="6"/>
  <c r="F5087" i="6"/>
  <c r="F5088" i="6"/>
  <c r="F5089" i="6"/>
  <c r="F5090" i="6"/>
  <c r="F5091" i="6"/>
  <c r="F5092" i="6"/>
  <c r="F5093" i="6"/>
  <c r="F5094" i="6"/>
  <c r="F5095" i="6"/>
  <c r="F5096" i="6"/>
  <c r="F5097" i="6"/>
  <c r="F5098" i="6"/>
  <c r="F5099" i="6"/>
  <c r="F5100" i="6"/>
  <c r="F5101" i="6"/>
  <c r="F5102" i="6"/>
  <c r="F5103" i="6"/>
  <c r="F5104" i="6"/>
  <c r="F5105" i="6"/>
  <c r="F5106" i="6"/>
  <c r="F5107" i="6"/>
  <c r="F5108" i="6"/>
  <c r="F5109" i="6"/>
  <c r="F5110" i="6"/>
  <c r="F5111" i="6"/>
  <c r="F5112" i="6"/>
  <c r="F5113" i="6"/>
  <c r="F5114" i="6"/>
  <c r="F5115" i="6"/>
  <c r="F5116" i="6"/>
  <c r="F5117" i="6"/>
  <c r="F5118" i="6"/>
  <c r="F5119" i="6"/>
  <c r="F5120" i="6"/>
  <c r="F5121" i="6"/>
  <c r="F5122" i="6"/>
  <c r="F5123" i="6"/>
  <c r="F5124" i="6"/>
  <c r="F5125" i="6"/>
  <c r="F5126" i="6"/>
  <c r="F5127" i="6"/>
  <c r="F5128" i="6"/>
  <c r="F5129" i="6"/>
  <c r="F5130" i="6"/>
  <c r="F5131" i="6"/>
  <c r="F5132" i="6"/>
  <c r="F5133" i="6"/>
  <c r="F5134" i="6"/>
  <c r="F5135" i="6"/>
  <c r="F5136" i="6"/>
  <c r="F5137" i="6"/>
  <c r="F5138" i="6"/>
  <c r="F5139" i="6"/>
  <c r="F5140" i="6"/>
  <c r="F5141" i="6"/>
  <c r="F5142" i="6"/>
  <c r="F5143" i="6"/>
  <c r="F5144" i="6"/>
  <c r="F5145" i="6"/>
  <c r="F5146" i="6"/>
  <c r="F5147" i="6"/>
  <c r="F5148" i="6"/>
  <c r="F5149" i="6"/>
  <c r="F5150" i="6"/>
  <c r="F5151" i="6"/>
  <c r="F5152" i="6"/>
  <c r="F5153" i="6"/>
  <c r="F5154" i="6"/>
  <c r="F5155" i="6"/>
  <c r="F5156" i="6"/>
  <c r="F5157" i="6"/>
  <c r="F5158" i="6"/>
  <c r="F5159" i="6"/>
  <c r="F5160" i="6"/>
  <c r="F5161" i="6"/>
  <c r="F5162" i="6"/>
  <c r="F5163" i="6"/>
  <c r="F5164" i="6"/>
  <c r="F5165" i="6"/>
  <c r="F5166" i="6"/>
  <c r="F5167" i="6"/>
  <c r="F5168" i="6"/>
  <c r="F5169" i="6"/>
  <c r="F5170" i="6"/>
  <c r="F5171" i="6"/>
  <c r="F5172" i="6"/>
  <c r="F5173" i="6"/>
  <c r="F5174" i="6"/>
  <c r="F5175" i="6"/>
  <c r="F5176" i="6"/>
  <c r="F5177" i="6"/>
  <c r="F5178" i="6"/>
  <c r="F5179" i="6"/>
  <c r="F5180" i="6"/>
  <c r="F5181" i="6"/>
  <c r="F5182" i="6"/>
  <c r="F5183" i="6"/>
  <c r="F5184" i="6"/>
  <c r="F5185" i="6"/>
  <c r="F5186" i="6"/>
  <c r="F5187" i="6"/>
  <c r="F5188" i="6"/>
  <c r="F5189" i="6"/>
  <c r="F5190" i="6"/>
  <c r="F5191" i="6"/>
  <c r="F5192" i="6"/>
  <c r="F5193" i="6"/>
  <c r="F5194" i="6"/>
  <c r="F5195" i="6"/>
  <c r="F5196" i="6"/>
  <c r="F5197" i="6"/>
  <c r="F5198" i="6"/>
  <c r="F5199" i="6"/>
  <c r="F5200" i="6"/>
  <c r="F5201" i="6"/>
  <c r="F5202" i="6"/>
  <c r="F5203" i="6"/>
  <c r="F5204" i="6"/>
  <c r="F5205" i="6"/>
  <c r="F5206" i="6"/>
  <c r="F5207" i="6"/>
  <c r="F5208" i="6"/>
  <c r="F5209" i="6"/>
  <c r="F5210" i="6"/>
  <c r="F5211" i="6"/>
  <c r="F5212" i="6"/>
  <c r="F5213" i="6"/>
  <c r="F5214" i="6"/>
  <c r="F5215" i="6"/>
  <c r="F5216" i="6"/>
  <c r="F5217" i="6"/>
  <c r="F5218" i="6"/>
  <c r="F5219" i="6"/>
  <c r="F5220" i="6"/>
  <c r="F5221" i="6"/>
  <c r="F5222" i="6"/>
  <c r="F5223" i="6"/>
  <c r="F5224" i="6"/>
  <c r="F5225" i="6"/>
  <c r="F5226" i="6"/>
  <c r="F5227" i="6"/>
  <c r="F5228" i="6"/>
  <c r="F5229" i="6"/>
  <c r="F5230" i="6"/>
  <c r="F5231" i="6"/>
  <c r="F5232" i="6"/>
  <c r="F5233" i="6"/>
  <c r="F5234" i="6"/>
  <c r="F5235" i="6"/>
  <c r="F5236" i="6"/>
  <c r="F5237" i="6"/>
  <c r="F5238" i="6"/>
  <c r="F5239" i="6"/>
  <c r="F5240" i="6"/>
  <c r="F5241" i="6"/>
  <c r="F5242" i="6"/>
  <c r="F5243" i="6"/>
  <c r="F5244" i="6"/>
  <c r="F5245" i="6"/>
  <c r="F5246" i="6"/>
  <c r="F5247" i="6"/>
  <c r="F5248" i="6"/>
  <c r="F5249" i="6"/>
  <c r="F5250" i="6"/>
  <c r="F5251" i="6"/>
  <c r="F5252" i="6"/>
  <c r="F5253" i="6"/>
  <c r="F5254" i="6"/>
  <c r="F5255" i="6"/>
  <c r="F5256" i="6"/>
  <c r="F5257" i="6"/>
  <c r="F5258" i="6"/>
  <c r="F5259" i="6"/>
  <c r="F5260" i="6"/>
  <c r="F5261" i="6"/>
  <c r="F5262" i="6"/>
  <c r="F5263" i="6"/>
  <c r="F5264" i="6"/>
  <c r="F5265" i="6"/>
  <c r="F5266" i="6"/>
  <c r="F5267" i="6"/>
  <c r="F5268" i="6"/>
  <c r="F5269" i="6"/>
  <c r="F5270" i="6"/>
  <c r="F5271" i="6"/>
  <c r="F5272" i="6"/>
  <c r="F5273" i="6"/>
  <c r="F5274" i="6"/>
  <c r="F5275" i="6"/>
  <c r="F5276" i="6"/>
  <c r="F5277" i="6"/>
  <c r="F5278" i="6"/>
  <c r="F5279" i="6"/>
  <c r="F5280" i="6"/>
  <c r="F5281" i="6"/>
  <c r="F5282" i="6"/>
  <c r="F5283" i="6"/>
  <c r="F5284" i="6"/>
  <c r="F5285" i="6"/>
  <c r="F5286" i="6"/>
  <c r="F5287" i="6"/>
  <c r="F5288" i="6"/>
  <c r="F5289" i="6"/>
  <c r="F5290" i="6"/>
  <c r="F5291" i="6"/>
  <c r="F5292" i="6"/>
  <c r="F5293" i="6"/>
  <c r="F5294" i="6"/>
  <c r="F5295" i="6"/>
  <c r="F5296" i="6"/>
  <c r="F5297" i="6"/>
  <c r="F5298" i="6"/>
  <c r="F5299" i="6"/>
  <c r="F5300" i="6"/>
  <c r="F5301" i="6"/>
  <c r="F5302" i="6"/>
  <c r="F5303" i="6"/>
  <c r="F5304" i="6"/>
  <c r="F5305" i="6"/>
  <c r="F5306" i="6"/>
  <c r="F5307" i="6"/>
  <c r="F5308" i="6"/>
  <c r="F5309" i="6"/>
  <c r="F5310" i="6"/>
  <c r="F5311" i="6"/>
  <c r="F5312" i="6"/>
  <c r="F5313" i="6"/>
  <c r="F5314" i="6"/>
  <c r="F5315" i="6"/>
  <c r="F5316" i="6"/>
  <c r="F5317" i="6"/>
  <c r="F5318" i="6"/>
  <c r="F5319" i="6"/>
  <c r="F5320" i="6"/>
  <c r="F5321" i="6"/>
  <c r="F5322" i="6"/>
  <c r="F5323" i="6"/>
  <c r="F5324" i="6"/>
  <c r="F5325" i="6"/>
  <c r="F5326" i="6"/>
  <c r="F5327" i="6"/>
  <c r="F5328" i="6"/>
  <c r="F5329" i="6"/>
  <c r="F5330" i="6"/>
  <c r="F5331" i="6"/>
  <c r="F5332" i="6"/>
  <c r="F5333" i="6"/>
  <c r="F5334" i="6"/>
  <c r="F5335" i="6"/>
  <c r="F5336" i="6"/>
  <c r="F5337" i="6"/>
  <c r="F5338" i="6"/>
  <c r="F5339" i="6"/>
  <c r="F5340" i="6"/>
  <c r="F5341" i="6"/>
  <c r="F5342" i="6"/>
  <c r="F5343" i="6"/>
  <c r="F5344" i="6"/>
  <c r="F5345" i="6"/>
  <c r="F5346" i="6"/>
  <c r="F5347" i="6"/>
  <c r="F5348" i="6"/>
  <c r="F5349" i="6"/>
  <c r="F5350" i="6"/>
  <c r="F5351" i="6"/>
  <c r="F5352" i="6"/>
  <c r="F5353" i="6"/>
  <c r="F5354" i="6"/>
  <c r="F5355" i="6"/>
  <c r="F5356" i="6"/>
  <c r="F5357" i="6"/>
  <c r="F5358" i="6"/>
  <c r="F5359" i="6"/>
  <c r="F5360" i="6"/>
  <c r="F5361" i="6"/>
  <c r="F5362" i="6"/>
  <c r="F5363" i="6"/>
  <c r="F5364" i="6"/>
  <c r="F5365" i="6"/>
  <c r="F5366" i="6"/>
  <c r="F5367" i="6"/>
  <c r="F5368" i="6"/>
  <c r="F5369" i="6"/>
  <c r="F5370" i="6"/>
  <c r="F5371" i="6"/>
  <c r="F5372" i="6"/>
  <c r="F5373" i="6"/>
  <c r="F5374" i="6"/>
  <c r="F5375" i="6"/>
  <c r="F5376" i="6"/>
  <c r="F5377" i="6"/>
  <c r="F5378" i="6"/>
  <c r="F5379" i="6"/>
  <c r="F5380" i="6"/>
  <c r="F5381" i="6"/>
  <c r="F5382" i="6"/>
  <c r="F5383" i="6"/>
  <c r="F5384" i="6"/>
  <c r="F5385" i="6"/>
  <c r="F5386" i="6"/>
  <c r="F5387" i="6"/>
  <c r="F5388" i="6"/>
  <c r="F5389" i="6"/>
  <c r="F5390" i="6"/>
  <c r="F5391" i="6"/>
  <c r="F5392" i="6"/>
  <c r="F5393" i="6"/>
  <c r="F5394" i="6"/>
  <c r="F5395" i="6"/>
  <c r="F5396" i="6"/>
  <c r="F5397" i="6"/>
  <c r="F5398" i="6"/>
  <c r="F5399" i="6"/>
  <c r="F5400" i="6"/>
  <c r="F5401" i="6"/>
  <c r="F5402" i="6"/>
  <c r="F5403" i="6"/>
  <c r="F5404" i="6"/>
  <c r="F5405" i="6"/>
  <c r="F5406" i="6"/>
  <c r="F5407" i="6"/>
  <c r="F5408" i="6"/>
  <c r="F5409" i="6"/>
  <c r="F5410" i="6"/>
  <c r="F5411" i="6"/>
  <c r="F5412" i="6"/>
  <c r="F5413" i="6"/>
  <c r="F5414" i="6"/>
  <c r="F5415" i="6"/>
  <c r="F5416" i="6"/>
  <c r="F5417" i="6"/>
  <c r="F5418" i="6"/>
  <c r="F5419" i="6"/>
  <c r="F5420" i="6"/>
  <c r="F5421" i="6"/>
  <c r="F5422" i="6"/>
  <c r="F5423" i="6"/>
  <c r="F5424" i="6"/>
  <c r="F5425" i="6"/>
  <c r="F5426" i="6"/>
  <c r="F5427" i="6"/>
  <c r="F5428" i="6"/>
  <c r="F5429" i="6"/>
  <c r="F5430" i="6"/>
  <c r="F5431" i="6"/>
  <c r="F5432" i="6"/>
  <c r="F5433" i="6"/>
  <c r="F5434" i="6"/>
  <c r="F5435" i="6"/>
  <c r="F5436" i="6"/>
  <c r="F5437" i="6"/>
  <c r="F5438" i="6"/>
  <c r="F5439" i="6"/>
  <c r="F5440" i="6"/>
  <c r="F5441" i="6"/>
  <c r="F5442" i="6"/>
  <c r="F5443" i="6"/>
  <c r="F5444" i="6"/>
  <c r="F5445" i="6"/>
  <c r="F5446" i="6"/>
  <c r="F5447" i="6"/>
  <c r="F5448" i="6"/>
  <c r="F5449" i="6"/>
  <c r="F5450" i="6"/>
  <c r="F5451" i="6"/>
  <c r="F5452" i="6"/>
  <c r="F5453" i="6"/>
  <c r="F5454" i="6"/>
  <c r="F5455" i="6"/>
  <c r="F5456" i="6"/>
  <c r="F5457" i="6"/>
  <c r="F5458" i="6"/>
  <c r="F5459" i="6"/>
  <c r="F5460" i="6"/>
  <c r="F5461" i="6"/>
  <c r="F5462" i="6"/>
  <c r="F5463" i="6"/>
  <c r="F5464" i="6"/>
  <c r="F5465" i="6"/>
  <c r="F5466" i="6"/>
  <c r="F5467" i="6"/>
  <c r="F5468" i="6"/>
  <c r="F5469" i="6"/>
  <c r="F5470" i="6"/>
  <c r="F5471" i="6"/>
  <c r="F5472" i="6"/>
  <c r="F5473" i="6"/>
  <c r="F5474" i="6"/>
  <c r="F5475" i="6"/>
  <c r="F5476" i="6"/>
  <c r="F5477" i="6"/>
  <c r="F5478" i="6"/>
  <c r="F5479" i="6"/>
  <c r="F5480" i="6"/>
  <c r="F5481" i="6"/>
  <c r="F5482" i="6"/>
  <c r="F5483" i="6"/>
  <c r="F5484" i="6"/>
  <c r="F5485" i="6"/>
  <c r="F5486" i="6"/>
  <c r="F5487" i="6"/>
  <c r="F5488" i="6"/>
  <c r="F5489" i="6"/>
  <c r="F5490" i="6"/>
  <c r="F5491" i="6"/>
  <c r="F5492" i="6"/>
  <c r="F5493" i="6"/>
  <c r="F5494" i="6"/>
  <c r="F5495" i="6"/>
  <c r="F5496" i="6"/>
  <c r="F5497" i="6"/>
  <c r="F5498" i="6"/>
  <c r="F5499" i="6"/>
  <c r="F5500" i="6"/>
  <c r="F5501" i="6"/>
  <c r="F5502" i="6"/>
  <c r="F5503" i="6"/>
  <c r="F5504" i="6"/>
  <c r="F5505" i="6"/>
  <c r="F5506" i="6"/>
  <c r="F5507" i="6"/>
  <c r="F5508" i="6"/>
  <c r="F5509" i="6"/>
  <c r="F5510" i="6"/>
  <c r="F5511" i="6"/>
  <c r="F5512" i="6"/>
  <c r="F5513" i="6"/>
  <c r="F5514" i="6"/>
  <c r="F5515" i="6"/>
  <c r="F5516" i="6"/>
  <c r="F5517" i="6"/>
  <c r="F5518" i="6"/>
  <c r="F5519" i="6"/>
  <c r="F5520" i="6"/>
  <c r="F5521" i="6"/>
  <c r="F5522" i="6"/>
  <c r="F5523" i="6"/>
  <c r="F5524" i="6"/>
  <c r="F5525" i="6"/>
  <c r="F5526" i="6"/>
  <c r="F5527" i="6"/>
  <c r="F5528" i="6"/>
  <c r="F5529" i="6"/>
  <c r="F5530" i="6"/>
  <c r="F5531" i="6"/>
  <c r="F5532" i="6"/>
  <c r="F5533" i="6"/>
  <c r="F5534" i="6"/>
  <c r="F5535" i="6"/>
  <c r="F5536" i="6"/>
  <c r="F5537" i="6"/>
  <c r="F5538" i="6"/>
  <c r="F5539" i="6"/>
  <c r="F5540" i="6"/>
  <c r="F5541" i="6"/>
  <c r="F5542" i="6"/>
  <c r="F5543" i="6"/>
  <c r="F5544" i="6"/>
  <c r="F5545" i="6"/>
  <c r="F5546" i="6"/>
  <c r="F5547" i="6"/>
  <c r="F5548" i="6"/>
  <c r="F5549" i="6"/>
  <c r="F5550" i="6"/>
  <c r="F5551" i="6"/>
  <c r="F5552" i="6"/>
  <c r="F5553" i="6"/>
  <c r="F5554" i="6"/>
  <c r="F5555" i="6"/>
  <c r="F5556" i="6"/>
  <c r="F5557" i="6"/>
  <c r="F5558" i="6"/>
  <c r="F5559" i="6"/>
  <c r="F5560" i="6"/>
  <c r="F5561" i="6"/>
  <c r="F5562" i="6"/>
  <c r="F5563" i="6"/>
  <c r="F5564" i="6"/>
  <c r="F5565" i="6"/>
  <c r="F5566" i="6"/>
  <c r="F5567" i="6"/>
  <c r="F5568" i="6"/>
  <c r="F5569" i="6"/>
  <c r="F5570" i="6"/>
  <c r="F5571" i="6"/>
  <c r="F5572" i="6"/>
  <c r="F5573" i="6"/>
  <c r="F5574" i="6"/>
  <c r="F5575" i="6"/>
  <c r="F5576" i="6"/>
  <c r="F5577" i="6"/>
  <c r="F5578" i="6"/>
  <c r="F5579" i="6"/>
  <c r="F5580" i="6"/>
  <c r="F5581" i="6"/>
  <c r="F5582" i="6"/>
  <c r="F5583" i="6"/>
  <c r="F5584" i="6"/>
  <c r="F5585" i="6"/>
  <c r="F5586" i="6"/>
  <c r="F5587" i="6"/>
  <c r="F5588" i="6"/>
  <c r="F5589" i="6"/>
  <c r="F5590" i="6"/>
  <c r="F5591" i="6"/>
  <c r="F5592" i="6"/>
  <c r="F5593" i="6"/>
  <c r="F5594" i="6"/>
  <c r="F5595" i="6"/>
  <c r="F5596" i="6"/>
  <c r="F5597" i="6"/>
  <c r="F5598" i="6"/>
  <c r="F5599" i="6"/>
  <c r="F5600" i="6"/>
  <c r="F5601" i="6"/>
  <c r="F5602" i="6"/>
  <c r="F5603" i="6"/>
  <c r="F5604" i="6"/>
  <c r="F5605" i="6"/>
  <c r="F5606" i="6"/>
  <c r="F5607" i="6"/>
  <c r="F5608" i="6"/>
  <c r="F5609" i="6"/>
  <c r="F5610" i="6"/>
  <c r="F5611" i="6"/>
  <c r="F5612" i="6"/>
  <c r="F5613" i="6"/>
  <c r="F5614" i="6"/>
  <c r="F5615" i="6"/>
  <c r="F5616" i="6"/>
  <c r="F5617" i="6"/>
  <c r="F5618" i="6"/>
  <c r="F5619" i="6"/>
  <c r="F5620" i="6"/>
  <c r="F5621" i="6"/>
  <c r="F5622" i="6"/>
  <c r="F5623" i="6"/>
  <c r="F5624" i="6"/>
  <c r="F5625" i="6"/>
  <c r="F5626" i="6"/>
  <c r="F5627" i="6"/>
  <c r="F5628" i="6"/>
  <c r="F5629" i="6"/>
  <c r="F5630" i="6"/>
  <c r="F5631" i="6"/>
  <c r="F5632" i="6"/>
  <c r="F5633" i="6"/>
  <c r="F5634" i="6"/>
  <c r="F5635" i="6"/>
  <c r="F5636" i="6"/>
  <c r="F5637" i="6"/>
  <c r="F5638" i="6"/>
  <c r="F5639" i="6"/>
  <c r="F5640" i="6"/>
  <c r="F5641" i="6"/>
  <c r="F5642" i="6"/>
  <c r="F5643" i="6"/>
  <c r="F5644" i="6"/>
  <c r="F5645" i="6"/>
  <c r="F5646" i="6"/>
  <c r="F5647" i="6"/>
  <c r="F5648" i="6"/>
  <c r="F5649" i="6"/>
  <c r="F5650" i="6"/>
  <c r="F5651" i="6"/>
  <c r="F5652" i="6"/>
  <c r="F5653" i="6"/>
  <c r="F5654" i="6"/>
  <c r="F5655" i="6"/>
  <c r="F5656" i="6"/>
  <c r="F5657" i="6"/>
  <c r="F5658" i="6"/>
  <c r="F5659" i="6"/>
  <c r="F5660" i="6"/>
  <c r="F5661" i="6"/>
  <c r="F5662" i="6"/>
  <c r="F5663" i="6"/>
  <c r="F5664" i="6"/>
  <c r="F5665" i="6"/>
  <c r="F5666" i="6"/>
  <c r="F5667" i="6"/>
  <c r="F5668" i="6"/>
  <c r="F5669" i="6"/>
  <c r="F5670" i="6"/>
  <c r="F5671" i="6"/>
  <c r="F5672" i="6"/>
  <c r="F5673" i="6"/>
  <c r="F5674" i="6"/>
  <c r="F5675" i="6"/>
  <c r="F5676" i="6"/>
  <c r="F5677" i="6"/>
  <c r="F5678" i="6"/>
  <c r="F5679" i="6"/>
  <c r="F5680" i="6"/>
  <c r="F5681" i="6"/>
  <c r="F5682" i="6"/>
  <c r="F5683" i="6"/>
  <c r="F5684" i="6"/>
  <c r="F5685" i="6"/>
  <c r="F5686" i="6"/>
  <c r="F5687" i="6"/>
  <c r="F5688" i="6"/>
  <c r="F5689" i="6"/>
  <c r="F5690" i="6"/>
  <c r="F5691" i="6"/>
  <c r="F5692" i="6"/>
  <c r="F5693" i="6"/>
  <c r="F5694" i="6"/>
  <c r="F5695" i="6"/>
  <c r="F5696" i="6"/>
  <c r="F5697" i="6"/>
  <c r="F5698" i="6"/>
  <c r="F5699" i="6"/>
  <c r="F5700" i="6"/>
  <c r="F5701" i="6"/>
  <c r="F5702" i="6"/>
  <c r="F5703" i="6"/>
  <c r="F5704" i="6"/>
  <c r="F5705" i="6"/>
  <c r="F5706" i="6"/>
  <c r="F5707" i="6"/>
  <c r="F5708" i="6"/>
  <c r="F5709" i="6"/>
  <c r="F5710" i="6"/>
  <c r="F5711" i="6"/>
  <c r="F5712" i="6"/>
  <c r="F5713" i="6"/>
  <c r="F5714" i="6"/>
  <c r="F5715" i="6"/>
  <c r="F5716" i="6"/>
  <c r="F5717" i="6"/>
  <c r="F5718" i="6"/>
  <c r="F5719" i="6"/>
  <c r="F5720" i="6"/>
  <c r="F5721" i="6"/>
  <c r="F5722" i="6"/>
  <c r="F5723" i="6"/>
  <c r="F5724" i="6"/>
  <c r="F5725" i="6"/>
  <c r="F5726" i="6"/>
  <c r="F5727" i="6"/>
  <c r="F5728" i="6"/>
  <c r="F5729" i="6"/>
  <c r="F5730" i="6"/>
  <c r="F5731" i="6"/>
  <c r="F5732" i="6"/>
  <c r="F5733" i="6"/>
  <c r="F5734" i="6"/>
  <c r="F5735" i="6"/>
  <c r="F5736" i="6"/>
  <c r="F5737" i="6"/>
  <c r="F5738" i="6"/>
  <c r="F5739" i="6"/>
  <c r="F5740" i="6"/>
  <c r="F5741" i="6"/>
  <c r="F5742" i="6"/>
  <c r="F5743" i="6"/>
  <c r="F5744" i="6"/>
  <c r="F5745" i="6"/>
  <c r="F5746" i="6"/>
  <c r="F5747" i="6"/>
  <c r="F5748" i="6"/>
  <c r="F5749" i="6"/>
  <c r="F5750" i="6"/>
  <c r="F5751" i="6"/>
  <c r="F5752" i="6"/>
  <c r="F5753" i="6"/>
  <c r="F5754" i="6"/>
  <c r="F5755" i="6"/>
  <c r="F5756" i="6"/>
  <c r="F5757" i="6"/>
  <c r="F5758" i="6"/>
  <c r="F5759" i="6"/>
  <c r="F5760" i="6"/>
  <c r="F5761" i="6"/>
  <c r="F5762" i="6"/>
  <c r="F5763" i="6"/>
  <c r="F5764" i="6"/>
  <c r="F5765" i="6"/>
  <c r="F5766" i="6"/>
  <c r="F5767" i="6"/>
  <c r="F5768" i="6"/>
  <c r="F5769" i="6"/>
  <c r="F5770" i="6"/>
  <c r="F5771" i="6"/>
  <c r="F5772" i="6"/>
  <c r="F5773" i="6"/>
  <c r="F5774" i="6"/>
  <c r="F5775" i="6"/>
  <c r="F5776" i="6"/>
  <c r="F5777" i="6"/>
  <c r="F5778" i="6"/>
  <c r="F5779" i="6"/>
  <c r="F5780" i="6"/>
  <c r="F5781" i="6"/>
  <c r="F5782" i="6"/>
  <c r="F5783" i="6"/>
  <c r="F5784" i="6"/>
  <c r="F5785" i="6"/>
  <c r="F5786" i="6"/>
  <c r="F5787" i="6"/>
  <c r="F5788" i="6"/>
  <c r="F5789" i="6"/>
  <c r="F5790" i="6"/>
  <c r="F5791" i="6"/>
  <c r="F5792" i="6"/>
  <c r="F5793" i="6"/>
  <c r="F5794" i="6"/>
  <c r="F5795" i="6"/>
  <c r="F5796" i="6"/>
  <c r="F5797" i="6"/>
  <c r="F5798" i="6"/>
  <c r="F5799" i="6"/>
  <c r="F5800" i="6"/>
  <c r="F5801" i="6"/>
  <c r="F5802" i="6"/>
  <c r="F5803" i="6"/>
  <c r="F5804" i="6"/>
  <c r="F5805" i="6"/>
  <c r="F5806" i="6"/>
  <c r="F5807" i="6"/>
  <c r="F5808" i="6"/>
  <c r="F5809" i="6"/>
  <c r="F5810" i="6"/>
  <c r="F5811" i="6"/>
  <c r="F5812" i="6"/>
  <c r="F5813" i="6"/>
  <c r="F5814" i="6"/>
  <c r="F5815" i="6"/>
  <c r="F5816" i="6"/>
  <c r="F5817" i="6"/>
  <c r="F5818" i="6"/>
  <c r="F5819" i="6"/>
  <c r="F5820" i="6"/>
  <c r="F5821" i="6"/>
  <c r="F5822" i="6"/>
  <c r="F5823" i="6"/>
  <c r="F5824" i="6"/>
  <c r="F5825" i="6"/>
  <c r="F5826" i="6"/>
  <c r="F5827" i="6"/>
  <c r="F5828" i="6"/>
  <c r="F5829" i="6"/>
  <c r="F5830" i="6"/>
  <c r="F5831" i="6"/>
  <c r="F5832" i="6"/>
  <c r="F5833" i="6"/>
  <c r="F5834" i="6"/>
  <c r="F5835" i="6"/>
  <c r="F5836" i="6"/>
  <c r="F5837" i="6"/>
  <c r="F5838" i="6"/>
  <c r="F5839" i="6"/>
  <c r="F5840" i="6"/>
  <c r="F5841" i="6"/>
  <c r="F5842" i="6"/>
  <c r="F5843" i="6"/>
  <c r="F5844" i="6"/>
  <c r="F5845" i="6"/>
  <c r="F5846" i="6"/>
  <c r="F5847" i="6"/>
  <c r="F5848" i="6"/>
  <c r="F5849" i="6"/>
  <c r="F5850" i="6"/>
  <c r="F5851" i="6"/>
  <c r="F5852" i="6"/>
  <c r="F5853" i="6"/>
  <c r="F5854" i="6"/>
  <c r="F5855" i="6"/>
  <c r="F5856" i="6"/>
  <c r="F5857" i="6"/>
  <c r="F5858" i="6"/>
  <c r="F5859" i="6"/>
  <c r="F5860" i="6"/>
  <c r="F5861" i="6"/>
  <c r="F5862" i="6"/>
  <c r="F5863" i="6"/>
  <c r="F5864" i="6"/>
  <c r="F5865" i="6"/>
  <c r="F5866" i="6"/>
  <c r="F5867" i="6"/>
  <c r="F5868" i="6"/>
  <c r="F5869" i="6"/>
  <c r="F5870" i="6"/>
  <c r="F5871" i="6"/>
  <c r="F5872" i="6"/>
  <c r="F5873" i="6"/>
  <c r="F5874" i="6"/>
  <c r="F5875" i="6"/>
  <c r="F5876" i="6"/>
  <c r="F5877" i="6"/>
  <c r="F5878" i="6"/>
  <c r="F5879" i="6"/>
  <c r="F5880" i="6"/>
  <c r="F5881" i="6"/>
  <c r="F5882" i="6"/>
  <c r="F5883" i="6"/>
  <c r="F5884" i="6"/>
  <c r="F5885" i="6"/>
  <c r="F5886" i="6"/>
  <c r="F5887" i="6"/>
  <c r="F5888" i="6"/>
  <c r="F5889" i="6"/>
  <c r="F5890" i="6"/>
  <c r="F5891" i="6"/>
  <c r="F5892" i="6"/>
  <c r="F5893" i="6"/>
  <c r="F5894" i="6"/>
  <c r="F5895" i="6"/>
  <c r="F5896" i="6"/>
  <c r="F5897" i="6"/>
  <c r="F5898" i="6"/>
  <c r="F5899" i="6"/>
  <c r="F5900" i="6"/>
  <c r="F5901" i="6"/>
  <c r="F5902" i="6"/>
  <c r="F5903" i="6"/>
  <c r="F5904" i="6"/>
  <c r="F5905" i="6"/>
  <c r="F5906" i="6"/>
  <c r="F5907" i="6"/>
  <c r="F5908" i="6"/>
  <c r="F5909" i="6"/>
  <c r="F5910" i="6"/>
  <c r="F5911" i="6"/>
  <c r="F5912" i="6"/>
  <c r="F5913" i="6"/>
  <c r="F5914" i="6"/>
  <c r="F5915" i="6"/>
  <c r="F5916" i="6"/>
  <c r="F5917" i="6"/>
  <c r="F5918" i="6"/>
  <c r="F5919" i="6"/>
  <c r="F5920" i="6"/>
  <c r="F5921" i="6"/>
  <c r="F5922" i="6"/>
  <c r="F5923" i="6"/>
  <c r="F5924" i="6"/>
  <c r="F5925" i="6"/>
  <c r="F5926" i="6"/>
  <c r="F5927" i="6"/>
  <c r="F5928" i="6"/>
  <c r="F5929" i="6"/>
  <c r="F5930" i="6"/>
  <c r="F5931" i="6"/>
  <c r="F5932" i="6"/>
  <c r="F5933" i="6"/>
  <c r="F5934" i="6"/>
  <c r="F5935" i="6"/>
  <c r="F5936" i="6"/>
  <c r="F5937" i="6"/>
  <c r="F5938" i="6"/>
  <c r="F5939" i="6"/>
  <c r="F5940" i="6"/>
  <c r="F5941" i="6"/>
  <c r="F5942" i="6"/>
  <c r="F5943" i="6"/>
  <c r="F5944" i="6"/>
  <c r="F5945" i="6"/>
  <c r="F5946" i="6"/>
  <c r="F5947" i="6"/>
  <c r="F5948" i="6"/>
  <c r="F5949" i="6"/>
  <c r="F5950" i="6"/>
  <c r="F5951" i="6"/>
  <c r="F5952" i="6"/>
  <c r="F5953" i="6"/>
  <c r="F5954" i="6"/>
  <c r="F5955" i="6"/>
  <c r="F5956" i="6"/>
  <c r="F5957" i="6"/>
  <c r="F5958" i="6"/>
  <c r="F5959" i="6"/>
  <c r="F5960" i="6"/>
  <c r="F2" i="6"/>
  <c r="G44" i="7"/>
  <c r="G43" i="7"/>
  <c r="G42" i="7"/>
  <c r="G41" i="7"/>
  <c r="S25" i="7"/>
  <c r="N25" i="7"/>
  <c r="W23" i="7"/>
  <c r="Z19" i="7"/>
  <c r="S9" i="7"/>
  <c r="B2" i="7"/>
  <c r="G38" i="1"/>
  <c r="G39" i="1"/>
  <c r="G40" i="1"/>
  <c r="G41" i="1"/>
  <c r="G42" i="1"/>
  <c r="G43" i="1"/>
  <c r="G44" i="1"/>
  <c r="G37" i="1"/>
  <c r="N25" i="1"/>
  <c r="J3" i="3" s="1"/>
  <c r="M3" i="3"/>
  <c r="H8" i="6"/>
  <c r="H17" i="6"/>
  <c r="H62" i="6"/>
  <c r="H83" i="6"/>
  <c r="H86" i="6"/>
  <c r="H90" i="6"/>
  <c r="H101" i="6"/>
  <c r="H114" i="6"/>
  <c r="H127" i="6"/>
  <c r="H129" i="6"/>
  <c r="H130" i="6"/>
  <c r="H182" i="6"/>
  <c r="H201" i="6"/>
  <c r="H210" i="6"/>
  <c r="H218" i="6"/>
  <c r="H220" i="6"/>
  <c r="H225" i="6"/>
  <c r="H226" i="6"/>
  <c r="H227" i="6"/>
  <c r="H228" i="6"/>
  <c r="H229" i="6"/>
  <c r="H230" i="6"/>
  <c r="H231" i="6"/>
  <c r="H232" i="6"/>
  <c r="H233" i="6"/>
  <c r="H234" i="6"/>
  <c r="H235" i="6"/>
  <c r="H236" i="6"/>
  <c r="H237" i="6"/>
  <c r="H238" i="6"/>
  <c r="H239" i="6"/>
  <c r="H240" i="6"/>
  <c r="H241" i="6"/>
  <c r="H242" i="6"/>
  <c r="H243" i="6"/>
  <c r="H244" i="6"/>
  <c r="H245" i="6"/>
  <c r="H246" i="6"/>
  <c r="H247" i="6"/>
  <c r="H248" i="6"/>
  <c r="H249" i="6"/>
  <c r="H250" i="6"/>
  <c r="H251" i="6"/>
  <c r="H252" i="6"/>
  <c r="H253" i="6"/>
  <c r="H254" i="6"/>
  <c r="H255" i="6"/>
  <c r="H256" i="6"/>
  <c r="H257" i="6"/>
  <c r="H258" i="6"/>
  <c r="H259" i="6"/>
  <c r="H260" i="6"/>
  <c r="H261" i="6"/>
  <c r="H262" i="6"/>
  <c r="H263" i="6"/>
  <c r="H264" i="6"/>
  <c r="H265" i="6"/>
  <c r="H266" i="6"/>
  <c r="H267" i="6"/>
  <c r="H268" i="6"/>
  <c r="H269" i="6"/>
  <c r="H270" i="6"/>
  <c r="H271" i="6"/>
  <c r="H272" i="6"/>
  <c r="H273" i="6"/>
  <c r="H274" i="6"/>
  <c r="H275" i="6"/>
  <c r="H291" i="6"/>
  <c r="H303" i="6"/>
  <c r="H305" i="6"/>
  <c r="H316" i="6"/>
  <c r="H318" i="6"/>
  <c r="H331" i="6"/>
  <c r="H332" i="6"/>
  <c r="H333" i="6"/>
  <c r="H345" i="6"/>
  <c r="H347" i="6"/>
  <c r="H371" i="6"/>
  <c r="H375" i="6"/>
  <c r="H377" i="6"/>
  <c r="H381" i="6"/>
  <c r="H382" i="6"/>
  <c r="H383" i="6"/>
  <c r="H384" i="6"/>
  <c r="H385" i="6"/>
  <c r="H386" i="6"/>
  <c r="H387" i="6"/>
  <c r="H388" i="6"/>
  <c r="H389" i="6"/>
  <c r="H390" i="6"/>
  <c r="H391" i="6"/>
  <c r="H392" i="6"/>
  <c r="H393" i="6"/>
  <c r="H394" i="6"/>
  <c r="H395" i="6"/>
  <c r="H413" i="6"/>
  <c r="H414" i="6"/>
  <c r="H417" i="6"/>
  <c r="H443" i="6"/>
  <c r="H458" i="6"/>
  <c r="H462" i="6"/>
  <c r="H466" i="6"/>
  <c r="H467" i="6"/>
  <c r="H477" i="6"/>
  <c r="H478" i="6"/>
  <c r="H479" i="6"/>
  <c r="H480" i="6"/>
  <c r="H481" i="6"/>
  <c r="H482" i="6"/>
  <c r="H483" i="6"/>
  <c r="H484" i="6"/>
  <c r="H485" i="6"/>
  <c r="H486" i="6"/>
  <c r="H487" i="6"/>
  <c r="H488" i="6"/>
  <c r="H489" i="6"/>
  <c r="H490" i="6"/>
  <c r="H491" i="6"/>
  <c r="H494" i="6"/>
  <c r="H505" i="6"/>
  <c r="H506" i="6"/>
  <c r="H507" i="6"/>
  <c r="H515" i="6"/>
  <c r="H561" i="6"/>
  <c r="H582" i="6"/>
  <c r="H583" i="6"/>
  <c r="H584" i="6"/>
  <c r="H585" i="6"/>
  <c r="H586" i="6"/>
  <c r="H587" i="6"/>
  <c r="H588" i="6"/>
  <c r="H589" i="6"/>
  <c r="H590" i="6"/>
  <c r="H591" i="6"/>
  <c r="H592" i="6"/>
  <c r="H593" i="6"/>
  <c r="H594" i="6"/>
  <c r="H595" i="6"/>
  <c r="H596" i="6"/>
  <c r="H597" i="6"/>
  <c r="H598" i="6"/>
  <c r="H599" i="6"/>
  <c r="H600" i="6"/>
  <c r="H601" i="6"/>
  <c r="H602" i="6"/>
  <c r="H603" i="6"/>
  <c r="H610" i="6"/>
  <c r="H625" i="6"/>
  <c r="H626" i="6"/>
  <c r="H627" i="6"/>
  <c r="H628" i="6"/>
  <c r="H629" i="6"/>
  <c r="H634" i="6"/>
  <c r="H657" i="6"/>
  <c r="H658" i="6"/>
  <c r="H659" i="6"/>
  <c r="H664" i="6"/>
  <c r="H673" i="6"/>
  <c r="H674" i="6"/>
  <c r="H675" i="6"/>
  <c r="H676" i="6"/>
  <c r="H677" i="6"/>
  <c r="H678" i="6"/>
  <c r="H679" i="6"/>
  <c r="H680" i="6"/>
  <c r="H681" i="6"/>
  <c r="H682" i="6"/>
  <c r="H683" i="6"/>
  <c r="H685" i="6"/>
  <c r="H687" i="6"/>
  <c r="H689" i="6"/>
  <c r="H690" i="6"/>
  <c r="H731" i="6"/>
  <c r="H732" i="6"/>
  <c r="H733" i="6"/>
  <c r="H734" i="6"/>
  <c r="H735" i="6"/>
  <c r="H736" i="6"/>
  <c r="H737" i="6"/>
  <c r="H738" i="6"/>
  <c r="H739" i="6"/>
  <c r="H740" i="6"/>
  <c r="H741" i="6"/>
  <c r="H742" i="6"/>
  <c r="H743" i="6"/>
  <c r="H752" i="6"/>
  <c r="H754" i="6"/>
  <c r="H755" i="6"/>
  <c r="H757" i="6"/>
  <c r="H759" i="6"/>
  <c r="H760" i="6"/>
  <c r="H801" i="6"/>
  <c r="H802" i="6"/>
  <c r="H803" i="6"/>
  <c r="H808" i="6"/>
  <c r="H825" i="6"/>
  <c r="H832" i="6"/>
  <c r="H833" i="6"/>
  <c r="H836" i="6"/>
  <c r="H837" i="6"/>
  <c r="H838" i="6"/>
  <c r="H839" i="6"/>
  <c r="H840" i="6"/>
  <c r="H841" i="6"/>
  <c r="H842" i="6"/>
  <c r="H843" i="6"/>
  <c r="H844" i="6"/>
  <c r="H845" i="6"/>
  <c r="H846" i="6"/>
  <c r="H847" i="6"/>
  <c r="H848" i="6"/>
  <c r="H849" i="6"/>
  <c r="H850" i="6"/>
  <c r="H851" i="6"/>
  <c r="H852" i="6"/>
  <c r="H853" i="6"/>
  <c r="H854" i="6"/>
  <c r="H865" i="6"/>
  <c r="H871" i="6"/>
  <c r="H873" i="6"/>
  <c r="H874" i="6"/>
  <c r="H897" i="6"/>
  <c r="H915" i="6"/>
  <c r="H922" i="6"/>
  <c r="H928" i="6"/>
  <c r="H946" i="6"/>
  <c r="H947" i="6"/>
  <c r="H949" i="6"/>
  <c r="H950" i="6"/>
  <c r="H970" i="6"/>
  <c r="H971" i="6"/>
  <c r="H972" i="6"/>
  <c r="H973" i="6"/>
  <c r="H974" i="6"/>
  <c r="H975" i="6"/>
  <c r="H976" i="6"/>
  <c r="H977" i="6"/>
  <c r="H978" i="6"/>
  <c r="H979" i="6"/>
  <c r="H980" i="6"/>
  <c r="H981" i="6"/>
  <c r="H982" i="6"/>
  <c r="H983" i="6"/>
  <c r="H984" i="6"/>
  <c r="H985" i="6"/>
  <c r="H986" i="6"/>
  <c r="H987" i="6"/>
  <c r="H988" i="6"/>
  <c r="H989" i="6"/>
  <c r="H990" i="6"/>
  <c r="H991" i="6"/>
  <c r="H1031" i="6"/>
  <c r="H1032" i="6"/>
  <c r="H1033" i="6"/>
  <c r="H1039" i="6"/>
  <c r="H1041" i="6"/>
  <c r="H1043" i="6"/>
  <c r="H1078" i="6"/>
  <c r="H1094" i="6"/>
  <c r="H1095" i="6"/>
  <c r="H1096" i="6"/>
  <c r="H1097" i="6"/>
  <c r="H1098" i="6"/>
  <c r="H1099" i="6"/>
  <c r="H1100" i="6"/>
  <c r="H1101" i="6"/>
  <c r="H1102" i="6"/>
  <c r="H1103" i="6"/>
  <c r="H1104" i="6"/>
  <c r="H1105" i="6"/>
  <c r="H1106" i="6"/>
  <c r="H1107" i="6"/>
  <c r="H1113" i="6"/>
  <c r="H1114" i="6"/>
  <c r="H1115" i="6"/>
  <c r="H1124" i="6"/>
  <c r="H1125" i="6"/>
  <c r="H1142" i="6"/>
  <c r="H1174" i="6"/>
  <c r="H1177" i="6"/>
  <c r="H1181" i="6"/>
  <c r="H1191" i="6"/>
  <c r="H1192" i="6"/>
  <c r="H1193" i="6"/>
  <c r="H1194" i="6"/>
  <c r="H1195" i="6"/>
  <c r="H1196" i="6"/>
  <c r="H1197" i="6"/>
  <c r="H1198" i="6"/>
  <c r="H1199" i="6"/>
  <c r="H1200" i="6"/>
  <c r="H1201" i="6"/>
  <c r="H1202" i="6"/>
  <c r="H1203" i="6"/>
  <c r="H1204" i="6"/>
  <c r="H1205" i="6"/>
  <c r="H1206" i="6"/>
  <c r="H1207" i="6"/>
  <c r="H1208" i="6"/>
  <c r="H1209" i="6"/>
  <c r="H1222" i="6"/>
  <c r="H1224" i="6"/>
  <c r="H1225" i="6"/>
  <c r="H1226" i="6"/>
  <c r="H1227" i="6"/>
  <c r="H1230" i="6"/>
  <c r="H1238" i="6"/>
  <c r="H1257" i="6"/>
  <c r="H1258" i="6"/>
  <c r="H1259" i="6"/>
  <c r="H1283" i="6"/>
  <c r="H1288" i="6"/>
  <c r="H1289" i="6"/>
  <c r="H1294" i="6"/>
  <c r="H1303" i="6"/>
  <c r="H1312" i="6"/>
  <c r="H1314" i="6"/>
  <c r="H1318" i="6"/>
  <c r="H1354" i="6"/>
  <c r="H1359" i="6"/>
  <c r="H1360" i="6"/>
  <c r="H1366" i="6"/>
  <c r="H1367" i="6"/>
  <c r="H1368" i="6"/>
  <c r="H1369" i="6"/>
  <c r="H1370" i="6"/>
  <c r="H1371" i="6"/>
  <c r="H1372" i="6"/>
  <c r="H1373" i="6"/>
  <c r="H1374" i="6"/>
  <c r="H1375" i="6"/>
  <c r="H1376" i="6"/>
  <c r="H1377" i="6"/>
  <c r="H1378" i="6"/>
  <c r="H1379" i="6"/>
  <c r="H1380" i="6"/>
  <c r="H1381" i="6"/>
  <c r="H1382" i="6"/>
  <c r="H1383" i="6"/>
  <c r="H1384" i="6"/>
  <c r="H1385" i="6"/>
  <c r="H1386" i="6"/>
  <c r="H1387" i="6"/>
  <c r="H1388" i="6"/>
  <c r="H1389" i="6"/>
  <c r="H1390" i="6"/>
  <c r="H1391" i="6"/>
  <c r="H1392" i="6"/>
  <c r="H1393" i="6"/>
  <c r="H1394" i="6"/>
  <c r="H1395" i="6"/>
  <c r="H1396" i="6"/>
  <c r="H1397" i="6"/>
  <c r="H1398" i="6"/>
  <c r="H1399" i="6"/>
  <c r="H1400" i="6"/>
  <c r="H1401" i="6"/>
  <c r="H1402" i="6"/>
  <c r="H1408" i="6"/>
  <c r="H1410" i="6"/>
  <c r="H1419" i="6"/>
  <c r="H1425" i="6"/>
  <c r="H1426" i="6"/>
  <c r="H1449" i="6"/>
  <c r="H1450" i="6"/>
  <c r="H1451" i="6"/>
  <c r="H1454" i="6"/>
  <c r="H1456" i="6"/>
  <c r="H1460" i="6"/>
  <c r="H1461" i="6"/>
  <c r="H1462" i="6"/>
  <c r="H1463" i="6"/>
  <c r="H1473" i="6"/>
  <c r="H1474" i="6"/>
  <c r="H1486" i="6"/>
  <c r="H1499" i="6"/>
  <c r="H1513" i="6"/>
  <c r="H1514" i="6"/>
  <c r="H1515" i="6"/>
  <c r="H1546" i="6"/>
  <c r="H1558" i="6"/>
  <c r="H1562" i="6"/>
  <c r="H1565" i="6"/>
  <c r="H1568" i="6"/>
  <c r="H1569" i="6"/>
  <c r="H1570" i="6"/>
  <c r="H1593" i="6"/>
  <c r="H1594" i="6"/>
  <c r="H1595" i="6"/>
  <c r="H1596" i="6"/>
  <c r="H1597" i="6"/>
  <c r="H1598" i="6"/>
  <c r="H1599" i="6"/>
  <c r="H1600" i="6"/>
  <c r="H1601" i="6"/>
  <c r="H1602" i="6"/>
  <c r="H1603" i="6"/>
  <c r="H1604" i="6"/>
  <c r="H1605" i="6"/>
  <c r="H1606" i="6"/>
  <c r="H1607" i="6"/>
  <c r="H1608" i="6"/>
  <c r="H1609" i="6"/>
  <c r="H1610" i="6"/>
  <c r="H1611" i="6"/>
  <c r="H1612" i="6"/>
  <c r="H1613" i="6"/>
  <c r="H1614" i="6"/>
  <c r="H1615" i="6"/>
  <c r="H1616" i="6"/>
  <c r="H1617" i="6"/>
  <c r="H1618" i="6"/>
  <c r="H1619" i="6"/>
  <c r="H1620" i="6"/>
  <c r="H1621" i="6"/>
  <c r="H1622" i="6"/>
  <c r="H1623" i="6"/>
  <c r="H1624" i="6"/>
  <c r="H1625" i="6"/>
  <c r="H1626" i="6"/>
  <c r="H1627" i="6"/>
  <c r="H1628" i="6"/>
  <c r="H1629" i="6"/>
  <c r="H1630" i="6"/>
  <c r="H1631" i="6"/>
  <c r="H1632" i="6"/>
  <c r="H1643" i="6"/>
  <c r="H1645" i="6"/>
  <c r="H1647" i="6"/>
  <c r="H1649" i="6"/>
  <c r="H1650" i="6"/>
  <c r="H1654" i="6"/>
  <c r="H1690" i="6"/>
  <c r="H1691" i="6"/>
  <c r="H1697" i="6"/>
  <c r="H1706" i="6"/>
  <c r="H1707" i="6"/>
  <c r="H1708" i="6"/>
  <c r="H1709" i="6"/>
  <c r="H1712" i="6"/>
  <c r="H1713" i="6"/>
  <c r="H1715" i="6"/>
  <c r="H1735" i="6"/>
  <c r="H1750" i="6"/>
  <c r="H1753" i="6"/>
  <c r="H1755" i="6"/>
  <c r="H1759" i="6"/>
  <c r="H1761" i="6"/>
  <c r="H1785" i="6"/>
  <c r="H1791" i="6"/>
  <c r="H1817" i="6"/>
  <c r="H1822" i="6"/>
  <c r="H1825" i="6"/>
  <c r="H1831" i="6"/>
  <c r="H1833" i="6"/>
  <c r="H1834" i="6"/>
  <c r="H1862" i="6"/>
  <c r="H1863" i="6"/>
  <c r="H1864" i="6"/>
  <c r="H1870" i="6"/>
  <c r="H1878" i="6"/>
  <c r="H1883" i="6"/>
  <c r="H1904" i="6"/>
  <c r="H1905" i="6"/>
  <c r="H1906" i="6"/>
  <c r="H1907" i="6"/>
  <c r="H1908" i="6"/>
  <c r="H1909" i="6"/>
  <c r="H1910" i="6"/>
  <c r="H1911" i="6"/>
  <c r="H1912" i="6"/>
  <c r="H1913" i="6"/>
  <c r="H1914" i="6"/>
  <c r="H1915" i="6"/>
  <c r="H1916" i="6"/>
  <c r="H1917" i="6"/>
  <c r="H1918" i="6"/>
  <c r="H1919" i="6"/>
  <c r="H1920" i="6"/>
  <c r="H1921" i="6"/>
  <c r="H1922" i="6"/>
  <c r="H1923" i="6"/>
  <c r="H1924" i="6"/>
  <c r="H1925" i="6"/>
  <c r="H1926" i="6"/>
  <c r="H1927" i="6"/>
  <c r="H1928" i="6"/>
  <c r="H1929" i="6"/>
  <c r="H1930" i="6"/>
  <c r="H1931" i="6"/>
  <c r="H1932" i="6"/>
  <c r="H1933" i="6"/>
  <c r="H1934" i="6"/>
  <c r="H1935" i="6"/>
  <c r="H1936" i="6"/>
  <c r="H1937" i="6"/>
  <c r="H1938" i="6"/>
  <c r="H1939" i="6"/>
  <c r="H1940" i="6"/>
  <c r="H1941" i="6"/>
  <c r="H1942" i="6"/>
  <c r="H1943" i="6"/>
  <c r="H1944" i="6"/>
  <c r="H1945" i="6"/>
  <c r="H1946" i="6"/>
  <c r="H1952" i="6"/>
  <c r="H1953" i="6"/>
  <c r="H1959" i="6"/>
  <c r="H1960" i="6"/>
  <c r="H1977" i="6"/>
  <c r="H1978" i="6"/>
  <c r="H1979" i="6"/>
  <c r="H1990" i="6"/>
  <c r="H2002" i="6"/>
  <c r="H2010" i="6"/>
  <c r="H2018" i="6"/>
  <c r="H2019" i="6"/>
  <c r="H2025" i="6"/>
  <c r="H2038" i="6"/>
  <c r="H2051" i="6"/>
  <c r="H2053" i="6"/>
  <c r="H2054" i="6"/>
  <c r="H2055" i="6"/>
  <c r="H2056" i="6"/>
  <c r="H2062" i="6"/>
  <c r="H2086" i="6"/>
  <c r="H2097" i="6"/>
  <c r="H2104" i="6"/>
  <c r="H2115" i="6"/>
  <c r="H2121" i="6"/>
  <c r="H2123" i="6"/>
  <c r="H2126" i="6"/>
  <c r="H2127" i="6"/>
  <c r="H2170" i="6"/>
  <c r="H2171" i="6"/>
  <c r="H2173" i="6"/>
  <c r="H2177" i="6"/>
  <c r="H2187" i="6"/>
  <c r="H2190" i="6"/>
  <c r="H2192" i="6"/>
  <c r="H2193" i="6"/>
  <c r="H2230" i="6"/>
  <c r="H2234" i="6"/>
  <c r="H2237" i="6"/>
  <c r="H2239" i="6"/>
  <c r="H2260" i="6"/>
  <c r="H2263" i="6"/>
  <c r="H2265" i="6"/>
  <c r="H2266" i="6"/>
  <c r="H2267" i="6"/>
  <c r="H2281" i="6"/>
  <c r="H2287" i="6"/>
  <c r="H2296" i="6"/>
  <c r="H2297" i="6"/>
  <c r="H2298" i="6"/>
  <c r="H2302" i="6"/>
  <c r="H2313" i="6"/>
  <c r="H2318" i="6"/>
  <c r="H2344" i="6"/>
  <c r="H2345" i="6"/>
  <c r="H2346" i="6"/>
  <c r="H2347" i="6"/>
  <c r="H2348" i="6"/>
  <c r="H2349" i="6"/>
  <c r="H2350" i="6"/>
  <c r="H2351" i="6"/>
  <c r="H2352" i="6"/>
  <c r="H2353" i="6"/>
  <c r="H2354" i="6"/>
  <c r="H2355" i="6"/>
  <c r="H2356" i="6"/>
  <c r="H2357" i="6"/>
  <c r="H2358" i="6"/>
  <c r="H2359" i="6"/>
  <c r="H2360" i="6"/>
  <c r="H2361" i="6"/>
  <c r="H2362" i="6"/>
  <c r="H2363" i="6"/>
  <c r="H2364" i="6"/>
  <c r="H2365" i="6"/>
  <c r="H2366" i="6"/>
  <c r="H2367" i="6"/>
  <c r="H2368" i="6"/>
  <c r="H2369" i="6"/>
  <c r="H2370" i="6"/>
  <c r="H2371" i="6"/>
  <c r="H2372" i="6"/>
  <c r="H2373" i="6"/>
  <c r="H2374" i="6"/>
  <c r="H2375" i="6"/>
  <c r="H2376" i="6"/>
  <c r="H2377" i="6"/>
  <c r="H2378" i="6"/>
  <c r="H2379" i="6"/>
  <c r="H2380" i="6"/>
  <c r="H2381" i="6"/>
  <c r="H2382" i="6"/>
  <c r="H2383" i="6"/>
  <c r="H2384" i="6"/>
  <c r="H2385" i="6"/>
  <c r="H2386" i="6"/>
  <c r="H2387" i="6"/>
  <c r="H2388" i="6"/>
  <c r="H2389" i="6"/>
  <c r="H2403" i="6"/>
  <c r="H2411" i="6"/>
  <c r="H2417" i="6"/>
  <c r="H2433" i="6"/>
  <c r="H2434" i="6"/>
  <c r="H2437" i="6"/>
  <c r="H2438" i="6"/>
  <c r="H2446" i="6"/>
  <c r="H2456" i="6"/>
  <c r="H2462" i="6"/>
  <c r="H2470" i="6"/>
  <c r="H2474" i="6"/>
  <c r="H2475" i="6"/>
  <c r="H2476" i="6"/>
  <c r="H2477" i="6"/>
  <c r="H2478" i="6"/>
  <c r="H2481" i="6"/>
  <c r="H2482" i="6"/>
  <c r="H2483" i="6"/>
  <c r="H2507" i="6"/>
  <c r="H2518" i="6"/>
  <c r="H2532" i="6"/>
  <c r="H2538" i="6"/>
  <c r="H2540" i="6"/>
  <c r="H2542" i="6"/>
  <c r="H2546" i="6"/>
  <c r="H2566" i="6"/>
  <c r="H2568" i="6"/>
  <c r="H2569" i="6"/>
  <c r="H2570" i="6"/>
  <c r="H2571" i="6"/>
  <c r="H2572" i="6"/>
  <c r="H2573" i="6"/>
  <c r="H2574" i="6"/>
  <c r="H2575" i="6"/>
  <c r="H2576" i="6"/>
  <c r="H2577" i="6"/>
  <c r="H2578" i="6"/>
  <c r="H2579" i="6"/>
  <c r="H2580" i="6"/>
  <c r="H2581" i="6"/>
  <c r="H2582" i="6"/>
  <c r="H2583" i="6"/>
  <c r="H2584" i="6"/>
  <c r="H2585" i="6"/>
  <c r="H2586" i="6"/>
  <c r="H2587" i="6"/>
  <c r="H2594" i="6"/>
  <c r="H2602" i="6"/>
  <c r="H2608" i="6"/>
  <c r="H2609" i="6"/>
  <c r="H2610" i="6"/>
  <c r="H2611" i="6"/>
  <c r="H2619" i="6"/>
  <c r="H2627" i="6"/>
  <c r="H2641" i="6"/>
  <c r="H2644" i="6"/>
  <c r="H2646" i="6"/>
  <c r="H2648" i="6"/>
  <c r="H2649" i="6"/>
  <c r="H2650" i="6"/>
  <c r="H2651" i="6"/>
  <c r="H2652" i="6"/>
  <c r="H2653" i="6"/>
  <c r="H2654" i="6"/>
  <c r="H2655" i="6"/>
  <c r="H2656" i="6"/>
  <c r="H2657" i="6"/>
  <c r="H2658" i="6"/>
  <c r="H2659" i="6"/>
  <c r="H2662" i="6"/>
  <c r="H2670" i="6"/>
  <c r="H2672" i="6"/>
  <c r="H2673" i="6"/>
  <c r="H2689" i="6"/>
  <c r="H2691" i="6"/>
  <c r="H2693" i="6"/>
  <c r="H2697" i="6"/>
  <c r="H2698" i="6"/>
  <c r="H2699" i="6"/>
  <c r="H2710" i="6"/>
  <c r="H2716" i="6"/>
  <c r="H2719" i="6"/>
  <c r="H2720" i="6"/>
  <c r="H2721" i="6"/>
  <c r="H2722" i="6"/>
  <c r="H2723" i="6"/>
  <c r="H2724" i="6"/>
  <c r="H2725" i="6"/>
  <c r="H2726" i="6"/>
  <c r="H2727" i="6"/>
  <c r="H2740" i="6"/>
  <c r="H2741" i="6"/>
  <c r="H2742" i="6"/>
  <c r="H2743" i="6"/>
  <c r="H2744" i="6"/>
  <c r="H2745" i="6"/>
  <c r="H2746" i="6"/>
  <c r="H2768" i="6"/>
  <c r="H2769" i="6"/>
  <c r="H2770" i="6"/>
  <c r="H2771" i="6"/>
  <c r="H2772" i="6"/>
  <c r="H2773" i="6"/>
  <c r="H2774" i="6"/>
  <c r="H2775" i="6"/>
  <c r="H2776" i="6"/>
  <c r="H2777" i="6"/>
  <c r="H2778" i="6"/>
  <c r="H2787" i="6"/>
  <c r="H2788" i="6"/>
  <c r="H2791" i="6"/>
  <c r="H2792" i="6"/>
  <c r="H2793" i="6"/>
  <c r="H2794" i="6"/>
  <c r="H2795" i="6"/>
  <c r="H2810" i="6"/>
  <c r="H2817" i="6"/>
  <c r="H2818" i="6"/>
  <c r="H2819" i="6"/>
  <c r="H2820" i="6"/>
  <c r="H2821" i="6"/>
  <c r="H2822" i="6"/>
  <c r="H2823" i="6"/>
  <c r="H2824" i="6"/>
  <c r="H2825" i="6"/>
  <c r="H2826" i="6"/>
  <c r="H2836" i="6"/>
  <c r="H2837" i="6"/>
  <c r="H2838" i="6"/>
  <c r="H2839" i="6"/>
  <c r="H2842" i="6"/>
  <c r="H2843" i="6"/>
  <c r="H2854" i="6"/>
  <c r="H2860" i="6"/>
  <c r="H2861" i="6"/>
  <c r="H2867" i="6"/>
  <c r="H2878" i="6"/>
  <c r="H2882" i="6"/>
  <c r="H2886" i="6"/>
  <c r="H2889" i="6"/>
  <c r="H2890" i="6"/>
  <c r="H2891" i="6"/>
  <c r="H2902" i="6"/>
  <c r="H2905" i="6"/>
  <c r="H2906" i="6"/>
  <c r="H2908" i="6"/>
  <c r="H2911" i="6"/>
  <c r="H2919" i="6"/>
  <c r="H2920" i="6"/>
  <c r="H2921" i="6"/>
  <c r="H2922" i="6"/>
  <c r="H2923" i="6"/>
  <c r="H2924" i="6"/>
  <c r="H2925" i="6"/>
  <c r="H2926" i="6"/>
  <c r="H2927" i="6"/>
  <c r="H2928" i="6"/>
  <c r="H2929" i="6"/>
  <c r="H2930" i="6"/>
  <c r="H2931" i="6"/>
  <c r="H2932" i="6"/>
  <c r="H2933" i="6"/>
  <c r="H2934" i="6"/>
  <c r="H2935" i="6"/>
  <c r="H2936" i="6"/>
  <c r="H2939" i="6"/>
  <c r="H2941" i="6"/>
  <c r="H2943" i="6"/>
  <c r="H2950" i="6"/>
  <c r="H2962" i="6"/>
  <c r="H2963" i="6"/>
  <c r="H2965" i="6"/>
  <c r="H2974" i="6"/>
  <c r="H2979" i="6"/>
  <c r="H2982" i="6"/>
  <c r="H3014" i="6"/>
  <c r="H3019" i="6"/>
  <c r="H3021" i="6"/>
  <c r="H3025" i="6"/>
  <c r="H3033" i="6"/>
  <c r="H3034" i="6"/>
  <c r="H3035" i="6"/>
  <c r="H3036" i="6"/>
  <c r="H3037" i="6"/>
  <c r="H3038" i="6"/>
  <c r="H3039" i="6"/>
  <c r="H3040" i="6"/>
  <c r="H3041" i="6"/>
  <c r="H3042" i="6"/>
  <c r="H3043" i="6"/>
  <c r="H3044" i="6"/>
  <c r="H3045" i="6"/>
  <c r="H3046" i="6"/>
  <c r="H3047" i="6"/>
  <c r="H3048" i="6"/>
  <c r="H3049" i="6"/>
  <c r="H3050" i="6"/>
  <c r="H3051" i="6"/>
  <c r="H3052" i="6"/>
  <c r="H3053" i="6"/>
  <c r="H3054" i="6"/>
  <c r="H3062" i="6"/>
  <c r="H3076" i="6"/>
  <c r="H3077" i="6"/>
  <c r="H3083" i="6"/>
  <c r="H3089" i="6"/>
  <c r="H3094" i="6"/>
  <c r="H3098" i="6"/>
  <c r="H3109" i="6"/>
  <c r="H3111" i="6"/>
  <c r="H3117" i="6"/>
  <c r="H3122" i="6"/>
  <c r="H3147" i="6"/>
  <c r="H3148" i="6"/>
  <c r="H3150" i="6"/>
  <c r="H3159" i="6"/>
  <c r="H3168" i="6"/>
  <c r="H3169" i="6"/>
  <c r="H3170" i="6"/>
  <c r="H3171" i="6"/>
  <c r="H3172" i="6"/>
  <c r="H3173" i="6"/>
  <c r="H3174" i="6"/>
  <c r="H3175" i="6"/>
  <c r="H3176" i="6"/>
  <c r="H3177" i="6"/>
  <c r="H3178" i="6"/>
  <c r="H3179" i="6"/>
  <c r="H3180" i="6"/>
  <c r="H3181" i="6"/>
  <c r="H3182" i="6"/>
  <c r="H3183" i="6"/>
  <c r="H3184" i="6"/>
  <c r="H3185" i="6"/>
  <c r="H3186" i="6"/>
  <c r="H3187" i="6"/>
  <c r="H3190" i="6"/>
  <c r="H3209" i="6"/>
  <c r="H3210" i="6"/>
  <c r="H3212" i="6"/>
  <c r="H3213" i="6"/>
  <c r="H3214" i="6"/>
  <c r="H3217" i="6"/>
  <c r="H3236" i="6"/>
  <c r="H3237" i="6"/>
  <c r="H3238" i="6"/>
  <c r="H3240" i="6"/>
  <c r="H3254" i="6"/>
  <c r="H3255" i="6"/>
  <c r="H3262" i="6"/>
  <c r="H3270" i="6"/>
  <c r="H3272" i="6"/>
  <c r="H3282" i="6"/>
  <c r="H3283" i="6"/>
  <c r="H3284" i="6"/>
  <c r="H3285" i="6"/>
  <c r="H3302" i="6"/>
  <c r="H3315" i="6"/>
  <c r="H3316" i="6"/>
  <c r="H3318" i="6"/>
  <c r="H3320" i="6"/>
  <c r="H3337" i="6"/>
  <c r="H3338" i="6"/>
  <c r="H3340" i="6"/>
  <c r="H3342" i="6"/>
  <c r="H3351" i="6"/>
  <c r="H3358" i="6"/>
  <c r="H3364" i="6"/>
  <c r="H3375" i="6"/>
  <c r="H3376" i="6"/>
  <c r="H3377" i="6"/>
  <c r="H3379" i="6"/>
  <c r="H3398" i="6"/>
  <c r="H3402" i="6"/>
  <c r="H3403" i="6"/>
  <c r="H3404" i="6"/>
  <c r="H3405" i="6"/>
  <c r="H3406" i="6"/>
  <c r="H3407" i="6"/>
  <c r="H3408" i="6"/>
  <c r="H3409" i="6"/>
  <c r="H3410" i="6"/>
  <c r="H3411" i="6"/>
  <c r="H3412" i="6"/>
  <c r="H3413" i="6"/>
  <c r="H3414" i="6"/>
  <c r="H3415" i="6"/>
  <c r="H3416" i="6"/>
  <c r="H3417" i="6"/>
  <c r="H3418" i="6"/>
  <c r="H3419" i="6"/>
  <c r="H3420" i="6"/>
  <c r="H3421" i="6"/>
  <c r="H3422" i="6"/>
  <c r="H3423" i="6"/>
  <c r="H3424" i="6"/>
  <c r="H3425" i="6"/>
  <c r="H3426" i="6"/>
  <c r="H3427" i="6"/>
  <c r="H3428" i="6"/>
  <c r="H3429" i="6"/>
  <c r="H3430" i="6"/>
  <c r="H3431" i="6"/>
  <c r="H3432" i="6"/>
  <c r="H3433" i="6"/>
  <c r="H3434" i="6"/>
  <c r="H3435" i="6"/>
  <c r="H3436" i="6"/>
  <c r="H3437" i="6"/>
  <c r="H3438" i="6"/>
  <c r="H3439" i="6"/>
  <c r="H3440" i="6"/>
  <c r="H3447" i="6"/>
  <c r="H3448" i="6"/>
  <c r="H3451" i="6"/>
  <c r="H3454" i="6"/>
  <c r="H3459" i="6"/>
  <c r="H3462" i="6"/>
  <c r="H3467" i="6"/>
  <c r="H3470" i="6"/>
  <c r="H3471" i="6"/>
  <c r="H3474" i="6"/>
  <c r="H3476" i="6"/>
  <c r="H3498" i="6"/>
  <c r="H3499" i="6"/>
  <c r="H3502" i="6"/>
  <c r="H3507" i="6"/>
  <c r="H3508" i="6"/>
  <c r="H3526" i="6"/>
  <c r="H3529" i="6"/>
  <c r="H3532" i="6"/>
  <c r="H3533" i="6"/>
  <c r="H3534" i="6"/>
  <c r="H3536" i="6"/>
  <c r="H3539" i="6"/>
  <c r="H3550" i="6"/>
  <c r="H3553" i="6"/>
  <c r="H3559" i="6"/>
  <c r="H3560" i="6"/>
  <c r="H3561" i="6"/>
  <c r="H3562" i="6"/>
  <c r="H3563" i="6"/>
  <c r="H3564" i="6"/>
  <c r="H3565" i="6"/>
  <c r="H3566" i="6"/>
  <c r="H3567" i="6"/>
  <c r="H3568" i="6"/>
  <c r="H3569" i="6"/>
  <c r="H3570" i="6"/>
  <c r="H3571" i="6"/>
  <c r="H3572" i="6"/>
  <c r="H3573" i="6"/>
  <c r="H3574" i="6"/>
  <c r="H3593" i="6"/>
  <c r="H3595" i="6"/>
  <c r="H3596" i="6"/>
  <c r="H3598" i="6"/>
  <c r="H3601" i="6"/>
  <c r="H3606" i="6"/>
  <c r="H3611" i="6"/>
  <c r="H3614" i="6"/>
  <c r="H3622" i="6"/>
  <c r="H3629" i="6"/>
  <c r="H3634" i="6"/>
  <c r="H3636" i="6"/>
  <c r="H3637" i="6"/>
  <c r="H3643" i="6"/>
  <c r="H3644" i="6"/>
  <c r="H3645" i="6"/>
  <c r="H3646" i="6"/>
  <c r="H3647" i="6"/>
  <c r="H3648" i="6"/>
  <c r="H3649" i="6"/>
  <c r="H3650" i="6"/>
  <c r="H3651" i="6"/>
  <c r="H3652" i="6"/>
  <c r="H3653" i="6"/>
  <c r="H3654" i="6"/>
  <c r="H3655" i="6"/>
  <c r="H3656" i="6"/>
  <c r="H3657" i="6"/>
  <c r="H3662" i="6"/>
  <c r="H3664" i="6"/>
  <c r="H3667" i="6"/>
  <c r="H3670" i="6"/>
  <c r="H3672" i="6"/>
  <c r="H3673" i="6"/>
  <c r="H3702" i="6"/>
  <c r="H3704" i="6"/>
  <c r="H3707" i="6"/>
  <c r="H3708" i="6"/>
  <c r="H3710" i="6"/>
  <c r="H3721" i="6"/>
  <c r="H3722" i="6"/>
  <c r="H3723" i="6"/>
  <c r="H3724" i="6"/>
  <c r="H3726" i="6"/>
  <c r="H3730" i="6"/>
  <c r="H3731" i="6"/>
  <c r="H3732" i="6"/>
  <c r="H3733" i="6"/>
  <c r="H3734" i="6"/>
  <c r="H3735" i="6"/>
  <c r="H3736" i="6"/>
  <c r="H3737" i="6"/>
  <c r="H3738" i="6"/>
  <c r="H3739" i="6"/>
  <c r="H3740" i="6"/>
  <c r="H3741" i="6"/>
  <c r="H3742" i="6"/>
  <c r="H3743" i="6"/>
  <c r="H3744" i="6"/>
  <c r="H3745" i="6"/>
  <c r="H3746" i="6"/>
  <c r="H3747" i="6"/>
  <c r="H3749" i="6"/>
  <c r="H3750" i="6"/>
  <c r="H3754" i="6"/>
  <c r="H3764" i="6"/>
  <c r="H3769" i="6"/>
  <c r="H3783" i="6"/>
  <c r="H3784" i="6"/>
  <c r="H3790" i="6"/>
  <c r="H3792" i="6"/>
  <c r="H3794" i="6"/>
  <c r="H3796" i="6"/>
  <c r="H3808" i="6"/>
  <c r="H3810" i="6"/>
  <c r="H3811" i="6"/>
  <c r="H3818" i="6"/>
  <c r="H3821" i="6"/>
  <c r="H3838" i="6"/>
  <c r="H3850" i="6"/>
  <c r="H3862" i="6"/>
  <c r="H3865" i="6"/>
  <c r="H3868" i="6"/>
  <c r="H3879" i="6"/>
  <c r="H3882" i="6"/>
  <c r="H3883" i="6"/>
  <c r="H3886" i="6"/>
  <c r="H3898" i="6"/>
  <c r="H3904" i="6"/>
  <c r="H3915" i="6"/>
  <c r="H3922" i="6"/>
  <c r="H3937" i="6"/>
  <c r="H3938" i="6"/>
  <c r="H3939" i="6"/>
  <c r="H3940" i="6"/>
  <c r="H3943" i="6"/>
  <c r="H3944" i="6"/>
  <c r="H3945" i="6"/>
  <c r="H3946" i="6"/>
  <c r="H3947" i="6"/>
  <c r="H3948" i="6"/>
  <c r="H3949" i="6"/>
  <c r="H3950" i="6"/>
  <c r="H3951" i="6"/>
  <c r="H3952" i="6"/>
  <c r="H3953" i="6"/>
  <c r="H3954" i="6"/>
  <c r="H3955" i="6"/>
  <c r="H3956" i="6"/>
  <c r="H3957" i="6"/>
  <c r="H3958" i="6"/>
  <c r="H3959" i="6"/>
  <c r="H3960" i="6"/>
  <c r="H3961" i="6"/>
  <c r="H3962" i="6"/>
  <c r="H3963" i="6"/>
  <c r="H3964" i="6"/>
  <c r="H3965" i="6"/>
  <c r="H3966" i="6"/>
  <c r="H3967" i="6"/>
  <c r="H3968" i="6"/>
  <c r="H3969" i="6"/>
  <c r="H3970" i="6"/>
  <c r="H3971" i="6"/>
  <c r="H3972" i="6"/>
  <c r="H3973" i="6"/>
  <c r="H3974" i="6"/>
  <c r="H3975" i="6"/>
  <c r="H3976" i="6"/>
  <c r="H3977" i="6"/>
  <c r="H3978" i="6"/>
  <c r="H3979" i="6"/>
  <c r="H3980" i="6"/>
  <c r="H3981" i="6"/>
  <c r="H3982" i="6"/>
  <c r="H3983" i="6"/>
  <c r="H3984" i="6"/>
  <c r="H3985" i="6"/>
  <c r="H3986" i="6"/>
  <c r="H3987" i="6"/>
  <c r="H3988" i="6"/>
  <c r="H3994" i="6"/>
  <c r="H4011" i="6"/>
  <c r="H4012" i="6"/>
  <c r="H4014" i="6"/>
  <c r="H4016" i="6"/>
  <c r="H4018" i="6"/>
  <c r="H4019" i="6"/>
  <c r="H4022" i="6"/>
  <c r="H4030" i="6"/>
  <c r="H4035" i="6"/>
  <c r="H4042" i="6"/>
  <c r="H4043" i="6"/>
  <c r="H4045" i="6"/>
  <c r="H4046" i="6"/>
  <c r="H4054" i="6"/>
  <c r="H4058" i="6"/>
  <c r="H4059" i="6"/>
  <c r="H4061" i="6"/>
  <c r="H4066" i="6"/>
  <c r="H4073" i="6"/>
  <c r="H4075" i="6"/>
  <c r="H4082" i="6"/>
  <c r="H4083" i="6"/>
  <c r="H4086" i="6"/>
  <c r="H4088" i="6"/>
  <c r="H4092" i="6"/>
  <c r="H4093" i="6"/>
  <c r="H4094" i="6"/>
  <c r="H4095" i="6"/>
  <c r="H4114" i="6"/>
  <c r="H4118" i="6"/>
  <c r="H4121" i="6"/>
  <c r="H4126" i="6"/>
  <c r="H4131" i="6"/>
  <c r="H4134" i="6"/>
  <c r="H4144" i="6"/>
  <c r="H4145" i="6"/>
  <c r="H4148" i="6"/>
  <c r="H4149" i="6"/>
  <c r="H4150" i="6"/>
  <c r="H4151" i="6"/>
  <c r="H4162" i="6"/>
  <c r="H4167" i="6"/>
  <c r="H4174" i="6"/>
  <c r="H4178" i="6"/>
  <c r="H4179" i="6"/>
  <c r="H4181" i="6"/>
  <c r="H4183" i="6"/>
  <c r="H4186" i="6"/>
  <c r="H4190" i="6"/>
  <c r="H4192" i="6"/>
  <c r="H4198" i="6"/>
  <c r="H4201" i="6"/>
  <c r="H4210" i="6"/>
  <c r="H4222" i="6"/>
  <c r="H4228" i="6"/>
  <c r="H4229" i="6"/>
  <c r="H4230" i="6"/>
  <c r="H4231" i="6"/>
  <c r="H4234" i="6"/>
  <c r="H4251" i="6"/>
  <c r="H4253" i="6"/>
  <c r="H4254" i="6"/>
  <c r="H4255" i="6"/>
  <c r="H4258" i="6"/>
  <c r="H4259" i="6"/>
  <c r="H4260" i="6"/>
  <c r="H4261" i="6"/>
  <c r="H4262" i="6"/>
  <c r="H4263" i="6"/>
  <c r="H4264" i="6"/>
  <c r="H4265" i="6"/>
  <c r="H4266" i="6"/>
  <c r="H4267" i="6"/>
  <c r="H4268" i="6"/>
  <c r="H4269" i="6"/>
  <c r="H4270" i="6"/>
  <c r="H4271" i="6"/>
  <c r="H4272" i="6"/>
  <c r="H4273" i="6"/>
  <c r="H4274" i="6"/>
  <c r="H4275" i="6"/>
  <c r="H4276" i="6"/>
  <c r="H4277" i="6"/>
  <c r="H4278" i="6"/>
  <c r="H4279" i="6"/>
  <c r="H4280" i="6"/>
  <c r="H4281" i="6"/>
  <c r="H4282" i="6"/>
  <c r="H4283" i="6"/>
  <c r="H4284" i="6"/>
  <c r="H4285" i="6"/>
  <c r="H4286" i="6"/>
  <c r="H4287" i="6"/>
  <c r="H4288" i="6"/>
  <c r="H4289" i="6"/>
  <c r="H4290" i="6"/>
  <c r="H4291" i="6"/>
  <c r="H4292" i="6"/>
  <c r="H4293" i="6"/>
  <c r="H4294" i="6"/>
  <c r="H4295" i="6"/>
  <c r="H4296" i="6"/>
  <c r="H4297" i="6"/>
  <c r="H4298" i="6"/>
  <c r="H4299" i="6"/>
  <c r="H4300" i="6"/>
  <c r="H4301" i="6"/>
  <c r="H4302" i="6"/>
  <c r="H4303" i="6"/>
  <c r="H4304" i="6"/>
  <c r="H4307" i="6"/>
  <c r="H4318" i="6"/>
  <c r="H4325" i="6"/>
  <c r="H4330" i="6"/>
  <c r="H4334" i="6"/>
  <c r="H4335" i="6"/>
  <c r="H4342" i="6"/>
  <c r="H4345" i="6"/>
  <c r="H4346" i="6"/>
  <c r="H4349" i="6"/>
  <c r="H4350" i="6"/>
  <c r="H4354" i="6"/>
  <c r="H4359" i="6"/>
  <c r="H4366" i="6"/>
  <c r="H4369" i="6"/>
  <c r="H4375" i="6"/>
  <c r="H4378" i="6"/>
  <c r="H4379" i="6"/>
  <c r="H4380" i="6"/>
  <c r="H4382" i="6"/>
  <c r="H4384" i="6"/>
  <c r="H4394" i="6"/>
  <c r="H4395" i="6"/>
  <c r="H4396" i="6"/>
  <c r="H4397" i="6"/>
  <c r="H4398" i="6"/>
  <c r="H4399" i="6"/>
  <c r="H4400" i="6"/>
  <c r="H4401" i="6"/>
  <c r="H4402" i="6"/>
  <c r="H4403" i="6"/>
  <c r="H4404" i="6"/>
  <c r="H4407" i="6"/>
  <c r="H4408" i="6"/>
  <c r="H4414" i="6"/>
  <c r="H4421" i="6"/>
  <c r="H4424" i="6"/>
  <c r="H4425" i="6"/>
  <c r="H4430" i="6"/>
  <c r="H4431" i="6"/>
  <c r="H4433" i="6"/>
  <c r="H4435" i="6"/>
  <c r="H4437" i="6"/>
  <c r="H4454" i="6"/>
  <c r="H4460" i="6"/>
  <c r="H4461" i="6"/>
  <c r="H4462" i="6"/>
  <c r="H4463" i="6"/>
  <c r="H4464" i="6"/>
  <c r="H4465" i="6"/>
  <c r="H4466" i="6"/>
  <c r="H4467" i="6"/>
  <c r="H4468" i="6"/>
  <c r="H4469" i="6"/>
  <c r="H4470" i="6"/>
  <c r="H4471" i="6"/>
  <c r="H4472" i="6"/>
  <c r="H4478" i="6"/>
  <c r="H4480" i="6"/>
  <c r="H4481" i="6"/>
  <c r="H4486" i="6"/>
  <c r="H4489" i="6"/>
  <c r="H4491" i="6"/>
  <c r="H4492" i="6"/>
  <c r="H4498" i="6"/>
  <c r="H4503" i="6"/>
  <c r="H4504" i="6"/>
  <c r="H4507" i="6"/>
  <c r="H4508" i="6"/>
  <c r="H4509" i="6"/>
  <c r="H4510" i="6"/>
  <c r="H4511" i="6"/>
  <c r="H4512" i="6"/>
  <c r="H4513" i="6"/>
  <c r="H4514" i="6"/>
  <c r="H4515" i="6"/>
  <c r="H4522" i="6"/>
  <c r="H4523" i="6"/>
  <c r="H4534" i="6"/>
  <c r="H4546" i="6"/>
  <c r="H4551" i="6"/>
  <c r="H4556" i="6"/>
  <c r="H4557" i="6"/>
  <c r="H4558" i="6"/>
  <c r="H4561" i="6"/>
  <c r="H4562" i="6"/>
  <c r="H4563" i="6"/>
  <c r="H4564" i="6"/>
  <c r="H4565" i="6"/>
  <c r="H4566" i="6"/>
  <c r="H4567" i="6"/>
  <c r="H4568" i="6"/>
  <c r="H4569" i="6"/>
  <c r="H4570" i="6"/>
  <c r="H4571" i="6"/>
  <c r="H4572" i="6"/>
  <c r="H4583" i="6"/>
  <c r="H4584" i="6"/>
  <c r="H4585" i="6"/>
  <c r="H4586" i="6"/>
  <c r="H4587" i="6"/>
  <c r="H4589" i="6"/>
  <c r="H4591" i="6"/>
  <c r="H4594" i="6"/>
  <c r="H4598" i="6"/>
  <c r="H4612" i="6"/>
  <c r="H4613" i="6"/>
  <c r="H4615" i="6"/>
  <c r="H4616" i="6"/>
  <c r="H4618" i="6"/>
  <c r="H4623" i="6"/>
  <c r="H4634" i="6"/>
  <c r="H4640" i="6"/>
  <c r="H4641" i="6"/>
  <c r="H4642" i="6"/>
  <c r="H4646" i="6"/>
  <c r="H4649" i="6"/>
  <c r="H4650" i="6"/>
  <c r="H4651" i="6"/>
  <c r="H4652" i="6"/>
  <c r="H4653" i="6"/>
  <c r="H4654" i="6"/>
  <c r="H4655" i="6"/>
  <c r="H4656" i="6"/>
  <c r="H4657" i="6"/>
  <c r="H4658" i="6"/>
  <c r="H4659" i="6"/>
  <c r="H4660" i="6"/>
  <c r="H4661" i="6"/>
  <c r="H4662" i="6"/>
  <c r="H4663" i="6"/>
  <c r="H4665" i="6"/>
  <c r="H4666" i="6"/>
  <c r="H4667" i="6"/>
  <c r="H4678" i="6"/>
  <c r="H4683" i="6"/>
  <c r="H4684" i="6"/>
  <c r="H4685" i="6"/>
  <c r="H4686" i="6"/>
  <c r="H4691" i="6"/>
  <c r="H4695" i="6"/>
  <c r="H4698" i="6"/>
  <c r="H4699" i="6"/>
  <c r="H4700" i="6"/>
  <c r="H4702" i="6"/>
  <c r="H4707" i="6"/>
  <c r="H4713" i="6"/>
  <c r="H4714" i="6"/>
  <c r="H4718" i="6"/>
  <c r="H4720" i="6"/>
  <c r="H4721" i="6"/>
  <c r="H4726" i="6"/>
  <c r="H4731" i="6"/>
  <c r="H4734" i="6"/>
  <c r="H4736" i="6"/>
  <c r="H4737" i="6"/>
  <c r="H4739" i="6"/>
  <c r="H4740" i="6"/>
  <c r="H4741" i="6"/>
  <c r="H4744" i="6"/>
  <c r="H4750" i="6"/>
  <c r="H4756" i="6"/>
  <c r="H4757" i="6"/>
  <c r="H4759" i="6"/>
  <c r="H4760" i="6"/>
  <c r="H4761" i="6"/>
  <c r="H4762" i="6"/>
  <c r="H4767" i="6"/>
  <c r="H4774" i="6"/>
  <c r="H4785" i="6"/>
  <c r="H4786" i="6"/>
  <c r="H4787" i="6"/>
  <c r="H4788" i="6"/>
  <c r="H4789" i="6"/>
  <c r="H4790" i="6"/>
  <c r="H4791" i="6"/>
  <c r="H4792" i="6"/>
  <c r="H4793" i="6"/>
  <c r="H4794" i="6"/>
  <c r="H4795" i="6"/>
  <c r="H4796" i="6"/>
  <c r="H4797" i="6"/>
  <c r="H4798" i="6"/>
  <c r="H4799" i="6"/>
  <c r="H4800" i="6"/>
  <c r="H4801" i="6"/>
  <c r="H4802" i="6"/>
  <c r="H4803" i="6"/>
  <c r="H4804" i="6"/>
  <c r="H4808" i="6"/>
  <c r="H4809" i="6"/>
  <c r="H4810" i="6"/>
  <c r="H4814" i="6"/>
  <c r="H4816" i="6"/>
  <c r="H4822" i="6"/>
  <c r="H4826" i="6"/>
  <c r="H4830" i="6"/>
  <c r="H4835" i="6"/>
  <c r="H4836" i="6"/>
  <c r="H4837" i="6"/>
  <c r="H4838" i="6"/>
  <c r="H4839" i="6"/>
  <c r="H4841" i="6"/>
  <c r="H4842" i="6"/>
  <c r="H4843" i="6"/>
  <c r="H4851" i="6"/>
  <c r="H4852" i="6"/>
  <c r="H4854" i="6"/>
  <c r="H4855" i="6"/>
  <c r="H4856" i="6"/>
  <c r="H4857" i="6"/>
  <c r="H4862" i="6"/>
  <c r="H4864" i="6"/>
  <c r="H4870" i="6"/>
  <c r="H4875" i="6"/>
  <c r="H4876" i="6"/>
  <c r="H4881" i="6"/>
  <c r="H4882" i="6"/>
  <c r="H4889" i="6"/>
  <c r="H4890" i="6"/>
  <c r="H4896" i="6"/>
  <c r="H4897" i="6"/>
  <c r="H4898" i="6"/>
  <c r="H4899" i="6"/>
  <c r="H4900" i="6"/>
  <c r="H4901" i="6"/>
  <c r="H4902" i="6"/>
  <c r="H4903" i="6"/>
  <c r="H4904" i="6"/>
  <c r="H4905" i="6"/>
  <c r="H4906" i="6"/>
  <c r="H4907" i="6"/>
  <c r="H4923" i="6"/>
  <c r="H4924" i="6"/>
  <c r="H4925" i="6"/>
  <c r="H4926" i="6"/>
  <c r="H4929" i="6"/>
  <c r="H4930" i="6"/>
  <c r="H4931" i="6"/>
  <c r="H4932" i="6"/>
  <c r="H4934" i="6"/>
  <c r="H4935" i="6"/>
  <c r="H4936" i="6"/>
  <c r="H4937" i="6"/>
  <c r="H4941" i="6"/>
  <c r="H4953" i="6"/>
  <c r="H4958" i="6"/>
  <c r="H4959" i="6"/>
  <c r="H4963" i="6"/>
  <c r="H4964" i="6"/>
  <c r="H4965" i="6"/>
  <c r="H4966" i="6"/>
  <c r="H4967" i="6"/>
  <c r="H4968" i="6"/>
  <c r="H4969" i="6"/>
  <c r="H4970" i="6"/>
  <c r="H4971" i="6"/>
  <c r="H4977" i="6"/>
  <c r="H4978" i="6"/>
  <c r="H4979" i="6"/>
  <c r="H4982" i="6"/>
  <c r="H4983" i="6"/>
  <c r="H4984" i="6"/>
  <c r="H4995" i="6"/>
  <c r="H4996" i="6"/>
  <c r="H4997" i="6"/>
  <c r="H4998" i="6"/>
  <c r="H4999" i="6"/>
  <c r="H5001" i="6"/>
  <c r="H5002" i="6"/>
  <c r="H5011" i="6"/>
  <c r="H5012" i="6"/>
  <c r="H5013" i="6"/>
  <c r="H5014" i="6"/>
  <c r="H5015" i="6"/>
  <c r="H5016" i="6"/>
  <c r="H5017" i="6"/>
  <c r="H5018" i="6"/>
  <c r="H5019" i="6"/>
  <c r="H5020" i="6"/>
  <c r="H5021" i="6"/>
  <c r="H5022" i="6"/>
  <c r="H5023" i="6"/>
  <c r="H5025" i="6"/>
  <c r="H5026" i="6"/>
  <c r="H5027" i="6"/>
  <c r="H5028" i="6"/>
  <c r="H5032" i="6"/>
  <c r="H5034" i="6"/>
  <c r="H5038" i="6"/>
  <c r="H5046" i="6"/>
  <c r="H5047" i="6"/>
  <c r="H5048" i="6"/>
  <c r="H5049" i="6"/>
  <c r="H5050" i="6"/>
  <c r="H5054" i="6"/>
  <c r="H5055" i="6"/>
  <c r="H5057" i="6"/>
  <c r="H5058" i="6"/>
  <c r="H5059" i="6"/>
  <c r="H5060" i="6"/>
  <c r="H5061" i="6"/>
  <c r="H5062" i="6"/>
  <c r="H5073" i="6"/>
  <c r="H5074" i="6"/>
  <c r="H5079" i="6"/>
  <c r="H5080" i="6"/>
  <c r="H5081" i="6"/>
  <c r="H5086" i="6"/>
  <c r="H5087" i="6"/>
  <c r="H5088" i="6"/>
  <c r="H5089" i="6"/>
  <c r="H5090" i="6"/>
  <c r="H5091" i="6"/>
  <c r="H5092" i="6"/>
  <c r="H5093" i="6"/>
  <c r="H5094" i="6"/>
  <c r="H5097" i="6"/>
  <c r="H5098" i="6"/>
  <c r="H5103" i="6"/>
  <c r="H5104" i="6"/>
  <c r="H5109" i="6"/>
  <c r="H5110" i="6"/>
  <c r="H5114" i="6"/>
  <c r="H5117" i="6"/>
  <c r="H5118" i="6"/>
  <c r="H5119" i="6"/>
  <c r="H5120" i="6"/>
  <c r="H5124" i="6"/>
  <c r="H5125" i="6"/>
  <c r="H5126" i="6"/>
  <c r="H5127" i="6"/>
  <c r="H5138" i="6"/>
  <c r="H5142" i="6"/>
  <c r="H5143" i="6"/>
  <c r="H5144" i="6"/>
  <c r="H5145" i="6"/>
  <c r="H5146" i="6"/>
  <c r="H5147" i="6"/>
  <c r="H5148" i="6"/>
  <c r="H5149" i="6"/>
  <c r="H5150" i="6"/>
  <c r="H5151" i="6"/>
  <c r="H5152" i="6"/>
  <c r="H5153" i="6"/>
  <c r="H5154" i="6"/>
  <c r="H5155" i="6"/>
  <c r="H5157" i="6"/>
  <c r="H5158" i="6"/>
  <c r="H5161" i="6"/>
  <c r="H5162" i="6"/>
  <c r="H5166" i="6"/>
  <c r="H5167" i="6"/>
  <c r="H5169" i="6"/>
  <c r="H5170" i="6"/>
  <c r="H5171" i="6"/>
  <c r="H5172" i="6"/>
  <c r="H5182" i="6"/>
  <c r="H5186" i="6"/>
  <c r="H5187" i="6"/>
  <c r="H5193" i="6"/>
  <c r="H5194" i="6"/>
  <c r="H5198" i="6"/>
  <c r="H5200" i="6"/>
  <c r="H5206" i="6"/>
  <c r="H5211" i="6"/>
  <c r="H5212" i="6"/>
  <c r="H5213" i="6"/>
  <c r="H5216" i="6"/>
  <c r="H5218" i="6"/>
  <c r="H5219" i="6"/>
  <c r="H5220" i="6"/>
  <c r="H5221" i="6"/>
  <c r="H5222" i="6"/>
  <c r="H5234" i="6"/>
  <c r="H5236" i="6"/>
  <c r="H5237" i="6"/>
  <c r="H5238" i="6"/>
  <c r="H5241" i="6"/>
  <c r="H5242" i="6"/>
  <c r="H5246" i="6"/>
  <c r="H5247" i="6"/>
  <c r="H5248" i="6"/>
  <c r="H5249" i="6"/>
  <c r="H5250" i="6"/>
  <c r="H5251" i="6"/>
  <c r="H5252" i="6"/>
  <c r="H5253" i="6"/>
  <c r="H5254" i="6"/>
  <c r="H5265" i="6"/>
  <c r="H5266" i="6"/>
  <c r="H5269" i="6"/>
  <c r="H5270" i="6"/>
  <c r="H5271" i="6"/>
  <c r="H5272" i="6"/>
  <c r="H5273" i="6"/>
  <c r="H5274" i="6"/>
  <c r="H5275" i="6"/>
  <c r="H5276" i="6"/>
  <c r="H5277" i="6"/>
  <c r="H5278" i="6"/>
  <c r="H5279" i="6"/>
  <c r="H5280" i="6"/>
  <c r="H5281" i="6"/>
  <c r="H5282" i="6"/>
  <c r="H5283" i="6"/>
  <c r="H5284" i="6"/>
  <c r="H5285" i="6"/>
  <c r="H5286" i="6"/>
  <c r="H5287" i="6"/>
  <c r="H5288" i="6"/>
  <c r="H5289" i="6"/>
  <c r="H5290" i="6"/>
  <c r="H5291" i="6"/>
  <c r="H5292" i="6"/>
  <c r="H5293" i="6"/>
  <c r="H5294" i="6"/>
  <c r="H5295" i="6"/>
  <c r="H5296" i="6"/>
  <c r="H5297" i="6"/>
  <c r="H5298" i="6"/>
  <c r="H5299" i="6"/>
  <c r="H5300" i="6"/>
  <c r="H5301" i="6"/>
  <c r="H5302" i="6"/>
  <c r="H5303" i="6"/>
  <c r="H5304" i="6"/>
  <c r="H5305" i="6"/>
  <c r="H5308" i="6"/>
  <c r="H5313" i="6"/>
  <c r="H5314" i="6"/>
  <c r="H5320" i="6"/>
  <c r="H5321" i="6"/>
  <c r="H5322" i="6"/>
  <c r="H5323" i="6"/>
  <c r="H5326" i="6"/>
  <c r="H5330" i="6"/>
  <c r="H5334" i="6"/>
  <c r="H5335" i="6"/>
  <c r="H5336" i="6"/>
  <c r="H5338" i="6"/>
  <c r="H5339" i="6"/>
  <c r="H5350" i="6"/>
  <c r="H5354" i="6"/>
  <c r="H5361" i="6"/>
  <c r="H5365" i="6"/>
  <c r="H5366" i="6"/>
  <c r="H5367" i="6"/>
  <c r="H5368" i="6"/>
  <c r="H5369" i="6"/>
  <c r="H5370" i="6"/>
  <c r="H5374" i="6"/>
  <c r="H5378" i="6"/>
  <c r="H5379" i="6"/>
  <c r="H5381" i="6"/>
  <c r="H5382" i="6"/>
  <c r="H5386" i="6"/>
  <c r="H5388" i="6"/>
  <c r="H5390" i="6"/>
  <c r="H5392" i="6"/>
  <c r="H5394" i="6"/>
  <c r="H5395" i="6"/>
  <c r="H5396" i="6"/>
  <c r="H5398" i="6"/>
  <c r="H5403" i="6"/>
  <c r="H5404" i="6"/>
  <c r="H5405" i="6"/>
  <c r="H5406" i="6"/>
  <c r="H5407" i="6"/>
  <c r="H5408" i="6"/>
  <c r="H5409" i="6"/>
  <c r="H5410" i="6"/>
  <c r="H5411" i="6"/>
  <c r="H5414" i="6"/>
  <c r="H5415" i="6"/>
  <c r="H5421" i="6"/>
  <c r="H5422" i="6"/>
  <c r="H5426" i="6"/>
  <c r="H5427" i="6"/>
  <c r="H5428" i="6"/>
  <c r="H5433" i="6"/>
  <c r="H5434" i="6"/>
  <c r="H5439" i="6"/>
  <c r="H5440" i="6"/>
  <c r="H5446" i="6"/>
  <c r="H5451" i="6"/>
  <c r="H5452" i="6"/>
  <c r="H5453" i="6"/>
  <c r="H5454" i="6"/>
  <c r="H5455" i="6"/>
  <c r="H5456" i="6"/>
  <c r="H5457" i="6"/>
  <c r="H5458" i="6"/>
  <c r="H5470" i="6"/>
  <c r="H5474" i="6"/>
  <c r="H5475" i="6"/>
  <c r="H5477" i="6"/>
  <c r="H5481" i="6"/>
  <c r="H5482" i="6"/>
  <c r="H5483" i="6"/>
  <c r="H5484" i="6"/>
  <c r="H5485" i="6"/>
  <c r="H5486" i="6"/>
  <c r="H5487" i="6"/>
  <c r="H5488" i="6"/>
  <c r="H5489" i="6"/>
  <c r="H5490" i="6"/>
  <c r="H5491" i="6"/>
  <c r="H5492" i="6"/>
  <c r="H5494" i="6"/>
  <c r="H5499" i="6"/>
  <c r="H5500" i="6"/>
  <c r="H5502" i="6"/>
  <c r="H5503" i="6"/>
  <c r="H5505" i="6"/>
  <c r="H5506" i="6"/>
  <c r="H5510" i="6"/>
  <c r="H5511" i="6"/>
  <c r="H5516" i="6"/>
  <c r="H5517" i="6"/>
  <c r="H5518" i="6"/>
  <c r="H5524" i="6"/>
  <c r="H5526" i="6"/>
  <c r="H5529" i="6"/>
  <c r="H5530" i="6"/>
  <c r="H5542" i="6"/>
  <c r="H5546" i="6"/>
  <c r="H5547" i="6"/>
  <c r="H5548" i="6"/>
  <c r="H5549" i="6"/>
  <c r="H5554" i="6"/>
  <c r="H5558" i="6"/>
  <c r="H5560" i="6"/>
  <c r="H5561" i="6"/>
  <c r="H5569" i="6"/>
  <c r="H5570" i="6"/>
  <c r="H5571" i="6"/>
  <c r="H5572" i="6"/>
  <c r="H5573" i="6"/>
  <c r="H5574" i="6"/>
  <c r="H5575" i="6"/>
  <c r="H5576" i="6"/>
  <c r="H5577" i="6"/>
  <c r="H5578" i="6"/>
  <c r="H5579" i="6"/>
  <c r="H5580" i="6"/>
  <c r="H5581" i="6"/>
  <c r="H5582" i="6"/>
  <c r="H5583" i="6"/>
  <c r="H5584" i="6"/>
  <c r="H5585" i="6"/>
  <c r="H5586" i="6"/>
  <c r="H5587" i="6"/>
  <c r="H5588" i="6"/>
  <c r="H5594" i="6"/>
  <c r="H5595" i="6"/>
  <c r="H5599" i="6"/>
  <c r="H5601" i="6"/>
  <c r="H5602" i="6"/>
  <c r="H5604" i="6"/>
  <c r="H5605" i="6"/>
  <c r="H5606" i="6"/>
  <c r="H5607" i="6"/>
  <c r="H5614" i="6"/>
  <c r="H5615" i="6"/>
  <c r="H5619" i="6"/>
  <c r="H5621" i="6"/>
  <c r="H5622" i="6"/>
  <c r="H5623" i="6"/>
  <c r="H5624" i="6"/>
  <c r="H5625" i="6"/>
  <c r="H5626" i="6"/>
  <c r="H5630" i="6"/>
  <c r="H5631" i="6"/>
  <c r="H5632" i="6"/>
  <c r="H5633" i="6"/>
  <c r="H5634" i="6"/>
  <c r="H5635" i="6"/>
  <c r="H5637" i="6"/>
  <c r="H5638" i="6"/>
  <c r="H5649" i="6"/>
  <c r="H5650" i="6"/>
  <c r="H5654" i="6"/>
  <c r="H5656" i="6"/>
  <c r="H5657" i="6"/>
  <c r="H5658" i="6"/>
  <c r="H5659" i="6"/>
  <c r="H5660" i="6"/>
  <c r="H5661" i="6"/>
  <c r="H5662" i="6"/>
  <c r="H5663" i="6"/>
  <c r="H5664" i="6"/>
  <c r="H5665" i="6"/>
  <c r="H5666" i="6"/>
  <c r="H5667" i="6"/>
  <c r="H5668" i="6"/>
  <c r="H5669" i="6"/>
  <c r="H5670" i="6"/>
  <c r="H5671" i="6"/>
  <c r="H5673" i="6"/>
  <c r="H5674" i="6"/>
  <c r="H5678" i="6"/>
  <c r="H5680" i="6"/>
  <c r="H5686" i="6"/>
  <c r="H5687" i="6"/>
  <c r="H5690" i="6"/>
  <c r="H5691" i="6"/>
  <c r="H5695" i="6"/>
  <c r="H5696" i="6"/>
  <c r="H5697" i="6"/>
  <c r="H5698" i="6"/>
  <c r="H5703" i="6"/>
  <c r="H5704" i="6"/>
  <c r="H5714" i="6"/>
  <c r="H5715" i="6"/>
  <c r="H5716" i="6"/>
  <c r="H5717" i="6"/>
  <c r="H5721" i="6"/>
  <c r="H5722" i="6"/>
  <c r="H5723" i="6"/>
  <c r="H5724" i="6"/>
  <c r="H5725" i="6"/>
  <c r="H5726" i="6"/>
  <c r="H5727" i="6"/>
  <c r="H5728" i="6"/>
  <c r="H5729" i="6"/>
  <c r="H5730" i="6"/>
  <c r="H5731" i="6"/>
  <c r="H5732" i="6"/>
  <c r="H5733" i="6"/>
  <c r="H5734" i="6"/>
  <c r="H5735" i="6"/>
  <c r="H5736" i="6"/>
  <c r="H5737" i="6"/>
  <c r="H5738" i="6"/>
  <c r="H5739" i="6"/>
  <c r="H5745" i="6"/>
  <c r="H5746" i="6"/>
  <c r="H5749" i="6"/>
  <c r="H5750" i="6"/>
  <c r="H5751" i="6"/>
  <c r="H5752" i="6"/>
  <c r="H5753" i="6"/>
  <c r="H5758" i="6"/>
  <c r="H5762" i="6"/>
  <c r="H5763" i="6"/>
  <c r="H5765" i="6"/>
  <c r="H5766" i="6"/>
  <c r="H5770" i="6"/>
  <c r="H5771" i="6"/>
  <c r="H5774" i="6"/>
  <c r="H5775" i="6"/>
  <c r="H5776" i="6"/>
  <c r="H5777" i="6"/>
  <c r="H5778" i="6"/>
  <c r="H5779" i="6"/>
  <c r="H5781" i="6"/>
  <c r="H5782" i="6"/>
  <c r="H5798" i="6"/>
  <c r="H5799" i="6"/>
  <c r="H5800" i="6"/>
  <c r="H5806" i="6"/>
  <c r="H5809" i="6"/>
  <c r="H5810" i="6"/>
  <c r="H5811" i="6"/>
  <c r="H5812" i="6"/>
  <c r="H5813" i="6"/>
  <c r="H5823" i="6"/>
  <c r="H5824" i="6"/>
  <c r="H5825" i="6"/>
  <c r="H5826" i="6"/>
  <c r="H5827" i="6"/>
  <c r="H5828" i="6"/>
  <c r="H5829" i="6"/>
  <c r="H5830" i="6"/>
  <c r="H5831" i="6"/>
  <c r="H5832" i="6"/>
  <c r="H5833" i="6"/>
  <c r="H5834" i="6"/>
  <c r="H5835" i="6"/>
  <c r="H5836" i="6"/>
  <c r="H5837" i="6"/>
  <c r="H5838" i="6"/>
  <c r="H5839" i="6"/>
  <c r="H5840" i="6"/>
  <c r="H5857" i="6"/>
  <c r="H5858" i="6"/>
  <c r="H5860" i="6"/>
  <c r="H5862" i="6"/>
  <c r="H5863" i="6"/>
  <c r="H5864" i="6"/>
  <c r="H5865" i="6"/>
  <c r="H5869" i="6"/>
  <c r="H5870" i="6"/>
  <c r="H5871" i="6"/>
  <c r="H5872" i="6"/>
  <c r="H5878" i="6"/>
  <c r="H5881" i="6"/>
  <c r="H5882" i="6"/>
  <c r="H5884" i="6"/>
  <c r="H5885" i="6"/>
  <c r="H5886" i="6"/>
  <c r="H5887" i="6"/>
  <c r="H5889" i="6"/>
  <c r="H5890" i="6"/>
  <c r="H5894" i="6"/>
  <c r="H5895" i="6"/>
  <c r="H5896" i="6"/>
  <c r="H5897" i="6"/>
  <c r="H5898" i="6"/>
  <c r="H5899" i="6"/>
  <c r="H5900" i="6"/>
  <c r="H5901" i="6"/>
  <c r="H5902" i="6"/>
  <c r="H5908" i="6"/>
  <c r="H5910" i="6"/>
  <c r="H5911" i="6"/>
  <c r="H5913" i="6"/>
  <c r="H5914" i="6"/>
  <c r="H5915" i="6"/>
  <c r="H5919" i="6"/>
  <c r="H5921" i="6"/>
  <c r="H5922" i="6"/>
  <c r="H5923" i="6"/>
  <c r="H5924" i="6"/>
  <c r="H5925" i="6"/>
  <c r="H5926" i="6"/>
  <c r="H5927" i="6"/>
  <c r="H5928" i="6"/>
  <c r="H5929" i="6"/>
  <c r="H5930" i="6"/>
  <c r="H5931" i="6"/>
  <c r="H5932" i="6"/>
  <c r="H5933" i="6"/>
  <c r="H5934" i="6"/>
  <c r="H5935" i="6"/>
  <c r="H5936" i="6"/>
  <c r="H5937" i="6"/>
  <c r="H5938" i="6"/>
  <c r="H5939" i="6"/>
  <c r="H5940" i="6"/>
  <c r="H5941" i="6"/>
  <c r="H5943" i="6"/>
  <c r="H5944" i="6"/>
  <c r="H5950" i="6"/>
  <c r="H5953" i="6"/>
  <c r="H5954" i="6"/>
  <c r="H5955" i="6"/>
  <c r="H5956" i="6"/>
  <c r="H2" i="6"/>
  <c r="A19" i="5"/>
  <c r="A20" i="5"/>
  <c r="A21" i="5"/>
  <c r="A22" i="5"/>
  <c r="A23" i="5"/>
  <c r="Z25" i="7" s="1"/>
  <c r="AJ25" i="7" s="1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W23" i="1"/>
  <c r="I3" i="3" s="1"/>
  <c r="S25" i="1"/>
  <c r="K3" i="3" s="1"/>
  <c r="C3" i="6"/>
  <c r="H3" i="6" s="1"/>
  <c r="C4" i="6"/>
  <c r="H4" i="6" s="1"/>
  <c r="C5" i="6"/>
  <c r="H5" i="6" s="1"/>
  <c r="C6" i="6"/>
  <c r="H6" i="6" s="1"/>
  <c r="C7" i="6"/>
  <c r="H7" i="6" s="1"/>
  <c r="C8" i="6"/>
  <c r="C9" i="6"/>
  <c r="H9" i="6" s="1"/>
  <c r="C10" i="6"/>
  <c r="H10" i="6" s="1"/>
  <c r="C11" i="6"/>
  <c r="H11" i="6" s="1"/>
  <c r="C12" i="6"/>
  <c r="H12" i="6" s="1"/>
  <c r="C13" i="6"/>
  <c r="H13" i="6" s="1"/>
  <c r="C14" i="6"/>
  <c r="H14" i="6" s="1"/>
  <c r="C15" i="6"/>
  <c r="H15" i="6" s="1"/>
  <c r="C16" i="6"/>
  <c r="H16" i="6" s="1"/>
  <c r="C17" i="6"/>
  <c r="C18" i="6"/>
  <c r="H18" i="6" s="1"/>
  <c r="C19" i="6"/>
  <c r="H19" i="6" s="1"/>
  <c r="C20" i="6"/>
  <c r="H20" i="6" s="1"/>
  <c r="C21" i="6"/>
  <c r="H21" i="6" s="1"/>
  <c r="C22" i="6"/>
  <c r="H22" i="6" s="1"/>
  <c r="C23" i="6"/>
  <c r="H23" i="6" s="1"/>
  <c r="C24" i="6"/>
  <c r="H24" i="6" s="1"/>
  <c r="C25" i="6"/>
  <c r="H25" i="6" s="1"/>
  <c r="C26" i="6"/>
  <c r="H26" i="6" s="1"/>
  <c r="C27" i="6"/>
  <c r="H27" i="6" s="1"/>
  <c r="C28" i="6"/>
  <c r="H28" i="6" s="1"/>
  <c r="C29" i="6"/>
  <c r="H29" i="6" s="1"/>
  <c r="C30" i="6"/>
  <c r="H30" i="6" s="1"/>
  <c r="C31" i="6"/>
  <c r="H31" i="6" s="1"/>
  <c r="C32" i="6"/>
  <c r="H32" i="6" s="1"/>
  <c r="C33" i="6"/>
  <c r="H33" i="6" s="1"/>
  <c r="C34" i="6"/>
  <c r="H34" i="6" s="1"/>
  <c r="C35" i="6"/>
  <c r="H35" i="6" s="1"/>
  <c r="C36" i="6"/>
  <c r="H36" i="6" s="1"/>
  <c r="C37" i="6"/>
  <c r="H37" i="6" s="1"/>
  <c r="C38" i="6"/>
  <c r="H38" i="6" s="1"/>
  <c r="C39" i="6"/>
  <c r="H39" i="6" s="1"/>
  <c r="C40" i="6"/>
  <c r="H40" i="6" s="1"/>
  <c r="C41" i="6"/>
  <c r="H41" i="6" s="1"/>
  <c r="C42" i="6"/>
  <c r="H42" i="6" s="1"/>
  <c r="C43" i="6"/>
  <c r="H43" i="6" s="1"/>
  <c r="C44" i="6"/>
  <c r="H44" i="6" s="1"/>
  <c r="C45" i="6"/>
  <c r="H45" i="6" s="1"/>
  <c r="C46" i="6"/>
  <c r="H46" i="6" s="1"/>
  <c r="C47" i="6"/>
  <c r="H47" i="6" s="1"/>
  <c r="C48" i="6"/>
  <c r="H48" i="6" s="1"/>
  <c r="C49" i="6"/>
  <c r="H49" i="6" s="1"/>
  <c r="C50" i="6"/>
  <c r="H50" i="6" s="1"/>
  <c r="C51" i="6"/>
  <c r="H51" i="6" s="1"/>
  <c r="C52" i="6"/>
  <c r="H52" i="6" s="1"/>
  <c r="C53" i="6"/>
  <c r="H53" i="6" s="1"/>
  <c r="C54" i="6"/>
  <c r="H54" i="6" s="1"/>
  <c r="C55" i="6"/>
  <c r="H55" i="6" s="1"/>
  <c r="C56" i="6"/>
  <c r="H56" i="6" s="1"/>
  <c r="C57" i="6"/>
  <c r="H57" i="6" s="1"/>
  <c r="C58" i="6"/>
  <c r="H58" i="6" s="1"/>
  <c r="C59" i="6"/>
  <c r="H59" i="6" s="1"/>
  <c r="C60" i="6"/>
  <c r="H60" i="6" s="1"/>
  <c r="C61" i="6"/>
  <c r="H61" i="6" s="1"/>
  <c r="C62" i="6"/>
  <c r="C63" i="6"/>
  <c r="H63" i="6" s="1"/>
  <c r="C64" i="6"/>
  <c r="H64" i="6" s="1"/>
  <c r="C65" i="6"/>
  <c r="H65" i="6" s="1"/>
  <c r="C66" i="6"/>
  <c r="H66" i="6" s="1"/>
  <c r="C67" i="6"/>
  <c r="H67" i="6" s="1"/>
  <c r="C68" i="6"/>
  <c r="H68" i="6" s="1"/>
  <c r="C69" i="6"/>
  <c r="H69" i="6" s="1"/>
  <c r="C70" i="6"/>
  <c r="H70" i="6" s="1"/>
  <c r="C71" i="6"/>
  <c r="H71" i="6" s="1"/>
  <c r="C72" i="6"/>
  <c r="H72" i="6" s="1"/>
  <c r="C73" i="6"/>
  <c r="H73" i="6" s="1"/>
  <c r="C74" i="6"/>
  <c r="H74" i="6" s="1"/>
  <c r="C75" i="6"/>
  <c r="H75" i="6" s="1"/>
  <c r="C76" i="6"/>
  <c r="H76" i="6" s="1"/>
  <c r="C77" i="6"/>
  <c r="H77" i="6" s="1"/>
  <c r="C78" i="6"/>
  <c r="H78" i="6" s="1"/>
  <c r="C79" i="6"/>
  <c r="H79" i="6" s="1"/>
  <c r="C80" i="6"/>
  <c r="H80" i="6" s="1"/>
  <c r="C81" i="6"/>
  <c r="H81" i="6" s="1"/>
  <c r="C82" i="6"/>
  <c r="H82" i="6" s="1"/>
  <c r="C83" i="6"/>
  <c r="C84" i="6"/>
  <c r="H84" i="6" s="1"/>
  <c r="C85" i="6"/>
  <c r="H85" i="6" s="1"/>
  <c r="C86" i="6"/>
  <c r="C87" i="6"/>
  <c r="H87" i="6" s="1"/>
  <c r="C88" i="6"/>
  <c r="H88" i="6" s="1"/>
  <c r="C89" i="6"/>
  <c r="H89" i="6" s="1"/>
  <c r="C90" i="6"/>
  <c r="C91" i="6"/>
  <c r="H91" i="6" s="1"/>
  <c r="C92" i="6"/>
  <c r="H92" i="6" s="1"/>
  <c r="C93" i="6"/>
  <c r="H93" i="6" s="1"/>
  <c r="C94" i="6"/>
  <c r="H94" i="6" s="1"/>
  <c r="C95" i="6"/>
  <c r="H95" i="6" s="1"/>
  <c r="C96" i="6"/>
  <c r="H96" i="6" s="1"/>
  <c r="C97" i="6"/>
  <c r="H97" i="6" s="1"/>
  <c r="C98" i="6"/>
  <c r="H98" i="6" s="1"/>
  <c r="C99" i="6"/>
  <c r="H99" i="6" s="1"/>
  <c r="C100" i="6"/>
  <c r="H100" i="6" s="1"/>
  <c r="C101" i="6"/>
  <c r="C102" i="6"/>
  <c r="H102" i="6" s="1"/>
  <c r="C103" i="6"/>
  <c r="H103" i="6" s="1"/>
  <c r="C104" i="6"/>
  <c r="H104" i="6" s="1"/>
  <c r="C105" i="6"/>
  <c r="H105" i="6" s="1"/>
  <c r="C106" i="6"/>
  <c r="H106" i="6" s="1"/>
  <c r="C107" i="6"/>
  <c r="H107" i="6" s="1"/>
  <c r="C108" i="6"/>
  <c r="H108" i="6" s="1"/>
  <c r="C109" i="6"/>
  <c r="H109" i="6" s="1"/>
  <c r="C110" i="6"/>
  <c r="H110" i="6" s="1"/>
  <c r="C111" i="6"/>
  <c r="H111" i="6" s="1"/>
  <c r="C112" i="6"/>
  <c r="H112" i="6" s="1"/>
  <c r="C113" i="6"/>
  <c r="H113" i="6" s="1"/>
  <c r="C114" i="6"/>
  <c r="C115" i="6"/>
  <c r="H115" i="6" s="1"/>
  <c r="C116" i="6"/>
  <c r="H116" i="6" s="1"/>
  <c r="C117" i="6"/>
  <c r="H117" i="6" s="1"/>
  <c r="C118" i="6"/>
  <c r="H118" i="6" s="1"/>
  <c r="C119" i="6"/>
  <c r="H119" i="6" s="1"/>
  <c r="C120" i="6"/>
  <c r="H120" i="6" s="1"/>
  <c r="C121" i="6"/>
  <c r="H121" i="6" s="1"/>
  <c r="C122" i="6"/>
  <c r="H122" i="6" s="1"/>
  <c r="C123" i="6"/>
  <c r="H123" i="6" s="1"/>
  <c r="C124" i="6"/>
  <c r="H124" i="6" s="1"/>
  <c r="C125" i="6"/>
  <c r="H125" i="6" s="1"/>
  <c r="C126" i="6"/>
  <c r="H126" i="6" s="1"/>
  <c r="C127" i="6"/>
  <c r="C128" i="6"/>
  <c r="H128" i="6" s="1"/>
  <c r="C129" i="6"/>
  <c r="C130" i="6"/>
  <c r="C131" i="6"/>
  <c r="H131" i="6" s="1"/>
  <c r="C132" i="6"/>
  <c r="H132" i="6" s="1"/>
  <c r="C133" i="6"/>
  <c r="H133" i="6" s="1"/>
  <c r="C134" i="6"/>
  <c r="H134" i="6" s="1"/>
  <c r="C135" i="6"/>
  <c r="H135" i="6" s="1"/>
  <c r="C136" i="6"/>
  <c r="H136" i="6" s="1"/>
  <c r="C137" i="6"/>
  <c r="H137" i="6" s="1"/>
  <c r="C138" i="6"/>
  <c r="H138" i="6" s="1"/>
  <c r="C139" i="6"/>
  <c r="H139" i="6" s="1"/>
  <c r="C140" i="6"/>
  <c r="H140" i="6" s="1"/>
  <c r="C141" i="6"/>
  <c r="H141" i="6" s="1"/>
  <c r="C142" i="6"/>
  <c r="H142" i="6" s="1"/>
  <c r="C143" i="6"/>
  <c r="H143" i="6" s="1"/>
  <c r="C144" i="6"/>
  <c r="H144" i="6" s="1"/>
  <c r="C145" i="6"/>
  <c r="H145" i="6" s="1"/>
  <c r="C146" i="6"/>
  <c r="H146" i="6" s="1"/>
  <c r="C147" i="6"/>
  <c r="H147" i="6" s="1"/>
  <c r="C148" i="6"/>
  <c r="H148" i="6" s="1"/>
  <c r="C149" i="6"/>
  <c r="H149" i="6" s="1"/>
  <c r="C150" i="6"/>
  <c r="H150" i="6" s="1"/>
  <c r="C151" i="6"/>
  <c r="H151" i="6" s="1"/>
  <c r="C152" i="6"/>
  <c r="H152" i="6" s="1"/>
  <c r="C153" i="6"/>
  <c r="H153" i="6" s="1"/>
  <c r="C154" i="6"/>
  <c r="H154" i="6" s="1"/>
  <c r="C155" i="6"/>
  <c r="H155" i="6" s="1"/>
  <c r="C156" i="6"/>
  <c r="H156" i="6" s="1"/>
  <c r="C157" i="6"/>
  <c r="H157" i="6" s="1"/>
  <c r="C158" i="6"/>
  <c r="H158" i="6" s="1"/>
  <c r="C159" i="6"/>
  <c r="H159" i="6" s="1"/>
  <c r="C160" i="6"/>
  <c r="H160" i="6" s="1"/>
  <c r="C161" i="6"/>
  <c r="H161" i="6" s="1"/>
  <c r="C162" i="6"/>
  <c r="H162" i="6" s="1"/>
  <c r="C163" i="6"/>
  <c r="H163" i="6" s="1"/>
  <c r="C164" i="6"/>
  <c r="H164" i="6" s="1"/>
  <c r="C165" i="6"/>
  <c r="H165" i="6" s="1"/>
  <c r="C166" i="6"/>
  <c r="H166" i="6" s="1"/>
  <c r="C167" i="6"/>
  <c r="H167" i="6" s="1"/>
  <c r="C168" i="6"/>
  <c r="H168" i="6" s="1"/>
  <c r="C169" i="6"/>
  <c r="H169" i="6" s="1"/>
  <c r="C170" i="6"/>
  <c r="H170" i="6" s="1"/>
  <c r="C171" i="6"/>
  <c r="H171" i="6" s="1"/>
  <c r="C172" i="6"/>
  <c r="H172" i="6" s="1"/>
  <c r="C173" i="6"/>
  <c r="H173" i="6" s="1"/>
  <c r="C174" i="6"/>
  <c r="H174" i="6" s="1"/>
  <c r="C175" i="6"/>
  <c r="H175" i="6" s="1"/>
  <c r="C176" i="6"/>
  <c r="H176" i="6" s="1"/>
  <c r="C177" i="6"/>
  <c r="H177" i="6" s="1"/>
  <c r="C178" i="6"/>
  <c r="H178" i="6" s="1"/>
  <c r="C179" i="6"/>
  <c r="H179" i="6" s="1"/>
  <c r="C180" i="6"/>
  <c r="H180" i="6" s="1"/>
  <c r="C181" i="6"/>
  <c r="H181" i="6" s="1"/>
  <c r="C182" i="6"/>
  <c r="C183" i="6"/>
  <c r="H183" i="6" s="1"/>
  <c r="C184" i="6"/>
  <c r="H184" i="6" s="1"/>
  <c r="C185" i="6"/>
  <c r="H185" i="6" s="1"/>
  <c r="C186" i="6"/>
  <c r="H186" i="6" s="1"/>
  <c r="C187" i="6"/>
  <c r="H187" i="6" s="1"/>
  <c r="C188" i="6"/>
  <c r="H188" i="6" s="1"/>
  <c r="C189" i="6"/>
  <c r="H189" i="6" s="1"/>
  <c r="C190" i="6"/>
  <c r="H190" i="6" s="1"/>
  <c r="C191" i="6"/>
  <c r="H191" i="6" s="1"/>
  <c r="C192" i="6"/>
  <c r="H192" i="6" s="1"/>
  <c r="C193" i="6"/>
  <c r="H193" i="6" s="1"/>
  <c r="C194" i="6"/>
  <c r="H194" i="6" s="1"/>
  <c r="C195" i="6"/>
  <c r="H195" i="6" s="1"/>
  <c r="C196" i="6"/>
  <c r="H196" i="6" s="1"/>
  <c r="C197" i="6"/>
  <c r="H197" i="6" s="1"/>
  <c r="C198" i="6"/>
  <c r="H198" i="6" s="1"/>
  <c r="C199" i="6"/>
  <c r="H199" i="6" s="1"/>
  <c r="C200" i="6"/>
  <c r="H200" i="6" s="1"/>
  <c r="C201" i="6"/>
  <c r="C202" i="6"/>
  <c r="H202" i="6" s="1"/>
  <c r="C203" i="6"/>
  <c r="H203" i="6" s="1"/>
  <c r="C204" i="6"/>
  <c r="H204" i="6" s="1"/>
  <c r="C205" i="6"/>
  <c r="H205" i="6" s="1"/>
  <c r="C206" i="6"/>
  <c r="H206" i="6" s="1"/>
  <c r="C207" i="6"/>
  <c r="H207" i="6" s="1"/>
  <c r="C208" i="6"/>
  <c r="H208" i="6" s="1"/>
  <c r="C209" i="6"/>
  <c r="H209" i="6" s="1"/>
  <c r="C210" i="6"/>
  <c r="C211" i="6"/>
  <c r="H211" i="6" s="1"/>
  <c r="C212" i="6"/>
  <c r="H212" i="6" s="1"/>
  <c r="C213" i="6"/>
  <c r="H213" i="6" s="1"/>
  <c r="C214" i="6"/>
  <c r="H214" i="6" s="1"/>
  <c r="C215" i="6"/>
  <c r="H215" i="6" s="1"/>
  <c r="C216" i="6"/>
  <c r="H216" i="6" s="1"/>
  <c r="C217" i="6"/>
  <c r="H217" i="6" s="1"/>
  <c r="C218" i="6"/>
  <c r="C219" i="6"/>
  <c r="H219" i="6" s="1"/>
  <c r="C220" i="6"/>
  <c r="C221" i="6"/>
  <c r="H221" i="6" s="1"/>
  <c r="C222" i="6"/>
  <c r="H222" i="6" s="1"/>
  <c r="C223" i="6"/>
  <c r="H223" i="6" s="1"/>
  <c r="C224" i="6"/>
  <c r="H224" i="6" s="1"/>
  <c r="C225" i="6"/>
  <c r="C226" i="6"/>
  <c r="C227" i="6"/>
  <c r="C228" i="6"/>
  <c r="C229" i="6"/>
  <c r="C230" i="6"/>
  <c r="C231" i="6"/>
  <c r="C232" i="6"/>
  <c r="C233" i="6"/>
  <c r="C234" i="6"/>
  <c r="C235" i="6"/>
  <c r="C236" i="6"/>
  <c r="C237" i="6"/>
  <c r="C238" i="6"/>
  <c r="C239" i="6"/>
  <c r="C240" i="6"/>
  <c r="C241" i="6"/>
  <c r="C242" i="6"/>
  <c r="C243" i="6"/>
  <c r="C244" i="6"/>
  <c r="C245" i="6"/>
  <c r="C246" i="6"/>
  <c r="C247" i="6"/>
  <c r="C248" i="6"/>
  <c r="C249" i="6"/>
  <c r="C250" i="6"/>
  <c r="C251" i="6"/>
  <c r="C252" i="6"/>
  <c r="C253" i="6"/>
  <c r="C254" i="6"/>
  <c r="C255" i="6"/>
  <c r="C256" i="6"/>
  <c r="C257" i="6"/>
  <c r="C258" i="6"/>
  <c r="C259" i="6"/>
  <c r="C260" i="6"/>
  <c r="C261" i="6"/>
  <c r="C262" i="6"/>
  <c r="C263" i="6"/>
  <c r="C264" i="6"/>
  <c r="C265" i="6"/>
  <c r="C266" i="6"/>
  <c r="C267" i="6"/>
  <c r="C268" i="6"/>
  <c r="C269" i="6"/>
  <c r="C270" i="6"/>
  <c r="C271" i="6"/>
  <c r="C272" i="6"/>
  <c r="C273" i="6"/>
  <c r="C274" i="6"/>
  <c r="C275" i="6"/>
  <c r="C276" i="6"/>
  <c r="H276" i="6" s="1"/>
  <c r="C277" i="6"/>
  <c r="H277" i="6" s="1"/>
  <c r="C278" i="6"/>
  <c r="H278" i="6" s="1"/>
  <c r="C279" i="6"/>
  <c r="H279" i="6" s="1"/>
  <c r="C280" i="6"/>
  <c r="H280" i="6" s="1"/>
  <c r="C281" i="6"/>
  <c r="H281" i="6" s="1"/>
  <c r="C282" i="6"/>
  <c r="H282" i="6" s="1"/>
  <c r="C283" i="6"/>
  <c r="H283" i="6" s="1"/>
  <c r="C284" i="6"/>
  <c r="H284" i="6" s="1"/>
  <c r="C285" i="6"/>
  <c r="H285" i="6" s="1"/>
  <c r="C286" i="6"/>
  <c r="H286" i="6" s="1"/>
  <c r="C287" i="6"/>
  <c r="H287" i="6" s="1"/>
  <c r="C288" i="6"/>
  <c r="H288" i="6" s="1"/>
  <c r="C289" i="6"/>
  <c r="H289" i="6" s="1"/>
  <c r="C290" i="6"/>
  <c r="H290" i="6" s="1"/>
  <c r="C291" i="6"/>
  <c r="C292" i="6"/>
  <c r="H292" i="6" s="1"/>
  <c r="C293" i="6"/>
  <c r="H293" i="6" s="1"/>
  <c r="C294" i="6"/>
  <c r="H294" i="6" s="1"/>
  <c r="C295" i="6"/>
  <c r="H295" i="6" s="1"/>
  <c r="C296" i="6"/>
  <c r="H296" i="6" s="1"/>
  <c r="C297" i="6"/>
  <c r="H297" i="6" s="1"/>
  <c r="C298" i="6"/>
  <c r="H298" i="6" s="1"/>
  <c r="C299" i="6"/>
  <c r="H299" i="6" s="1"/>
  <c r="C300" i="6"/>
  <c r="H300" i="6" s="1"/>
  <c r="C301" i="6"/>
  <c r="H301" i="6" s="1"/>
  <c r="C302" i="6"/>
  <c r="H302" i="6" s="1"/>
  <c r="C303" i="6"/>
  <c r="C304" i="6"/>
  <c r="H304" i="6" s="1"/>
  <c r="C305" i="6"/>
  <c r="C306" i="6"/>
  <c r="H306" i="6" s="1"/>
  <c r="C307" i="6"/>
  <c r="H307" i="6" s="1"/>
  <c r="C308" i="6"/>
  <c r="H308" i="6" s="1"/>
  <c r="C309" i="6"/>
  <c r="H309" i="6" s="1"/>
  <c r="C310" i="6"/>
  <c r="H310" i="6" s="1"/>
  <c r="C311" i="6"/>
  <c r="H311" i="6" s="1"/>
  <c r="C312" i="6"/>
  <c r="H312" i="6" s="1"/>
  <c r="C313" i="6"/>
  <c r="H313" i="6" s="1"/>
  <c r="C314" i="6"/>
  <c r="H314" i="6" s="1"/>
  <c r="C315" i="6"/>
  <c r="H315" i="6" s="1"/>
  <c r="C316" i="6"/>
  <c r="C317" i="6"/>
  <c r="H317" i="6" s="1"/>
  <c r="C318" i="6"/>
  <c r="C319" i="6"/>
  <c r="H319" i="6" s="1"/>
  <c r="C320" i="6"/>
  <c r="H320" i="6" s="1"/>
  <c r="C321" i="6"/>
  <c r="H321" i="6" s="1"/>
  <c r="C322" i="6"/>
  <c r="H322" i="6" s="1"/>
  <c r="C323" i="6"/>
  <c r="H323" i="6" s="1"/>
  <c r="C324" i="6"/>
  <c r="H324" i="6" s="1"/>
  <c r="C325" i="6"/>
  <c r="H325" i="6" s="1"/>
  <c r="C326" i="6"/>
  <c r="H326" i="6" s="1"/>
  <c r="C327" i="6"/>
  <c r="H327" i="6" s="1"/>
  <c r="C328" i="6"/>
  <c r="H328" i="6" s="1"/>
  <c r="C329" i="6"/>
  <c r="H329" i="6" s="1"/>
  <c r="C330" i="6"/>
  <c r="H330" i="6" s="1"/>
  <c r="C331" i="6"/>
  <c r="C332" i="6"/>
  <c r="C333" i="6"/>
  <c r="C334" i="6"/>
  <c r="H334" i="6" s="1"/>
  <c r="C335" i="6"/>
  <c r="H335" i="6" s="1"/>
  <c r="C336" i="6"/>
  <c r="H336" i="6" s="1"/>
  <c r="C337" i="6"/>
  <c r="H337" i="6" s="1"/>
  <c r="C338" i="6"/>
  <c r="H338" i="6" s="1"/>
  <c r="C339" i="6"/>
  <c r="H339" i="6" s="1"/>
  <c r="C340" i="6"/>
  <c r="H340" i="6" s="1"/>
  <c r="C341" i="6"/>
  <c r="H341" i="6" s="1"/>
  <c r="C342" i="6"/>
  <c r="H342" i="6" s="1"/>
  <c r="C343" i="6"/>
  <c r="H343" i="6" s="1"/>
  <c r="C344" i="6"/>
  <c r="H344" i="6" s="1"/>
  <c r="C345" i="6"/>
  <c r="C346" i="6"/>
  <c r="H346" i="6" s="1"/>
  <c r="C347" i="6"/>
  <c r="C348" i="6"/>
  <c r="H348" i="6" s="1"/>
  <c r="C349" i="6"/>
  <c r="H349" i="6" s="1"/>
  <c r="C350" i="6"/>
  <c r="H350" i="6" s="1"/>
  <c r="C351" i="6"/>
  <c r="H351" i="6" s="1"/>
  <c r="C352" i="6"/>
  <c r="H352" i="6" s="1"/>
  <c r="C353" i="6"/>
  <c r="H353" i="6" s="1"/>
  <c r="C354" i="6"/>
  <c r="H354" i="6" s="1"/>
  <c r="C355" i="6"/>
  <c r="H355" i="6" s="1"/>
  <c r="C356" i="6"/>
  <c r="H356" i="6" s="1"/>
  <c r="C357" i="6"/>
  <c r="H357" i="6" s="1"/>
  <c r="C358" i="6"/>
  <c r="H358" i="6" s="1"/>
  <c r="C359" i="6"/>
  <c r="H359" i="6" s="1"/>
  <c r="C360" i="6"/>
  <c r="H360" i="6" s="1"/>
  <c r="C361" i="6"/>
  <c r="H361" i="6" s="1"/>
  <c r="C362" i="6"/>
  <c r="H362" i="6" s="1"/>
  <c r="C363" i="6"/>
  <c r="H363" i="6" s="1"/>
  <c r="C364" i="6"/>
  <c r="H364" i="6" s="1"/>
  <c r="C365" i="6"/>
  <c r="H365" i="6" s="1"/>
  <c r="C366" i="6"/>
  <c r="H366" i="6" s="1"/>
  <c r="C367" i="6"/>
  <c r="H367" i="6" s="1"/>
  <c r="C368" i="6"/>
  <c r="H368" i="6" s="1"/>
  <c r="C369" i="6"/>
  <c r="H369" i="6" s="1"/>
  <c r="C370" i="6"/>
  <c r="H370" i="6" s="1"/>
  <c r="C371" i="6"/>
  <c r="C372" i="6"/>
  <c r="H372" i="6" s="1"/>
  <c r="C373" i="6"/>
  <c r="H373" i="6" s="1"/>
  <c r="C374" i="6"/>
  <c r="H374" i="6" s="1"/>
  <c r="C375" i="6"/>
  <c r="C376" i="6"/>
  <c r="H376" i="6" s="1"/>
  <c r="C377" i="6"/>
  <c r="C378" i="6"/>
  <c r="H378" i="6" s="1"/>
  <c r="C379" i="6"/>
  <c r="H379" i="6" s="1"/>
  <c r="C380" i="6"/>
  <c r="H380" i="6" s="1"/>
  <c r="C381" i="6"/>
  <c r="C382" i="6"/>
  <c r="C383" i="6"/>
  <c r="C384" i="6"/>
  <c r="C385" i="6"/>
  <c r="C386" i="6"/>
  <c r="C387" i="6"/>
  <c r="C388" i="6"/>
  <c r="C389" i="6"/>
  <c r="C390" i="6"/>
  <c r="C391" i="6"/>
  <c r="C392" i="6"/>
  <c r="C393" i="6"/>
  <c r="C394" i="6"/>
  <c r="C395" i="6"/>
  <c r="C396" i="6"/>
  <c r="H396" i="6" s="1"/>
  <c r="C397" i="6"/>
  <c r="H397" i="6" s="1"/>
  <c r="C398" i="6"/>
  <c r="H398" i="6" s="1"/>
  <c r="C399" i="6"/>
  <c r="H399" i="6" s="1"/>
  <c r="C400" i="6"/>
  <c r="H400" i="6" s="1"/>
  <c r="C401" i="6"/>
  <c r="H401" i="6" s="1"/>
  <c r="C402" i="6"/>
  <c r="H402" i="6" s="1"/>
  <c r="C403" i="6"/>
  <c r="H403" i="6" s="1"/>
  <c r="C404" i="6"/>
  <c r="H404" i="6" s="1"/>
  <c r="C405" i="6"/>
  <c r="H405" i="6" s="1"/>
  <c r="C406" i="6"/>
  <c r="H406" i="6" s="1"/>
  <c r="C407" i="6"/>
  <c r="H407" i="6" s="1"/>
  <c r="C408" i="6"/>
  <c r="H408" i="6" s="1"/>
  <c r="C409" i="6"/>
  <c r="H409" i="6" s="1"/>
  <c r="C410" i="6"/>
  <c r="H410" i="6" s="1"/>
  <c r="C411" i="6"/>
  <c r="H411" i="6" s="1"/>
  <c r="C412" i="6"/>
  <c r="H412" i="6" s="1"/>
  <c r="C413" i="6"/>
  <c r="C414" i="6"/>
  <c r="C415" i="6"/>
  <c r="H415" i="6" s="1"/>
  <c r="C416" i="6"/>
  <c r="H416" i="6" s="1"/>
  <c r="C417" i="6"/>
  <c r="C418" i="6"/>
  <c r="H418" i="6" s="1"/>
  <c r="C419" i="6"/>
  <c r="H419" i="6" s="1"/>
  <c r="C420" i="6"/>
  <c r="H420" i="6" s="1"/>
  <c r="C421" i="6"/>
  <c r="H421" i="6" s="1"/>
  <c r="C422" i="6"/>
  <c r="H422" i="6" s="1"/>
  <c r="C423" i="6"/>
  <c r="H423" i="6" s="1"/>
  <c r="C424" i="6"/>
  <c r="H424" i="6" s="1"/>
  <c r="C425" i="6"/>
  <c r="H425" i="6" s="1"/>
  <c r="C426" i="6"/>
  <c r="H426" i="6" s="1"/>
  <c r="C427" i="6"/>
  <c r="H427" i="6" s="1"/>
  <c r="C428" i="6"/>
  <c r="H428" i="6" s="1"/>
  <c r="C429" i="6"/>
  <c r="H429" i="6" s="1"/>
  <c r="C430" i="6"/>
  <c r="H430" i="6" s="1"/>
  <c r="C431" i="6"/>
  <c r="H431" i="6" s="1"/>
  <c r="C432" i="6"/>
  <c r="H432" i="6" s="1"/>
  <c r="C433" i="6"/>
  <c r="H433" i="6" s="1"/>
  <c r="C434" i="6"/>
  <c r="H434" i="6" s="1"/>
  <c r="C435" i="6"/>
  <c r="H435" i="6" s="1"/>
  <c r="C436" i="6"/>
  <c r="H436" i="6" s="1"/>
  <c r="C437" i="6"/>
  <c r="H437" i="6" s="1"/>
  <c r="C438" i="6"/>
  <c r="H438" i="6" s="1"/>
  <c r="C439" i="6"/>
  <c r="H439" i="6" s="1"/>
  <c r="C440" i="6"/>
  <c r="H440" i="6" s="1"/>
  <c r="C441" i="6"/>
  <c r="H441" i="6" s="1"/>
  <c r="C442" i="6"/>
  <c r="H442" i="6" s="1"/>
  <c r="C443" i="6"/>
  <c r="C444" i="6"/>
  <c r="H444" i="6" s="1"/>
  <c r="C445" i="6"/>
  <c r="H445" i="6" s="1"/>
  <c r="C446" i="6"/>
  <c r="H446" i="6" s="1"/>
  <c r="C447" i="6"/>
  <c r="H447" i="6" s="1"/>
  <c r="C448" i="6"/>
  <c r="H448" i="6" s="1"/>
  <c r="C449" i="6"/>
  <c r="H449" i="6" s="1"/>
  <c r="C450" i="6"/>
  <c r="H450" i="6" s="1"/>
  <c r="C451" i="6"/>
  <c r="H451" i="6" s="1"/>
  <c r="C452" i="6"/>
  <c r="H452" i="6" s="1"/>
  <c r="C453" i="6"/>
  <c r="H453" i="6" s="1"/>
  <c r="C454" i="6"/>
  <c r="H454" i="6" s="1"/>
  <c r="C455" i="6"/>
  <c r="H455" i="6" s="1"/>
  <c r="C456" i="6"/>
  <c r="H456" i="6" s="1"/>
  <c r="C457" i="6"/>
  <c r="H457" i="6" s="1"/>
  <c r="C458" i="6"/>
  <c r="C459" i="6"/>
  <c r="H459" i="6" s="1"/>
  <c r="C460" i="6"/>
  <c r="H460" i="6" s="1"/>
  <c r="C461" i="6"/>
  <c r="H461" i="6" s="1"/>
  <c r="C462" i="6"/>
  <c r="C463" i="6"/>
  <c r="H463" i="6" s="1"/>
  <c r="C464" i="6"/>
  <c r="H464" i="6" s="1"/>
  <c r="C465" i="6"/>
  <c r="H465" i="6" s="1"/>
  <c r="C466" i="6"/>
  <c r="C467" i="6"/>
  <c r="C468" i="6"/>
  <c r="H468" i="6" s="1"/>
  <c r="C469" i="6"/>
  <c r="H469" i="6" s="1"/>
  <c r="C470" i="6"/>
  <c r="H470" i="6" s="1"/>
  <c r="C471" i="6"/>
  <c r="H471" i="6" s="1"/>
  <c r="C472" i="6"/>
  <c r="H472" i="6" s="1"/>
  <c r="C473" i="6"/>
  <c r="H473" i="6" s="1"/>
  <c r="C474" i="6"/>
  <c r="H474" i="6" s="1"/>
  <c r="C475" i="6"/>
  <c r="H475" i="6" s="1"/>
  <c r="C476" i="6"/>
  <c r="H476" i="6" s="1"/>
  <c r="C477" i="6"/>
  <c r="C478" i="6"/>
  <c r="C479" i="6"/>
  <c r="C480" i="6"/>
  <c r="C481" i="6"/>
  <c r="C482" i="6"/>
  <c r="C483" i="6"/>
  <c r="C484" i="6"/>
  <c r="C485" i="6"/>
  <c r="C486" i="6"/>
  <c r="C487" i="6"/>
  <c r="C488" i="6"/>
  <c r="C489" i="6"/>
  <c r="C490" i="6"/>
  <c r="C491" i="6"/>
  <c r="C492" i="6"/>
  <c r="H492" i="6" s="1"/>
  <c r="C493" i="6"/>
  <c r="H493" i="6" s="1"/>
  <c r="C494" i="6"/>
  <c r="C495" i="6"/>
  <c r="H495" i="6" s="1"/>
  <c r="C496" i="6"/>
  <c r="H496" i="6" s="1"/>
  <c r="C497" i="6"/>
  <c r="H497" i="6" s="1"/>
  <c r="C498" i="6"/>
  <c r="H498" i="6" s="1"/>
  <c r="C499" i="6"/>
  <c r="H499" i="6" s="1"/>
  <c r="C500" i="6"/>
  <c r="H500" i="6" s="1"/>
  <c r="C501" i="6"/>
  <c r="H501" i="6" s="1"/>
  <c r="C502" i="6"/>
  <c r="H502" i="6" s="1"/>
  <c r="C503" i="6"/>
  <c r="H503" i="6" s="1"/>
  <c r="C504" i="6"/>
  <c r="H504" i="6" s="1"/>
  <c r="C505" i="6"/>
  <c r="C506" i="6"/>
  <c r="C507" i="6"/>
  <c r="C508" i="6"/>
  <c r="H508" i="6" s="1"/>
  <c r="C509" i="6"/>
  <c r="H509" i="6" s="1"/>
  <c r="C510" i="6"/>
  <c r="H510" i="6" s="1"/>
  <c r="C511" i="6"/>
  <c r="H511" i="6" s="1"/>
  <c r="C512" i="6"/>
  <c r="H512" i="6" s="1"/>
  <c r="C513" i="6"/>
  <c r="H513" i="6" s="1"/>
  <c r="C514" i="6"/>
  <c r="H514" i="6" s="1"/>
  <c r="C515" i="6"/>
  <c r="C516" i="6"/>
  <c r="H516" i="6" s="1"/>
  <c r="C517" i="6"/>
  <c r="H517" i="6" s="1"/>
  <c r="C518" i="6"/>
  <c r="H518" i="6" s="1"/>
  <c r="C519" i="6"/>
  <c r="H519" i="6" s="1"/>
  <c r="C520" i="6"/>
  <c r="H520" i="6" s="1"/>
  <c r="C521" i="6"/>
  <c r="H521" i="6" s="1"/>
  <c r="C522" i="6"/>
  <c r="H522" i="6" s="1"/>
  <c r="C523" i="6"/>
  <c r="H523" i="6" s="1"/>
  <c r="C524" i="6"/>
  <c r="H524" i="6" s="1"/>
  <c r="C525" i="6"/>
  <c r="H525" i="6" s="1"/>
  <c r="C526" i="6"/>
  <c r="H526" i="6" s="1"/>
  <c r="C527" i="6"/>
  <c r="H527" i="6" s="1"/>
  <c r="C528" i="6"/>
  <c r="H528" i="6" s="1"/>
  <c r="C529" i="6"/>
  <c r="H529" i="6" s="1"/>
  <c r="C530" i="6"/>
  <c r="H530" i="6" s="1"/>
  <c r="C531" i="6"/>
  <c r="H531" i="6" s="1"/>
  <c r="C532" i="6"/>
  <c r="H532" i="6" s="1"/>
  <c r="C533" i="6"/>
  <c r="H533" i="6" s="1"/>
  <c r="C534" i="6"/>
  <c r="H534" i="6" s="1"/>
  <c r="C535" i="6"/>
  <c r="H535" i="6" s="1"/>
  <c r="C536" i="6"/>
  <c r="H536" i="6" s="1"/>
  <c r="C537" i="6"/>
  <c r="H537" i="6" s="1"/>
  <c r="C538" i="6"/>
  <c r="H538" i="6" s="1"/>
  <c r="C539" i="6"/>
  <c r="H539" i="6" s="1"/>
  <c r="C540" i="6"/>
  <c r="H540" i="6" s="1"/>
  <c r="C541" i="6"/>
  <c r="H541" i="6" s="1"/>
  <c r="C542" i="6"/>
  <c r="H542" i="6" s="1"/>
  <c r="C543" i="6"/>
  <c r="H543" i="6" s="1"/>
  <c r="C544" i="6"/>
  <c r="H544" i="6" s="1"/>
  <c r="C545" i="6"/>
  <c r="H545" i="6" s="1"/>
  <c r="C546" i="6"/>
  <c r="H546" i="6" s="1"/>
  <c r="C547" i="6"/>
  <c r="H547" i="6" s="1"/>
  <c r="C548" i="6"/>
  <c r="H548" i="6" s="1"/>
  <c r="C549" i="6"/>
  <c r="H549" i="6" s="1"/>
  <c r="C550" i="6"/>
  <c r="H550" i="6" s="1"/>
  <c r="C551" i="6"/>
  <c r="H551" i="6" s="1"/>
  <c r="C552" i="6"/>
  <c r="H552" i="6" s="1"/>
  <c r="C553" i="6"/>
  <c r="H553" i="6" s="1"/>
  <c r="C554" i="6"/>
  <c r="H554" i="6" s="1"/>
  <c r="C555" i="6"/>
  <c r="H555" i="6" s="1"/>
  <c r="C556" i="6"/>
  <c r="H556" i="6" s="1"/>
  <c r="C557" i="6"/>
  <c r="H557" i="6" s="1"/>
  <c r="C558" i="6"/>
  <c r="H558" i="6" s="1"/>
  <c r="C559" i="6"/>
  <c r="H559" i="6" s="1"/>
  <c r="C560" i="6"/>
  <c r="H560" i="6" s="1"/>
  <c r="C561" i="6"/>
  <c r="C562" i="6"/>
  <c r="H562" i="6" s="1"/>
  <c r="C563" i="6"/>
  <c r="H563" i="6" s="1"/>
  <c r="C564" i="6"/>
  <c r="H564" i="6" s="1"/>
  <c r="C565" i="6"/>
  <c r="H565" i="6" s="1"/>
  <c r="C566" i="6"/>
  <c r="H566" i="6" s="1"/>
  <c r="C567" i="6"/>
  <c r="H567" i="6" s="1"/>
  <c r="C568" i="6"/>
  <c r="H568" i="6" s="1"/>
  <c r="C569" i="6"/>
  <c r="H569" i="6" s="1"/>
  <c r="C570" i="6"/>
  <c r="H570" i="6" s="1"/>
  <c r="C571" i="6"/>
  <c r="H571" i="6" s="1"/>
  <c r="C572" i="6"/>
  <c r="H572" i="6" s="1"/>
  <c r="C573" i="6"/>
  <c r="H573" i="6" s="1"/>
  <c r="C574" i="6"/>
  <c r="H574" i="6" s="1"/>
  <c r="C575" i="6"/>
  <c r="H575" i="6" s="1"/>
  <c r="C576" i="6"/>
  <c r="H576" i="6" s="1"/>
  <c r="C577" i="6"/>
  <c r="H577" i="6" s="1"/>
  <c r="C578" i="6"/>
  <c r="H578" i="6" s="1"/>
  <c r="C579" i="6"/>
  <c r="H579" i="6" s="1"/>
  <c r="C580" i="6"/>
  <c r="H580" i="6" s="1"/>
  <c r="C581" i="6"/>
  <c r="H581" i="6" s="1"/>
  <c r="C582" i="6"/>
  <c r="C583" i="6"/>
  <c r="C584" i="6"/>
  <c r="C585" i="6"/>
  <c r="C586" i="6"/>
  <c r="C587" i="6"/>
  <c r="C588" i="6"/>
  <c r="C589" i="6"/>
  <c r="C590" i="6"/>
  <c r="C591" i="6"/>
  <c r="C592" i="6"/>
  <c r="C593" i="6"/>
  <c r="C594" i="6"/>
  <c r="C595" i="6"/>
  <c r="C596" i="6"/>
  <c r="C597" i="6"/>
  <c r="C598" i="6"/>
  <c r="C599" i="6"/>
  <c r="C600" i="6"/>
  <c r="C601" i="6"/>
  <c r="C602" i="6"/>
  <c r="C603" i="6"/>
  <c r="C604" i="6"/>
  <c r="H604" i="6" s="1"/>
  <c r="C605" i="6"/>
  <c r="H605" i="6" s="1"/>
  <c r="C606" i="6"/>
  <c r="H606" i="6" s="1"/>
  <c r="C607" i="6"/>
  <c r="H607" i="6" s="1"/>
  <c r="C608" i="6"/>
  <c r="H608" i="6" s="1"/>
  <c r="C609" i="6"/>
  <c r="H609" i="6" s="1"/>
  <c r="C610" i="6"/>
  <c r="C611" i="6"/>
  <c r="H611" i="6" s="1"/>
  <c r="C612" i="6"/>
  <c r="H612" i="6" s="1"/>
  <c r="C613" i="6"/>
  <c r="H613" i="6" s="1"/>
  <c r="C614" i="6"/>
  <c r="H614" i="6" s="1"/>
  <c r="C615" i="6"/>
  <c r="H615" i="6" s="1"/>
  <c r="C616" i="6"/>
  <c r="H616" i="6" s="1"/>
  <c r="C617" i="6"/>
  <c r="H617" i="6" s="1"/>
  <c r="C618" i="6"/>
  <c r="H618" i="6" s="1"/>
  <c r="C619" i="6"/>
  <c r="H619" i="6" s="1"/>
  <c r="C620" i="6"/>
  <c r="H620" i="6" s="1"/>
  <c r="C621" i="6"/>
  <c r="H621" i="6" s="1"/>
  <c r="C622" i="6"/>
  <c r="H622" i="6" s="1"/>
  <c r="C623" i="6"/>
  <c r="H623" i="6" s="1"/>
  <c r="C624" i="6"/>
  <c r="H624" i="6" s="1"/>
  <c r="C625" i="6"/>
  <c r="C626" i="6"/>
  <c r="C627" i="6"/>
  <c r="C628" i="6"/>
  <c r="C629" i="6"/>
  <c r="C630" i="6"/>
  <c r="H630" i="6" s="1"/>
  <c r="C631" i="6"/>
  <c r="H631" i="6" s="1"/>
  <c r="C632" i="6"/>
  <c r="H632" i="6" s="1"/>
  <c r="C633" i="6"/>
  <c r="H633" i="6" s="1"/>
  <c r="C634" i="6"/>
  <c r="C635" i="6"/>
  <c r="H635" i="6" s="1"/>
  <c r="C636" i="6"/>
  <c r="H636" i="6" s="1"/>
  <c r="C637" i="6"/>
  <c r="H637" i="6" s="1"/>
  <c r="C638" i="6"/>
  <c r="H638" i="6" s="1"/>
  <c r="C639" i="6"/>
  <c r="H639" i="6" s="1"/>
  <c r="C640" i="6"/>
  <c r="H640" i="6" s="1"/>
  <c r="C641" i="6"/>
  <c r="H641" i="6" s="1"/>
  <c r="C642" i="6"/>
  <c r="H642" i="6" s="1"/>
  <c r="C643" i="6"/>
  <c r="H643" i="6" s="1"/>
  <c r="C644" i="6"/>
  <c r="H644" i="6" s="1"/>
  <c r="C645" i="6"/>
  <c r="H645" i="6" s="1"/>
  <c r="C646" i="6"/>
  <c r="H646" i="6" s="1"/>
  <c r="C647" i="6"/>
  <c r="H647" i="6" s="1"/>
  <c r="C648" i="6"/>
  <c r="H648" i="6" s="1"/>
  <c r="C649" i="6"/>
  <c r="H649" i="6" s="1"/>
  <c r="C650" i="6"/>
  <c r="H650" i="6" s="1"/>
  <c r="C651" i="6"/>
  <c r="H651" i="6" s="1"/>
  <c r="C652" i="6"/>
  <c r="H652" i="6" s="1"/>
  <c r="C653" i="6"/>
  <c r="H653" i="6" s="1"/>
  <c r="C654" i="6"/>
  <c r="H654" i="6" s="1"/>
  <c r="C655" i="6"/>
  <c r="H655" i="6" s="1"/>
  <c r="C656" i="6"/>
  <c r="H656" i="6" s="1"/>
  <c r="C657" i="6"/>
  <c r="C658" i="6"/>
  <c r="C659" i="6"/>
  <c r="C660" i="6"/>
  <c r="H660" i="6" s="1"/>
  <c r="C661" i="6"/>
  <c r="H661" i="6" s="1"/>
  <c r="C662" i="6"/>
  <c r="H662" i="6" s="1"/>
  <c r="C663" i="6"/>
  <c r="H663" i="6" s="1"/>
  <c r="C664" i="6"/>
  <c r="C665" i="6"/>
  <c r="H665" i="6" s="1"/>
  <c r="C666" i="6"/>
  <c r="H666" i="6" s="1"/>
  <c r="C667" i="6"/>
  <c r="H667" i="6" s="1"/>
  <c r="C668" i="6"/>
  <c r="H668" i="6" s="1"/>
  <c r="C669" i="6"/>
  <c r="H669" i="6" s="1"/>
  <c r="C670" i="6"/>
  <c r="H670" i="6" s="1"/>
  <c r="C671" i="6"/>
  <c r="H671" i="6" s="1"/>
  <c r="C672" i="6"/>
  <c r="H672" i="6" s="1"/>
  <c r="C673" i="6"/>
  <c r="C674" i="6"/>
  <c r="C675" i="6"/>
  <c r="C676" i="6"/>
  <c r="C677" i="6"/>
  <c r="C678" i="6"/>
  <c r="C679" i="6"/>
  <c r="C680" i="6"/>
  <c r="C681" i="6"/>
  <c r="C682" i="6"/>
  <c r="C683" i="6"/>
  <c r="C684" i="6"/>
  <c r="H684" i="6" s="1"/>
  <c r="C685" i="6"/>
  <c r="C686" i="6"/>
  <c r="H686" i="6" s="1"/>
  <c r="C687" i="6"/>
  <c r="C688" i="6"/>
  <c r="H688" i="6" s="1"/>
  <c r="C689" i="6"/>
  <c r="C690" i="6"/>
  <c r="C691" i="6"/>
  <c r="H691" i="6" s="1"/>
  <c r="C692" i="6"/>
  <c r="H692" i="6" s="1"/>
  <c r="C693" i="6"/>
  <c r="H693" i="6" s="1"/>
  <c r="C694" i="6"/>
  <c r="H694" i="6" s="1"/>
  <c r="C695" i="6"/>
  <c r="H695" i="6" s="1"/>
  <c r="C696" i="6"/>
  <c r="H696" i="6" s="1"/>
  <c r="C697" i="6"/>
  <c r="H697" i="6" s="1"/>
  <c r="C698" i="6"/>
  <c r="H698" i="6" s="1"/>
  <c r="C699" i="6"/>
  <c r="H699" i="6" s="1"/>
  <c r="C700" i="6"/>
  <c r="H700" i="6" s="1"/>
  <c r="C701" i="6"/>
  <c r="H701" i="6" s="1"/>
  <c r="C702" i="6"/>
  <c r="H702" i="6" s="1"/>
  <c r="C703" i="6"/>
  <c r="H703" i="6" s="1"/>
  <c r="C704" i="6"/>
  <c r="H704" i="6" s="1"/>
  <c r="C705" i="6"/>
  <c r="H705" i="6" s="1"/>
  <c r="C706" i="6"/>
  <c r="H706" i="6" s="1"/>
  <c r="C707" i="6"/>
  <c r="H707" i="6" s="1"/>
  <c r="C708" i="6"/>
  <c r="H708" i="6" s="1"/>
  <c r="C709" i="6"/>
  <c r="H709" i="6" s="1"/>
  <c r="C710" i="6"/>
  <c r="H710" i="6" s="1"/>
  <c r="C711" i="6"/>
  <c r="H711" i="6" s="1"/>
  <c r="C712" i="6"/>
  <c r="H712" i="6" s="1"/>
  <c r="C713" i="6"/>
  <c r="H713" i="6" s="1"/>
  <c r="C714" i="6"/>
  <c r="H714" i="6" s="1"/>
  <c r="C715" i="6"/>
  <c r="H715" i="6" s="1"/>
  <c r="C716" i="6"/>
  <c r="H716" i="6" s="1"/>
  <c r="C717" i="6"/>
  <c r="H717" i="6" s="1"/>
  <c r="C718" i="6"/>
  <c r="H718" i="6" s="1"/>
  <c r="C719" i="6"/>
  <c r="H719" i="6" s="1"/>
  <c r="C720" i="6"/>
  <c r="H720" i="6" s="1"/>
  <c r="C721" i="6"/>
  <c r="H721" i="6" s="1"/>
  <c r="C722" i="6"/>
  <c r="H722" i="6" s="1"/>
  <c r="C723" i="6"/>
  <c r="H723" i="6" s="1"/>
  <c r="C724" i="6"/>
  <c r="H724" i="6" s="1"/>
  <c r="C725" i="6"/>
  <c r="H725" i="6" s="1"/>
  <c r="C726" i="6"/>
  <c r="H726" i="6" s="1"/>
  <c r="C727" i="6"/>
  <c r="H727" i="6" s="1"/>
  <c r="C728" i="6"/>
  <c r="H728" i="6" s="1"/>
  <c r="C729" i="6"/>
  <c r="H729" i="6" s="1"/>
  <c r="C730" i="6"/>
  <c r="H730" i="6" s="1"/>
  <c r="C731" i="6"/>
  <c r="C732" i="6"/>
  <c r="C733" i="6"/>
  <c r="C734" i="6"/>
  <c r="C735" i="6"/>
  <c r="C736" i="6"/>
  <c r="C737" i="6"/>
  <c r="C738" i="6"/>
  <c r="C739" i="6"/>
  <c r="C740" i="6"/>
  <c r="C741" i="6"/>
  <c r="C742" i="6"/>
  <c r="C743" i="6"/>
  <c r="C744" i="6"/>
  <c r="H744" i="6" s="1"/>
  <c r="C745" i="6"/>
  <c r="H745" i="6" s="1"/>
  <c r="C746" i="6"/>
  <c r="H746" i="6" s="1"/>
  <c r="C747" i="6"/>
  <c r="H747" i="6" s="1"/>
  <c r="C748" i="6"/>
  <c r="H748" i="6" s="1"/>
  <c r="C749" i="6"/>
  <c r="H749" i="6" s="1"/>
  <c r="C750" i="6"/>
  <c r="H750" i="6" s="1"/>
  <c r="C751" i="6"/>
  <c r="H751" i="6" s="1"/>
  <c r="C752" i="6"/>
  <c r="C753" i="6"/>
  <c r="H753" i="6" s="1"/>
  <c r="C754" i="6"/>
  <c r="C755" i="6"/>
  <c r="C756" i="6"/>
  <c r="H756" i="6" s="1"/>
  <c r="C757" i="6"/>
  <c r="C758" i="6"/>
  <c r="H758" i="6" s="1"/>
  <c r="C759" i="6"/>
  <c r="C760" i="6"/>
  <c r="C761" i="6"/>
  <c r="H761" i="6" s="1"/>
  <c r="C762" i="6"/>
  <c r="H762" i="6" s="1"/>
  <c r="C763" i="6"/>
  <c r="H763" i="6" s="1"/>
  <c r="C764" i="6"/>
  <c r="H764" i="6" s="1"/>
  <c r="C765" i="6"/>
  <c r="H765" i="6" s="1"/>
  <c r="C766" i="6"/>
  <c r="H766" i="6" s="1"/>
  <c r="C767" i="6"/>
  <c r="H767" i="6" s="1"/>
  <c r="C768" i="6"/>
  <c r="H768" i="6" s="1"/>
  <c r="C769" i="6"/>
  <c r="H769" i="6" s="1"/>
  <c r="C770" i="6"/>
  <c r="H770" i="6" s="1"/>
  <c r="C771" i="6"/>
  <c r="H771" i="6" s="1"/>
  <c r="C772" i="6"/>
  <c r="H772" i="6" s="1"/>
  <c r="C773" i="6"/>
  <c r="H773" i="6" s="1"/>
  <c r="C774" i="6"/>
  <c r="H774" i="6" s="1"/>
  <c r="C775" i="6"/>
  <c r="H775" i="6" s="1"/>
  <c r="C776" i="6"/>
  <c r="H776" i="6" s="1"/>
  <c r="C777" i="6"/>
  <c r="H777" i="6" s="1"/>
  <c r="C778" i="6"/>
  <c r="H778" i="6" s="1"/>
  <c r="C779" i="6"/>
  <c r="H779" i="6" s="1"/>
  <c r="C780" i="6"/>
  <c r="H780" i="6" s="1"/>
  <c r="C781" i="6"/>
  <c r="H781" i="6" s="1"/>
  <c r="C782" i="6"/>
  <c r="H782" i="6" s="1"/>
  <c r="C783" i="6"/>
  <c r="H783" i="6" s="1"/>
  <c r="C784" i="6"/>
  <c r="H784" i="6" s="1"/>
  <c r="C785" i="6"/>
  <c r="H785" i="6" s="1"/>
  <c r="C786" i="6"/>
  <c r="H786" i="6" s="1"/>
  <c r="C787" i="6"/>
  <c r="H787" i="6" s="1"/>
  <c r="C788" i="6"/>
  <c r="H788" i="6" s="1"/>
  <c r="C789" i="6"/>
  <c r="H789" i="6" s="1"/>
  <c r="C790" i="6"/>
  <c r="H790" i="6" s="1"/>
  <c r="C791" i="6"/>
  <c r="H791" i="6" s="1"/>
  <c r="C792" i="6"/>
  <c r="H792" i="6" s="1"/>
  <c r="C793" i="6"/>
  <c r="H793" i="6" s="1"/>
  <c r="C794" i="6"/>
  <c r="H794" i="6" s="1"/>
  <c r="C795" i="6"/>
  <c r="H795" i="6" s="1"/>
  <c r="C796" i="6"/>
  <c r="H796" i="6" s="1"/>
  <c r="C797" i="6"/>
  <c r="H797" i="6" s="1"/>
  <c r="C798" i="6"/>
  <c r="H798" i="6" s="1"/>
  <c r="C799" i="6"/>
  <c r="H799" i="6" s="1"/>
  <c r="C800" i="6"/>
  <c r="H800" i="6" s="1"/>
  <c r="C801" i="6"/>
  <c r="C802" i="6"/>
  <c r="C803" i="6"/>
  <c r="C804" i="6"/>
  <c r="H804" i="6" s="1"/>
  <c r="C805" i="6"/>
  <c r="H805" i="6" s="1"/>
  <c r="C806" i="6"/>
  <c r="H806" i="6" s="1"/>
  <c r="C807" i="6"/>
  <c r="H807" i="6" s="1"/>
  <c r="C808" i="6"/>
  <c r="C809" i="6"/>
  <c r="H809" i="6" s="1"/>
  <c r="C810" i="6"/>
  <c r="H810" i="6" s="1"/>
  <c r="C811" i="6"/>
  <c r="H811" i="6" s="1"/>
  <c r="C812" i="6"/>
  <c r="H812" i="6" s="1"/>
  <c r="C813" i="6"/>
  <c r="H813" i="6" s="1"/>
  <c r="C814" i="6"/>
  <c r="H814" i="6" s="1"/>
  <c r="C815" i="6"/>
  <c r="H815" i="6" s="1"/>
  <c r="C816" i="6"/>
  <c r="H816" i="6" s="1"/>
  <c r="C817" i="6"/>
  <c r="H817" i="6" s="1"/>
  <c r="C818" i="6"/>
  <c r="H818" i="6" s="1"/>
  <c r="C819" i="6"/>
  <c r="H819" i="6" s="1"/>
  <c r="C820" i="6"/>
  <c r="H820" i="6" s="1"/>
  <c r="C821" i="6"/>
  <c r="H821" i="6" s="1"/>
  <c r="C822" i="6"/>
  <c r="H822" i="6" s="1"/>
  <c r="C823" i="6"/>
  <c r="H823" i="6" s="1"/>
  <c r="C824" i="6"/>
  <c r="H824" i="6" s="1"/>
  <c r="C825" i="6"/>
  <c r="C826" i="6"/>
  <c r="H826" i="6" s="1"/>
  <c r="C827" i="6"/>
  <c r="H827" i="6" s="1"/>
  <c r="C828" i="6"/>
  <c r="H828" i="6" s="1"/>
  <c r="C829" i="6"/>
  <c r="H829" i="6" s="1"/>
  <c r="C830" i="6"/>
  <c r="H830" i="6" s="1"/>
  <c r="C831" i="6"/>
  <c r="H831" i="6" s="1"/>
  <c r="C832" i="6"/>
  <c r="C833" i="6"/>
  <c r="C834" i="6"/>
  <c r="H834" i="6" s="1"/>
  <c r="C835" i="6"/>
  <c r="H835" i="6" s="1"/>
  <c r="C836" i="6"/>
  <c r="C837" i="6"/>
  <c r="C838" i="6"/>
  <c r="C839" i="6"/>
  <c r="C840" i="6"/>
  <c r="C841" i="6"/>
  <c r="C842" i="6"/>
  <c r="C843" i="6"/>
  <c r="C844" i="6"/>
  <c r="C845" i="6"/>
  <c r="C846" i="6"/>
  <c r="C847" i="6"/>
  <c r="C848" i="6"/>
  <c r="C849" i="6"/>
  <c r="C850" i="6"/>
  <c r="C851" i="6"/>
  <c r="C852" i="6"/>
  <c r="C853" i="6"/>
  <c r="C854" i="6"/>
  <c r="C855" i="6"/>
  <c r="H855" i="6" s="1"/>
  <c r="C856" i="6"/>
  <c r="H856" i="6" s="1"/>
  <c r="C857" i="6"/>
  <c r="H857" i="6" s="1"/>
  <c r="C858" i="6"/>
  <c r="H858" i="6" s="1"/>
  <c r="C859" i="6"/>
  <c r="H859" i="6" s="1"/>
  <c r="C860" i="6"/>
  <c r="H860" i="6" s="1"/>
  <c r="C861" i="6"/>
  <c r="H861" i="6" s="1"/>
  <c r="C862" i="6"/>
  <c r="H862" i="6" s="1"/>
  <c r="C863" i="6"/>
  <c r="H863" i="6" s="1"/>
  <c r="C864" i="6"/>
  <c r="H864" i="6" s="1"/>
  <c r="C865" i="6"/>
  <c r="C866" i="6"/>
  <c r="H866" i="6" s="1"/>
  <c r="C867" i="6"/>
  <c r="H867" i="6" s="1"/>
  <c r="C868" i="6"/>
  <c r="H868" i="6" s="1"/>
  <c r="C869" i="6"/>
  <c r="H869" i="6" s="1"/>
  <c r="C870" i="6"/>
  <c r="H870" i="6" s="1"/>
  <c r="C871" i="6"/>
  <c r="C872" i="6"/>
  <c r="H872" i="6" s="1"/>
  <c r="C873" i="6"/>
  <c r="C874" i="6"/>
  <c r="C875" i="6"/>
  <c r="H875" i="6" s="1"/>
  <c r="C876" i="6"/>
  <c r="H876" i="6" s="1"/>
  <c r="C877" i="6"/>
  <c r="H877" i="6" s="1"/>
  <c r="C878" i="6"/>
  <c r="H878" i="6" s="1"/>
  <c r="C879" i="6"/>
  <c r="H879" i="6" s="1"/>
  <c r="C880" i="6"/>
  <c r="H880" i="6" s="1"/>
  <c r="C881" i="6"/>
  <c r="H881" i="6" s="1"/>
  <c r="C882" i="6"/>
  <c r="H882" i="6" s="1"/>
  <c r="C883" i="6"/>
  <c r="H883" i="6" s="1"/>
  <c r="C884" i="6"/>
  <c r="H884" i="6" s="1"/>
  <c r="C885" i="6"/>
  <c r="H885" i="6" s="1"/>
  <c r="C886" i="6"/>
  <c r="H886" i="6" s="1"/>
  <c r="C887" i="6"/>
  <c r="H887" i="6" s="1"/>
  <c r="C888" i="6"/>
  <c r="H888" i="6" s="1"/>
  <c r="C889" i="6"/>
  <c r="H889" i="6" s="1"/>
  <c r="C890" i="6"/>
  <c r="H890" i="6" s="1"/>
  <c r="C891" i="6"/>
  <c r="H891" i="6" s="1"/>
  <c r="C892" i="6"/>
  <c r="H892" i="6" s="1"/>
  <c r="C893" i="6"/>
  <c r="H893" i="6" s="1"/>
  <c r="C894" i="6"/>
  <c r="H894" i="6" s="1"/>
  <c r="C895" i="6"/>
  <c r="H895" i="6" s="1"/>
  <c r="C896" i="6"/>
  <c r="H896" i="6" s="1"/>
  <c r="C897" i="6"/>
  <c r="C898" i="6"/>
  <c r="H898" i="6" s="1"/>
  <c r="C899" i="6"/>
  <c r="H899" i="6" s="1"/>
  <c r="C900" i="6"/>
  <c r="H900" i="6" s="1"/>
  <c r="C901" i="6"/>
  <c r="H901" i="6" s="1"/>
  <c r="C902" i="6"/>
  <c r="H902" i="6" s="1"/>
  <c r="C903" i="6"/>
  <c r="H903" i="6" s="1"/>
  <c r="C904" i="6"/>
  <c r="H904" i="6" s="1"/>
  <c r="C905" i="6"/>
  <c r="H905" i="6" s="1"/>
  <c r="C906" i="6"/>
  <c r="H906" i="6" s="1"/>
  <c r="C907" i="6"/>
  <c r="H907" i="6" s="1"/>
  <c r="C908" i="6"/>
  <c r="H908" i="6" s="1"/>
  <c r="C909" i="6"/>
  <c r="H909" i="6" s="1"/>
  <c r="C910" i="6"/>
  <c r="H910" i="6" s="1"/>
  <c r="C911" i="6"/>
  <c r="H911" i="6" s="1"/>
  <c r="C912" i="6"/>
  <c r="H912" i="6" s="1"/>
  <c r="C913" i="6"/>
  <c r="H913" i="6" s="1"/>
  <c r="C914" i="6"/>
  <c r="H914" i="6" s="1"/>
  <c r="C915" i="6"/>
  <c r="C916" i="6"/>
  <c r="H916" i="6" s="1"/>
  <c r="C917" i="6"/>
  <c r="H917" i="6" s="1"/>
  <c r="C918" i="6"/>
  <c r="H918" i="6" s="1"/>
  <c r="C919" i="6"/>
  <c r="H919" i="6" s="1"/>
  <c r="C920" i="6"/>
  <c r="H920" i="6" s="1"/>
  <c r="C921" i="6"/>
  <c r="H921" i="6" s="1"/>
  <c r="C922" i="6"/>
  <c r="C923" i="6"/>
  <c r="H923" i="6" s="1"/>
  <c r="C924" i="6"/>
  <c r="H924" i="6" s="1"/>
  <c r="C925" i="6"/>
  <c r="H925" i="6" s="1"/>
  <c r="C926" i="6"/>
  <c r="H926" i="6" s="1"/>
  <c r="C927" i="6"/>
  <c r="H927" i="6" s="1"/>
  <c r="C928" i="6"/>
  <c r="C929" i="6"/>
  <c r="H929" i="6" s="1"/>
  <c r="C930" i="6"/>
  <c r="H930" i="6" s="1"/>
  <c r="C931" i="6"/>
  <c r="H931" i="6" s="1"/>
  <c r="C932" i="6"/>
  <c r="H932" i="6" s="1"/>
  <c r="C933" i="6"/>
  <c r="H933" i="6" s="1"/>
  <c r="C934" i="6"/>
  <c r="H934" i="6" s="1"/>
  <c r="C935" i="6"/>
  <c r="H935" i="6" s="1"/>
  <c r="C936" i="6"/>
  <c r="H936" i="6" s="1"/>
  <c r="C937" i="6"/>
  <c r="H937" i="6" s="1"/>
  <c r="C938" i="6"/>
  <c r="H938" i="6" s="1"/>
  <c r="C939" i="6"/>
  <c r="H939" i="6" s="1"/>
  <c r="C940" i="6"/>
  <c r="H940" i="6" s="1"/>
  <c r="C941" i="6"/>
  <c r="H941" i="6" s="1"/>
  <c r="C942" i="6"/>
  <c r="H942" i="6" s="1"/>
  <c r="C943" i="6"/>
  <c r="H943" i="6" s="1"/>
  <c r="C944" i="6"/>
  <c r="H944" i="6" s="1"/>
  <c r="C945" i="6"/>
  <c r="H945" i="6" s="1"/>
  <c r="C946" i="6"/>
  <c r="C947" i="6"/>
  <c r="C948" i="6"/>
  <c r="H948" i="6" s="1"/>
  <c r="C949" i="6"/>
  <c r="C950" i="6"/>
  <c r="C951" i="6"/>
  <c r="H951" i="6" s="1"/>
  <c r="C952" i="6"/>
  <c r="H952" i="6" s="1"/>
  <c r="C953" i="6"/>
  <c r="H953" i="6" s="1"/>
  <c r="C954" i="6"/>
  <c r="H954" i="6" s="1"/>
  <c r="C955" i="6"/>
  <c r="H955" i="6" s="1"/>
  <c r="C956" i="6"/>
  <c r="H956" i="6" s="1"/>
  <c r="C957" i="6"/>
  <c r="H957" i="6" s="1"/>
  <c r="C958" i="6"/>
  <c r="H958" i="6" s="1"/>
  <c r="C959" i="6"/>
  <c r="H959" i="6" s="1"/>
  <c r="C960" i="6"/>
  <c r="H960" i="6" s="1"/>
  <c r="C961" i="6"/>
  <c r="H961" i="6" s="1"/>
  <c r="C962" i="6"/>
  <c r="H962" i="6" s="1"/>
  <c r="C963" i="6"/>
  <c r="H963" i="6" s="1"/>
  <c r="C964" i="6"/>
  <c r="H964" i="6" s="1"/>
  <c r="C965" i="6"/>
  <c r="H965" i="6" s="1"/>
  <c r="C966" i="6"/>
  <c r="H966" i="6" s="1"/>
  <c r="C967" i="6"/>
  <c r="H967" i="6" s="1"/>
  <c r="C968" i="6"/>
  <c r="H968" i="6" s="1"/>
  <c r="C969" i="6"/>
  <c r="H969" i="6" s="1"/>
  <c r="C970" i="6"/>
  <c r="C971" i="6"/>
  <c r="C972" i="6"/>
  <c r="C973" i="6"/>
  <c r="C974" i="6"/>
  <c r="C975" i="6"/>
  <c r="C976" i="6"/>
  <c r="C977" i="6"/>
  <c r="C978" i="6"/>
  <c r="C979" i="6"/>
  <c r="C980" i="6"/>
  <c r="C981" i="6"/>
  <c r="C982" i="6"/>
  <c r="C983" i="6"/>
  <c r="C984" i="6"/>
  <c r="C985" i="6"/>
  <c r="C986" i="6"/>
  <c r="C987" i="6"/>
  <c r="C988" i="6"/>
  <c r="C989" i="6"/>
  <c r="C990" i="6"/>
  <c r="C991" i="6"/>
  <c r="C992" i="6"/>
  <c r="H992" i="6" s="1"/>
  <c r="C993" i="6"/>
  <c r="H993" i="6" s="1"/>
  <c r="C994" i="6"/>
  <c r="H994" i="6" s="1"/>
  <c r="C995" i="6"/>
  <c r="H995" i="6" s="1"/>
  <c r="C996" i="6"/>
  <c r="H996" i="6" s="1"/>
  <c r="C997" i="6"/>
  <c r="H997" i="6" s="1"/>
  <c r="C998" i="6"/>
  <c r="H998" i="6" s="1"/>
  <c r="C999" i="6"/>
  <c r="H999" i="6" s="1"/>
  <c r="C1000" i="6"/>
  <c r="H1000" i="6" s="1"/>
  <c r="C1001" i="6"/>
  <c r="H1001" i="6" s="1"/>
  <c r="C1002" i="6"/>
  <c r="H1002" i="6" s="1"/>
  <c r="C1003" i="6"/>
  <c r="H1003" i="6" s="1"/>
  <c r="C1004" i="6"/>
  <c r="H1004" i="6" s="1"/>
  <c r="C1005" i="6"/>
  <c r="H1005" i="6" s="1"/>
  <c r="C1006" i="6"/>
  <c r="H1006" i="6" s="1"/>
  <c r="C1007" i="6"/>
  <c r="H1007" i="6" s="1"/>
  <c r="C1008" i="6"/>
  <c r="H1008" i="6" s="1"/>
  <c r="C1009" i="6"/>
  <c r="H1009" i="6" s="1"/>
  <c r="C1010" i="6"/>
  <c r="H1010" i="6" s="1"/>
  <c r="C1011" i="6"/>
  <c r="H1011" i="6" s="1"/>
  <c r="C1012" i="6"/>
  <c r="H1012" i="6" s="1"/>
  <c r="C1013" i="6"/>
  <c r="H1013" i="6" s="1"/>
  <c r="C1014" i="6"/>
  <c r="H1014" i="6" s="1"/>
  <c r="C1015" i="6"/>
  <c r="H1015" i="6" s="1"/>
  <c r="C1016" i="6"/>
  <c r="H1016" i="6" s="1"/>
  <c r="C1017" i="6"/>
  <c r="H1017" i="6" s="1"/>
  <c r="C1018" i="6"/>
  <c r="H1018" i="6" s="1"/>
  <c r="C1019" i="6"/>
  <c r="H1019" i="6" s="1"/>
  <c r="C1020" i="6"/>
  <c r="H1020" i="6" s="1"/>
  <c r="C1021" i="6"/>
  <c r="H1021" i="6" s="1"/>
  <c r="C1022" i="6"/>
  <c r="H1022" i="6" s="1"/>
  <c r="C1023" i="6"/>
  <c r="H1023" i="6" s="1"/>
  <c r="C1024" i="6"/>
  <c r="H1024" i="6" s="1"/>
  <c r="C1025" i="6"/>
  <c r="H1025" i="6" s="1"/>
  <c r="C1026" i="6"/>
  <c r="H1026" i="6" s="1"/>
  <c r="C1027" i="6"/>
  <c r="H1027" i="6" s="1"/>
  <c r="C1028" i="6"/>
  <c r="H1028" i="6" s="1"/>
  <c r="C1029" i="6"/>
  <c r="H1029" i="6" s="1"/>
  <c r="C1030" i="6"/>
  <c r="H1030" i="6" s="1"/>
  <c r="C1031" i="6"/>
  <c r="C1032" i="6"/>
  <c r="C1033" i="6"/>
  <c r="C1034" i="6"/>
  <c r="H1034" i="6" s="1"/>
  <c r="C1035" i="6"/>
  <c r="H1035" i="6" s="1"/>
  <c r="C1036" i="6"/>
  <c r="H1036" i="6" s="1"/>
  <c r="C1037" i="6"/>
  <c r="H1037" i="6" s="1"/>
  <c r="C1038" i="6"/>
  <c r="H1038" i="6" s="1"/>
  <c r="C1039" i="6"/>
  <c r="C1040" i="6"/>
  <c r="H1040" i="6" s="1"/>
  <c r="C1041" i="6"/>
  <c r="C1042" i="6"/>
  <c r="H1042" i="6" s="1"/>
  <c r="C1043" i="6"/>
  <c r="C1044" i="6"/>
  <c r="H1044" i="6" s="1"/>
  <c r="C1045" i="6"/>
  <c r="H1045" i="6" s="1"/>
  <c r="C1046" i="6"/>
  <c r="H1046" i="6" s="1"/>
  <c r="C1047" i="6"/>
  <c r="H1047" i="6" s="1"/>
  <c r="C1048" i="6"/>
  <c r="H1048" i="6" s="1"/>
  <c r="C1049" i="6"/>
  <c r="H1049" i="6" s="1"/>
  <c r="C1050" i="6"/>
  <c r="H1050" i="6" s="1"/>
  <c r="C1051" i="6"/>
  <c r="H1051" i="6" s="1"/>
  <c r="C1052" i="6"/>
  <c r="H1052" i="6" s="1"/>
  <c r="C1053" i="6"/>
  <c r="H1053" i="6" s="1"/>
  <c r="C1054" i="6"/>
  <c r="H1054" i="6" s="1"/>
  <c r="C1055" i="6"/>
  <c r="H1055" i="6" s="1"/>
  <c r="C1056" i="6"/>
  <c r="H1056" i="6" s="1"/>
  <c r="C1057" i="6"/>
  <c r="H1057" i="6" s="1"/>
  <c r="C1058" i="6"/>
  <c r="H1058" i="6" s="1"/>
  <c r="C1059" i="6"/>
  <c r="H1059" i="6" s="1"/>
  <c r="C1060" i="6"/>
  <c r="H1060" i="6" s="1"/>
  <c r="C1061" i="6"/>
  <c r="H1061" i="6" s="1"/>
  <c r="C1062" i="6"/>
  <c r="H1062" i="6" s="1"/>
  <c r="C1063" i="6"/>
  <c r="H1063" i="6" s="1"/>
  <c r="C1064" i="6"/>
  <c r="H1064" i="6" s="1"/>
  <c r="C1065" i="6"/>
  <c r="H1065" i="6" s="1"/>
  <c r="C1066" i="6"/>
  <c r="H1066" i="6" s="1"/>
  <c r="C1067" i="6"/>
  <c r="H1067" i="6" s="1"/>
  <c r="C1068" i="6"/>
  <c r="H1068" i="6" s="1"/>
  <c r="C1069" i="6"/>
  <c r="H1069" i="6" s="1"/>
  <c r="C1070" i="6"/>
  <c r="H1070" i="6" s="1"/>
  <c r="C1071" i="6"/>
  <c r="H1071" i="6" s="1"/>
  <c r="C1072" i="6"/>
  <c r="H1072" i="6" s="1"/>
  <c r="C1073" i="6"/>
  <c r="H1073" i="6" s="1"/>
  <c r="C1074" i="6"/>
  <c r="H1074" i="6" s="1"/>
  <c r="C1075" i="6"/>
  <c r="H1075" i="6" s="1"/>
  <c r="C1076" i="6"/>
  <c r="H1076" i="6" s="1"/>
  <c r="C1077" i="6"/>
  <c r="H1077" i="6" s="1"/>
  <c r="C1078" i="6"/>
  <c r="C1079" i="6"/>
  <c r="H1079" i="6" s="1"/>
  <c r="C1080" i="6"/>
  <c r="H1080" i="6" s="1"/>
  <c r="C1081" i="6"/>
  <c r="H1081" i="6" s="1"/>
  <c r="C1082" i="6"/>
  <c r="H1082" i="6" s="1"/>
  <c r="C1083" i="6"/>
  <c r="H1083" i="6" s="1"/>
  <c r="C1084" i="6"/>
  <c r="H1084" i="6" s="1"/>
  <c r="C1085" i="6"/>
  <c r="H1085" i="6" s="1"/>
  <c r="C1086" i="6"/>
  <c r="H1086" i="6" s="1"/>
  <c r="C1087" i="6"/>
  <c r="H1087" i="6" s="1"/>
  <c r="C1088" i="6"/>
  <c r="H1088" i="6" s="1"/>
  <c r="C1089" i="6"/>
  <c r="H1089" i="6" s="1"/>
  <c r="C1090" i="6"/>
  <c r="H1090" i="6" s="1"/>
  <c r="C1091" i="6"/>
  <c r="H1091" i="6" s="1"/>
  <c r="C1092" i="6"/>
  <c r="H1092" i="6" s="1"/>
  <c r="C1093" i="6"/>
  <c r="H1093" i="6" s="1"/>
  <c r="C1094" i="6"/>
  <c r="C1095" i="6"/>
  <c r="C1096" i="6"/>
  <c r="C1097" i="6"/>
  <c r="C1098" i="6"/>
  <c r="C1099" i="6"/>
  <c r="C1100" i="6"/>
  <c r="C1101" i="6"/>
  <c r="C1102" i="6"/>
  <c r="C1103" i="6"/>
  <c r="C1104" i="6"/>
  <c r="C1105" i="6"/>
  <c r="C1106" i="6"/>
  <c r="C1107" i="6"/>
  <c r="C1108" i="6"/>
  <c r="H1108" i="6" s="1"/>
  <c r="C1109" i="6"/>
  <c r="H1109" i="6" s="1"/>
  <c r="C1110" i="6"/>
  <c r="H1110" i="6" s="1"/>
  <c r="C1111" i="6"/>
  <c r="H1111" i="6" s="1"/>
  <c r="C1112" i="6"/>
  <c r="H1112" i="6" s="1"/>
  <c r="C1113" i="6"/>
  <c r="C1114" i="6"/>
  <c r="C1115" i="6"/>
  <c r="C1116" i="6"/>
  <c r="H1116" i="6" s="1"/>
  <c r="C1117" i="6"/>
  <c r="H1117" i="6" s="1"/>
  <c r="C1118" i="6"/>
  <c r="H1118" i="6" s="1"/>
  <c r="C1119" i="6"/>
  <c r="H1119" i="6" s="1"/>
  <c r="C1120" i="6"/>
  <c r="H1120" i="6" s="1"/>
  <c r="C1121" i="6"/>
  <c r="H1121" i="6" s="1"/>
  <c r="C1122" i="6"/>
  <c r="H1122" i="6" s="1"/>
  <c r="C1123" i="6"/>
  <c r="H1123" i="6" s="1"/>
  <c r="C1124" i="6"/>
  <c r="C1125" i="6"/>
  <c r="C1126" i="6"/>
  <c r="H1126" i="6" s="1"/>
  <c r="C1127" i="6"/>
  <c r="H1127" i="6" s="1"/>
  <c r="C1128" i="6"/>
  <c r="H1128" i="6" s="1"/>
  <c r="C1129" i="6"/>
  <c r="H1129" i="6" s="1"/>
  <c r="C1130" i="6"/>
  <c r="H1130" i="6" s="1"/>
  <c r="C1131" i="6"/>
  <c r="H1131" i="6" s="1"/>
  <c r="C1132" i="6"/>
  <c r="H1132" i="6" s="1"/>
  <c r="C1133" i="6"/>
  <c r="H1133" i="6" s="1"/>
  <c r="C1134" i="6"/>
  <c r="H1134" i="6" s="1"/>
  <c r="C1135" i="6"/>
  <c r="H1135" i="6" s="1"/>
  <c r="C1136" i="6"/>
  <c r="H1136" i="6" s="1"/>
  <c r="C1137" i="6"/>
  <c r="H1137" i="6" s="1"/>
  <c r="C1138" i="6"/>
  <c r="H1138" i="6" s="1"/>
  <c r="C1139" i="6"/>
  <c r="H1139" i="6" s="1"/>
  <c r="C1140" i="6"/>
  <c r="H1140" i="6" s="1"/>
  <c r="C1141" i="6"/>
  <c r="H1141" i="6" s="1"/>
  <c r="C1142" i="6"/>
  <c r="C1143" i="6"/>
  <c r="H1143" i="6" s="1"/>
  <c r="C1144" i="6"/>
  <c r="H1144" i="6" s="1"/>
  <c r="C1145" i="6"/>
  <c r="H1145" i="6" s="1"/>
  <c r="C1146" i="6"/>
  <c r="H1146" i="6" s="1"/>
  <c r="C1147" i="6"/>
  <c r="H1147" i="6" s="1"/>
  <c r="C1148" i="6"/>
  <c r="H1148" i="6" s="1"/>
  <c r="C1149" i="6"/>
  <c r="H1149" i="6" s="1"/>
  <c r="C1150" i="6"/>
  <c r="H1150" i="6" s="1"/>
  <c r="C1151" i="6"/>
  <c r="H1151" i="6" s="1"/>
  <c r="C1152" i="6"/>
  <c r="H1152" i="6" s="1"/>
  <c r="C1153" i="6"/>
  <c r="H1153" i="6" s="1"/>
  <c r="C1154" i="6"/>
  <c r="H1154" i="6" s="1"/>
  <c r="C1155" i="6"/>
  <c r="H1155" i="6" s="1"/>
  <c r="C1156" i="6"/>
  <c r="H1156" i="6" s="1"/>
  <c r="C1157" i="6"/>
  <c r="H1157" i="6" s="1"/>
  <c r="C1158" i="6"/>
  <c r="H1158" i="6" s="1"/>
  <c r="C1159" i="6"/>
  <c r="H1159" i="6" s="1"/>
  <c r="C1160" i="6"/>
  <c r="H1160" i="6" s="1"/>
  <c r="C1161" i="6"/>
  <c r="H1161" i="6" s="1"/>
  <c r="C1162" i="6"/>
  <c r="H1162" i="6" s="1"/>
  <c r="C1163" i="6"/>
  <c r="H1163" i="6" s="1"/>
  <c r="C1164" i="6"/>
  <c r="H1164" i="6" s="1"/>
  <c r="C1165" i="6"/>
  <c r="H1165" i="6" s="1"/>
  <c r="C1166" i="6"/>
  <c r="H1166" i="6" s="1"/>
  <c r="C1167" i="6"/>
  <c r="H1167" i="6" s="1"/>
  <c r="C1168" i="6"/>
  <c r="H1168" i="6" s="1"/>
  <c r="C1169" i="6"/>
  <c r="H1169" i="6" s="1"/>
  <c r="C1170" i="6"/>
  <c r="H1170" i="6" s="1"/>
  <c r="C1171" i="6"/>
  <c r="H1171" i="6" s="1"/>
  <c r="C1172" i="6"/>
  <c r="H1172" i="6" s="1"/>
  <c r="C1173" i="6"/>
  <c r="H1173" i="6" s="1"/>
  <c r="C1174" i="6"/>
  <c r="C1175" i="6"/>
  <c r="H1175" i="6" s="1"/>
  <c r="C1176" i="6"/>
  <c r="H1176" i="6" s="1"/>
  <c r="C1177" i="6"/>
  <c r="C1178" i="6"/>
  <c r="H1178" i="6" s="1"/>
  <c r="C1179" i="6"/>
  <c r="H1179" i="6" s="1"/>
  <c r="C1180" i="6"/>
  <c r="H1180" i="6" s="1"/>
  <c r="C1181" i="6"/>
  <c r="C1182" i="6"/>
  <c r="H1182" i="6" s="1"/>
  <c r="C1183" i="6"/>
  <c r="H1183" i="6" s="1"/>
  <c r="C1184" i="6"/>
  <c r="H1184" i="6" s="1"/>
  <c r="C1185" i="6"/>
  <c r="H1185" i="6" s="1"/>
  <c r="C1186" i="6"/>
  <c r="H1186" i="6" s="1"/>
  <c r="C1187" i="6"/>
  <c r="H1187" i="6" s="1"/>
  <c r="C1188" i="6"/>
  <c r="H1188" i="6" s="1"/>
  <c r="C1189" i="6"/>
  <c r="H1189" i="6" s="1"/>
  <c r="C1190" i="6"/>
  <c r="H1190" i="6" s="1"/>
  <c r="C1191" i="6"/>
  <c r="C1192" i="6"/>
  <c r="C1193" i="6"/>
  <c r="C1194" i="6"/>
  <c r="C1195" i="6"/>
  <c r="C1196" i="6"/>
  <c r="C1197" i="6"/>
  <c r="C1198" i="6"/>
  <c r="C1199" i="6"/>
  <c r="C1200" i="6"/>
  <c r="C1201" i="6"/>
  <c r="C1202" i="6"/>
  <c r="C1203" i="6"/>
  <c r="C1204" i="6"/>
  <c r="C1205" i="6"/>
  <c r="C1206" i="6"/>
  <c r="C1207" i="6"/>
  <c r="C1208" i="6"/>
  <c r="C1209" i="6"/>
  <c r="C1210" i="6"/>
  <c r="H1210" i="6" s="1"/>
  <c r="C1211" i="6"/>
  <c r="H1211" i="6" s="1"/>
  <c r="C1212" i="6"/>
  <c r="H1212" i="6" s="1"/>
  <c r="C1213" i="6"/>
  <c r="H1213" i="6" s="1"/>
  <c r="C1214" i="6"/>
  <c r="H1214" i="6" s="1"/>
  <c r="C1215" i="6"/>
  <c r="H1215" i="6" s="1"/>
  <c r="C1216" i="6"/>
  <c r="H1216" i="6" s="1"/>
  <c r="C1217" i="6"/>
  <c r="H1217" i="6" s="1"/>
  <c r="C1218" i="6"/>
  <c r="H1218" i="6" s="1"/>
  <c r="C1219" i="6"/>
  <c r="H1219" i="6" s="1"/>
  <c r="C1220" i="6"/>
  <c r="H1220" i="6" s="1"/>
  <c r="C1221" i="6"/>
  <c r="H1221" i="6" s="1"/>
  <c r="C1222" i="6"/>
  <c r="C1223" i="6"/>
  <c r="H1223" i="6" s="1"/>
  <c r="C1224" i="6"/>
  <c r="C1225" i="6"/>
  <c r="C1226" i="6"/>
  <c r="C1227" i="6"/>
  <c r="C1228" i="6"/>
  <c r="H1228" i="6" s="1"/>
  <c r="C1229" i="6"/>
  <c r="H1229" i="6" s="1"/>
  <c r="C1230" i="6"/>
  <c r="C1231" i="6"/>
  <c r="H1231" i="6" s="1"/>
  <c r="C1232" i="6"/>
  <c r="H1232" i="6" s="1"/>
  <c r="C1233" i="6"/>
  <c r="H1233" i="6" s="1"/>
  <c r="C1234" i="6"/>
  <c r="H1234" i="6" s="1"/>
  <c r="C1235" i="6"/>
  <c r="H1235" i="6" s="1"/>
  <c r="C1236" i="6"/>
  <c r="H1236" i="6" s="1"/>
  <c r="C1237" i="6"/>
  <c r="H1237" i="6" s="1"/>
  <c r="C1238" i="6"/>
  <c r="C1239" i="6"/>
  <c r="H1239" i="6" s="1"/>
  <c r="C1240" i="6"/>
  <c r="H1240" i="6" s="1"/>
  <c r="C1241" i="6"/>
  <c r="H1241" i="6" s="1"/>
  <c r="C1242" i="6"/>
  <c r="H1242" i="6" s="1"/>
  <c r="C1243" i="6"/>
  <c r="H1243" i="6" s="1"/>
  <c r="C1244" i="6"/>
  <c r="H1244" i="6" s="1"/>
  <c r="C1245" i="6"/>
  <c r="H1245" i="6" s="1"/>
  <c r="C1246" i="6"/>
  <c r="H1246" i="6" s="1"/>
  <c r="C1247" i="6"/>
  <c r="H1247" i="6" s="1"/>
  <c r="C1248" i="6"/>
  <c r="H1248" i="6" s="1"/>
  <c r="C1249" i="6"/>
  <c r="H1249" i="6" s="1"/>
  <c r="C1250" i="6"/>
  <c r="H1250" i="6" s="1"/>
  <c r="C1251" i="6"/>
  <c r="H1251" i="6" s="1"/>
  <c r="C1252" i="6"/>
  <c r="H1252" i="6" s="1"/>
  <c r="C1253" i="6"/>
  <c r="H1253" i="6" s="1"/>
  <c r="C1254" i="6"/>
  <c r="H1254" i="6" s="1"/>
  <c r="C1255" i="6"/>
  <c r="H1255" i="6" s="1"/>
  <c r="C1256" i="6"/>
  <c r="H1256" i="6" s="1"/>
  <c r="C1257" i="6"/>
  <c r="C1258" i="6"/>
  <c r="C1259" i="6"/>
  <c r="C1260" i="6"/>
  <c r="H1260" i="6" s="1"/>
  <c r="C1261" i="6"/>
  <c r="H1261" i="6" s="1"/>
  <c r="C1262" i="6"/>
  <c r="H1262" i="6" s="1"/>
  <c r="C1263" i="6"/>
  <c r="H1263" i="6" s="1"/>
  <c r="C1264" i="6"/>
  <c r="H1264" i="6" s="1"/>
  <c r="C1265" i="6"/>
  <c r="H1265" i="6" s="1"/>
  <c r="C1266" i="6"/>
  <c r="H1266" i="6" s="1"/>
  <c r="C1267" i="6"/>
  <c r="H1267" i="6" s="1"/>
  <c r="C1268" i="6"/>
  <c r="H1268" i="6" s="1"/>
  <c r="C1269" i="6"/>
  <c r="H1269" i="6" s="1"/>
  <c r="C1270" i="6"/>
  <c r="H1270" i="6" s="1"/>
  <c r="C1271" i="6"/>
  <c r="H1271" i="6" s="1"/>
  <c r="C1272" i="6"/>
  <c r="H1272" i="6" s="1"/>
  <c r="C1273" i="6"/>
  <c r="H1273" i="6" s="1"/>
  <c r="C1274" i="6"/>
  <c r="H1274" i="6" s="1"/>
  <c r="C1275" i="6"/>
  <c r="H1275" i="6" s="1"/>
  <c r="C1276" i="6"/>
  <c r="H1276" i="6" s="1"/>
  <c r="C1277" i="6"/>
  <c r="H1277" i="6" s="1"/>
  <c r="C1278" i="6"/>
  <c r="H1278" i="6" s="1"/>
  <c r="C1279" i="6"/>
  <c r="H1279" i="6" s="1"/>
  <c r="C1280" i="6"/>
  <c r="H1280" i="6" s="1"/>
  <c r="C1281" i="6"/>
  <c r="H1281" i="6" s="1"/>
  <c r="C1282" i="6"/>
  <c r="H1282" i="6" s="1"/>
  <c r="C1283" i="6"/>
  <c r="C1284" i="6"/>
  <c r="H1284" i="6" s="1"/>
  <c r="C1285" i="6"/>
  <c r="H1285" i="6" s="1"/>
  <c r="C1286" i="6"/>
  <c r="H1286" i="6" s="1"/>
  <c r="C1287" i="6"/>
  <c r="H1287" i="6" s="1"/>
  <c r="C1288" i="6"/>
  <c r="C1289" i="6"/>
  <c r="C1290" i="6"/>
  <c r="H1290" i="6" s="1"/>
  <c r="C1291" i="6"/>
  <c r="H1291" i="6" s="1"/>
  <c r="C1292" i="6"/>
  <c r="H1292" i="6" s="1"/>
  <c r="C1293" i="6"/>
  <c r="H1293" i="6" s="1"/>
  <c r="C1294" i="6"/>
  <c r="C1295" i="6"/>
  <c r="H1295" i="6" s="1"/>
  <c r="C1296" i="6"/>
  <c r="H1296" i="6" s="1"/>
  <c r="C1297" i="6"/>
  <c r="H1297" i="6" s="1"/>
  <c r="C1298" i="6"/>
  <c r="H1298" i="6" s="1"/>
  <c r="C1299" i="6"/>
  <c r="H1299" i="6" s="1"/>
  <c r="C1300" i="6"/>
  <c r="H1300" i="6" s="1"/>
  <c r="C1301" i="6"/>
  <c r="H1301" i="6" s="1"/>
  <c r="C1302" i="6"/>
  <c r="H1302" i="6" s="1"/>
  <c r="C1303" i="6"/>
  <c r="C1304" i="6"/>
  <c r="H1304" i="6" s="1"/>
  <c r="C1305" i="6"/>
  <c r="H1305" i="6" s="1"/>
  <c r="C1306" i="6"/>
  <c r="H1306" i="6" s="1"/>
  <c r="C1307" i="6"/>
  <c r="H1307" i="6" s="1"/>
  <c r="C1308" i="6"/>
  <c r="H1308" i="6" s="1"/>
  <c r="C1309" i="6"/>
  <c r="H1309" i="6" s="1"/>
  <c r="C1310" i="6"/>
  <c r="H1310" i="6" s="1"/>
  <c r="C1311" i="6"/>
  <c r="H1311" i="6" s="1"/>
  <c r="C1312" i="6"/>
  <c r="C1313" i="6"/>
  <c r="H1313" i="6" s="1"/>
  <c r="C1314" i="6"/>
  <c r="C1315" i="6"/>
  <c r="H1315" i="6" s="1"/>
  <c r="C1316" i="6"/>
  <c r="H1316" i="6" s="1"/>
  <c r="C1317" i="6"/>
  <c r="H1317" i="6" s="1"/>
  <c r="C1318" i="6"/>
  <c r="C1319" i="6"/>
  <c r="H1319" i="6" s="1"/>
  <c r="C1320" i="6"/>
  <c r="H1320" i="6" s="1"/>
  <c r="C1321" i="6"/>
  <c r="H1321" i="6" s="1"/>
  <c r="C1322" i="6"/>
  <c r="H1322" i="6" s="1"/>
  <c r="C1323" i="6"/>
  <c r="H1323" i="6" s="1"/>
  <c r="C1324" i="6"/>
  <c r="H1324" i="6" s="1"/>
  <c r="C1325" i="6"/>
  <c r="H1325" i="6" s="1"/>
  <c r="C1326" i="6"/>
  <c r="H1326" i="6" s="1"/>
  <c r="C1327" i="6"/>
  <c r="H1327" i="6" s="1"/>
  <c r="C1328" i="6"/>
  <c r="H1328" i="6" s="1"/>
  <c r="C1329" i="6"/>
  <c r="H1329" i="6" s="1"/>
  <c r="C1330" i="6"/>
  <c r="H1330" i="6" s="1"/>
  <c r="C1331" i="6"/>
  <c r="H1331" i="6" s="1"/>
  <c r="C1332" i="6"/>
  <c r="H1332" i="6" s="1"/>
  <c r="C1333" i="6"/>
  <c r="H1333" i="6" s="1"/>
  <c r="C1334" i="6"/>
  <c r="H1334" i="6" s="1"/>
  <c r="C1335" i="6"/>
  <c r="H1335" i="6" s="1"/>
  <c r="C1336" i="6"/>
  <c r="H1336" i="6" s="1"/>
  <c r="C1337" i="6"/>
  <c r="H1337" i="6" s="1"/>
  <c r="C1338" i="6"/>
  <c r="H1338" i="6" s="1"/>
  <c r="C1339" i="6"/>
  <c r="H1339" i="6" s="1"/>
  <c r="C1340" i="6"/>
  <c r="H1340" i="6" s="1"/>
  <c r="C1341" i="6"/>
  <c r="H1341" i="6" s="1"/>
  <c r="C1342" i="6"/>
  <c r="H1342" i="6" s="1"/>
  <c r="C1343" i="6"/>
  <c r="H1343" i="6" s="1"/>
  <c r="C1344" i="6"/>
  <c r="H1344" i="6" s="1"/>
  <c r="C1345" i="6"/>
  <c r="H1345" i="6" s="1"/>
  <c r="C1346" i="6"/>
  <c r="H1346" i="6" s="1"/>
  <c r="C1347" i="6"/>
  <c r="H1347" i="6" s="1"/>
  <c r="C1348" i="6"/>
  <c r="H1348" i="6" s="1"/>
  <c r="C1349" i="6"/>
  <c r="H1349" i="6" s="1"/>
  <c r="C1350" i="6"/>
  <c r="H1350" i="6" s="1"/>
  <c r="C1351" i="6"/>
  <c r="H1351" i="6" s="1"/>
  <c r="C1352" i="6"/>
  <c r="H1352" i="6" s="1"/>
  <c r="C1353" i="6"/>
  <c r="H1353" i="6" s="1"/>
  <c r="C1354" i="6"/>
  <c r="C1355" i="6"/>
  <c r="H1355" i="6" s="1"/>
  <c r="C1356" i="6"/>
  <c r="H1356" i="6" s="1"/>
  <c r="C1357" i="6"/>
  <c r="H1357" i="6" s="1"/>
  <c r="C1358" i="6"/>
  <c r="H1358" i="6" s="1"/>
  <c r="C1359" i="6"/>
  <c r="C1360" i="6"/>
  <c r="C1361" i="6"/>
  <c r="H1361" i="6" s="1"/>
  <c r="C1362" i="6"/>
  <c r="H1362" i="6" s="1"/>
  <c r="C1363" i="6"/>
  <c r="H1363" i="6" s="1"/>
  <c r="C1364" i="6"/>
  <c r="H1364" i="6" s="1"/>
  <c r="C1365" i="6"/>
  <c r="H1365" i="6" s="1"/>
  <c r="C1366" i="6"/>
  <c r="C1367" i="6"/>
  <c r="C1368" i="6"/>
  <c r="C1369" i="6"/>
  <c r="C1370" i="6"/>
  <c r="C1371" i="6"/>
  <c r="C1372" i="6"/>
  <c r="C1373" i="6"/>
  <c r="C1374" i="6"/>
  <c r="C1375" i="6"/>
  <c r="C1376" i="6"/>
  <c r="C1377" i="6"/>
  <c r="C1378" i="6"/>
  <c r="C1379" i="6"/>
  <c r="C1380" i="6"/>
  <c r="C1381" i="6"/>
  <c r="C1382" i="6"/>
  <c r="C1383" i="6"/>
  <c r="C1384" i="6"/>
  <c r="C1385" i="6"/>
  <c r="C1386" i="6"/>
  <c r="C1387" i="6"/>
  <c r="C1388" i="6"/>
  <c r="C1389" i="6"/>
  <c r="C1390" i="6"/>
  <c r="C1391" i="6"/>
  <c r="C1392" i="6"/>
  <c r="C1393" i="6"/>
  <c r="C1394" i="6"/>
  <c r="C1395" i="6"/>
  <c r="C1396" i="6"/>
  <c r="C1397" i="6"/>
  <c r="C1398" i="6"/>
  <c r="C1399" i="6"/>
  <c r="C1400" i="6"/>
  <c r="C1401" i="6"/>
  <c r="C1402" i="6"/>
  <c r="C1403" i="6"/>
  <c r="H1403" i="6" s="1"/>
  <c r="C1404" i="6"/>
  <c r="H1404" i="6" s="1"/>
  <c r="C1405" i="6"/>
  <c r="H1405" i="6" s="1"/>
  <c r="C1406" i="6"/>
  <c r="H1406" i="6" s="1"/>
  <c r="C1407" i="6"/>
  <c r="H1407" i="6" s="1"/>
  <c r="C1408" i="6"/>
  <c r="C1409" i="6"/>
  <c r="H1409" i="6" s="1"/>
  <c r="C1410" i="6"/>
  <c r="C1411" i="6"/>
  <c r="H1411" i="6" s="1"/>
  <c r="C1412" i="6"/>
  <c r="H1412" i="6" s="1"/>
  <c r="C1413" i="6"/>
  <c r="H1413" i="6" s="1"/>
  <c r="C1414" i="6"/>
  <c r="H1414" i="6" s="1"/>
  <c r="C1415" i="6"/>
  <c r="H1415" i="6" s="1"/>
  <c r="C1416" i="6"/>
  <c r="H1416" i="6" s="1"/>
  <c r="C1417" i="6"/>
  <c r="H1417" i="6" s="1"/>
  <c r="C1418" i="6"/>
  <c r="H1418" i="6" s="1"/>
  <c r="C1419" i="6"/>
  <c r="C1420" i="6"/>
  <c r="H1420" i="6" s="1"/>
  <c r="C1421" i="6"/>
  <c r="H1421" i="6" s="1"/>
  <c r="C1422" i="6"/>
  <c r="H1422" i="6" s="1"/>
  <c r="C1423" i="6"/>
  <c r="H1423" i="6" s="1"/>
  <c r="C1424" i="6"/>
  <c r="H1424" i="6" s="1"/>
  <c r="C1425" i="6"/>
  <c r="C1426" i="6"/>
  <c r="C1427" i="6"/>
  <c r="H1427" i="6" s="1"/>
  <c r="C1428" i="6"/>
  <c r="H1428" i="6" s="1"/>
  <c r="C1429" i="6"/>
  <c r="H1429" i="6" s="1"/>
  <c r="C1430" i="6"/>
  <c r="H1430" i="6" s="1"/>
  <c r="C1431" i="6"/>
  <c r="H1431" i="6" s="1"/>
  <c r="C1432" i="6"/>
  <c r="H1432" i="6" s="1"/>
  <c r="C1433" i="6"/>
  <c r="H1433" i="6" s="1"/>
  <c r="C1434" i="6"/>
  <c r="H1434" i="6" s="1"/>
  <c r="C1435" i="6"/>
  <c r="H1435" i="6" s="1"/>
  <c r="C1436" i="6"/>
  <c r="H1436" i="6" s="1"/>
  <c r="C1437" i="6"/>
  <c r="H1437" i="6" s="1"/>
  <c r="C1438" i="6"/>
  <c r="H1438" i="6" s="1"/>
  <c r="C1439" i="6"/>
  <c r="H1439" i="6" s="1"/>
  <c r="C1440" i="6"/>
  <c r="H1440" i="6" s="1"/>
  <c r="C1441" i="6"/>
  <c r="H1441" i="6" s="1"/>
  <c r="C1442" i="6"/>
  <c r="H1442" i="6" s="1"/>
  <c r="C1443" i="6"/>
  <c r="H1443" i="6" s="1"/>
  <c r="C1444" i="6"/>
  <c r="H1444" i="6" s="1"/>
  <c r="C1445" i="6"/>
  <c r="H1445" i="6" s="1"/>
  <c r="C1446" i="6"/>
  <c r="H1446" i="6" s="1"/>
  <c r="C1447" i="6"/>
  <c r="H1447" i="6" s="1"/>
  <c r="C1448" i="6"/>
  <c r="H1448" i="6" s="1"/>
  <c r="C1449" i="6"/>
  <c r="C1450" i="6"/>
  <c r="C1451" i="6"/>
  <c r="C1452" i="6"/>
  <c r="H1452" i="6" s="1"/>
  <c r="C1453" i="6"/>
  <c r="H1453" i="6" s="1"/>
  <c r="C1454" i="6"/>
  <c r="C1455" i="6"/>
  <c r="H1455" i="6" s="1"/>
  <c r="C1456" i="6"/>
  <c r="C1457" i="6"/>
  <c r="H1457" i="6" s="1"/>
  <c r="C1458" i="6"/>
  <c r="H1458" i="6" s="1"/>
  <c r="C1459" i="6"/>
  <c r="H1459" i="6" s="1"/>
  <c r="C1460" i="6"/>
  <c r="C1461" i="6"/>
  <c r="C1462" i="6"/>
  <c r="C1463" i="6"/>
  <c r="C1464" i="6"/>
  <c r="H1464" i="6" s="1"/>
  <c r="C1465" i="6"/>
  <c r="H1465" i="6" s="1"/>
  <c r="C1466" i="6"/>
  <c r="H1466" i="6" s="1"/>
  <c r="C1467" i="6"/>
  <c r="H1467" i="6" s="1"/>
  <c r="C1468" i="6"/>
  <c r="H1468" i="6" s="1"/>
  <c r="C1469" i="6"/>
  <c r="H1469" i="6" s="1"/>
  <c r="C1470" i="6"/>
  <c r="H1470" i="6" s="1"/>
  <c r="C1471" i="6"/>
  <c r="H1471" i="6" s="1"/>
  <c r="C1472" i="6"/>
  <c r="H1472" i="6" s="1"/>
  <c r="C1473" i="6"/>
  <c r="C1474" i="6"/>
  <c r="C1475" i="6"/>
  <c r="H1475" i="6" s="1"/>
  <c r="C1476" i="6"/>
  <c r="H1476" i="6" s="1"/>
  <c r="C1477" i="6"/>
  <c r="H1477" i="6" s="1"/>
  <c r="C1478" i="6"/>
  <c r="H1478" i="6" s="1"/>
  <c r="C1479" i="6"/>
  <c r="H1479" i="6" s="1"/>
  <c r="C1480" i="6"/>
  <c r="H1480" i="6" s="1"/>
  <c r="C1481" i="6"/>
  <c r="H1481" i="6" s="1"/>
  <c r="C1482" i="6"/>
  <c r="H1482" i="6" s="1"/>
  <c r="C1483" i="6"/>
  <c r="H1483" i="6" s="1"/>
  <c r="C1484" i="6"/>
  <c r="H1484" i="6" s="1"/>
  <c r="C1485" i="6"/>
  <c r="H1485" i="6" s="1"/>
  <c r="C1486" i="6"/>
  <c r="C1487" i="6"/>
  <c r="H1487" i="6" s="1"/>
  <c r="C1488" i="6"/>
  <c r="H1488" i="6" s="1"/>
  <c r="C1489" i="6"/>
  <c r="H1489" i="6" s="1"/>
  <c r="C1490" i="6"/>
  <c r="H1490" i="6" s="1"/>
  <c r="C1491" i="6"/>
  <c r="H1491" i="6" s="1"/>
  <c r="C1492" i="6"/>
  <c r="H1492" i="6" s="1"/>
  <c r="C1493" i="6"/>
  <c r="H1493" i="6" s="1"/>
  <c r="C1494" i="6"/>
  <c r="H1494" i="6" s="1"/>
  <c r="C1495" i="6"/>
  <c r="H1495" i="6" s="1"/>
  <c r="C1496" i="6"/>
  <c r="H1496" i="6" s="1"/>
  <c r="C1497" i="6"/>
  <c r="H1497" i="6" s="1"/>
  <c r="C1498" i="6"/>
  <c r="H1498" i="6" s="1"/>
  <c r="C1499" i="6"/>
  <c r="C1500" i="6"/>
  <c r="H1500" i="6" s="1"/>
  <c r="C1501" i="6"/>
  <c r="H1501" i="6" s="1"/>
  <c r="C1502" i="6"/>
  <c r="H1502" i="6" s="1"/>
  <c r="C1503" i="6"/>
  <c r="H1503" i="6" s="1"/>
  <c r="C1504" i="6"/>
  <c r="H1504" i="6" s="1"/>
  <c r="C1505" i="6"/>
  <c r="H1505" i="6" s="1"/>
  <c r="C1506" i="6"/>
  <c r="H1506" i="6" s="1"/>
  <c r="C1507" i="6"/>
  <c r="H1507" i="6" s="1"/>
  <c r="C1508" i="6"/>
  <c r="H1508" i="6" s="1"/>
  <c r="C1509" i="6"/>
  <c r="H1509" i="6" s="1"/>
  <c r="C1510" i="6"/>
  <c r="H1510" i="6" s="1"/>
  <c r="C1511" i="6"/>
  <c r="H1511" i="6" s="1"/>
  <c r="C1512" i="6"/>
  <c r="H1512" i="6" s="1"/>
  <c r="C1513" i="6"/>
  <c r="C1514" i="6"/>
  <c r="C1515" i="6"/>
  <c r="C1516" i="6"/>
  <c r="H1516" i="6" s="1"/>
  <c r="C1517" i="6"/>
  <c r="H1517" i="6" s="1"/>
  <c r="C1518" i="6"/>
  <c r="H1518" i="6" s="1"/>
  <c r="C1519" i="6"/>
  <c r="H1519" i="6" s="1"/>
  <c r="C1520" i="6"/>
  <c r="H1520" i="6" s="1"/>
  <c r="C1521" i="6"/>
  <c r="H1521" i="6" s="1"/>
  <c r="C1522" i="6"/>
  <c r="H1522" i="6" s="1"/>
  <c r="C1523" i="6"/>
  <c r="H1523" i="6" s="1"/>
  <c r="C1524" i="6"/>
  <c r="H1524" i="6" s="1"/>
  <c r="C1525" i="6"/>
  <c r="H1525" i="6" s="1"/>
  <c r="C1526" i="6"/>
  <c r="H1526" i="6" s="1"/>
  <c r="C1527" i="6"/>
  <c r="H1527" i="6" s="1"/>
  <c r="C1528" i="6"/>
  <c r="H1528" i="6" s="1"/>
  <c r="C1529" i="6"/>
  <c r="H1529" i="6" s="1"/>
  <c r="C1530" i="6"/>
  <c r="H1530" i="6" s="1"/>
  <c r="C1531" i="6"/>
  <c r="H1531" i="6" s="1"/>
  <c r="C1532" i="6"/>
  <c r="H1532" i="6" s="1"/>
  <c r="C1533" i="6"/>
  <c r="H1533" i="6" s="1"/>
  <c r="C1534" i="6"/>
  <c r="H1534" i="6" s="1"/>
  <c r="C1535" i="6"/>
  <c r="H1535" i="6" s="1"/>
  <c r="C1536" i="6"/>
  <c r="H1536" i="6" s="1"/>
  <c r="C1537" i="6"/>
  <c r="H1537" i="6" s="1"/>
  <c r="C1538" i="6"/>
  <c r="H1538" i="6" s="1"/>
  <c r="C1539" i="6"/>
  <c r="H1539" i="6" s="1"/>
  <c r="C1540" i="6"/>
  <c r="H1540" i="6" s="1"/>
  <c r="C1541" i="6"/>
  <c r="H1541" i="6" s="1"/>
  <c r="C1542" i="6"/>
  <c r="H1542" i="6" s="1"/>
  <c r="C1543" i="6"/>
  <c r="H1543" i="6" s="1"/>
  <c r="C1544" i="6"/>
  <c r="H1544" i="6" s="1"/>
  <c r="C1545" i="6"/>
  <c r="H1545" i="6" s="1"/>
  <c r="C1546" i="6"/>
  <c r="C1547" i="6"/>
  <c r="H1547" i="6" s="1"/>
  <c r="C1548" i="6"/>
  <c r="H1548" i="6" s="1"/>
  <c r="C1549" i="6"/>
  <c r="H1549" i="6" s="1"/>
  <c r="C1550" i="6"/>
  <c r="H1550" i="6" s="1"/>
  <c r="C1551" i="6"/>
  <c r="H1551" i="6" s="1"/>
  <c r="C1552" i="6"/>
  <c r="H1552" i="6" s="1"/>
  <c r="C1553" i="6"/>
  <c r="H1553" i="6" s="1"/>
  <c r="C1554" i="6"/>
  <c r="H1554" i="6" s="1"/>
  <c r="C1555" i="6"/>
  <c r="H1555" i="6" s="1"/>
  <c r="C1556" i="6"/>
  <c r="H1556" i="6" s="1"/>
  <c r="C1557" i="6"/>
  <c r="H1557" i="6" s="1"/>
  <c r="C1558" i="6"/>
  <c r="C1559" i="6"/>
  <c r="H1559" i="6" s="1"/>
  <c r="C1560" i="6"/>
  <c r="H1560" i="6" s="1"/>
  <c r="C1561" i="6"/>
  <c r="H1561" i="6" s="1"/>
  <c r="C1562" i="6"/>
  <c r="C1563" i="6"/>
  <c r="H1563" i="6" s="1"/>
  <c r="C1564" i="6"/>
  <c r="H1564" i="6" s="1"/>
  <c r="C1565" i="6"/>
  <c r="C1566" i="6"/>
  <c r="H1566" i="6" s="1"/>
  <c r="C1567" i="6"/>
  <c r="H1567" i="6" s="1"/>
  <c r="C1568" i="6"/>
  <c r="C1569" i="6"/>
  <c r="C1570" i="6"/>
  <c r="C1571" i="6"/>
  <c r="H1571" i="6" s="1"/>
  <c r="C1572" i="6"/>
  <c r="H1572" i="6" s="1"/>
  <c r="C1573" i="6"/>
  <c r="H1573" i="6" s="1"/>
  <c r="C1574" i="6"/>
  <c r="H1574" i="6" s="1"/>
  <c r="C1575" i="6"/>
  <c r="H1575" i="6" s="1"/>
  <c r="C1576" i="6"/>
  <c r="H1576" i="6" s="1"/>
  <c r="C1577" i="6"/>
  <c r="H1577" i="6" s="1"/>
  <c r="C1578" i="6"/>
  <c r="H1578" i="6" s="1"/>
  <c r="C1579" i="6"/>
  <c r="H1579" i="6" s="1"/>
  <c r="C1580" i="6"/>
  <c r="H1580" i="6" s="1"/>
  <c r="C1581" i="6"/>
  <c r="H1581" i="6" s="1"/>
  <c r="C1582" i="6"/>
  <c r="H1582" i="6" s="1"/>
  <c r="C1583" i="6"/>
  <c r="H1583" i="6" s="1"/>
  <c r="C1584" i="6"/>
  <c r="H1584" i="6" s="1"/>
  <c r="C1585" i="6"/>
  <c r="H1585" i="6" s="1"/>
  <c r="C1586" i="6"/>
  <c r="H1586" i="6" s="1"/>
  <c r="C1587" i="6"/>
  <c r="H1587" i="6" s="1"/>
  <c r="C1588" i="6"/>
  <c r="H1588" i="6" s="1"/>
  <c r="C1589" i="6"/>
  <c r="H1589" i="6" s="1"/>
  <c r="C1590" i="6"/>
  <c r="H1590" i="6" s="1"/>
  <c r="C1591" i="6"/>
  <c r="H1591" i="6" s="1"/>
  <c r="C1592" i="6"/>
  <c r="H1592" i="6" s="1"/>
  <c r="C1593" i="6"/>
  <c r="C1594" i="6"/>
  <c r="C1595" i="6"/>
  <c r="C1596" i="6"/>
  <c r="C1597" i="6"/>
  <c r="C1598" i="6"/>
  <c r="C1599" i="6"/>
  <c r="C1600" i="6"/>
  <c r="C1601" i="6"/>
  <c r="C1602" i="6"/>
  <c r="C1603" i="6"/>
  <c r="C1604" i="6"/>
  <c r="C1605" i="6"/>
  <c r="C1606" i="6"/>
  <c r="C1607" i="6"/>
  <c r="C1608" i="6"/>
  <c r="C1609" i="6"/>
  <c r="C1610" i="6"/>
  <c r="C1611" i="6"/>
  <c r="C1612" i="6"/>
  <c r="C1613" i="6"/>
  <c r="C1614" i="6"/>
  <c r="C1615" i="6"/>
  <c r="C1616" i="6"/>
  <c r="C1617" i="6"/>
  <c r="C1618" i="6"/>
  <c r="C1619" i="6"/>
  <c r="C1620" i="6"/>
  <c r="C1621" i="6"/>
  <c r="C1622" i="6"/>
  <c r="C1623" i="6"/>
  <c r="C1624" i="6"/>
  <c r="C1625" i="6"/>
  <c r="C1626" i="6"/>
  <c r="C1627" i="6"/>
  <c r="C1628" i="6"/>
  <c r="C1629" i="6"/>
  <c r="C1630" i="6"/>
  <c r="C1631" i="6"/>
  <c r="C1632" i="6"/>
  <c r="C1633" i="6"/>
  <c r="H1633" i="6" s="1"/>
  <c r="C1634" i="6"/>
  <c r="H1634" i="6" s="1"/>
  <c r="C1635" i="6"/>
  <c r="H1635" i="6" s="1"/>
  <c r="C1636" i="6"/>
  <c r="H1636" i="6" s="1"/>
  <c r="C1637" i="6"/>
  <c r="H1637" i="6" s="1"/>
  <c r="C1638" i="6"/>
  <c r="H1638" i="6" s="1"/>
  <c r="C1639" i="6"/>
  <c r="H1639" i="6" s="1"/>
  <c r="C1640" i="6"/>
  <c r="H1640" i="6" s="1"/>
  <c r="C1641" i="6"/>
  <c r="H1641" i="6" s="1"/>
  <c r="C1642" i="6"/>
  <c r="H1642" i="6" s="1"/>
  <c r="C1643" i="6"/>
  <c r="C1644" i="6"/>
  <c r="H1644" i="6" s="1"/>
  <c r="C1645" i="6"/>
  <c r="C1646" i="6"/>
  <c r="H1646" i="6" s="1"/>
  <c r="C1647" i="6"/>
  <c r="C1648" i="6"/>
  <c r="H1648" i="6" s="1"/>
  <c r="C1649" i="6"/>
  <c r="C1650" i="6"/>
  <c r="C1651" i="6"/>
  <c r="H1651" i="6" s="1"/>
  <c r="C1652" i="6"/>
  <c r="H1652" i="6" s="1"/>
  <c r="C1653" i="6"/>
  <c r="H1653" i="6" s="1"/>
  <c r="C1654" i="6"/>
  <c r="C1655" i="6"/>
  <c r="H1655" i="6" s="1"/>
  <c r="C1656" i="6"/>
  <c r="H1656" i="6" s="1"/>
  <c r="C1657" i="6"/>
  <c r="H1657" i="6" s="1"/>
  <c r="C1658" i="6"/>
  <c r="H1658" i="6" s="1"/>
  <c r="C1659" i="6"/>
  <c r="H1659" i="6" s="1"/>
  <c r="C1660" i="6"/>
  <c r="H1660" i="6" s="1"/>
  <c r="C1661" i="6"/>
  <c r="H1661" i="6" s="1"/>
  <c r="C1662" i="6"/>
  <c r="H1662" i="6" s="1"/>
  <c r="C1663" i="6"/>
  <c r="H1663" i="6" s="1"/>
  <c r="C1664" i="6"/>
  <c r="H1664" i="6" s="1"/>
  <c r="C1665" i="6"/>
  <c r="H1665" i="6" s="1"/>
  <c r="C1666" i="6"/>
  <c r="H1666" i="6" s="1"/>
  <c r="C1667" i="6"/>
  <c r="H1667" i="6" s="1"/>
  <c r="C1668" i="6"/>
  <c r="H1668" i="6" s="1"/>
  <c r="C1669" i="6"/>
  <c r="H1669" i="6" s="1"/>
  <c r="C1670" i="6"/>
  <c r="H1670" i="6" s="1"/>
  <c r="C1671" i="6"/>
  <c r="H1671" i="6" s="1"/>
  <c r="C1672" i="6"/>
  <c r="H1672" i="6" s="1"/>
  <c r="C1673" i="6"/>
  <c r="H1673" i="6" s="1"/>
  <c r="C1674" i="6"/>
  <c r="H1674" i="6" s="1"/>
  <c r="C1675" i="6"/>
  <c r="H1675" i="6" s="1"/>
  <c r="C1676" i="6"/>
  <c r="H1676" i="6" s="1"/>
  <c r="C1677" i="6"/>
  <c r="H1677" i="6" s="1"/>
  <c r="C1678" i="6"/>
  <c r="H1678" i="6" s="1"/>
  <c r="C1679" i="6"/>
  <c r="H1679" i="6" s="1"/>
  <c r="C1680" i="6"/>
  <c r="H1680" i="6" s="1"/>
  <c r="C1681" i="6"/>
  <c r="H1681" i="6" s="1"/>
  <c r="C1682" i="6"/>
  <c r="H1682" i="6" s="1"/>
  <c r="C1683" i="6"/>
  <c r="H1683" i="6" s="1"/>
  <c r="C1684" i="6"/>
  <c r="H1684" i="6" s="1"/>
  <c r="C1685" i="6"/>
  <c r="H1685" i="6" s="1"/>
  <c r="C1686" i="6"/>
  <c r="H1686" i="6" s="1"/>
  <c r="C1687" i="6"/>
  <c r="H1687" i="6" s="1"/>
  <c r="C1688" i="6"/>
  <c r="H1688" i="6" s="1"/>
  <c r="C1689" i="6"/>
  <c r="H1689" i="6" s="1"/>
  <c r="C1690" i="6"/>
  <c r="C1691" i="6"/>
  <c r="C1692" i="6"/>
  <c r="H1692" i="6" s="1"/>
  <c r="C1693" i="6"/>
  <c r="H1693" i="6" s="1"/>
  <c r="C1694" i="6"/>
  <c r="H1694" i="6" s="1"/>
  <c r="C1695" i="6"/>
  <c r="H1695" i="6" s="1"/>
  <c r="C1696" i="6"/>
  <c r="H1696" i="6" s="1"/>
  <c r="C1697" i="6"/>
  <c r="C1698" i="6"/>
  <c r="H1698" i="6" s="1"/>
  <c r="C1699" i="6"/>
  <c r="H1699" i="6" s="1"/>
  <c r="C1700" i="6"/>
  <c r="H1700" i="6" s="1"/>
  <c r="C1701" i="6"/>
  <c r="H1701" i="6" s="1"/>
  <c r="C1702" i="6"/>
  <c r="H1702" i="6" s="1"/>
  <c r="C1703" i="6"/>
  <c r="H1703" i="6" s="1"/>
  <c r="C1704" i="6"/>
  <c r="H1704" i="6" s="1"/>
  <c r="C1705" i="6"/>
  <c r="H1705" i="6" s="1"/>
  <c r="C1706" i="6"/>
  <c r="C1707" i="6"/>
  <c r="C1708" i="6"/>
  <c r="C1709" i="6"/>
  <c r="C1710" i="6"/>
  <c r="H1710" i="6" s="1"/>
  <c r="C1711" i="6"/>
  <c r="H1711" i="6" s="1"/>
  <c r="C1712" i="6"/>
  <c r="C1713" i="6"/>
  <c r="C1714" i="6"/>
  <c r="H1714" i="6" s="1"/>
  <c r="C1715" i="6"/>
  <c r="C1716" i="6"/>
  <c r="H1716" i="6" s="1"/>
  <c r="C1717" i="6"/>
  <c r="H1717" i="6" s="1"/>
  <c r="C1718" i="6"/>
  <c r="H1718" i="6" s="1"/>
  <c r="C1719" i="6"/>
  <c r="H1719" i="6" s="1"/>
  <c r="C1720" i="6"/>
  <c r="H1720" i="6" s="1"/>
  <c r="C1721" i="6"/>
  <c r="H1721" i="6" s="1"/>
  <c r="C1722" i="6"/>
  <c r="H1722" i="6" s="1"/>
  <c r="C1723" i="6"/>
  <c r="H1723" i="6" s="1"/>
  <c r="C1724" i="6"/>
  <c r="H1724" i="6" s="1"/>
  <c r="C1725" i="6"/>
  <c r="H1725" i="6" s="1"/>
  <c r="C1726" i="6"/>
  <c r="H1726" i="6" s="1"/>
  <c r="C1727" i="6"/>
  <c r="H1727" i="6" s="1"/>
  <c r="C1728" i="6"/>
  <c r="H1728" i="6" s="1"/>
  <c r="C1729" i="6"/>
  <c r="H1729" i="6" s="1"/>
  <c r="C1730" i="6"/>
  <c r="H1730" i="6" s="1"/>
  <c r="C1731" i="6"/>
  <c r="H1731" i="6" s="1"/>
  <c r="C1732" i="6"/>
  <c r="H1732" i="6" s="1"/>
  <c r="C1733" i="6"/>
  <c r="H1733" i="6" s="1"/>
  <c r="C1734" i="6"/>
  <c r="H1734" i="6" s="1"/>
  <c r="C1735" i="6"/>
  <c r="C1736" i="6"/>
  <c r="H1736" i="6" s="1"/>
  <c r="C1737" i="6"/>
  <c r="H1737" i="6" s="1"/>
  <c r="C1738" i="6"/>
  <c r="H1738" i="6" s="1"/>
  <c r="C1739" i="6"/>
  <c r="H1739" i="6" s="1"/>
  <c r="C1740" i="6"/>
  <c r="H1740" i="6" s="1"/>
  <c r="C1741" i="6"/>
  <c r="H1741" i="6" s="1"/>
  <c r="C1742" i="6"/>
  <c r="H1742" i="6" s="1"/>
  <c r="C1743" i="6"/>
  <c r="H1743" i="6" s="1"/>
  <c r="C1744" i="6"/>
  <c r="H1744" i="6" s="1"/>
  <c r="C1745" i="6"/>
  <c r="H1745" i="6" s="1"/>
  <c r="C1746" i="6"/>
  <c r="H1746" i="6" s="1"/>
  <c r="C1747" i="6"/>
  <c r="H1747" i="6" s="1"/>
  <c r="C1748" i="6"/>
  <c r="H1748" i="6" s="1"/>
  <c r="C1749" i="6"/>
  <c r="H1749" i="6" s="1"/>
  <c r="C1750" i="6"/>
  <c r="C1751" i="6"/>
  <c r="H1751" i="6" s="1"/>
  <c r="C1752" i="6"/>
  <c r="H1752" i="6" s="1"/>
  <c r="C1753" i="6"/>
  <c r="C1754" i="6"/>
  <c r="H1754" i="6" s="1"/>
  <c r="C1755" i="6"/>
  <c r="C1756" i="6"/>
  <c r="H1756" i="6" s="1"/>
  <c r="C1757" i="6"/>
  <c r="H1757" i="6" s="1"/>
  <c r="C1758" i="6"/>
  <c r="H1758" i="6" s="1"/>
  <c r="C1759" i="6"/>
  <c r="C1760" i="6"/>
  <c r="H1760" i="6" s="1"/>
  <c r="C1761" i="6"/>
  <c r="C1762" i="6"/>
  <c r="H1762" i="6" s="1"/>
  <c r="C1763" i="6"/>
  <c r="H1763" i="6" s="1"/>
  <c r="C1764" i="6"/>
  <c r="H1764" i="6" s="1"/>
  <c r="C1765" i="6"/>
  <c r="H1765" i="6" s="1"/>
  <c r="C1766" i="6"/>
  <c r="H1766" i="6" s="1"/>
  <c r="C1767" i="6"/>
  <c r="H1767" i="6" s="1"/>
  <c r="C1768" i="6"/>
  <c r="H1768" i="6" s="1"/>
  <c r="C1769" i="6"/>
  <c r="H1769" i="6" s="1"/>
  <c r="C1770" i="6"/>
  <c r="H1770" i="6" s="1"/>
  <c r="C1771" i="6"/>
  <c r="H1771" i="6" s="1"/>
  <c r="C1772" i="6"/>
  <c r="H1772" i="6" s="1"/>
  <c r="C1773" i="6"/>
  <c r="H1773" i="6" s="1"/>
  <c r="C1774" i="6"/>
  <c r="H1774" i="6" s="1"/>
  <c r="C1775" i="6"/>
  <c r="H1775" i="6" s="1"/>
  <c r="C1776" i="6"/>
  <c r="H1776" i="6" s="1"/>
  <c r="C1777" i="6"/>
  <c r="H1777" i="6" s="1"/>
  <c r="C1778" i="6"/>
  <c r="H1778" i="6" s="1"/>
  <c r="C1779" i="6"/>
  <c r="H1779" i="6" s="1"/>
  <c r="C1780" i="6"/>
  <c r="H1780" i="6" s="1"/>
  <c r="C1781" i="6"/>
  <c r="H1781" i="6" s="1"/>
  <c r="C1782" i="6"/>
  <c r="H1782" i="6" s="1"/>
  <c r="C1783" i="6"/>
  <c r="H1783" i="6" s="1"/>
  <c r="C1784" i="6"/>
  <c r="H1784" i="6" s="1"/>
  <c r="C1785" i="6"/>
  <c r="C1786" i="6"/>
  <c r="H1786" i="6" s="1"/>
  <c r="C1787" i="6"/>
  <c r="H1787" i="6" s="1"/>
  <c r="C1788" i="6"/>
  <c r="H1788" i="6" s="1"/>
  <c r="C1789" i="6"/>
  <c r="H1789" i="6" s="1"/>
  <c r="C1790" i="6"/>
  <c r="H1790" i="6" s="1"/>
  <c r="C1791" i="6"/>
  <c r="C1792" i="6"/>
  <c r="H1792" i="6" s="1"/>
  <c r="C1793" i="6"/>
  <c r="H1793" i="6" s="1"/>
  <c r="C1794" i="6"/>
  <c r="H1794" i="6" s="1"/>
  <c r="C1795" i="6"/>
  <c r="H1795" i="6" s="1"/>
  <c r="C1796" i="6"/>
  <c r="H1796" i="6" s="1"/>
  <c r="C1797" i="6"/>
  <c r="H1797" i="6" s="1"/>
  <c r="C1798" i="6"/>
  <c r="H1798" i="6" s="1"/>
  <c r="C1799" i="6"/>
  <c r="H1799" i="6" s="1"/>
  <c r="C1800" i="6"/>
  <c r="H1800" i="6" s="1"/>
  <c r="C1801" i="6"/>
  <c r="H1801" i="6" s="1"/>
  <c r="C1802" i="6"/>
  <c r="H1802" i="6" s="1"/>
  <c r="C1803" i="6"/>
  <c r="H1803" i="6" s="1"/>
  <c r="C1804" i="6"/>
  <c r="H1804" i="6" s="1"/>
  <c r="C1805" i="6"/>
  <c r="H1805" i="6" s="1"/>
  <c r="C1806" i="6"/>
  <c r="H1806" i="6" s="1"/>
  <c r="C1807" i="6"/>
  <c r="H1807" i="6" s="1"/>
  <c r="C1808" i="6"/>
  <c r="H1808" i="6" s="1"/>
  <c r="C1809" i="6"/>
  <c r="H1809" i="6" s="1"/>
  <c r="C1810" i="6"/>
  <c r="H1810" i="6" s="1"/>
  <c r="C1811" i="6"/>
  <c r="H1811" i="6" s="1"/>
  <c r="C1812" i="6"/>
  <c r="H1812" i="6" s="1"/>
  <c r="C1813" i="6"/>
  <c r="H1813" i="6" s="1"/>
  <c r="C1814" i="6"/>
  <c r="H1814" i="6" s="1"/>
  <c r="C1815" i="6"/>
  <c r="H1815" i="6" s="1"/>
  <c r="C1816" i="6"/>
  <c r="H1816" i="6" s="1"/>
  <c r="C1817" i="6"/>
  <c r="C1818" i="6"/>
  <c r="H1818" i="6" s="1"/>
  <c r="C1819" i="6"/>
  <c r="H1819" i="6" s="1"/>
  <c r="C1820" i="6"/>
  <c r="H1820" i="6" s="1"/>
  <c r="C1821" i="6"/>
  <c r="H1821" i="6" s="1"/>
  <c r="C1822" i="6"/>
  <c r="C1823" i="6"/>
  <c r="H1823" i="6" s="1"/>
  <c r="C1824" i="6"/>
  <c r="H1824" i="6" s="1"/>
  <c r="C1825" i="6"/>
  <c r="C1826" i="6"/>
  <c r="H1826" i="6" s="1"/>
  <c r="C1827" i="6"/>
  <c r="H1827" i="6" s="1"/>
  <c r="C1828" i="6"/>
  <c r="H1828" i="6" s="1"/>
  <c r="C1829" i="6"/>
  <c r="H1829" i="6" s="1"/>
  <c r="C1830" i="6"/>
  <c r="H1830" i="6" s="1"/>
  <c r="C1831" i="6"/>
  <c r="C1832" i="6"/>
  <c r="H1832" i="6" s="1"/>
  <c r="C1833" i="6"/>
  <c r="C1834" i="6"/>
  <c r="C1835" i="6"/>
  <c r="H1835" i="6" s="1"/>
  <c r="C1836" i="6"/>
  <c r="H1836" i="6" s="1"/>
  <c r="C1837" i="6"/>
  <c r="H1837" i="6" s="1"/>
  <c r="C1838" i="6"/>
  <c r="H1838" i="6" s="1"/>
  <c r="C1839" i="6"/>
  <c r="H1839" i="6" s="1"/>
  <c r="C1840" i="6"/>
  <c r="H1840" i="6" s="1"/>
  <c r="C1841" i="6"/>
  <c r="H1841" i="6" s="1"/>
  <c r="C1842" i="6"/>
  <c r="H1842" i="6" s="1"/>
  <c r="C1843" i="6"/>
  <c r="H1843" i="6" s="1"/>
  <c r="C1844" i="6"/>
  <c r="H1844" i="6" s="1"/>
  <c r="C1845" i="6"/>
  <c r="H1845" i="6" s="1"/>
  <c r="C1846" i="6"/>
  <c r="H1846" i="6" s="1"/>
  <c r="C1847" i="6"/>
  <c r="H1847" i="6" s="1"/>
  <c r="C1848" i="6"/>
  <c r="H1848" i="6" s="1"/>
  <c r="C1849" i="6"/>
  <c r="H1849" i="6" s="1"/>
  <c r="C1850" i="6"/>
  <c r="H1850" i="6" s="1"/>
  <c r="C1851" i="6"/>
  <c r="H1851" i="6" s="1"/>
  <c r="C1852" i="6"/>
  <c r="H1852" i="6" s="1"/>
  <c r="C1853" i="6"/>
  <c r="H1853" i="6" s="1"/>
  <c r="C1854" i="6"/>
  <c r="H1854" i="6" s="1"/>
  <c r="C1855" i="6"/>
  <c r="H1855" i="6" s="1"/>
  <c r="C1856" i="6"/>
  <c r="H1856" i="6" s="1"/>
  <c r="C1857" i="6"/>
  <c r="H1857" i="6" s="1"/>
  <c r="C1858" i="6"/>
  <c r="H1858" i="6" s="1"/>
  <c r="C1859" i="6"/>
  <c r="H1859" i="6" s="1"/>
  <c r="C1860" i="6"/>
  <c r="H1860" i="6" s="1"/>
  <c r="C1861" i="6"/>
  <c r="H1861" i="6" s="1"/>
  <c r="C1862" i="6"/>
  <c r="C1863" i="6"/>
  <c r="C1864" i="6"/>
  <c r="C1865" i="6"/>
  <c r="H1865" i="6" s="1"/>
  <c r="C1866" i="6"/>
  <c r="H1866" i="6" s="1"/>
  <c r="C1867" i="6"/>
  <c r="H1867" i="6" s="1"/>
  <c r="C1868" i="6"/>
  <c r="H1868" i="6" s="1"/>
  <c r="C1869" i="6"/>
  <c r="H1869" i="6" s="1"/>
  <c r="C1870" i="6"/>
  <c r="C1871" i="6"/>
  <c r="H1871" i="6" s="1"/>
  <c r="C1872" i="6"/>
  <c r="H1872" i="6" s="1"/>
  <c r="C1873" i="6"/>
  <c r="H1873" i="6" s="1"/>
  <c r="C1874" i="6"/>
  <c r="H1874" i="6" s="1"/>
  <c r="C1875" i="6"/>
  <c r="H1875" i="6" s="1"/>
  <c r="C1876" i="6"/>
  <c r="H1876" i="6" s="1"/>
  <c r="C1877" i="6"/>
  <c r="H1877" i="6" s="1"/>
  <c r="C1878" i="6"/>
  <c r="C1879" i="6"/>
  <c r="H1879" i="6" s="1"/>
  <c r="C1880" i="6"/>
  <c r="H1880" i="6" s="1"/>
  <c r="C1881" i="6"/>
  <c r="H1881" i="6" s="1"/>
  <c r="C1882" i="6"/>
  <c r="H1882" i="6" s="1"/>
  <c r="C1883" i="6"/>
  <c r="C1884" i="6"/>
  <c r="H1884" i="6" s="1"/>
  <c r="C1885" i="6"/>
  <c r="H1885" i="6" s="1"/>
  <c r="C1886" i="6"/>
  <c r="H1886" i="6" s="1"/>
  <c r="C1887" i="6"/>
  <c r="H1887" i="6" s="1"/>
  <c r="C1888" i="6"/>
  <c r="H1888" i="6" s="1"/>
  <c r="C1889" i="6"/>
  <c r="H1889" i="6" s="1"/>
  <c r="C1890" i="6"/>
  <c r="H1890" i="6" s="1"/>
  <c r="C1891" i="6"/>
  <c r="H1891" i="6" s="1"/>
  <c r="C1892" i="6"/>
  <c r="H1892" i="6" s="1"/>
  <c r="C1893" i="6"/>
  <c r="H1893" i="6" s="1"/>
  <c r="C1894" i="6"/>
  <c r="H1894" i="6" s="1"/>
  <c r="C1895" i="6"/>
  <c r="H1895" i="6" s="1"/>
  <c r="C1896" i="6"/>
  <c r="H1896" i="6" s="1"/>
  <c r="C1897" i="6"/>
  <c r="H1897" i="6" s="1"/>
  <c r="C1898" i="6"/>
  <c r="H1898" i="6" s="1"/>
  <c r="C1899" i="6"/>
  <c r="H1899" i="6" s="1"/>
  <c r="C1900" i="6"/>
  <c r="H1900" i="6" s="1"/>
  <c r="C1901" i="6"/>
  <c r="H1901" i="6" s="1"/>
  <c r="C1902" i="6"/>
  <c r="H1902" i="6" s="1"/>
  <c r="C1903" i="6"/>
  <c r="H1903" i="6" s="1"/>
  <c r="C1904" i="6"/>
  <c r="C1905" i="6"/>
  <c r="C1906" i="6"/>
  <c r="C1907" i="6"/>
  <c r="C1908" i="6"/>
  <c r="C1909" i="6"/>
  <c r="C1910" i="6"/>
  <c r="C1911" i="6"/>
  <c r="C1912" i="6"/>
  <c r="C1913" i="6"/>
  <c r="C1914" i="6"/>
  <c r="C1915" i="6"/>
  <c r="C1916" i="6"/>
  <c r="C1917" i="6"/>
  <c r="C1918" i="6"/>
  <c r="C1919" i="6"/>
  <c r="C1920" i="6"/>
  <c r="C1921" i="6"/>
  <c r="C1922" i="6"/>
  <c r="C1923" i="6"/>
  <c r="C1924" i="6"/>
  <c r="C1925" i="6"/>
  <c r="C1926" i="6"/>
  <c r="C1927" i="6"/>
  <c r="C1928" i="6"/>
  <c r="C1929" i="6"/>
  <c r="C1930" i="6"/>
  <c r="C1931" i="6"/>
  <c r="C1932" i="6"/>
  <c r="C1933" i="6"/>
  <c r="C1934" i="6"/>
  <c r="C1935" i="6"/>
  <c r="C1936" i="6"/>
  <c r="C1937" i="6"/>
  <c r="C1938" i="6"/>
  <c r="C1939" i="6"/>
  <c r="C1940" i="6"/>
  <c r="C1941" i="6"/>
  <c r="C1942" i="6"/>
  <c r="C1943" i="6"/>
  <c r="C1944" i="6"/>
  <c r="C1945" i="6"/>
  <c r="C1946" i="6"/>
  <c r="C1947" i="6"/>
  <c r="H1947" i="6" s="1"/>
  <c r="C1948" i="6"/>
  <c r="H1948" i="6" s="1"/>
  <c r="C1949" i="6"/>
  <c r="H1949" i="6" s="1"/>
  <c r="C1950" i="6"/>
  <c r="H1950" i="6" s="1"/>
  <c r="C1951" i="6"/>
  <c r="H1951" i="6" s="1"/>
  <c r="C1952" i="6"/>
  <c r="C1953" i="6"/>
  <c r="C1954" i="6"/>
  <c r="H1954" i="6" s="1"/>
  <c r="C1955" i="6"/>
  <c r="H1955" i="6" s="1"/>
  <c r="C1956" i="6"/>
  <c r="H1956" i="6" s="1"/>
  <c r="C1957" i="6"/>
  <c r="H1957" i="6" s="1"/>
  <c r="C1958" i="6"/>
  <c r="H1958" i="6" s="1"/>
  <c r="C1959" i="6"/>
  <c r="C1960" i="6"/>
  <c r="C1961" i="6"/>
  <c r="H1961" i="6" s="1"/>
  <c r="C1962" i="6"/>
  <c r="H1962" i="6" s="1"/>
  <c r="C1963" i="6"/>
  <c r="H1963" i="6" s="1"/>
  <c r="C1964" i="6"/>
  <c r="H1964" i="6" s="1"/>
  <c r="C1965" i="6"/>
  <c r="H1965" i="6" s="1"/>
  <c r="C1966" i="6"/>
  <c r="H1966" i="6" s="1"/>
  <c r="C1967" i="6"/>
  <c r="H1967" i="6" s="1"/>
  <c r="C1968" i="6"/>
  <c r="H1968" i="6" s="1"/>
  <c r="C1969" i="6"/>
  <c r="H1969" i="6" s="1"/>
  <c r="C1970" i="6"/>
  <c r="H1970" i="6" s="1"/>
  <c r="C1971" i="6"/>
  <c r="H1971" i="6" s="1"/>
  <c r="C1972" i="6"/>
  <c r="H1972" i="6" s="1"/>
  <c r="C1973" i="6"/>
  <c r="H1973" i="6" s="1"/>
  <c r="C1974" i="6"/>
  <c r="H1974" i="6" s="1"/>
  <c r="C1975" i="6"/>
  <c r="H1975" i="6" s="1"/>
  <c r="C1976" i="6"/>
  <c r="H1976" i="6" s="1"/>
  <c r="C1977" i="6"/>
  <c r="C1978" i="6"/>
  <c r="C1979" i="6"/>
  <c r="C1980" i="6"/>
  <c r="H1980" i="6" s="1"/>
  <c r="C1981" i="6"/>
  <c r="H1981" i="6" s="1"/>
  <c r="C1982" i="6"/>
  <c r="H1982" i="6" s="1"/>
  <c r="C1983" i="6"/>
  <c r="H1983" i="6" s="1"/>
  <c r="C1984" i="6"/>
  <c r="H1984" i="6" s="1"/>
  <c r="C1985" i="6"/>
  <c r="H1985" i="6" s="1"/>
  <c r="C1986" i="6"/>
  <c r="H1986" i="6" s="1"/>
  <c r="C1987" i="6"/>
  <c r="H1987" i="6" s="1"/>
  <c r="C1988" i="6"/>
  <c r="H1988" i="6" s="1"/>
  <c r="C1989" i="6"/>
  <c r="H1989" i="6" s="1"/>
  <c r="C1990" i="6"/>
  <c r="C1991" i="6"/>
  <c r="H1991" i="6" s="1"/>
  <c r="C1992" i="6"/>
  <c r="H1992" i="6" s="1"/>
  <c r="C1993" i="6"/>
  <c r="H1993" i="6" s="1"/>
  <c r="C1994" i="6"/>
  <c r="H1994" i="6" s="1"/>
  <c r="C1995" i="6"/>
  <c r="H1995" i="6" s="1"/>
  <c r="C1996" i="6"/>
  <c r="H1996" i="6" s="1"/>
  <c r="C1997" i="6"/>
  <c r="H1997" i="6" s="1"/>
  <c r="C1998" i="6"/>
  <c r="H1998" i="6" s="1"/>
  <c r="C1999" i="6"/>
  <c r="H1999" i="6" s="1"/>
  <c r="C2000" i="6"/>
  <c r="H2000" i="6" s="1"/>
  <c r="C2001" i="6"/>
  <c r="H2001" i="6" s="1"/>
  <c r="C2002" i="6"/>
  <c r="C2003" i="6"/>
  <c r="H2003" i="6" s="1"/>
  <c r="C2004" i="6"/>
  <c r="H2004" i="6" s="1"/>
  <c r="C2005" i="6"/>
  <c r="H2005" i="6" s="1"/>
  <c r="C2006" i="6"/>
  <c r="H2006" i="6" s="1"/>
  <c r="C2007" i="6"/>
  <c r="H2007" i="6" s="1"/>
  <c r="C2008" i="6"/>
  <c r="H2008" i="6" s="1"/>
  <c r="C2009" i="6"/>
  <c r="H2009" i="6" s="1"/>
  <c r="C2010" i="6"/>
  <c r="C2011" i="6"/>
  <c r="H2011" i="6" s="1"/>
  <c r="C2012" i="6"/>
  <c r="H2012" i="6" s="1"/>
  <c r="C2013" i="6"/>
  <c r="H2013" i="6" s="1"/>
  <c r="C2014" i="6"/>
  <c r="H2014" i="6" s="1"/>
  <c r="C2015" i="6"/>
  <c r="H2015" i="6" s="1"/>
  <c r="C2016" i="6"/>
  <c r="H2016" i="6" s="1"/>
  <c r="C2017" i="6"/>
  <c r="H2017" i="6" s="1"/>
  <c r="C2018" i="6"/>
  <c r="C2019" i="6"/>
  <c r="C2020" i="6"/>
  <c r="H2020" i="6" s="1"/>
  <c r="C2021" i="6"/>
  <c r="H2021" i="6" s="1"/>
  <c r="C2022" i="6"/>
  <c r="H2022" i="6" s="1"/>
  <c r="C2023" i="6"/>
  <c r="H2023" i="6" s="1"/>
  <c r="C2024" i="6"/>
  <c r="H2024" i="6" s="1"/>
  <c r="C2025" i="6"/>
  <c r="C2026" i="6"/>
  <c r="H2026" i="6" s="1"/>
  <c r="C2027" i="6"/>
  <c r="H2027" i="6" s="1"/>
  <c r="C2028" i="6"/>
  <c r="H2028" i="6" s="1"/>
  <c r="C2029" i="6"/>
  <c r="H2029" i="6" s="1"/>
  <c r="C2030" i="6"/>
  <c r="H2030" i="6" s="1"/>
  <c r="C2031" i="6"/>
  <c r="H2031" i="6" s="1"/>
  <c r="C2032" i="6"/>
  <c r="H2032" i="6" s="1"/>
  <c r="C2033" i="6"/>
  <c r="H2033" i="6" s="1"/>
  <c r="C2034" i="6"/>
  <c r="H2034" i="6" s="1"/>
  <c r="C2035" i="6"/>
  <c r="H2035" i="6" s="1"/>
  <c r="C2036" i="6"/>
  <c r="H2036" i="6" s="1"/>
  <c r="C2037" i="6"/>
  <c r="H2037" i="6" s="1"/>
  <c r="C2038" i="6"/>
  <c r="C2039" i="6"/>
  <c r="H2039" i="6" s="1"/>
  <c r="C2040" i="6"/>
  <c r="H2040" i="6" s="1"/>
  <c r="C2041" i="6"/>
  <c r="H2041" i="6" s="1"/>
  <c r="C2042" i="6"/>
  <c r="H2042" i="6" s="1"/>
  <c r="C2043" i="6"/>
  <c r="H2043" i="6" s="1"/>
  <c r="C2044" i="6"/>
  <c r="H2044" i="6" s="1"/>
  <c r="C2045" i="6"/>
  <c r="H2045" i="6" s="1"/>
  <c r="C2046" i="6"/>
  <c r="H2046" i="6" s="1"/>
  <c r="C2047" i="6"/>
  <c r="H2047" i="6" s="1"/>
  <c r="C2048" i="6"/>
  <c r="H2048" i="6" s="1"/>
  <c r="C2049" i="6"/>
  <c r="H2049" i="6" s="1"/>
  <c r="C2050" i="6"/>
  <c r="H2050" i="6" s="1"/>
  <c r="C2051" i="6"/>
  <c r="C2052" i="6"/>
  <c r="H2052" i="6" s="1"/>
  <c r="C2053" i="6"/>
  <c r="C2054" i="6"/>
  <c r="C2055" i="6"/>
  <c r="C2056" i="6"/>
  <c r="C2057" i="6"/>
  <c r="H2057" i="6" s="1"/>
  <c r="C2058" i="6"/>
  <c r="H2058" i="6" s="1"/>
  <c r="C2059" i="6"/>
  <c r="H2059" i="6" s="1"/>
  <c r="C2060" i="6"/>
  <c r="H2060" i="6" s="1"/>
  <c r="C2061" i="6"/>
  <c r="H2061" i="6" s="1"/>
  <c r="C2062" i="6"/>
  <c r="C2063" i="6"/>
  <c r="H2063" i="6" s="1"/>
  <c r="C2064" i="6"/>
  <c r="H2064" i="6" s="1"/>
  <c r="C2065" i="6"/>
  <c r="H2065" i="6" s="1"/>
  <c r="C2066" i="6"/>
  <c r="H2066" i="6" s="1"/>
  <c r="C2067" i="6"/>
  <c r="H2067" i="6" s="1"/>
  <c r="C2068" i="6"/>
  <c r="H2068" i="6" s="1"/>
  <c r="C2069" i="6"/>
  <c r="H2069" i="6" s="1"/>
  <c r="C2070" i="6"/>
  <c r="H2070" i="6" s="1"/>
  <c r="C2071" i="6"/>
  <c r="H2071" i="6" s="1"/>
  <c r="C2072" i="6"/>
  <c r="H2072" i="6" s="1"/>
  <c r="C2073" i="6"/>
  <c r="H2073" i="6" s="1"/>
  <c r="C2074" i="6"/>
  <c r="H2074" i="6" s="1"/>
  <c r="C2075" i="6"/>
  <c r="H2075" i="6" s="1"/>
  <c r="C2076" i="6"/>
  <c r="H2076" i="6" s="1"/>
  <c r="C2077" i="6"/>
  <c r="H2077" i="6" s="1"/>
  <c r="C2078" i="6"/>
  <c r="H2078" i="6" s="1"/>
  <c r="C2079" i="6"/>
  <c r="H2079" i="6" s="1"/>
  <c r="C2080" i="6"/>
  <c r="H2080" i="6" s="1"/>
  <c r="C2081" i="6"/>
  <c r="H2081" i="6" s="1"/>
  <c r="C2082" i="6"/>
  <c r="H2082" i="6" s="1"/>
  <c r="C2083" i="6"/>
  <c r="H2083" i="6" s="1"/>
  <c r="C2084" i="6"/>
  <c r="H2084" i="6" s="1"/>
  <c r="C2085" i="6"/>
  <c r="H2085" i="6" s="1"/>
  <c r="C2086" i="6"/>
  <c r="C2087" i="6"/>
  <c r="H2087" i="6" s="1"/>
  <c r="C2088" i="6"/>
  <c r="H2088" i="6" s="1"/>
  <c r="C2089" i="6"/>
  <c r="H2089" i="6" s="1"/>
  <c r="C2090" i="6"/>
  <c r="H2090" i="6" s="1"/>
  <c r="C2091" i="6"/>
  <c r="H2091" i="6" s="1"/>
  <c r="C2092" i="6"/>
  <c r="H2092" i="6" s="1"/>
  <c r="C2093" i="6"/>
  <c r="H2093" i="6" s="1"/>
  <c r="C2094" i="6"/>
  <c r="H2094" i="6" s="1"/>
  <c r="C2095" i="6"/>
  <c r="H2095" i="6" s="1"/>
  <c r="C2096" i="6"/>
  <c r="H2096" i="6" s="1"/>
  <c r="C2097" i="6"/>
  <c r="C2098" i="6"/>
  <c r="H2098" i="6" s="1"/>
  <c r="C2099" i="6"/>
  <c r="H2099" i="6" s="1"/>
  <c r="C2100" i="6"/>
  <c r="H2100" i="6" s="1"/>
  <c r="C2101" i="6"/>
  <c r="H2101" i="6" s="1"/>
  <c r="C2102" i="6"/>
  <c r="H2102" i="6" s="1"/>
  <c r="C2103" i="6"/>
  <c r="H2103" i="6" s="1"/>
  <c r="C2104" i="6"/>
  <c r="C2105" i="6"/>
  <c r="H2105" i="6" s="1"/>
  <c r="C2106" i="6"/>
  <c r="H2106" i="6" s="1"/>
  <c r="C2107" i="6"/>
  <c r="H2107" i="6" s="1"/>
  <c r="C2108" i="6"/>
  <c r="H2108" i="6" s="1"/>
  <c r="C2109" i="6"/>
  <c r="H2109" i="6" s="1"/>
  <c r="C2110" i="6"/>
  <c r="H2110" i="6" s="1"/>
  <c r="C2111" i="6"/>
  <c r="H2111" i="6" s="1"/>
  <c r="C2112" i="6"/>
  <c r="H2112" i="6" s="1"/>
  <c r="C2113" i="6"/>
  <c r="H2113" i="6" s="1"/>
  <c r="C2114" i="6"/>
  <c r="H2114" i="6" s="1"/>
  <c r="C2115" i="6"/>
  <c r="C2116" i="6"/>
  <c r="H2116" i="6" s="1"/>
  <c r="C2117" i="6"/>
  <c r="H2117" i="6" s="1"/>
  <c r="C2118" i="6"/>
  <c r="H2118" i="6" s="1"/>
  <c r="C2119" i="6"/>
  <c r="H2119" i="6" s="1"/>
  <c r="C2120" i="6"/>
  <c r="H2120" i="6" s="1"/>
  <c r="C2121" i="6"/>
  <c r="C2122" i="6"/>
  <c r="H2122" i="6" s="1"/>
  <c r="C2123" i="6"/>
  <c r="C2124" i="6"/>
  <c r="H2124" i="6" s="1"/>
  <c r="C2125" i="6"/>
  <c r="H2125" i="6" s="1"/>
  <c r="C2126" i="6"/>
  <c r="C2127" i="6"/>
  <c r="C2128" i="6"/>
  <c r="H2128" i="6" s="1"/>
  <c r="C2129" i="6"/>
  <c r="H2129" i="6" s="1"/>
  <c r="C2130" i="6"/>
  <c r="H2130" i="6" s="1"/>
  <c r="C2131" i="6"/>
  <c r="H2131" i="6" s="1"/>
  <c r="C2132" i="6"/>
  <c r="H2132" i="6" s="1"/>
  <c r="C2133" i="6"/>
  <c r="H2133" i="6" s="1"/>
  <c r="C2134" i="6"/>
  <c r="H2134" i="6" s="1"/>
  <c r="C2135" i="6"/>
  <c r="H2135" i="6" s="1"/>
  <c r="C2136" i="6"/>
  <c r="H2136" i="6" s="1"/>
  <c r="C2137" i="6"/>
  <c r="H2137" i="6" s="1"/>
  <c r="C2138" i="6"/>
  <c r="H2138" i="6" s="1"/>
  <c r="C2139" i="6"/>
  <c r="H2139" i="6" s="1"/>
  <c r="C2140" i="6"/>
  <c r="H2140" i="6" s="1"/>
  <c r="C2141" i="6"/>
  <c r="H2141" i="6" s="1"/>
  <c r="C2142" i="6"/>
  <c r="H2142" i="6" s="1"/>
  <c r="C2143" i="6"/>
  <c r="H2143" i="6" s="1"/>
  <c r="C2144" i="6"/>
  <c r="H2144" i="6" s="1"/>
  <c r="C2145" i="6"/>
  <c r="H2145" i="6" s="1"/>
  <c r="C2146" i="6"/>
  <c r="H2146" i="6" s="1"/>
  <c r="C2147" i="6"/>
  <c r="H2147" i="6" s="1"/>
  <c r="C2148" i="6"/>
  <c r="H2148" i="6" s="1"/>
  <c r="C2149" i="6"/>
  <c r="H2149" i="6" s="1"/>
  <c r="C2150" i="6"/>
  <c r="H2150" i="6" s="1"/>
  <c r="C2151" i="6"/>
  <c r="H2151" i="6" s="1"/>
  <c r="C2152" i="6"/>
  <c r="H2152" i="6" s="1"/>
  <c r="C2153" i="6"/>
  <c r="H2153" i="6" s="1"/>
  <c r="C2154" i="6"/>
  <c r="H2154" i="6" s="1"/>
  <c r="C2155" i="6"/>
  <c r="H2155" i="6" s="1"/>
  <c r="C2156" i="6"/>
  <c r="H2156" i="6" s="1"/>
  <c r="C2157" i="6"/>
  <c r="H2157" i="6" s="1"/>
  <c r="C2158" i="6"/>
  <c r="H2158" i="6" s="1"/>
  <c r="C2159" i="6"/>
  <c r="H2159" i="6" s="1"/>
  <c r="C2160" i="6"/>
  <c r="H2160" i="6" s="1"/>
  <c r="C2161" i="6"/>
  <c r="H2161" i="6" s="1"/>
  <c r="C2162" i="6"/>
  <c r="H2162" i="6" s="1"/>
  <c r="C2163" i="6"/>
  <c r="H2163" i="6" s="1"/>
  <c r="C2164" i="6"/>
  <c r="H2164" i="6" s="1"/>
  <c r="C2165" i="6"/>
  <c r="H2165" i="6" s="1"/>
  <c r="C2166" i="6"/>
  <c r="H2166" i="6" s="1"/>
  <c r="C2167" i="6"/>
  <c r="H2167" i="6" s="1"/>
  <c r="C2168" i="6"/>
  <c r="H2168" i="6" s="1"/>
  <c r="C2169" i="6"/>
  <c r="H2169" i="6" s="1"/>
  <c r="C2170" i="6"/>
  <c r="C2171" i="6"/>
  <c r="C2172" i="6"/>
  <c r="H2172" i="6" s="1"/>
  <c r="C2173" i="6"/>
  <c r="C2174" i="6"/>
  <c r="H2174" i="6" s="1"/>
  <c r="C2175" i="6"/>
  <c r="H2175" i="6" s="1"/>
  <c r="C2176" i="6"/>
  <c r="H2176" i="6" s="1"/>
  <c r="C2177" i="6"/>
  <c r="C2178" i="6"/>
  <c r="H2178" i="6" s="1"/>
  <c r="C2179" i="6"/>
  <c r="H2179" i="6" s="1"/>
  <c r="C2180" i="6"/>
  <c r="H2180" i="6" s="1"/>
  <c r="C2181" i="6"/>
  <c r="H2181" i="6" s="1"/>
  <c r="C2182" i="6"/>
  <c r="H2182" i="6" s="1"/>
  <c r="C2183" i="6"/>
  <c r="H2183" i="6" s="1"/>
  <c r="C2184" i="6"/>
  <c r="H2184" i="6" s="1"/>
  <c r="C2185" i="6"/>
  <c r="H2185" i="6" s="1"/>
  <c r="C2186" i="6"/>
  <c r="H2186" i="6" s="1"/>
  <c r="C2187" i="6"/>
  <c r="C2188" i="6"/>
  <c r="H2188" i="6" s="1"/>
  <c r="C2189" i="6"/>
  <c r="H2189" i="6" s="1"/>
  <c r="C2190" i="6"/>
  <c r="C2191" i="6"/>
  <c r="H2191" i="6" s="1"/>
  <c r="C2192" i="6"/>
  <c r="C2193" i="6"/>
  <c r="C2194" i="6"/>
  <c r="H2194" i="6" s="1"/>
  <c r="C2195" i="6"/>
  <c r="H2195" i="6" s="1"/>
  <c r="C2196" i="6"/>
  <c r="H2196" i="6" s="1"/>
  <c r="C2197" i="6"/>
  <c r="H2197" i="6" s="1"/>
  <c r="C2198" i="6"/>
  <c r="H2198" i="6" s="1"/>
  <c r="C2199" i="6"/>
  <c r="H2199" i="6" s="1"/>
  <c r="C2200" i="6"/>
  <c r="H2200" i="6" s="1"/>
  <c r="C2201" i="6"/>
  <c r="H2201" i="6" s="1"/>
  <c r="C2202" i="6"/>
  <c r="H2202" i="6" s="1"/>
  <c r="C2203" i="6"/>
  <c r="H2203" i="6" s="1"/>
  <c r="C2204" i="6"/>
  <c r="H2204" i="6" s="1"/>
  <c r="C2205" i="6"/>
  <c r="H2205" i="6" s="1"/>
  <c r="C2206" i="6"/>
  <c r="H2206" i="6" s="1"/>
  <c r="C2207" i="6"/>
  <c r="H2207" i="6" s="1"/>
  <c r="C2208" i="6"/>
  <c r="H2208" i="6" s="1"/>
  <c r="C2209" i="6"/>
  <c r="H2209" i="6" s="1"/>
  <c r="C2210" i="6"/>
  <c r="H2210" i="6" s="1"/>
  <c r="C2211" i="6"/>
  <c r="H2211" i="6" s="1"/>
  <c r="C2212" i="6"/>
  <c r="H2212" i="6" s="1"/>
  <c r="C2213" i="6"/>
  <c r="H2213" i="6" s="1"/>
  <c r="C2214" i="6"/>
  <c r="H2214" i="6" s="1"/>
  <c r="C2215" i="6"/>
  <c r="H2215" i="6" s="1"/>
  <c r="C2216" i="6"/>
  <c r="H2216" i="6" s="1"/>
  <c r="C2217" i="6"/>
  <c r="H2217" i="6" s="1"/>
  <c r="C2218" i="6"/>
  <c r="H2218" i="6" s="1"/>
  <c r="C2219" i="6"/>
  <c r="H2219" i="6" s="1"/>
  <c r="C2220" i="6"/>
  <c r="H2220" i="6" s="1"/>
  <c r="C2221" i="6"/>
  <c r="H2221" i="6" s="1"/>
  <c r="C2222" i="6"/>
  <c r="H2222" i="6" s="1"/>
  <c r="C2223" i="6"/>
  <c r="H2223" i="6" s="1"/>
  <c r="C2224" i="6"/>
  <c r="H2224" i="6" s="1"/>
  <c r="C2225" i="6"/>
  <c r="H2225" i="6" s="1"/>
  <c r="C2226" i="6"/>
  <c r="H2226" i="6" s="1"/>
  <c r="C2227" i="6"/>
  <c r="H2227" i="6" s="1"/>
  <c r="C2228" i="6"/>
  <c r="H2228" i="6" s="1"/>
  <c r="C2229" i="6"/>
  <c r="H2229" i="6" s="1"/>
  <c r="C2230" i="6"/>
  <c r="C2231" i="6"/>
  <c r="H2231" i="6" s="1"/>
  <c r="C2232" i="6"/>
  <c r="H2232" i="6" s="1"/>
  <c r="C2233" i="6"/>
  <c r="H2233" i="6" s="1"/>
  <c r="C2234" i="6"/>
  <c r="C2235" i="6"/>
  <c r="H2235" i="6" s="1"/>
  <c r="C2236" i="6"/>
  <c r="H2236" i="6" s="1"/>
  <c r="C2237" i="6"/>
  <c r="C2238" i="6"/>
  <c r="H2238" i="6" s="1"/>
  <c r="C2239" i="6"/>
  <c r="C2240" i="6"/>
  <c r="H2240" i="6" s="1"/>
  <c r="C2241" i="6"/>
  <c r="H2241" i="6" s="1"/>
  <c r="C2242" i="6"/>
  <c r="H2242" i="6" s="1"/>
  <c r="C2243" i="6"/>
  <c r="H2243" i="6" s="1"/>
  <c r="C2244" i="6"/>
  <c r="H2244" i="6" s="1"/>
  <c r="C2245" i="6"/>
  <c r="H2245" i="6" s="1"/>
  <c r="C2246" i="6"/>
  <c r="H2246" i="6" s="1"/>
  <c r="C2247" i="6"/>
  <c r="H2247" i="6" s="1"/>
  <c r="C2248" i="6"/>
  <c r="H2248" i="6" s="1"/>
  <c r="C2249" i="6"/>
  <c r="H2249" i="6" s="1"/>
  <c r="C2250" i="6"/>
  <c r="H2250" i="6" s="1"/>
  <c r="C2251" i="6"/>
  <c r="H2251" i="6" s="1"/>
  <c r="C2252" i="6"/>
  <c r="H2252" i="6" s="1"/>
  <c r="C2253" i="6"/>
  <c r="H2253" i="6" s="1"/>
  <c r="C2254" i="6"/>
  <c r="H2254" i="6" s="1"/>
  <c r="C2255" i="6"/>
  <c r="H2255" i="6" s="1"/>
  <c r="C2256" i="6"/>
  <c r="H2256" i="6" s="1"/>
  <c r="C2257" i="6"/>
  <c r="H2257" i="6" s="1"/>
  <c r="C2258" i="6"/>
  <c r="H2258" i="6" s="1"/>
  <c r="C2259" i="6"/>
  <c r="H2259" i="6" s="1"/>
  <c r="C2260" i="6"/>
  <c r="C2261" i="6"/>
  <c r="H2261" i="6" s="1"/>
  <c r="C2262" i="6"/>
  <c r="H2262" i="6" s="1"/>
  <c r="C2263" i="6"/>
  <c r="C2264" i="6"/>
  <c r="H2264" i="6" s="1"/>
  <c r="C2265" i="6"/>
  <c r="C2266" i="6"/>
  <c r="C2267" i="6"/>
  <c r="C2268" i="6"/>
  <c r="H2268" i="6" s="1"/>
  <c r="C2269" i="6"/>
  <c r="H2269" i="6" s="1"/>
  <c r="C2270" i="6"/>
  <c r="H2270" i="6" s="1"/>
  <c r="C2271" i="6"/>
  <c r="H2271" i="6" s="1"/>
  <c r="C2272" i="6"/>
  <c r="H2272" i="6" s="1"/>
  <c r="C2273" i="6"/>
  <c r="H2273" i="6" s="1"/>
  <c r="C2274" i="6"/>
  <c r="H2274" i="6" s="1"/>
  <c r="C2275" i="6"/>
  <c r="H2275" i="6" s="1"/>
  <c r="C2276" i="6"/>
  <c r="H2276" i="6" s="1"/>
  <c r="C2277" i="6"/>
  <c r="H2277" i="6" s="1"/>
  <c r="C2278" i="6"/>
  <c r="H2278" i="6" s="1"/>
  <c r="C2279" i="6"/>
  <c r="H2279" i="6" s="1"/>
  <c r="C2280" i="6"/>
  <c r="H2280" i="6" s="1"/>
  <c r="C2281" i="6"/>
  <c r="C2282" i="6"/>
  <c r="H2282" i="6" s="1"/>
  <c r="C2283" i="6"/>
  <c r="H2283" i="6" s="1"/>
  <c r="C2284" i="6"/>
  <c r="H2284" i="6" s="1"/>
  <c r="C2285" i="6"/>
  <c r="H2285" i="6" s="1"/>
  <c r="C2286" i="6"/>
  <c r="H2286" i="6" s="1"/>
  <c r="C2287" i="6"/>
  <c r="C2288" i="6"/>
  <c r="H2288" i="6" s="1"/>
  <c r="C2289" i="6"/>
  <c r="H2289" i="6" s="1"/>
  <c r="C2290" i="6"/>
  <c r="H2290" i="6" s="1"/>
  <c r="C2291" i="6"/>
  <c r="H2291" i="6" s="1"/>
  <c r="C2292" i="6"/>
  <c r="H2292" i="6" s="1"/>
  <c r="C2293" i="6"/>
  <c r="H2293" i="6" s="1"/>
  <c r="C2294" i="6"/>
  <c r="H2294" i="6" s="1"/>
  <c r="C2295" i="6"/>
  <c r="H2295" i="6" s="1"/>
  <c r="C2296" i="6"/>
  <c r="C2297" i="6"/>
  <c r="C2298" i="6"/>
  <c r="C2299" i="6"/>
  <c r="H2299" i="6" s="1"/>
  <c r="C2300" i="6"/>
  <c r="H2300" i="6" s="1"/>
  <c r="C2301" i="6"/>
  <c r="H2301" i="6" s="1"/>
  <c r="C2302" i="6"/>
  <c r="C2303" i="6"/>
  <c r="H2303" i="6" s="1"/>
  <c r="C2304" i="6"/>
  <c r="H2304" i="6" s="1"/>
  <c r="C2305" i="6"/>
  <c r="H2305" i="6" s="1"/>
  <c r="C2306" i="6"/>
  <c r="H2306" i="6" s="1"/>
  <c r="C2307" i="6"/>
  <c r="H2307" i="6" s="1"/>
  <c r="C2308" i="6"/>
  <c r="H2308" i="6" s="1"/>
  <c r="C2309" i="6"/>
  <c r="H2309" i="6" s="1"/>
  <c r="C2310" i="6"/>
  <c r="H2310" i="6" s="1"/>
  <c r="C2311" i="6"/>
  <c r="H2311" i="6" s="1"/>
  <c r="C2312" i="6"/>
  <c r="H2312" i="6" s="1"/>
  <c r="C2313" i="6"/>
  <c r="C2314" i="6"/>
  <c r="H2314" i="6" s="1"/>
  <c r="C2315" i="6"/>
  <c r="H2315" i="6" s="1"/>
  <c r="C2316" i="6"/>
  <c r="H2316" i="6" s="1"/>
  <c r="C2317" i="6"/>
  <c r="H2317" i="6" s="1"/>
  <c r="C2318" i="6"/>
  <c r="C2319" i="6"/>
  <c r="H2319" i="6" s="1"/>
  <c r="C2320" i="6"/>
  <c r="H2320" i="6" s="1"/>
  <c r="C2321" i="6"/>
  <c r="H2321" i="6" s="1"/>
  <c r="C2322" i="6"/>
  <c r="H2322" i="6" s="1"/>
  <c r="C2323" i="6"/>
  <c r="H2323" i="6" s="1"/>
  <c r="C2324" i="6"/>
  <c r="H2324" i="6" s="1"/>
  <c r="C2325" i="6"/>
  <c r="H2325" i="6" s="1"/>
  <c r="C2326" i="6"/>
  <c r="H2326" i="6" s="1"/>
  <c r="C2327" i="6"/>
  <c r="H2327" i="6" s="1"/>
  <c r="C2328" i="6"/>
  <c r="H2328" i="6" s="1"/>
  <c r="C2329" i="6"/>
  <c r="H2329" i="6" s="1"/>
  <c r="C2330" i="6"/>
  <c r="H2330" i="6" s="1"/>
  <c r="C2331" i="6"/>
  <c r="H2331" i="6" s="1"/>
  <c r="C2332" i="6"/>
  <c r="H2332" i="6" s="1"/>
  <c r="C2333" i="6"/>
  <c r="H2333" i="6" s="1"/>
  <c r="C2334" i="6"/>
  <c r="H2334" i="6" s="1"/>
  <c r="C2335" i="6"/>
  <c r="H2335" i="6" s="1"/>
  <c r="C2336" i="6"/>
  <c r="H2336" i="6" s="1"/>
  <c r="C2337" i="6"/>
  <c r="H2337" i="6" s="1"/>
  <c r="C2338" i="6"/>
  <c r="H2338" i="6" s="1"/>
  <c r="C2339" i="6"/>
  <c r="H2339" i="6" s="1"/>
  <c r="C2340" i="6"/>
  <c r="H2340" i="6" s="1"/>
  <c r="C2341" i="6"/>
  <c r="H2341" i="6" s="1"/>
  <c r="C2342" i="6"/>
  <c r="H2342" i="6" s="1"/>
  <c r="C2343" i="6"/>
  <c r="H2343" i="6" s="1"/>
  <c r="C2344" i="6"/>
  <c r="C2345" i="6"/>
  <c r="C2346" i="6"/>
  <c r="C2347" i="6"/>
  <c r="C2348" i="6"/>
  <c r="C2349" i="6"/>
  <c r="C2350" i="6"/>
  <c r="C2351" i="6"/>
  <c r="C2352" i="6"/>
  <c r="C2353" i="6"/>
  <c r="C2354" i="6"/>
  <c r="C2355" i="6"/>
  <c r="C2356" i="6"/>
  <c r="C2357" i="6"/>
  <c r="C2358" i="6"/>
  <c r="C2359" i="6"/>
  <c r="C2360" i="6"/>
  <c r="C2361" i="6"/>
  <c r="C2362" i="6"/>
  <c r="C2363" i="6"/>
  <c r="C2364" i="6"/>
  <c r="C2365" i="6"/>
  <c r="C2366" i="6"/>
  <c r="C2367" i="6"/>
  <c r="C2368" i="6"/>
  <c r="C2369" i="6"/>
  <c r="C2370" i="6"/>
  <c r="C2371" i="6"/>
  <c r="C2372" i="6"/>
  <c r="C2373" i="6"/>
  <c r="C2374" i="6"/>
  <c r="C2375" i="6"/>
  <c r="C2376" i="6"/>
  <c r="C2377" i="6"/>
  <c r="C2378" i="6"/>
  <c r="C2379" i="6"/>
  <c r="C2380" i="6"/>
  <c r="C2381" i="6"/>
  <c r="C2382" i="6"/>
  <c r="C2383" i="6"/>
  <c r="C2384" i="6"/>
  <c r="C2385" i="6"/>
  <c r="C2386" i="6"/>
  <c r="C2387" i="6"/>
  <c r="C2388" i="6"/>
  <c r="C2389" i="6"/>
  <c r="C2390" i="6"/>
  <c r="H2390" i="6" s="1"/>
  <c r="C2391" i="6"/>
  <c r="H2391" i="6" s="1"/>
  <c r="C2392" i="6"/>
  <c r="H2392" i="6" s="1"/>
  <c r="C2393" i="6"/>
  <c r="H2393" i="6" s="1"/>
  <c r="C2394" i="6"/>
  <c r="H2394" i="6" s="1"/>
  <c r="C2395" i="6"/>
  <c r="H2395" i="6" s="1"/>
  <c r="C2396" i="6"/>
  <c r="H2396" i="6" s="1"/>
  <c r="C2397" i="6"/>
  <c r="H2397" i="6" s="1"/>
  <c r="C2398" i="6"/>
  <c r="H2398" i="6" s="1"/>
  <c r="C2399" i="6"/>
  <c r="H2399" i="6" s="1"/>
  <c r="C2400" i="6"/>
  <c r="H2400" i="6" s="1"/>
  <c r="C2401" i="6"/>
  <c r="H2401" i="6" s="1"/>
  <c r="C2402" i="6"/>
  <c r="H2402" i="6" s="1"/>
  <c r="C2403" i="6"/>
  <c r="C2404" i="6"/>
  <c r="H2404" i="6" s="1"/>
  <c r="C2405" i="6"/>
  <c r="H2405" i="6" s="1"/>
  <c r="C2406" i="6"/>
  <c r="H2406" i="6" s="1"/>
  <c r="C2407" i="6"/>
  <c r="H2407" i="6" s="1"/>
  <c r="C2408" i="6"/>
  <c r="H2408" i="6" s="1"/>
  <c r="C2409" i="6"/>
  <c r="H2409" i="6" s="1"/>
  <c r="C2410" i="6"/>
  <c r="H2410" i="6" s="1"/>
  <c r="C2411" i="6"/>
  <c r="C2412" i="6"/>
  <c r="H2412" i="6" s="1"/>
  <c r="C2413" i="6"/>
  <c r="H2413" i="6" s="1"/>
  <c r="C2414" i="6"/>
  <c r="H2414" i="6" s="1"/>
  <c r="C2415" i="6"/>
  <c r="H2415" i="6" s="1"/>
  <c r="C2416" i="6"/>
  <c r="H2416" i="6" s="1"/>
  <c r="C2417" i="6"/>
  <c r="C2418" i="6"/>
  <c r="H2418" i="6" s="1"/>
  <c r="C2419" i="6"/>
  <c r="H2419" i="6" s="1"/>
  <c r="C2420" i="6"/>
  <c r="H2420" i="6" s="1"/>
  <c r="C2421" i="6"/>
  <c r="H2421" i="6" s="1"/>
  <c r="C2422" i="6"/>
  <c r="H2422" i="6" s="1"/>
  <c r="C2423" i="6"/>
  <c r="H2423" i="6" s="1"/>
  <c r="C2424" i="6"/>
  <c r="H2424" i="6" s="1"/>
  <c r="C2425" i="6"/>
  <c r="H2425" i="6" s="1"/>
  <c r="C2426" i="6"/>
  <c r="H2426" i="6" s="1"/>
  <c r="C2427" i="6"/>
  <c r="H2427" i="6" s="1"/>
  <c r="C2428" i="6"/>
  <c r="H2428" i="6" s="1"/>
  <c r="C2429" i="6"/>
  <c r="H2429" i="6" s="1"/>
  <c r="C2430" i="6"/>
  <c r="H2430" i="6" s="1"/>
  <c r="C2431" i="6"/>
  <c r="H2431" i="6" s="1"/>
  <c r="C2432" i="6"/>
  <c r="H2432" i="6" s="1"/>
  <c r="C2433" i="6"/>
  <c r="C2434" i="6"/>
  <c r="C2435" i="6"/>
  <c r="H2435" i="6" s="1"/>
  <c r="C2436" i="6"/>
  <c r="H2436" i="6" s="1"/>
  <c r="C2437" i="6"/>
  <c r="C2438" i="6"/>
  <c r="C2439" i="6"/>
  <c r="H2439" i="6" s="1"/>
  <c r="C2440" i="6"/>
  <c r="H2440" i="6" s="1"/>
  <c r="C2441" i="6"/>
  <c r="H2441" i="6" s="1"/>
  <c r="C2442" i="6"/>
  <c r="H2442" i="6" s="1"/>
  <c r="C2443" i="6"/>
  <c r="H2443" i="6" s="1"/>
  <c r="C2444" i="6"/>
  <c r="H2444" i="6" s="1"/>
  <c r="C2445" i="6"/>
  <c r="H2445" i="6" s="1"/>
  <c r="C2446" i="6"/>
  <c r="C2447" i="6"/>
  <c r="H2447" i="6" s="1"/>
  <c r="C2448" i="6"/>
  <c r="H2448" i="6" s="1"/>
  <c r="C2449" i="6"/>
  <c r="H2449" i="6" s="1"/>
  <c r="C2450" i="6"/>
  <c r="H2450" i="6" s="1"/>
  <c r="C2451" i="6"/>
  <c r="H2451" i="6" s="1"/>
  <c r="C2452" i="6"/>
  <c r="H2452" i="6" s="1"/>
  <c r="C2453" i="6"/>
  <c r="H2453" i="6" s="1"/>
  <c r="C2454" i="6"/>
  <c r="H2454" i="6" s="1"/>
  <c r="C2455" i="6"/>
  <c r="H2455" i="6" s="1"/>
  <c r="C2456" i="6"/>
  <c r="C2457" i="6"/>
  <c r="H2457" i="6" s="1"/>
  <c r="C2458" i="6"/>
  <c r="H2458" i="6" s="1"/>
  <c r="C2459" i="6"/>
  <c r="H2459" i="6" s="1"/>
  <c r="C2460" i="6"/>
  <c r="H2460" i="6" s="1"/>
  <c r="C2461" i="6"/>
  <c r="H2461" i="6" s="1"/>
  <c r="C2462" i="6"/>
  <c r="C2463" i="6"/>
  <c r="H2463" i="6" s="1"/>
  <c r="C2464" i="6"/>
  <c r="H2464" i="6" s="1"/>
  <c r="C2465" i="6"/>
  <c r="H2465" i="6" s="1"/>
  <c r="C2466" i="6"/>
  <c r="H2466" i="6" s="1"/>
  <c r="C2467" i="6"/>
  <c r="H2467" i="6" s="1"/>
  <c r="C2468" i="6"/>
  <c r="H2468" i="6" s="1"/>
  <c r="C2469" i="6"/>
  <c r="H2469" i="6" s="1"/>
  <c r="C2470" i="6"/>
  <c r="C2471" i="6"/>
  <c r="H2471" i="6" s="1"/>
  <c r="C2472" i="6"/>
  <c r="H2472" i="6" s="1"/>
  <c r="C2473" i="6"/>
  <c r="H2473" i="6" s="1"/>
  <c r="C2474" i="6"/>
  <c r="C2475" i="6"/>
  <c r="C2476" i="6"/>
  <c r="C2477" i="6"/>
  <c r="C2478" i="6"/>
  <c r="C2479" i="6"/>
  <c r="H2479" i="6" s="1"/>
  <c r="C2480" i="6"/>
  <c r="H2480" i="6" s="1"/>
  <c r="C2481" i="6"/>
  <c r="C2482" i="6"/>
  <c r="C2483" i="6"/>
  <c r="C2484" i="6"/>
  <c r="H2484" i="6" s="1"/>
  <c r="C2485" i="6"/>
  <c r="H2485" i="6" s="1"/>
  <c r="C2486" i="6"/>
  <c r="H2486" i="6" s="1"/>
  <c r="C2487" i="6"/>
  <c r="H2487" i="6" s="1"/>
  <c r="C2488" i="6"/>
  <c r="H2488" i="6" s="1"/>
  <c r="C2489" i="6"/>
  <c r="H2489" i="6" s="1"/>
  <c r="C2490" i="6"/>
  <c r="H2490" i="6" s="1"/>
  <c r="C2491" i="6"/>
  <c r="H2491" i="6" s="1"/>
  <c r="C2492" i="6"/>
  <c r="H2492" i="6" s="1"/>
  <c r="C2493" i="6"/>
  <c r="H2493" i="6" s="1"/>
  <c r="C2494" i="6"/>
  <c r="H2494" i="6" s="1"/>
  <c r="C2495" i="6"/>
  <c r="H2495" i="6" s="1"/>
  <c r="C2496" i="6"/>
  <c r="H2496" i="6" s="1"/>
  <c r="C2497" i="6"/>
  <c r="H2497" i="6" s="1"/>
  <c r="C2498" i="6"/>
  <c r="H2498" i="6" s="1"/>
  <c r="C2499" i="6"/>
  <c r="H2499" i="6" s="1"/>
  <c r="C2500" i="6"/>
  <c r="H2500" i="6" s="1"/>
  <c r="C2501" i="6"/>
  <c r="H2501" i="6" s="1"/>
  <c r="C2502" i="6"/>
  <c r="H2502" i="6" s="1"/>
  <c r="C2503" i="6"/>
  <c r="H2503" i="6" s="1"/>
  <c r="C2504" i="6"/>
  <c r="H2504" i="6" s="1"/>
  <c r="C2505" i="6"/>
  <c r="H2505" i="6" s="1"/>
  <c r="C2506" i="6"/>
  <c r="H2506" i="6" s="1"/>
  <c r="C2507" i="6"/>
  <c r="C2508" i="6"/>
  <c r="H2508" i="6" s="1"/>
  <c r="C2509" i="6"/>
  <c r="H2509" i="6" s="1"/>
  <c r="C2510" i="6"/>
  <c r="H2510" i="6" s="1"/>
  <c r="C2511" i="6"/>
  <c r="H2511" i="6" s="1"/>
  <c r="C2512" i="6"/>
  <c r="H2512" i="6" s="1"/>
  <c r="C2513" i="6"/>
  <c r="H2513" i="6" s="1"/>
  <c r="C2514" i="6"/>
  <c r="H2514" i="6" s="1"/>
  <c r="C2515" i="6"/>
  <c r="H2515" i="6" s="1"/>
  <c r="C2516" i="6"/>
  <c r="H2516" i="6" s="1"/>
  <c r="C2517" i="6"/>
  <c r="H2517" i="6" s="1"/>
  <c r="C2518" i="6"/>
  <c r="C2519" i="6"/>
  <c r="H2519" i="6" s="1"/>
  <c r="C2520" i="6"/>
  <c r="H2520" i="6" s="1"/>
  <c r="C2521" i="6"/>
  <c r="H2521" i="6" s="1"/>
  <c r="C2522" i="6"/>
  <c r="H2522" i="6" s="1"/>
  <c r="C2523" i="6"/>
  <c r="H2523" i="6" s="1"/>
  <c r="C2524" i="6"/>
  <c r="H2524" i="6" s="1"/>
  <c r="C2525" i="6"/>
  <c r="H2525" i="6" s="1"/>
  <c r="C2526" i="6"/>
  <c r="H2526" i="6" s="1"/>
  <c r="C2527" i="6"/>
  <c r="H2527" i="6" s="1"/>
  <c r="C2528" i="6"/>
  <c r="H2528" i="6" s="1"/>
  <c r="C2529" i="6"/>
  <c r="H2529" i="6" s="1"/>
  <c r="C2530" i="6"/>
  <c r="H2530" i="6" s="1"/>
  <c r="C2531" i="6"/>
  <c r="H2531" i="6" s="1"/>
  <c r="C2532" i="6"/>
  <c r="C2533" i="6"/>
  <c r="H2533" i="6" s="1"/>
  <c r="C2534" i="6"/>
  <c r="H2534" i="6" s="1"/>
  <c r="C2535" i="6"/>
  <c r="H2535" i="6" s="1"/>
  <c r="C2536" i="6"/>
  <c r="H2536" i="6" s="1"/>
  <c r="C2537" i="6"/>
  <c r="H2537" i="6" s="1"/>
  <c r="C2538" i="6"/>
  <c r="C2539" i="6"/>
  <c r="H2539" i="6" s="1"/>
  <c r="C2540" i="6"/>
  <c r="C2541" i="6"/>
  <c r="H2541" i="6" s="1"/>
  <c r="C2542" i="6"/>
  <c r="C2543" i="6"/>
  <c r="H2543" i="6" s="1"/>
  <c r="C2544" i="6"/>
  <c r="H2544" i="6" s="1"/>
  <c r="C2545" i="6"/>
  <c r="H2545" i="6" s="1"/>
  <c r="C2546" i="6"/>
  <c r="C2547" i="6"/>
  <c r="H2547" i="6" s="1"/>
  <c r="C2548" i="6"/>
  <c r="H2548" i="6" s="1"/>
  <c r="C2549" i="6"/>
  <c r="H2549" i="6" s="1"/>
  <c r="C2550" i="6"/>
  <c r="H2550" i="6" s="1"/>
  <c r="C2551" i="6"/>
  <c r="H2551" i="6" s="1"/>
  <c r="C2552" i="6"/>
  <c r="H2552" i="6" s="1"/>
  <c r="C2553" i="6"/>
  <c r="H2553" i="6" s="1"/>
  <c r="C2554" i="6"/>
  <c r="H2554" i="6" s="1"/>
  <c r="C2555" i="6"/>
  <c r="H2555" i="6" s="1"/>
  <c r="C2556" i="6"/>
  <c r="H2556" i="6" s="1"/>
  <c r="C2557" i="6"/>
  <c r="H2557" i="6" s="1"/>
  <c r="C2558" i="6"/>
  <c r="H2558" i="6" s="1"/>
  <c r="C2559" i="6"/>
  <c r="H2559" i="6" s="1"/>
  <c r="C2560" i="6"/>
  <c r="H2560" i="6" s="1"/>
  <c r="C2561" i="6"/>
  <c r="H2561" i="6" s="1"/>
  <c r="C2562" i="6"/>
  <c r="H2562" i="6" s="1"/>
  <c r="C2563" i="6"/>
  <c r="H2563" i="6" s="1"/>
  <c r="C2564" i="6"/>
  <c r="H2564" i="6" s="1"/>
  <c r="C2565" i="6"/>
  <c r="H2565" i="6" s="1"/>
  <c r="C2566" i="6"/>
  <c r="C2567" i="6"/>
  <c r="H2567" i="6" s="1"/>
  <c r="C2568" i="6"/>
  <c r="C2569" i="6"/>
  <c r="C2570" i="6"/>
  <c r="C2571" i="6"/>
  <c r="C2572" i="6"/>
  <c r="C2573" i="6"/>
  <c r="C2574" i="6"/>
  <c r="C2575" i="6"/>
  <c r="C2576" i="6"/>
  <c r="C2577" i="6"/>
  <c r="C2578" i="6"/>
  <c r="C2579" i="6"/>
  <c r="C2580" i="6"/>
  <c r="C2581" i="6"/>
  <c r="C2582" i="6"/>
  <c r="C2583" i="6"/>
  <c r="C2584" i="6"/>
  <c r="C2585" i="6"/>
  <c r="C2586" i="6"/>
  <c r="C2587" i="6"/>
  <c r="C2588" i="6"/>
  <c r="H2588" i="6" s="1"/>
  <c r="C2589" i="6"/>
  <c r="H2589" i="6" s="1"/>
  <c r="C2590" i="6"/>
  <c r="H2590" i="6" s="1"/>
  <c r="C2591" i="6"/>
  <c r="H2591" i="6" s="1"/>
  <c r="C2592" i="6"/>
  <c r="H2592" i="6" s="1"/>
  <c r="C2593" i="6"/>
  <c r="H2593" i="6" s="1"/>
  <c r="C2594" i="6"/>
  <c r="C2595" i="6"/>
  <c r="H2595" i="6" s="1"/>
  <c r="C2596" i="6"/>
  <c r="H2596" i="6" s="1"/>
  <c r="C2597" i="6"/>
  <c r="H2597" i="6" s="1"/>
  <c r="C2598" i="6"/>
  <c r="H2598" i="6" s="1"/>
  <c r="C2599" i="6"/>
  <c r="H2599" i="6" s="1"/>
  <c r="C2600" i="6"/>
  <c r="H2600" i="6" s="1"/>
  <c r="C2601" i="6"/>
  <c r="H2601" i="6" s="1"/>
  <c r="C2602" i="6"/>
  <c r="C2603" i="6"/>
  <c r="H2603" i="6" s="1"/>
  <c r="C2604" i="6"/>
  <c r="H2604" i="6" s="1"/>
  <c r="C2605" i="6"/>
  <c r="H2605" i="6" s="1"/>
  <c r="C2606" i="6"/>
  <c r="H2606" i="6" s="1"/>
  <c r="C2607" i="6"/>
  <c r="H2607" i="6" s="1"/>
  <c r="C2608" i="6"/>
  <c r="C2609" i="6"/>
  <c r="C2610" i="6"/>
  <c r="C2611" i="6"/>
  <c r="C2612" i="6"/>
  <c r="H2612" i="6" s="1"/>
  <c r="C2613" i="6"/>
  <c r="H2613" i="6" s="1"/>
  <c r="C2614" i="6"/>
  <c r="H2614" i="6" s="1"/>
  <c r="C2615" i="6"/>
  <c r="H2615" i="6" s="1"/>
  <c r="C2616" i="6"/>
  <c r="H2616" i="6" s="1"/>
  <c r="C2617" i="6"/>
  <c r="H2617" i="6" s="1"/>
  <c r="C2618" i="6"/>
  <c r="H2618" i="6" s="1"/>
  <c r="C2619" i="6"/>
  <c r="C2620" i="6"/>
  <c r="H2620" i="6" s="1"/>
  <c r="C2621" i="6"/>
  <c r="H2621" i="6" s="1"/>
  <c r="C2622" i="6"/>
  <c r="H2622" i="6" s="1"/>
  <c r="C2623" i="6"/>
  <c r="H2623" i="6" s="1"/>
  <c r="C2624" i="6"/>
  <c r="H2624" i="6" s="1"/>
  <c r="C2625" i="6"/>
  <c r="H2625" i="6" s="1"/>
  <c r="C2626" i="6"/>
  <c r="H2626" i="6" s="1"/>
  <c r="C2627" i="6"/>
  <c r="C2628" i="6"/>
  <c r="H2628" i="6" s="1"/>
  <c r="C2629" i="6"/>
  <c r="H2629" i="6" s="1"/>
  <c r="C2630" i="6"/>
  <c r="H2630" i="6" s="1"/>
  <c r="C2631" i="6"/>
  <c r="H2631" i="6" s="1"/>
  <c r="C2632" i="6"/>
  <c r="H2632" i="6" s="1"/>
  <c r="C2633" i="6"/>
  <c r="H2633" i="6" s="1"/>
  <c r="C2634" i="6"/>
  <c r="H2634" i="6" s="1"/>
  <c r="C2635" i="6"/>
  <c r="H2635" i="6" s="1"/>
  <c r="C2636" i="6"/>
  <c r="H2636" i="6" s="1"/>
  <c r="C2637" i="6"/>
  <c r="H2637" i="6" s="1"/>
  <c r="C2638" i="6"/>
  <c r="H2638" i="6" s="1"/>
  <c r="C2639" i="6"/>
  <c r="H2639" i="6" s="1"/>
  <c r="C2640" i="6"/>
  <c r="H2640" i="6" s="1"/>
  <c r="C2641" i="6"/>
  <c r="C2642" i="6"/>
  <c r="H2642" i="6" s="1"/>
  <c r="C2643" i="6"/>
  <c r="H2643" i="6" s="1"/>
  <c r="C2644" i="6"/>
  <c r="C2645" i="6"/>
  <c r="H2645" i="6" s="1"/>
  <c r="C2646" i="6"/>
  <c r="C2647" i="6"/>
  <c r="H2647" i="6" s="1"/>
  <c r="C2648" i="6"/>
  <c r="C2649" i="6"/>
  <c r="C2650" i="6"/>
  <c r="C2651" i="6"/>
  <c r="C2652" i="6"/>
  <c r="C2653" i="6"/>
  <c r="C2654" i="6"/>
  <c r="C2655" i="6"/>
  <c r="C2656" i="6"/>
  <c r="C2657" i="6"/>
  <c r="C2658" i="6"/>
  <c r="C2659" i="6"/>
  <c r="C2660" i="6"/>
  <c r="H2660" i="6" s="1"/>
  <c r="C2661" i="6"/>
  <c r="H2661" i="6" s="1"/>
  <c r="C2662" i="6"/>
  <c r="C2663" i="6"/>
  <c r="H2663" i="6" s="1"/>
  <c r="C2664" i="6"/>
  <c r="H2664" i="6" s="1"/>
  <c r="C2665" i="6"/>
  <c r="H2665" i="6" s="1"/>
  <c r="C2666" i="6"/>
  <c r="H2666" i="6" s="1"/>
  <c r="C2667" i="6"/>
  <c r="H2667" i="6" s="1"/>
  <c r="C2668" i="6"/>
  <c r="H2668" i="6" s="1"/>
  <c r="C2669" i="6"/>
  <c r="H2669" i="6" s="1"/>
  <c r="C2670" i="6"/>
  <c r="C2671" i="6"/>
  <c r="H2671" i="6" s="1"/>
  <c r="C2672" i="6"/>
  <c r="C2673" i="6"/>
  <c r="C2674" i="6"/>
  <c r="H2674" i="6" s="1"/>
  <c r="C2675" i="6"/>
  <c r="H2675" i="6" s="1"/>
  <c r="C2676" i="6"/>
  <c r="H2676" i="6" s="1"/>
  <c r="C2677" i="6"/>
  <c r="H2677" i="6" s="1"/>
  <c r="C2678" i="6"/>
  <c r="H2678" i="6" s="1"/>
  <c r="C2679" i="6"/>
  <c r="H2679" i="6" s="1"/>
  <c r="C2680" i="6"/>
  <c r="H2680" i="6" s="1"/>
  <c r="C2681" i="6"/>
  <c r="H2681" i="6" s="1"/>
  <c r="C2682" i="6"/>
  <c r="H2682" i="6" s="1"/>
  <c r="C2683" i="6"/>
  <c r="H2683" i="6" s="1"/>
  <c r="C2684" i="6"/>
  <c r="H2684" i="6" s="1"/>
  <c r="C2685" i="6"/>
  <c r="H2685" i="6" s="1"/>
  <c r="C2686" i="6"/>
  <c r="H2686" i="6" s="1"/>
  <c r="C2687" i="6"/>
  <c r="H2687" i="6" s="1"/>
  <c r="C2688" i="6"/>
  <c r="H2688" i="6" s="1"/>
  <c r="C2689" i="6"/>
  <c r="C2690" i="6"/>
  <c r="H2690" i="6" s="1"/>
  <c r="C2691" i="6"/>
  <c r="C2692" i="6"/>
  <c r="H2692" i="6" s="1"/>
  <c r="C2693" i="6"/>
  <c r="C2694" i="6"/>
  <c r="H2694" i="6" s="1"/>
  <c r="C2695" i="6"/>
  <c r="H2695" i="6" s="1"/>
  <c r="C2696" i="6"/>
  <c r="H2696" i="6" s="1"/>
  <c r="C2697" i="6"/>
  <c r="C2698" i="6"/>
  <c r="C2699" i="6"/>
  <c r="C2700" i="6"/>
  <c r="H2700" i="6" s="1"/>
  <c r="C2701" i="6"/>
  <c r="H2701" i="6" s="1"/>
  <c r="C2702" i="6"/>
  <c r="H2702" i="6" s="1"/>
  <c r="C2703" i="6"/>
  <c r="H2703" i="6" s="1"/>
  <c r="C2704" i="6"/>
  <c r="H2704" i="6" s="1"/>
  <c r="C2705" i="6"/>
  <c r="H2705" i="6" s="1"/>
  <c r="C2706" i="6"/>
  <c r="H2706" i="6" s="1"/>
  <c r="C2707" i="6"/>
  <c r="H2707" i="6" s="1"/>
  <c r="C2708" i="6"/>
  <c r="H2708" i="6" s="1"/>
  <c r="C2709" i="6"/>
  <c r="H2709" i="6" s="1"/>
  <c r="C2710" i="6"/>
  <c r="C2711" i="6"/>
  <c r="H2711" i="6" s="1"/>
  <c r="C2712" i="6"/>
  <c r="H2712" i="6" s="1"/>
  <c r="C2713" i="6"/>
  <c r="H2713" i="6" s="1"/>
  <c r="C2714" i="6"/>
  <c r="H2714" i="6" s="1"/>
  <c r="C2715" i="6"/>
  <c r="H2715" i="6" s="1"/>
  <c r="C2716" i="6"/>
  <c r="C2717" i="6"/>
  <c r="H2717" i="6" s="1"/>
  <c r="C2718" i="6"/>
  <c r="H2718" i="6" s="1"/>
  <c r="C2719" i="6"/>
  <c r="C2720" i="6"/>
  <c r="C2721" i="6"/>
  <c r="C2722" i="6"/>
  <c r="C2723" i="6"/>
  <c r="C2724" i="6"/>
  <c r="C2725" i="6"/>
  <c r="C2726" i="6"/>
  <c r="C2727" i="6"/>
  <c r="C2728" i="6"/>
  <c r="H2728" i="6" s="1"/>
  <c r="C2729" i="6"/>
  <c r="H2729" i="6" s="1"/>
  <c r="C2730" i="6"/>
  <c r="H2730" i="6" s="1"/>
  <c r="C2731" i="6"/>
  <c r="H2731" i="6" s="1"/>
  <c r="C2732" i="6"/>
  <c r="H2732" i="6" s="1"/>
  <c r="C2733" i="6"/>
  <c r="H2733" i="6" s="1"/>
  <c r="C2734" i="6"/>
  <c r="H2734" i="6" s="1"/>
  <c r="C2735" i="6"/>
  <c r="H2735" i="6" s="1"/>
  <c r="C2736" i="6"/>
  <c r="H2736" i="6" s="1"/>
  <c r="C2737" i="6"/>
  <c r="H2737" i="6" s="1"/>
  <c r="C2738" i="6"/>
  <c r="H2738" i="6" s="1"/>
  <c r="C2739" i="6"/>
  <c r="H2739" i="6" s="1"/>
  <c r="C2740" i="6"/>
  <c r="C2741" i="6"/>
  <c r="C2742" i="6"/>
  <c r="C2743" i="6"/>
  <c r="C2744" i="6"/>
  <c r="C2745" i="6"/>
  <c r="C2746" i="6"/>
  <c r="C2747" i="6"/>
  <c r="H2747" i="6" s="1"/>
  <c r="C2748" i="6"/>
  <c r="H2748" i="6" s="1"/>
  <c r="C2749" i="6"/>
  <c r="H2749" i="6" s="1"/>
  <c r="C2750" i="6"/>
  <c r="H2750" i="6" s="1"/>
  <c r="C2751" i="6"/>
  <c r="H2751" i="6" s="1"/>
  <c r="C2752" i="6"/>
  <c r="H2752" i="6" s="1"/>
  <c r="C2753" i="6"/>
  <c r="H2753" i="6" s="1"/>
  <c r="C2754" i="6"/>
  <c r="H2754" i="6" s="1"/>
  <c r="C2755" i="6"/>
  <c r="H2755" i="6" s="1"/>
  <c r="C2756" i="6"/>
  <c r="H2756" i="6" s="1"/>
  <c r="C2757" i="6"/>
  <c r="H2757" i="6" s="1"/>
  <c r="C2758" i="6"/>
  <c r="H2758" i="6" s="1"/>
  <c r="C2759" i="6"/>
  <c r="H2759" i="6" s="1"/>
  <c r="C2760" i="6"/>
  <c r="H2760" i="6" s="1"/>
  <c r="C2761" i="6"/>
  <c r="H2761" i="6" s="1"/>
  <c r="C2762" i="6"/>
  <c r="H2762" i="6" s="1"/>
  <c r="C2763" i="6"/>
  <c r="H2763" i="6" s="1"/>
  <c r="C2764" i="6"/>
  <c r="H2764" i="6" s="1"/>
  <c r="C2765" i="6"/>
  <c r="H2765" i="6" s="1"/>
  <c r="C2766" i="6"/>
  <c r="H2766" i="6" s="1"/>
  <c r="C2767" i="6"/>
  <c r="H2767" i="6" s="1"/>
  <c r="C2768" i="6"/>
  <c r="C2769" i="6"/>
  <c r="C2770" i="6"/>
  <c r="C2771" i="6"/>
  <c r="C2772" i="6"/>
  <c r="C2773" i="6"/>
  <c r="C2774" i="6"/>
  <c r="C2775" i="6"/>
  <c r="C2776" i="6"/>
  <c r="C2777" i="6"/>
  <c r="C2778" i="6"/>
  <c r="C2779" i="6"/>
  <c r="H2779" i="6" s="1"/>
  <c r="C2780" i="6"/>
  <c r="H2780" i="6" s="1"/>
  <c r="C2781" i="6"/>
  <c r="H2781" i="6" s="1"/>
  <c r="C2782" i="6"/>
  <c r="H2782" i="6" s="1"/>
  <c r="C2783" i="6"/>
  <c r="H2783" i="6" s="1"/>
  <c r="C2784" i="6"/>
  <c r="H2784" i="6" s="1"/>
  <c r="C2785" i="6"/>
  <c r="H2785" i="6" s="1"/>
  <c r="C2786" i="6"/>
  <c r="H2786" i="6" s="1"/>
  <c r="C2787" i="6"/>
  <c r="C2788" i="6"/>
  <c r="C2789" i="6"/>
  <c r="H2789" i="6" s="1"/>
  <c r="C2790" i="6"/>
  <c r="H2790" i="6" s="1"/>
  <c r="C2791" i="6"/>
  <c r="C2792" i="6"/>
  <c r="C2793" i="6"/>
  <c r="C2794" i="6"/>
  <c r="C2795" i="6"/>
  <c r="C2796" i="6"/>
  <c r="H2796" i="6" s="1"/>
  <c r="C2797" i="6"/>
  <c r="H2797" i="6" s="1"/>
  <c r="C2798" i="6"/>
  <c r="H2798" i="6" s="1"/>
  <c r="C2799" i="6"/>
  <c r="H2799" i="6" s="1"/>
  <c r="C2800" i="6"/>
  <c r="H2800" i="6" s="1"/>
  <c r="C2801" i="6"/>
  <c r="H2801" i="6" s="1"/>
  <c r="C2802" i="6"/>
  <c r="H2802" i="6" s="1"/>
  <c r="C2803" i="6"/>
  <c r="H2803" i="6" s="1"/>
  <c r="C2804" i="6"/>
  <c r="H2804" i="6" s="1"/>
  <c r="C2805" i="6"/>
  <c r="H2805" i="6" s="1"/>
  <c r="C2806" i="6"/>
  <c r="H2806" i="6" s="1"/>
  <c r="C2807" i="6"/>
  <c r="H2807" i="6" s="1"/>
  <c r="C2808" i="6"/>
  <c r="H2808" i="6" s="1"/>
  <c r="C2809" i="6"/>
  <c r="H2809" i="6" s="1"/>
  <c r="C2810" i="6"/>
  <c r="C2811" i="6"/>
  <c r="H2811" i="6" s="1"/>
  <c r="C2812" i="6"/>
  <c r="H2812" i="6" s="1"/>
  <c r="C2813" i="6"/>
  <c r="H2813" i="6" s="1"/>
  <c r="C2814" i="6"/>
  <c r="H2814" i="6" s="1"/>
  <c r="C2815" i="6"/>
  <c r="H2815" i="6" s="1"/>
  <c r="C2816" i="6"/>
  <c r="H2816" i="6" s="1"/>
  <c r="C2817" i="6"/>
  <c r="C2818" i="6"/>
  <c r="C2819" i="6"/>
  <c r="C2820" i="6"/>
  <c r="C2821" i="6"/>
  <c r="C2822" i="6"/>
  <c r="C2823" i="6"/>
  <c r="C2824" i="6"/>
  <c r="C2825" i="6"/>
  <c r="C2826" i="6"/>
  <c r="C2827" i="6"/>
  <c r="H2827" i="6" s="1"/>
  <c r="C2828" i="6"/>
  <c r="H2828" i="6" s="1"/>
  <c r="C2829" i="6"/>
  <c r="H2829" i="6" s="1"/>
  <c r="C2830" i="6"/>
  <c r="H2830" i="6" s="1"/>
  <c r="C2831" i="6"/>
  <c r="H2831" i="6" s="1"/>
  <c r="C2832" i="6"/>
  <c r="H2832" i="6" s="1"/>
  <c r="C2833" i="6"/>
  <c r="H2833" i="6" s="1"/>
  <c r="C2834" i="6"/>
  <c r="H2834" i="6" s="1"/>
  <c r="C2835" i="6"/>
  <c r="H2835" i="6" s="1"/>
  <c r="C2836" i="6"/>
  <c r="C2837" i="6"/>
  <c r="C2838" i="6"/>
  <c r="C2839" i="6"/>
  <c r="C2840" i="6"/>
  <c r="H2840" i="6" s="1"/>
  <c r="C2841" i="6"/>
  <c r="H2841" i="6" s="1"/>
  <c r="C2842" i="6"/>
  <c r="C2843" i="6"/>
  <c r="C2844" i="6"/>
  <c r="H2844" i="6" s="1"/>
  <c r="C2845" i="6"/>
  <c r="H2845" i="6" s="1"/>
  <c r="C2846" i="6"/>
  <c r="H2846" i="6" s="1"/>
  <c r="C2847" i="6"/>
  <c r="H2847" i="6" s="1"/>
  <c r="C2848" i="6"/>
  <c r="H2848" i="6" s="1"/>
  <c r="C2849" i="6"/>
  <c r="H2849" i="6" s="1"/>
  <c r="C2850" i="6"/>
  <c r="H2850" i="6" s="1"/>
  <c r="C2851" i="6"/>
  <c r="H2851" i="6" s="1"/>
  <c r="C2852" i="6"/>
  <c r="H2852" i="6" s="1"/>
  <c r="C2853" i="6"/>
  <c r="H2853" i="6" s="1"/>
  <c r="C2854" i="6"/>
  <c r="C2855" i="6"/>
  <c r="H2855" i="6" s="1"/>
  <c r="C2856" i="6"/>
  <c r="H2856" i="6" s="1"/>
  <c r="C2857" i="6"/>
  <c r="H2857" i="6" s="1"/>
  <c r="C2858" i="6"/>
  <c r="H2858" i="6" s="1"/>
  <c r="C2859" i="6"/>
  <c r="H2859" i="6" s="1"/>
  <c r="C2860" i="6"/>
  <c r="C2861" i="6"/>
  <c r="C2862" i="6"/>
  <c r="H2862" i="6" s="1"/>
  <c r="C2863" i="6"/>
  <c r="H2863" i="6" s="1"/>
  <c r="C2864" i="6"/>
  <c r="H2864" i="6" s="1"/>
  <c r="C2865" i="6"/>
  <c r="H2865" i="6" s="1"/>
  <c r="C2866" i="6"/>
  <c r="H2866" i="6" s="1"/>
  <c r="C2867" i="6"/>
  <c r="C2868" i="6"/>
  <c r="H2868" i="6" s="1"/>
  <c r="C2869" i="6"/>
  <c r="H2869" i="6" s="1"/>
  <c r="C2870" i="6"/>
  <c r="H2870" i="6" s="1"/>
  <c r="C2871" i="6"/>
  <c r="H2871" i="6" s="1"/>
  <c r="C2872" i="6"/>
  <c r="H2872" i="6" s="1"/>
  <c r="C2873" i="6"/>
  <c r="H2873" i="6" s="1"/>
  <c r="C2874" i="6"/>
  <c r="H2874" i="6" s="1"/>
  <c r="C2875" i="6"/>
  <c r="H2875" i="6" s="1"/>
  <c r="C2876" i="6"/>
  <c r="H2876" i="6" s="1"/>
  <c r="C2877" i="6"/>
  <c r="H2877" i="6" s="1"/>
  <c r="C2878" i="6"/>
  <c r="C2879" i="6"/>
  <c r="H2879" i="6" s="1"/>
  <c r="C2880" i="6"/>
  <c r="H2880" i="6" s="1"/>
  <c r="C2881" i="6"/>
  <c r="H2881" i="6" s="1"/>
  <c r="C2882" i="6"/>
  <c r="C2883" i="6"/>
  <c r="H2883" i="6" s="1"/>
  <c r="C2884" i="6"/>
  <c r="H2884" i="6" s="1"/>
  <c r="C2885" i="6"/>
  <c r="H2885" i="6" s="1"/>
  <c r="C2886" i="6"/>
  <c r="C2887" i="6"/>
  <c r="H2887" i="6" s="1"/>
  <c r="C2888" i="6"/>
  <c r="H2888" i="6" s="1"/>
  <c r="C2889" i="6"/>
  <c r="C2890" i="6"/>
  <c r="C2891" i="6"/>
  <c r="C2892" i="6"/>
  <c r="H2892" i="6" s="1"/>
  <c r="C2893" i="6"/>
  <c r="H2893" i="6" s="1"/>
  <c r="C2894" i="6"/>
  <c r="H2894" i="6" s="1"/>
  <c r="C2895" i="6"/>
  <c r="H2895" i="6" s="1"/>
  <c r="C2896" i="6"/>
  <c r="H2896" i="6" s="1"/>
  <c r="C2897" i="6"/>
  <c r="H2897" i="6" s="1"/>
  <c r="C2898" i="6"/>
  <c r="H2898" i="6" s="1"/>
  <c r="C2899" i="6"/>
  <c r="H2899" i="6" s="1"/>
  <c r="C2900" i="6"/>
  <c r="H2900" i="6" s="1"/>
  <c r="C2901" i="6"/>
  <c r="H2901" i="6" s="1"/>
  <c r="C2902" i="6"/>
  <c r="C2903" i="6"/>
  <c r="H2903" i="6" s="1"/>
  <c r="C2904" i="6"/>
  <c r="H2904" i="6" s="1"/>
  <c r="C2905" i="6"/>
  <c r="C2906" i="6"/>
  <c r="C2907" i="6"/>
  <c r="H2907" i="6" s="1"/>
  <c r="C2908" i="6"/>
  <c r="C2909" i="6"/>
  <c r="H2909" i="6" s="1"/>
  <c r="C2910" i="6"/>
  <c r="H2910" i="6" s="1"/>
  <c r="C2911" i="6"/>
  <c r="C2912" i="6"/>
  <c r="H2912" i="6" s="1"/>
  <c r="C2913" i="6"/>
  <c r="H2913" i="6" s="1"/>
  <c r="C2914" i="6"/>
  <c r="H2914" i="6" s="1"/>
  <c r="C2915" i="6"/>
  <c r="H2915" i="6" s="1"/>
  <c r="C2916" i="6"/>
  <c r="H2916" i="6" s="1"/>
  <c r="C2917" i="6"/>
  <c r="H2917" i="6" s="1"/>
  <c r="C2918" i="6"/>
  <c r="H2918" i="6" s="1"/>
  <c r="C2919" i="6"/>
  <c r="C2920" i="6"/>
  <c r="C2921" i="6"/>
  <c r="C2922" i="6"/>
  <c r="C2923" i="6"/>
  <c r="C2924" i="6"/>
  <c r="C2925" i="6"/>
  <c r="C2926" i="6"/>
  <c r="C2927" i="6"/>
  <c r="C2928" i="6"/>
  <c r="C2929" i="6"/>
  <c r="C2930" i="6"/>
  <c r="C2931" i="6"/>
  <c r="C2932" i="6"/>
  <c r="C2933" i="6"/>
  <c r="C2934" i="6"/>
  <c r="C2935" i="6"/>
  <c r="C2936" i="6"/>
  <c r="C2937" i="6"/>
  <c r="H2937" i="6" s="1"/>
  <c r="C2938" i="6"/>
  <c r="H2938" i="6" s="1"/>
  <c r="C2939" i="6"/>
  <c r="C2940" i="6"/>
  <c r="H2940" i="6" s="1"/>
  <c r="C2941" i="6"/>
  <c r="C2942" i="6"/>
  <c r="H2942" i="6" s="1"/>
  <c r="C2943" i="6"/>
  <c r="C2944" i="6"/>
  <c r="H2944" i="6" s="1"/>
  <c r="C2945" i="6"/>
  <c r="H2945" i="6" s="1"/>
  <c r="C2946" i="6"/>
  <c r="H2946" i="6" s="1"/>
  <c r="C2947" i="6"/>
  <c r="H2947" i="6" s="1"/>
  <c r="C2948" i="6"/>
  <c r="H2948" i="6" s="1"/>
  <c r="C2949" i="6"/>
  <c r="H2949" i="6" s="1"/>
  <c r="C2950" i="6"/>
  <c r="C2951" i="6"/>
  <c r="H2951" i="6" s="1"/>
  <c r="C2952" i="6"/>
  <c r="H2952" i="6" s="1"/>
  <c r="C2953" i="6"/>
  <c r="H2953" i="6" s="1"/>
  <c r="C2954" i="6"/>
  <c r="H2954" i="6" s="1"/>
  <c r="C2955" i="6"/>
  <c r="H2955" i="6" s="1"/>
  <c r="C2956" i="6"/>
  <c r="H2956" i="6" s="1"/>
  <c r="C2957" i="6"/>
  <c r="H2957" i="6" s="1"/>
  <c r="C2958" i="6"/>
  <c r="H2958" i="6" s="1"/>
  <c r="C2959" i="6"/>
  <c r="H2959" i="6" s="1"/>
  <c r="C2960" i="6"/>
  <c r="H2960" i="6" s="1"/>
  <c r="C2961" i="6"/>
  <c r="H2961" i="6" s="1"/>
  <c r="C2962" i="6"/>
  <c r="C2963" i="6"/>
  <c r="C2964" i="6"/>
  <c r="H2964" i="6" s="1"/>
  <c r="C2965" i="6"/>
  <c r="C2966" i="6"/>
  <c r="H2966" i="6" s="1"/>
  <c r="C2967" i="6"/>
  <c r="H2967" i="6" s="1"/>
  <c r="C2968" i="6"/>
  <c r="H2968" i="6" s="1"/>
  <c r="C2969" i="6"/>
  <c r="H2969" i="6" s="1"/>
  <c r="C2970" i="6"/>
  <c r="H2970" i="6" s="1"/>
  <c r="C2971" i="6"/>
  <c r="H2971" i="6" s="1"/>
  <c r="C2972" i="6"/>
  <c r="H2972" i="6" s="1"/>
  <c r="C2973" i="6"/>
  <c r="H2973" i="6" s="1"/>
  <c r="C2974" i="6"/>
  <c r="C2975" i="6"/>
  <c r="H2975" i="6" s="1"/>
  <c r="C2976" i="6"/>
  <c r="H2976" i="6" s="1"/>
  <c r="C2977" i="6"/>
  <c r="H2977" i="6" s="1"/>
  <c r="C2978" i="6"/>
  <c r="H2978" i="6" s="1"/>
  <c r="C2979" i="6"/>
  <c r="C2980" i="6"/>
  <c r="H2980" i="6" s="1"/>
  <c r="C2981" i="6"/>
  <c r="H2981" i="6" s="1"/>
  <c r="C2982" i="6"/>
  <c r="C2983" i="6"/>
  <c r="H2983" i="6" s="1"/>
  <c r="C2984" i="6"/>
  <c r="H2984" i="6" s="1"/>
  <c r="C2985" i="6"/>
  <c r="H2985" i="6" s="1"/>
  <c r="C2986" i="6"/>
  <c r="H2986" i="6" s="1"/>
  <c r="C2987" i="6"/>
  <c r="H2987" i="6" s="1"/>
  <c r="C2988" i="6"/>
  <c r="H2988" i="6" s="1"/>
  <c r="C2989" i="6"/>
  <c r="H2989" i="6" s="1"/>
  <c r="C2990" i="6"/>
  <c r="H2990" i="6" s="1"/>
  <c r="C2991" i="6"/>
  <c r="H2991" i="6" s="1"/>
  <c r="C2992" i="6"/>
  <c r="H2992" i="6" s="1"/>
  <c r="C2993" i="6"/>
  <c r="H2993" i="6" s="1"/>
  <c r="C2994" i="6"/>
  <c r="H2994" i="6" s="1"/>
  <c r="C2995" i="6"/>
  <c r="H2995" i="6" s="1"/>
  <c r="C2996" i="6"/>
  <c r="H2996" i="6" s="1"/>
  <c r="C2997" i="6"/>
  <c r="H2997" i="6" s="1"/>
  <c r="C2998" i="6"/>
  <c r="H2998" i="6" s="1"/>
  <c r="C2999" i="6"/>
  <c r="H2999" i="6" s="1"/>
  <c r="C3000" i="6"/>
  <c r="H3000" i="6" s="1"/>
  <c r="C3001" i="6"/>
  <c r="H3001" i="6" s="1"/>
  <c r="C3002" i="6"/>
  <c r="H3002" i="6" s="1"/>
  <c r="C3003" i="6"/>
  <c r="H3003" i="6" s="1"/>
  <c r="C3004" i="6"/>
  <c r="H3004" i="6" s="1"/>
  <c r="C3005" i="6"/>
  <c r="H3005" i="6" s="1"/>
  <c r="C3006" i="6"/>
  <c r="H3006" i="6" s="1"/>
  <c r="C3007" i="6"/>
  <c r="H3007" i="6" s="1"/>
  <c r="C3008" i="6"/>
  <c r="H3008" i="6" s="1"/>
  <c r="C3009" i="6"/>
  <c r="H3009" i="6" s="1"/>
  <c r="C3010" i="6"/>
  <c r="H3010" i="6" s="1"/>
  <c r="C3011" i="6"/>
  <c r="H3011" i="6" s="1"/>
  <c r="C3012" i="6"/>
  <c r="H3012" i="6" s="1"/>
  <c r="C3013" i="6"/>
  <c r="H3013" i="6" s="1"/>
  <c r="C3014" i="6"/>
  <c r="C3015" i="6"/>
  <c r="H3015" i="6" s="1"/>
  <c r="C3016" i="6"/>
  <c r="H3016" i="6" s="1"/>
  <c r="C3017" i="6"/>
  <c r="H3017" i="6" s="1"/>
  <c r="C3018" i="6"/>
  <c r="H3018" i="6" s="1"/>
  <c r="C3019" i="6"/>
  <c r="C3020" i="6"/>
  <c r="H3020" i="6" s="1"/>
  <c r="C3021" i="6"/>
  <c r="C3022" i="6"/>
  <c r="H3022" i="6" s="1"/>
  <c r="C3023" i="6"/>
  <c r="H3023" i="6" s="1"/>
  <c r="C3024" i="6"/>
  <c r="H3024" i="6" s="1"/>
  <c r="C3025" i="6"/>
  <c r="C3026" i="6"/>
  <c r="H3026" i="6" s="1"/>
  <c r="C3027" i="6"/>
  <c r="H3027" i="6" s="1"/>
  <c r="C3028" i="6"/>
  <c r="H3028" i="6" s="1"/>
  <c r="C3029" i="6"/>
  <c r="H3029" i="6" s="1"/>
  <c r="C3030" i="6"/>
  <c r="H3030" i="6" s="1"/>
  <c r="C3031" i="6"/>
  <c r="H3031" i="6" s="1"/>
  <c r="C3032" i="6"/>
  <c r="H3032" i="6" s="1"/>
  <c r="C3033" i="6"/>
  <c r="C3034" i="6"/>
  <c r="C3035" i="6"/>
  <c r="C3036" i="6"/>
  <c r="C3037" i="6"/>
  <c r="C3038" i="6"/>
  <c r="C3039" i="6"/>
  <c r="C3040" i="6"/>
  <c r="C3041" i="6"/>
  <c r="C3042" i="6"/>
  <c r="C3043" i="6"/>
  <c r="C3044" i="6"/>
  <c r="C3045" i="6"/>
  <c r="C3046" i="6"/>
  <c r="C3047" i="6"/>
  <c r="C3048" i="6"/>
  <c r="C3049" i="6"/>
  <c r="C3050" i="6"/>
  <c r="C3051" i="6"/>
  <c r="C3052" i="6"/>
  <c r="C3053" i="6"/>
  <c r="C3054" i="6"/>
  <c r="C3055" i="6"/>
  <c r="H3055" i="6" s="1"/>
  <c r="C3056" i="6"/>
  <c r="H3056" i="6" s="1"/>
  <c r="C3057" i="6"/>
  <c r="H3057" i="6" s="1"/>
  <c r="C3058" i="6"/>
  <c r="H3058" i="6" s="1"/>
  <c r="C3059" i="6"/>
  <c r="H3059" i="6" s="1"/>
  <c r="C3060" i="6"/>
  <c r="H3060" i="6" s="1"/>
  <c r="C3061" i="6"/>
  <c r="H3061" i="6" s="1"/>
  <c r="C3062" i="6"/>
  <c r="C3063" i="6"/>
  <c r="H3063" i="6" s="1"/>
  <c r="C3064" i="6"/>
  <c r="H3064" i="6" s="1"/>
  <c r="C3065" i="6"/>
  <c r="H3065" i="6" s="1"/>
  <c r="C3066" i="6"/>
  <c r="H3066" i="6" s="1"/>
  <c r="C3067" i="6"/>
  <c r="H3067" i="6" s="1"/>
  <c r="C3068" i="6"/>
  <c r="H3068" i="6" s="1"/>
  <c r="C3069" i="6"/>
  <c r="H3069" i="6" s="1"/>
  <c r="C3070" i="6"/>
  <c r="H3070" i="6" s="1"/>
  <c r="C3071" i="6"/>
  <c r="H3071" i="6" s="1"/>
  <c r="C3072" i="6"/>
  <c r="H3072" i="6" s="1"/>
  <c r="C3073" i="6"/>
  <c r="H3073" i="6" s="1"/>
  <c r="C3074" i="6"/>
  <c r="H3074" i="6" s="1"/>
  <c r="C3075" i="6"/>
  <c r="H3075" i="6" s="1"/>
  <c r="C3076" i="6"/>
  <c r="C3077" i="6"/>
  <c r="C3078" i="6"/>
  <c r="H3078" i="6" s="1"/>
  <c r="C3079" i="6"/>
  <c r="H3079" i="6" s="1"/>
  <c r="C3080" i="6"/>
  <c r="H3080" i="6" s="1"/>
  <c r="C3081" i="6"/>
  <c r="H3081" i="6" s="1"/>
  <c r="C3082" i="6"/>
  <c r="H3082" i="6" s="1"/>
  <c r="C3083" i="6"/>
  <c r="C3084" i="6"/>
  <c r="H3084" i="6" s="1"/>
  <c r="C3085" i="6"/>
  <c r="H3085" i="6" s="1"/>
  <c r="C3086" i="6"/>
  <c r="H3086" i="6" s="1"/>
  <c r="C3087" i="6"/>
  <c r="H3087" i="6" s="1"/>
  <c r="C3088" i="6"/>
  <c r="H3088" i="6" s="1"/>
  <c r="C3089" i="6"/>
  <c r="C3090" i="6"/>
  <c r="H3090" i="6" s="1"/>
  <c r="C3091" i="6"/>
  <c r="H3091" i="6" s="1"/>
  <c r="C3092" i="6"/>
  <c r="H3092" i="6" s="1"/>
  <c r="C3093" i="6"/>
  <c r="H3093" i="6" s="1"/>
  <c r="C3094" i="6"/>
  <c r="C3095" i="6"/>
  <c r="H3095" i="6" s="1"/>
  <c r="C3096" i="6"/>
  <c r="H3096" i="6" s="1"/>
  <c r="C3097" i="6"/>
  <c r="H3097" i="6" s="1"/>
  <c r="C3098" i="6"/>
  <c r="C3099" i="6"/>
  <c r="H3099" i="6" s="1"/>
  <c r="C3100" i="6"/>
  <c r="H3100" i="6" s="1"/>
  <c r="C3101" i="6"/>
  <c r="H3101" i="6" s="1"/>
  <c r="C3102" i="6"/>
  <c r="H3102" i="6" s="1"/>
  <c r="C3103" i="6"/>
  <c r="H3103" i="6" s="1"/>
  <c r="C3104" i="6"/>
  <c r="H3104" i="6" s="1"/>
  <c r="C3105" i="6"/>
  <c r="H3105" i="6" s="1"/>
  <c r="C3106" i="6"/>
  <c r="H3106" i="6" s="1"/>
  <c r="C3107" i="6"/>
  <c r="H3107" i="6" s="1"/>
  <c r="C3108" i="6"/>
  <c r="H3108" i="6" s="1"/>
  <c r="C3109" i="6"/>
  <c r="C3110" i="6"/>
  <c r="H3110" i="6" s="1"/>
  <c r="C3111" i="6"/>
  <c r="C3112" i="6"/>
  <c r="H3112" i="6" s="1"/>
  <c r="C3113" i="6"/>
  <c r="H3113" i="6" s="1"/>
  <c r="C3114" i="6"/>
  <c r="H3114" i="6" s="1"/>
  <c r="C3115" i="6"/>
  <c r="H3115" i="6" s="1"/>
  <c r="C3116" i="6"/>
  <c r="H3116" i="6" s="1"/>
  <c r="C3117" i="6"/>
  <c r="C3118" i="6"/>
  <c r="H3118" i="6" s="1"/>
  <c r="C3119" i="6"/>
  <c r="H3119" i="6" s="1"/>
  <c r="C3120" i="6"/>
  <c r="H3120" i="6" s="1"/>
  <c r="C3121" i="6"/>
  <c r="H3121" i="6" s="1"/>
  <c r="C3122" i="6"/>
  <c r="C3123" i="6"/>
  <c r="H3123" i="6" s="1"/>
  <c r="C3124" i="6"/>
  <c r="H3124" i="6" s="1"/>
  <c r="C3125" i="6"/>
  <c r="H3125" i="6" s="1"/>
  <c r="C3126" i="6"/>
  <c r="H3126" i="6" s="1"/>
  <c r="C3127" i="6"/>
  <c r="H3127" i="6" s="1"/>
  <c r="C3128" i="6"/>
  <c r="H3128" i="6" s="1"/>
  <c r="C3129" i="6"/>
  <c r="H3129" i="6" s="1"/>
  <c r="C3130" i="6"/>
  <c r="H3130" i="6" s="1"/>
  <c r="C3131" i="6"/>
  <c r="H3131" i="6" s="1"/>
  <c r="C3132" i="6"/>
  <c r="H3132" i="6" s="1"/>
  <c r="C3133" i="6"/>
  <c r="H3133" i="6" s="1"/>
  <c r="C3134" i="6"/>
  <c r="H3134" i="6" s="1"/>
  <c r="C3135" i="6"/>
  <c r="H3135" i="6" s="1"/>
  <c r="C3136" i="6"/>
  <c r="H3136" i="6" s="1"/>
  <c r="C3137" i="6"/>
  <c r="H3137" i="6" s="1"/>
  <c r="C3138" i="6"/>
  <c r="H3138" i="6" s="1"/>
  <c r="C3139" i="6"/>
  <c r="H3139" i="6" s="1"/>
  <c r="C3140" i="6"/>
  <c r="H3140" i="6" s="1"/>
  <c r="C3141" i="6"/>
  <c r="H3141" i="6" s="1"/>
  <c r="C3142" i="6"/>
  <c r="H3142" i="6" s="1"/>
  <c r="C3143" i="6"/>
  <c r="H3143" i="6" s="1"/>
  <c r="C3144" i="6"/>
  <c r="H3144" i="6" s="1"/>
  <c r="C3145" i="6"/>
  <c r="H3145" i="6" s="1"/>
  <c r="C3146" i="6"/>
  <c r="H3146" i="6" s="1"/>
  <c r="C3147" i="6"/>
  <c r="C3148" i="6"/>
  <c r="C3149" i="6"/>
  <c r="H3149" i="6" s="1"/>
  <c r="C3150" i="6"/>
  <c r="C3151" i="6"/>
  <c r="H3151" i="6" s="1"/>
  <c r="C3152" i="6"/>
  <c r="H3152" i="6" s="1"/>
  <c r="C3153" i="6"/>
  <c r="H3153" i="6" s="1"/>
  <c r="C3154" i="6"/>
  <c r="H3154" i="6" s="1"/>
  <c r="C3155" i="6"/>
  <c r="H3155" i="6" s="1"/>
  <c r="C3156" i="6"/>
  <c r="H3156" i="6" s="1"/>
  <c r="C3157" i="6"/>
  <c r="H3157" i="6" s="1"/>
  <c r="C3158" i="6"/>
  <c r="H3158" i="6" s="1"/>
  <c r="C3159" i="6"/>
  <c r="C3160" i="6"/>
  <c r="H3160" i="6" s="1"/>
  <c r="C3161" i="6"/>
  <c r="H3161" i="6" s="1"/>
  <c r="C3162" i="6"/>
  <c r="H3162" i="6" s="1"/>
  <c r="C3163" i="6"/>
  <c r="H3163" i="6" s="1"/>
  <c r="C3164" i="6"/>
  <c r="H3164" i="6" s="1"/>
  <c r="C3165" i="6"/>
  <c r="H3165" i="6" s="1"/>
  <c r="C3166" i="6"/>
  <c r="H3166" i="6" s="1"/>
  <c r="C3167" i="6"/>
  <c r="H3167" i="6" s="1"/>
  <c r="C3168" i="6"/>
  <c r="C3169" i="6"/>
  <c r="C3170" i="6"/>
  <c r="C3171" i="6"/>
  <c r="C3172" i="6"/>
  <c r="C3173" i="6"/>
  <c r="C3174" i="6"/>
  <c r="C3175" i="6"/>
  <c r="C3176" i="6"/>
  <c r="C3177" i="6"/>
  <c r="C3178" i="6"/>
  <c r="C3179" i="6"/>
  <c r="C3180" i="6"/>
  <c r="C3181" i="6"/>
  <c r="C3182" i="6"/>
  <c r="C3183" i="6"/>
  <c r="C3184" i="6"/>
  <c r="C3185" i="6"/>
  <c r="C3186" i="6"/>
  <c r="C3187" i="6"/>
  <c r="C3188" i="6"/>
  <c r="H3188" i="6" s="1"/>
  <c r="C3189" i="6"/>
  <c r="H3189" i="6" s="1"/>
  <c r="C3190" i="6"/>
  <c r="C3191" i="6"/>
  <c r="H3191" i="6" s="1"/>
  <c r="C3192" i="6"/>
  <c r="H3192" i="6" s="1"/>
  <c r="C3193" i="6"/>
  <c r="H3193" i="6" s="1"/>
  <c r="C3194" i="6"/>
  <c r="H3194" i="6" s="1"/>
  <c r="C3195" i="6"/>
  <c r="H3195" i="6" s="1"/>
  <c r="C3196" i="6"/>
  <c r="H3196" i="6" s="1"/>
  <c r="C3197" i="6"/>
  <c r="H3197" i="6" s="1"/>
  <c r="C3198" i="6"/>
  <c r="H3198" i="6" s="1"/>
  <c r="C3199" i="6"/>
  <c r="H3199" i="6" s="1"/>
  <c r="C3200" i="6"/>
  <c r="H3200" i="6" s="1"/>
  <c r="C3201" i="6"/>
  <c r="H3201" i="6" s="1"/>
  <c r="C3202" i="6"/>
  <c r="H3202" i="6" s="1"/>
  <c r="C3203" i="6"/>
  <c r="H3203" i="6" s="1"/>
  <c r="C3204" i="6"/>
  <c r="H3204" i="6" s="1"/>
  <c r="C3205" i="6"/>
  <c r="H3205" i="6" s="1"/>
  <c r="C3206" i="6"/>
  <c r="H3206" i="6" s="1"/>
  <c r="C3207" i="6"/>
  <c r="H3207" i="6" s="1"/>
  <c r="C3208" i="6"/>
  <c r="H3208" i="6" s="1"/>
  <c r="C3209" i="6"/>
  <c r="C3210" i="6"/>
  <c r="C3211" i="6"/>
  <c r="H3211" i="6" s="1"/>
  <c r="C3212" i="6"/>
  <c r="C3213" i="6"/>
  <c r="C3214" i="6"/>
  <c r="C3215" i="6"/>
  <c r="H3215" i="6" s="1"/>
  <c r="C3216" i="6"/>
  <c r="H3216" i="6" s="1"/>
  <c r="C3217" i="6"/>
  <c r="C3218" i="6"/>
  <c r="H3218" i="6" s="1"/>
  <c r="C3219" i="6"/>
  <c r="H3219" i="6" s="1"/>
  <c r="C3220" i="6"/>
  <c r="H3220" i="6" s="1"/>
  <c r="C3221" i="6"/>
  <c r="H3221" i="6" s="1"/>
  <c r="C3222" i="6"/>
  <c r="H3222" i="6" s="1"/>
  <c r="C3223" i="6"/>
  <c r="H3223" i="6" s="1"/>
  <c r="C3224" i="6"/>
  <c r="H3224" i="6" s="1"/>
  <c r="C3225" i="6"/>
  <c r="H3225" i="6" s="1"/>
  <c r="C3226" i="6"/>
  <c r="H3226" i="6" s="1"/>
  <c r="C3227" i="6"/>
  <c r="H3227" i="6" s="1"/>
  <c r="C3228" i="6"/>
  <c r="H3228" i="6" s="1"/>
  <c r="C3229" i="6"/>
  <c r="H3229" i="6" s="1"/>
  <c r="C3230" i="6"/>
  <c r="H3230" i="6" s="1"/>
  <c r="C3231" i="6"/>
  <c r="H3231" i="6" s="1"/>
  <c r="C3232" i="6"/>
  <c r="H3232" i="6" s="1"/>
  <c r="C3233" i="6"/>
  <c r="H3233" i="6" s="1"/>
  <c r="C3234" i="6"/>
  <c r="H3234" i="6" s="1"/>
  <c r="C3235" i="6"/>
  <c r="H3235" i="6" s="1"/>
  <c r="C3236" i="6"/>
  <c r="C3237" i="6"/>
  <c r="C3238" i="6"/>
  <c r="C3239" i="6"/>
  <c r="H3239" i="6" s="1"/>
  <c r="C3240" i="6"/>
  <c r="C3241" i="6"/>
  <c r="H3241" i="6" s="1"/>
  <c r="C3242" i="6"/>
  <c r="H3242" i="6" s="1"/>
  <c r="C3243" i="6"/>
  <c r="H3243" i="6" s="1"/>
  <c r="C3244" i="6"/>
  <c r="H3244" i="6" s="1"/>
  <c r="C3245" i="6"/>
  <c r="H3245" i="6" s="1"/>
  <c r="C3246" i="6"/>
  <c r="H3246" i="6" s="1"/>
  <c r="C3247" i="6"/>
  <c r="H3247" i="6" s="1"/>
  <c r="C3248" i="6"/>
  <c r="H3248" i="6" s="1"/>
  <c r="C3249" i="6"/>
  <c r="H3249" i="6" s="1"/>
  <c r="C3250" i="6"/>
  <c r="H3250" i="6" s="1"/>
  <c r="C3251" i="6"/>
  <c r="H3251" i="6" s="1"/>
  <c r="C3252" i="6"/>
  <c r="H3252" i="6" s="1"/>
  <c r="C3253" i="6"/>
  <c r="H3253" i="6" s="1"/>
  <c r="C3254" i="6"/>
  <c r="C3255" i="6"/>
  <c r="C3256" i="6"/>
  <c r="H3256" i="6" s="1"/>
  <c r="C3257" i="6"/>
  <c r="H3257" i="6" s="1"/>
  <c r="C3258" i="6"/>
  <c r="H3258" i="6" s="1"/>
  <c r="C3259" i="6"/>
  <c r="H3259" i="6" s="1"/>
  <c r="C3260" i="6"/>
  <c r="H3260" i="6" s="1"/>
  <c r="C3261" i="6"/>
  <c r="H3261" i="6" s="1"/>
  <c r="C3262" i="6"/>
  <c r="C3263" i="6"/>
  <c r="H3263" i="6" s="1"/>
  <c r="C3264" i="6"/>
  <c r="H3264" i="6" s="1"/>
  <c r="C3265" i="6"/>
  <c r="H3265" i="6" s="1"/>
  <c r="C3266" i="6"/>
  <c r="H3266" i="6" s="1"/>
  <c r="C3267" i="6"/>
  <c r="H3267" i="6" s="1"/>
  <c r="C3268" i="6"/>
  <c r="H3268" i="6" s="1"/>
  <c r="C3269" i="6"/>
  <c r="H3269" i="6" s="1"/>
  <c r="C3270" i="6"/>
  <c r="C3271" i="6"/>
  <c r="H3271" i="6" s="1"/>
  <c r="C3272" i="6"/>
  <c r="C3273" i="6"/>
  <c r="H3273" i="6" s="1"/>
  <c r="C3274" i="6"/>
  <c r="H3274" i="6" s="1"/>
  <c r="C3275" i="6"/>
  <c r="H3275" i="6" s="1"/>
  <c r="C3276" i="6"/>
  <c r="H3276" i="6" s="1"/>
  <c r="C3277" i="6"/>
  <c r="H3277" i="6" s="1"/>
  <c r="C3278" i="6"/>
  <c r="H3278" i="6" s="1"/>
  <c r="C3279" i="6"/>
  <c r="H3279" i="6" s="1"/>
  <c r="C3280" i="6"/>
  <c r="H3280" i="6" s="1"/>
  <c r="C3281" i="6"/>
  <c r="H3281" i="6" s="1"/>
  <c r="C3282" i="6"/>
  <c r="C3283" i="6"/>
  <c r="C3284" i="6"/>
  <c r="C3285" i="6"/>
  <c r="C3286" i="6"/>
  <c r="H3286" i="6" s="1"/>
  <c r="C3287" i="6"/>
  <c r="H3287" i="6" s="1"/>
  <c r="C3288" i="6"/>
  <c r="H3288" i="6" s="1"/>
  <c r="C3289" i="6"/>
  <c r="H3289" i="6" s="1"/>
  <c r="C3290" i="6"/>
  <c r="H3290" i="6" s="1"/>
  <c r="C3291" i="6"/>
  <c r="H3291" i="6" s="1"/>
  <c r="C3292" i="6"/>
  <c r="H3292" i="6" s="1"/>
  <c r="C3293" i="6"/>
  <c r="H3293" i="6" s="1"/>
  <c r="C3294" i="6"/>
  <c r="H3294" i="6" s="1"/>
  <c r="C3295" i="6"/>
  <c r="H3295" i="6" s="1"/>
  <c r="C3296" i="6"/>
  <c r="H3296" i="6" s="1"/>
  <c r="C3297" i="6"/>
  <c r="H3297" i="6" s="1"/>
  <c r="C3298" i="6"/>
  <c r="H3298" i="6" s="1"/>
  <c r="C3299" i="6"/>
  <c r="H3299" i="6" s="1"/>
  <c r="C3300" i="6"/>
  <c r="H3300" i="6" s="1"/>
  <c r="C3301" i="6"/>
  <c r="H3301" i="6" s="1"/>
  <c r="C3302" i="6"/>
  <c r="C3303" i="6"/>
  <c r="H3303" i="6" s="1"/>
  <c r="C3304" i="6"/>
  <c r="H3304" i="6" s="1"/>
  <c r="C3305" i="6"/>
  <c r="H3305" i="6" s="1"/>
  <c r="C3306" i="6"/>
  <c r="H3306" i="6" s="1"/>
  <c r="C3307" i="6"/>
  <c r="H3307" i="6" s="1"/>
  <c r="C3308" i="6"/>
  <c r="H3308" i="6" s="1"/>
  <c r="C3309" i="6"/>
  <c r="H3309" i="6" s="1"/>
  <c r="C3310" i="6"/>
  <c r="H3310" i="6" s="1"/>
  <c r="C3311" i="6"/>
  <c r="H3311" i="6" s="1"/>
  <c r="C3312" i="6"/>
  <c r="H3312" i="6" s="1"/>
  <c r="C3313" i="6"/>
  <c r="H3313" i="6" s="1"/>
  <c r="C3314" i="6"/>
  <c r="H3314" i="6" s="1"/>
  <c r="C3315" i="6"/>
  <c r="C3316" i="6"/>
  <c r="C3317" i="6"/>
  <c r="H3317" i="6" s="1"/>
  <c r="C3318" i="6"/>
  <c r="C3319" i="6"/>
  <c r="H3319" i="6" s="1"/>
  <c r="C3320" i="6"/>
  <c r="C3321" i="6"/>
  <c r="H3321" i="6" s="1"/>
  <c r="C3322" i="6"/>
  <c r="H3322" i="6" s="1"/>
  <c r="C3323" i="6"/>
  <c r="H3323" i="6" s="1"/>
  <c r="C3324" i="6"/>
  <c r="H3324" i="6" s="1"/>
  <c r="C3325" i="6"/>
  <c r="H3325" i="6" s="1"/>
  <c r="C3326" i="6"/>
  <c r="H3326" i="6" s="1"/>
  <c r="C3327" i="6"/>
  <c r="H3327" i="6" s="1"/>
  <c r="C3328" i="6"/>
  <c r="H3328" i="6" s="1"/>
  <c r="C3329" i="6"/>
  <c r="H3329" i="6" s="1"/>
  <c r="C3330" i="6"/>
  <c r="H3330" i="6" s="1"/>
  <c r="C3331" i="6"/>
  <c r="H3331" i="6" s="1"/>
  <c r="C3332" i="6"/>
  <c r="H3332" i="6" s="1"/>
  <c r="C3333" i="6"/>
  <c r="H3333" i="6" s="1"/>
  <c r="C3334" i="6"/>
  <c r="H3334" i="6" s="1"/>
  <c r="C3335" i="6"/>
  <c r="H3335" i="6" s="1"/>
  <c r="C3336" i="6"/>
  <c r="H3336" i="6" s="1"/>
  <c r="C3337" i="6"/>
  <c r="C3338" i="6"/>
  <c r="C3339" i="6"/>
  <c r="H3339" i="6" s="1"/>
  <c r="C3340" i="6"/>
  <c r="C3341" i="6"/>
  <c r="H3341" i="6" s="1"/>
  <c r="C3342" i="6"/>
  <c r="C3343" i="6"/>
  <c r="H3343" i="6" s="1"/>
  <c r="C3344" i="6"/>
  <c r="H3344" i="6" s="1"/>
  <c r="C3345" i="6"/>
  <c r="H3345" i="6" s="1"/>
  <c r="C3346" i="6"/>
  <c r="H3346" i="6" s="1"/>
  <c r="C3347" i="6"/>
  <c r="H3347" i="6" s="1"/>
  <c r="C3348" i="6"/>
  <c r="H3348" i="6" s="1"/>
  <c r="C3349" i="6"/>
  <c r="H3349" i="6" s="1"/>
  <c r="C3350" i="6"/>
  <c r="H3350" i="6" s="1"/>
  <c r="C3351" i="6"/>
  <c r="C3352" i="6"/>
  <c r="H3352" i="6" s="1"/>
  <c r="C3353" i="6"/>
  <c r="H3353" i="6" s="1"/>
  <c r="C3354" i="6"/>
  <c r="H3354" i="6" s="1"/>
  <c r="C3355" i="6"/>
  <c r="H3355" i="6" s="1"/>
  <c r="C3356" i="6"/>
  <c r="H3356" i="6" s="1"/>
  <c r="C3357" i="6"/>
  <c r="H3357" i="6" s="1"/>
  <c r="C3358" i="6"/>
  <c r="C3359" i="6"/>
  <c r="H3359" i="6" s="1"/>
  <c r="C3360" i="6"/>
  <c r="H3360" i="6" s="1"/>
  <c r="C3361" i="6"/>
  <c r="H3361" i="6" s="1"/>
  <c r="C3362" i="6"/>
  <c r="H3362" i="6" s="1"/>
  <c r="C3363" i="6"/>
  <c r="H3363" i="6" s="1"/>
  <c r="C3364" i="6"/>
  <c r="C3365" i="6"/>
  <c r="H3365" i="6" s="1"/>
  <c r="C3366" i="6"/>
  <c r="H3366" i="6" s="1"/>
  <c r="C3367" i="6"/>
  <c r="H3367" i="6" s="1"/>
  <c r="C3368" i="6"/>
  <c r="H3368" i="6" s="1"/>
  <c r="C3369" i="6"/>
  <c r="H3369" i="6" s="1"/>
  <c r="C3370" i="6"/>
  <c r="H3370" i="6" s="1"/>
  <c r="C3371" i="6"/>
  <c r="H3371" i="6" s="1"/>
  <c r="C3372" i="6"/>
  <c r="H3372" i="6" s="1"/>
  <c r="C3373" i="6"/>
  <c r="H3373" i="6" s="1"/>
  <c r="C3374" i="6"/>
  <c r="H3374" i="6" s="1"/>
  <c r="C3375" i="6"/>
  <c r="C3376" i="6"/>
  <c r="C3377" i="6"/>
  <c r="C3378" i="6"/>
  <c r="H3378" i="6" s="1"/>
  <c r="C3379" i="6"/>
  <c r="C3380" i="6"/>
  <c r="H3380" i="6" s="1"/>
  <c r="C3381" i="6"/>
  <c r="H3381" i="6" s="1"/>
  <c r="C3382" i="6"/>
  <c r="H3382" i="6" s="1"/>
  <c r="C3383" i="6"/>
  <c r="H3383" i="6" s="1"/>
  <c r="C3384" i="6"/>
  <c r="H3384" i="6" s="1"/>
  <c r="C3385" i="6"/>
  <c r="H3385" i="6" s="1"/>
  <c r="C3386" i="6"/>
  <c r="H3386" i="6" s="1"/>
  <c r="C3387" i="6"/>
  <c r="H3387" i="6" s="1"/>
  <c r="C3388" i="6"/>
  <c r="H3388" i="6" s="1"/>
  <c r="C3389" i="6"/>
  <c r="H3389" i="6" s="1"/>
  <c r="C3390" i="6"/>
  <c r="H3390" i="6" s="1"/>
  <c r="C3391" i="6"/>
  <c r="H3391" i="6" s="1"/>
  <c r="C3392" i="6"/>
  <c r="H3392" i="6" s="1"/>
  <c r="C3393" i="6"/>
  <c r="H3393" i="6" s="1"/>
  <c r="C3394" i="6"/>
  <c r="H3394" i="6" s="1"/>
  <c r="C3395" i="6"/>
  <c r="H3395" i="6" s="1"/>
  <c r="C3396" i="6"/>
  <c r="H3396" i="6" s="1"/>
  <c r="C3397" i="6"/>
  <c r="H3397" i="6" s="1"/>
  <c r="C3398" i="6"/>
  <c r="C3399" i="6"/>
  <c r="H3399" i="6" s="1"/>
  <c r="C3400" i="6"/>
  <c r="H3400" i="6" s="1"/>
  <c r="C3401" i="6"/>
  <c r="H3401" i="6" s="1"/>
  <c r="C3402" i="6"/>
  <c r="C3403" i="6"/>
  <c r="C3404" i="6"/>
  <c r="C3405" i="6"/>
  <c r="C3406" i="6"/>
  <c r="C3407" i="6"/>
  <c r="C3408" i="6"/>
  <c r="C3409" i="6"/>
  <c r="C3410" i="6"/>
  <c r="C3411" i="6"/>
  <c r="C3412" i="6"/>
  <c r="C3413" i="6"/>
  <c r="C3414" i="6"/>
  <c r="C3415" i="6"/>
  <c r="C3416" i="6"/>
  <c r="C3417" i="6"/>
  <c r="C3418" i="6"/>
  <c r="C3419" i="6"/>
  <c r="C3420" i="6"/>
  <c r="C3421" i="6"/>
  <c r="C3422" i="6"/>
  <c r="C3423" i="6"/>
  <c r="C3424" i="6"/>
  <c r="C3425" i="6"/>
  <c r="C3426" i="6"/>
  <c r="C3427" i="6"/>
  <c r="C3428" i="6"/>
  <c r="C3429" i="6"/>
  <c r="C3430" i="6"/>
  <c r="C3431" i="6"/>
  <c r="C3432" i="6"/>
  <c r="C3433" i="6"/>
  <c r="C3434" i="6"/>
  <c r="C3435" i="6"/>
  <c r="C3436" i="6"/>
  <c r="C3437" i="6"/>
  <c r="C3438" i="6"/>
  <c r="C3439" i="6"/>
  <c r="C3440" i="6"/>
  <c r="C3441" i="6"/>
  <c r="H3441" i="6" s="1"/>
  <c r="C3442" i="6"/>
  <c r="H3442" i="6" s="1"/>
  <c r="C3443" i="6"/>
  <c r="H3443" i="6" s="1"/>
  <c r="C3444" i="6"/>
  <c r="H3444" i="6" s="1"/>
  <c r="C3445" i="6"/>
  <c r="H3445" i="6" s="1"/>
  <c r="C3446" i="6"/>
  <c r="H3446" i="6" s="1"/>
  <c r="C3447" i="6"/>
  <c r="C3448" i="6"/>
  <c r="C3449" i="6"/>
  <c r="H3449" i="6" s="1"/>
  <c r="C3450" i="6"/>
  <c r="H3450" i="6" s="1"/>
  <c r="C3451" i="6"/>
  <c r="C3452" i="6"/>
  <c r="H3452" i="6" s="1"/>
  <c r="C3453" i="6"/>
  <c r="H3453" i="6" s="1"/>
  <c r="C3454" i="6"/>
  <c r="C3455" i="6"/>
  <c r="H3455" i="6" s="1"/>
  <c r="C3456" i="6"/>
  <c r="H3456" i="6" s="1"/>
  <c r="C3457" i="6"/>
  <c r="H3457" i="6" s="1"/>
  <c r="C3458" i="6"/>
  <c r="H3458" i="6" s="1"/>
  <c r="C3459" i="6"/>
  <c r="C3460" i="6"/>
  <c r="H3460" i="6" s="1"/>
  <c r="C3461" i="6"/>
  <c r="H3461" i="6" s="1"/>
  <c r="C3462" i="6"/>
  <c r="C3463" i="6"/>
  <c r="H3463" i="6" s="1"/>
  <c r="C3464" i="6"/>
  <c r="H3464" i="6" s="1"/>
  <c r="C3465" i="6"/>
  <c r="H3465" i="6" s="1"/>
  <c r="C3466" i="6"/>
  <c r="H3466" i="6" s="1"/>
  <c r="C3467" i="6"/>
  <c r="C3468" i="6"/>
  <c r="H3468" i="6" s="1"/>
  <c r="C3469" i="6"/>
  <c r="H3469" i="6" s="1"/>
  <c r="C3470" i="6"/>
  <c r="C3471" i="6"/>
  <c r="C3472" i="6"/>
  <c r="H3472" i="6" s="1"/>
  <c r="C3473" i="6"/>
  <c r="H3473" i="6" s="1"/>
  <c r="C3474" i="6"/>
  <c r="C3475" i="6"/>
  <c r="H3475" i="6" s="1"/>
  <c r="C3476" i="6"/>
  <c r="C3477" i="6"/>
  <c r="H3477" i="6" s="1"/>
  <c r="C3478" i="6"/>
  <c r="H3478" i="6" s="1"/>
  <c r="C3479" i="6"/>
  <c r="H3479" i="6" s="1"/>
  <c r="C3480" i="6"/>
  <c r="H3480" i="6" s="1"/>
  <c r="C3481" i="6"/>
  <c r="H3481" i="6" s="1"/>
  <c r="C3482" i="6"/>
  <c r="H3482" i="6" s="1"/>
  <c r="C3483" i="6"/>
  <c r="H3483" i="6" s="1"/>
  <c r="C3484" i="6"/>
  <c r="H3484" i="6" s="1"/>
  <c r="C3485" i="6"/>
  <c r="H3485" i="6" s="1"/>
  <c r="C3486" i="6"/>
  <c r="H3486" i="6" s="1"/>
  <c r="C3487" i="6"/>
  <c r="H3487" i="6" s="1"/>
  <c r="C3488" i="6"/>
  <c r="H3488" i="6" s="1"/>
  <c r="C3489" i="6"/>
  <c r="H3489" i="6" s="1"/>
  <c r="C3490" i="6"/>
  <c r="H3490" i="6" s="1"/>
  <c r="C3491" i="6"/>
  <c r="H3491" i="6" s="1"/>
  <c r="C3492" i="6"/>
  <c r="H3492" i="6" s="1"/>
  <c r="C3493" i="6"/>
  <c r="H3493" i="6" s="1"/>
  <c r="C3494" i="6"/>
  <c r="H3494" i="6" s="1"/>
  <c r="C3495" i="6"/>
  <c r="H3495" i="6" s="1"/>
  <c r="C3496" i="6"/>
  <c r="H3496" i="6" s="1"/>
  <c r="C3497" i="6"/>
  <c r="H3497" i="6" s="1"/>
  <c r="C3498" i="6"/>
  <c r="C3499" i="6"/>
  <c r="C3500" i="6"/>
  <c r="H3500" i="6" s="1"/>
  <c r="C3501" i="6"/>
  <c r="H3501" i="6" s="1"/>
  <c r="C3502" i="6"/>
  <c r="C3503" i="6"/>
  <c r="H3503" i="6" s="1"/>
  <c r="C3504" i="6"/>
  <c r="H3504" i="6" s="1"/>
  <c r="C3505" i="6"/>
  <c r="H3505" i="6" s="1"/>
  <c r="C3506" i="6"/>
  <c r="H3506" i="6" s="1"/>
  <c r="C3507" i="6"/>
  <c r="C3508" i="6"/>
  <c r="C3509" i="6"/>
  <c r="H3509" i="6" s="1"/>
  <c r="C3510" i="6"/>
  <c r="H3510" i="6" s="1"/>
  <c r="C3511" i="6"/>
  <c r="H3511" i="6" s="1"/>
  <c r="C3512" i="6"/>
  <c r="H3512" i="6" s="1"/>
  <c r="C3513" i="6"/>
  <c r="H3513" i="6" s="1"/>
  <c r="C3514" i="6"/>
  <c r="H3514" i="6" s="1"/>
  <c r="C3515" i="6"/>
  <c r="H3515" i="6" s="1"/>
  <c r="C3516" i="6"/>
  <c r="H3516" i="6" s="1"/>
  <c r="C3517" i="6"/>
  <c r="H3517" i="6" s="1"/>
  <c r="C3518" i="6"/>
  <c r="H3518" i="6" s="1"/>
  <c r="C3519" i="6"/>
  <c r="H3519" i="6" s="1"/>
  <c r="C3520" i="6"/>
  <c r="H3520" i="6" s="1"/>
  <c r="C3521" i="6"/>
  <c r="H3521" i="6" s="1"/>
  <c r="C3522" i="6"/>
  <c r="H3522" i="6" s="1"/>
  <c r="C3523" i="6"/>
  <c r="H3523" i="6" s="1"/>
  <c r="C3524" i="6"/>
  <c r="H3524" i="6" s="1"/>
  <c r="C3525" i="6"/>
  <c r="H3525" i="6" s="1"/>
  <c r="C3526" i="6"/>
  <c r="C3527" i="6"/>
  <c r="H3527" i="6" s="1"/>
  <c r="C3528" i="6"/>
  <c r="H3528" i="6" s="1"/>
  <c r="C3529" i="6"/>
  <c r="C3530" i="6"/>
  <c r="H3530" i="6" s="1"/>
  <c r="C3531" i="6"/>
  <c r="H3531" i="6" s="1"/>
  <c r="C3532" i="6"/>
  <c r="C3533" i="6"/>
  <c r="C3534" i="6"/>
  <c r="C3535" i="6"/>
  <c r="H3535" i="6" s="1"/>
  <c r="C3536" i="6"/>
  <c r="C3537" i="6"/>
  <c r="H3537" i="6" s="1"/>
  <c r="C3538" i="6"/>
  <c r="H3538" i="6" s="1"/>
  <c r="C3539" i="6"/>
  <c r="C3540" i="6"/>
  <c r="H3540" i="6" s="1"/>
  <c r="C3541" i="6"/>
  <c r="H3541" i="6" s="1"/>
  <c r="C3542" i="6"/>
  <c r="H3542" i="6" s="1"/>
  <c r="C3543" i="6"/>
  <c r="H3543" i="6" s="1"/>
  <c r="C3544" i="6"/>
  <c r="H3544" i="6" s="1"/>
  <c r="C3545" i="6"/>
  <c r="H3545" i="6" s="1"/>
  <c r="C3546" i="6"/>
  <c r="H3546" i="6" s="1"/>
  <c r="C3547" i="6"/>
  <c r="H3547" i="6" s="1"/>
  <c r="C3548" i="6"/>
  <c r="H3548" i="6" s="1"/>
  <c r="C3549" i="6"/>
  <c r="H3549" i="6" s="1"/>
  <c r="C3550" i="6"/>
  <c r="C3551" i="6"/>
  <c r="H3551" i="6" s="1"/>
  <c r="C3552" i="6"/>
  <c r="H3552" i="6" s="1"/>
  <c r="C3553" i="6"/>
  <c r="C3554" i="6"/>
  <c r="H3554" i="6" s="1"/>
  <c r="C3555" i="6"/>
  <c r="H3555" i="6" s="1"/>
  <c r="C3556" i="6"/>
  <c r="H3556" i="6" s="1"/>
  <c r="C3557" i="6"/>
  <c r="H3557" i="6" s="1"/>
  <c r="C3558" i="6"/>
  <c r="H3558" i="6" s="1"/>
  <c r="C3559" i="6"/>
  <c r="C3560" i="6"/>
  <c r="C3561" i="6"/>
  <c r="C3562" i="6"/>
  <c r="C3563" i="6"/>
  <c r="C3564" i="6"/>
  <c r="C3565" i="6"/>
  <c r="C3566" i="6"/>
  <c r="C3567" i="6"/>
  <c r="C3568" i="6"/>
  <c r="C3569" i="6"/>
  <c r="C3570" i="6"/>
  <c r="C3571" i="6"/>
  <c r="C3572" i="6"/>
  <c r="C3573" i="6"/>
  <c r="C3574" i="6"/>
  <c r="C3575" i="6"/>
  <c r="H3575" i="6" s="1"/>
  <c r="C3576" i="6"/>
  <c r="H3576" i="6" s="1"/>
  <c r="C3577" i="6"/>
  <c r="H3577" i="6" s="1"/>
  <c r="C3578" i="6"/>
  <c r="H3578" i="6" s="1"/>
  <c r="C3579" i="6"/>
  <c r="H3579" i="6" s="1"/>
  <c r="C3580" i="6"/>
  <c r="H3580" i="6" s="1"/>
  <c r="C3581" i="6"/>
  <c r="H3581" i="6" s="1"/>
  <c r="C3582" i="6"/>
  <c r="H3582" i="6" s="1"/>
  <c r="C3583" i="6"/>
  <c r="H3583" i="6" s="1"/>
  <c r="C3584" i="6"/>
  <c r="H3584" i="6" s="1"/>
  <c r="C3585" i="6"/>
  <c r="H3585" i="6" s="1"/>
  <c r="C3586" i="6"/>
  <c r="H3586" i="6" s="1"/>
  <c r="C3587" i="6"/>
  <c r="H3587" i="6" s="1"/>
  <c r="C3588" i="6"/>
  <c r="H3588" i="6" s="1"/>
  <c r="C3589" i="6"/>
  <c r="H3589" i="6" s="1"/>
  <c r="C3590" i="6"/>
  <c r="H3590" i="6" s="1"/>
  <c r="C3591" i="6"/>
  <c r="H3591" i="6" s="1"/>
  <c r="C3592" i="6"/>
  <c r="H3592" i="6" s="1"/>
  <c r="C3593" i="6"/>
  <c r="C3594" i="6"/>
  <c r="H3594" i="6" s="1"/>
  <c r="C3595" i="6"/>
  <c r="C3596" i="6"/>
  <c r="C3597" i="6"/>
  <c r="H3597" i="6" s="1"/>
  <c r="C3598" i="6"/>
  <c r="C3599" i="6"/>
  <c r="H3599" i="6" s="1"/>
  <c r="C3600" i="6"/>
  <c r="H3600" i="6" s="1"/>
  <c r="C3601" i="6"/>
  <c r="C3602" i="6"/>
  <c r="H3602" i="6" s="1"/>
  <c r="C3603" i="6"/>
  <c r="H3603" i="6" s="1"/>
  <c r="C3604" i="6"/>
  <c r="H3604" i="6" s="1"/>
  <c r="C3605" i="6"/>
  <c r="H3605" i="6" s="1"/>
  <c r="C3606" i="6"/>
  <c r="C3607" i="6"/>
  <c r="H3607" i="6" s="1"/>
  <c r="C3608" i="6"/>
  <c r="H3608" i="6" s="1"/>
  <c r="C3609" i="6"/>
  <c r="H3609" i="6" s="1"/>
  <c r="C3610" i="6"/>
  <c r="H3610" i="6" s="1"/>
  <c r="C3611" i="6"/>
  <c r="C3612" i="6"/>
  <c r="H3612" i="6" s="1"/>
  <c r="C3613" i="6"/>
  <c r="H3613" i="6" s="1"/>
  <c r="C3614" i="6"/>
  <c r="C3615" i="6"/>
  <c r="H3615" i="6" s="1"/>
  <c r="C3616" i="6"/>
  <c r="H3616" i="6" s="1"/>
  <c r="C3617" i="6"/>
  <c r="H3617" i="6" s="1"/>
  <c r="C3618" i="6"/>
  <c r="H3618" i="6" s="1"/>
  <c r="C3619" i="6"/>
  <c r="H3619" i="6" s="1"/>
  <c r="C3620" i="6"/>
  <c r="H3620" i="6" s="1"/>
  <c r="C3621" i="6"/>
  <c r="H3621" i="6" s="1"/>
  <c r="C3622" i="6"/>
  <c r="C3623" i="6"/>
  <c r="H3623" i="6" s="1"/>
  <c r="C3624" i="6"/>
  <c r="H3624" i="6" s="1"/>
  <c r="C3625" i="6"/>
  <c r="H3625" i="6" s="1"/>
  <c r="C3626" i="6"/>
  <c r="H3626" i="6" s="1"/>
  <c r="C3627" i="6"/>
  <c r="H3627" i="6" s="1"/>
  <c r="C3628" i="6"/>
  <c r="H3628" i="6" s="1"/>
  <c r="C3629" i="6"/>
  <c r="C3630" i="6"/>
  <c r="H3630" i="6" s="1"/>
  <c r="C3631" i="6"/>
  <c r="H3631" i="6" s="1"/>
  <c r="C3632" i="6"/>
  <c r="H3632" i="6" s="1"/>
  <c r="C3633" i="6"/>
  <c r="H3633" i="6" s="1"/>
  <c r="C3634" i="6"/>
  <c r="C3635" i="6"/>
  <c r="H3635" i="6" s="1"/>
  <c r="C3636" i="6"/>
  <c r="C3637" i="6"/>
  <c r="C3638" i="6"/>
  <c r="H3638" i="6" s="1"/>
  <c r="C3639" i="6"/>
  <c r="H3639" i="6" s="1"/>
  <c r="C3640" i="6"/>
  <c r="H3640" i="6" s="1"/>
  <c r="C3641" i="6"/>
  <c r="H3641" i="6" s="1"/>
  <c r="C3642" i="6"/>
  <c r="H3642" i="6" s="1"/>
  <c r="C3643" i="6"/>
  <c r="C3644" i="6"/>
  <c r="C3645" i="6"/>
  <c r="C3646" i="6"/>
  <c r="C3647" i="6"/>
  <c r="C3648" i="6"/>
  <c r="C3649" i="6"/>
  <c r="C3650" i="6"/>
  <c r="C3651" i="6"/>
  <c r="C3652" i="6"/>
  <c r="C3653" i="6"/>
  <c r="C3654" i="6"/>
  <c r="C3655" i="6"/>
  <c r="C3656" i="6"/>
  <c r="C3657" i="6"/>
  <c r="C3658" i="6"/>
  <c r="H3658" i="6" s="1"/>
  <c r="C3659" i="6"/>
  <c r="H3659" i="6" s="1"/>
  <c r="C3660" i="6"/>
  <c r="H3660" i="6" s="1"/>
  <c r="C3661" i="6"/>
  <c r="H3661" i="6" s="1"/>
  <c r="C3662" i="6"/>
  <c r="C3663" i="6"/>
  <c r="H3663" i="6" s="1"/>
  <c r="C3664" i="6"/>
  <c r="C3665" i="6"/>
  <c r="H3665" i="6" s="1"/>
  <c r="C3666" i="6"/>
  <c r="H3666" i="6" s="1"/>
  <c r="C3667" i="6"/>
  <c r="C3668" i="6"/>
  <c r="H3668" i="6" s="1"/>
  <c r="C3669" i="6"/>
  <c r="H3669" i="6" s="1"/>
  <c r="C3670" i="6"/>
  <c r="C3671" i="6"/>
  <c r="H3671" i="6" s="1"/>
  <c r="C3672" i="6"/>
  <c r="C3673" i="6"/>
  <c r="C3674" i="6"/>
  <c r="H3674" i="6" s="1"/>
  <c r="C3675" i="6"/>
  <c r="H3675" i="6" s="1"/>
  <c r="C3676" i="6"/>
  <c r="H3676" i="6" s="1"/>
  <c r="C3677" i="6"/>
  <c r="H3677" i="6" s="1"/>
  <c r="C3678" i="6"/>
  <c r="H3678" i="6" s="1"/>
  <c r="C3679" i="6"/>
  <c r="H3679" i="6" s="1"/>
  <c r="C3680" i="6"/>
  <c r="H3680" i="6" s="1"/>
  <c r="C3681" i="6"/>
  <c r="H3681" i="6" s="1"/>
  <c r="C3682" i="6"/>
  <c r="H3682" i="6" s="1"/>
  <c r="C3683" i="6"/>
  <c r="H3683" i="6" s="1"/>
  <c r="C3684" i="6"/>
  <c r="H3684" i="6" s="1"/>
  <c r="C3685" i="6"/>
  <c r="H3685" i="6" s="1"/>
  <c r="C3686" i="6"/>
  <c r="H3686" i="6" s="1"/>
  <c r="C3687" i="6"/>
  <c r="H3687" i="6" s="1"/>
  <c r="C3688" i="6"/>
  <c r="H3688" i="6" s="1"/>
  <c r="C3689" i="6"/>
  <c r="H3689" i="6" s="1"/>
  <c r="C3690" i="6"/>
  <c r="H3690" i="6" s="1"/>
  <c r="C3691" i="6"/>
  <c r="H3691" i="6" s="1"/>
  <c r="C3692" i="6"/>
  <c r="H3692" i="6" s="1"/>
  <c r="C3693" i="6"/>
  <c r="H3693" i="6" s="1"/>
  <c r="C3694" i="6"/>
  <c r="H3694" i="6" s="1"/>
  <c r="C3695" i="6"/>
  <c r="H3695" i="6" s="1"/>
  <c r="C3696" i="6"/>
  <c r="H3696" i="6" s="1"/>
  <c r="C3697" i="6"/>
  <c r="H3697" i="6" s="1"/>
  <c r="C3698" i="6"/>
  <c r="H3698" i="6" s="1"/>
  <c r="C3699" i="6"/>
  <c r="H3699" i="6" s="1"/>
  <c r="C3700" i="6"/>
  <c r="H3700" i="6" s="1"/>
  <c r="C3701" i="6"/>
  <c r="H3701" i="6" s="1"/>
  <c r="C3702" i="6"/>
  <c r="C3703" i="6"/>
  <c r="H3703" i="6" s="1"/>
  <c r="C3704" i="6"/>
  <c r="C3705" i="6"/>
  <c r="H3705" i="6" s="1"/>
  <c r="C3706" i="6"/>
  <c r="H3706" i="6" s="1"/>
  <c r="C3707" i="6"/>
  <c r="C3708" i="6"/>
  <c r="C3709" i="6"/>
  <c r="H3709" i="6" s="1"/>
  <c r="C3710" i="6"/>
  <c r="C3711" i="6"/>
  <c r="H3711" i="6" s="1"/>
  <c r="C3712" i="6"/>
  <c r="H3712" i="6" s="1"/>
  <c r="C3713" i="6"/>
  <c r="H3713" i="6" s="1"/>
  <c r="C3714" i="6"/>
  <c r="H3714" i="6" s="1"/>
  <c r="C3715" i="6"/>
  <c r="H3715" i="6" s="1"/>
  <c r="C3716" i="6"/>
  <c r="H3716" i="6" s="1"/>
  <c r="C3717" i="6"/>
  <c r="H3717" i="6" s="1"/>
  <c r="C3718" i="6"/>
  <c r="H3718" i="6" s="1"/>
  <c r="C3719" i="6"/>
  <c r="H3719" i="6" s="1"/>
  <c r="C3720" i="6"/>
  <c r="H3720" i="6" s="1"/>
  <c r="C3721" i="6"/>
  <c r="C3722" i="6"/>
  <c r="C3723" i="6"/>
  <c r="C3724" i="6"/>
  <c r="C3725" i="6"/>
  <c r="H3725" i="6" s="1"/>
  <c r="C3726" i="6"/>
  <c r="C3727" i="6"/>
  <c r="H3727" i="6" s="1"/>
  <c r="C3728" i="6"/>
  <c r="H3728" i="6" s="1"/>
  <c r="C3729" i="6"/>
  <c r="H3729" i="6" s="1"/>
  <c r="C3730" i="6"/>
  <c r="C3731" i="6"/>
  <c r="C3732" i="6"/>
  <c r="C3733" i="6"/>
  <c r="C3734" i="6"/>
  <c r="C3735" i="6"/>
  <c r="C3736" i="6"/>
  <c r="C3737" i="6"/>
  <c r="C3738" i="6"/>
  <c r="C3739" i="6"/>
  <c r="C3740" i="6"/>
  <c r="C3741" i="6"/>
  <c r="C3742" i="6"/>
  <c r="C3743" i="6"/>
  <c r="C3744" i="6"/>
  <c r="C3745" i="6"/>
  <c r="C3746" i="6"/>
  <c r="C3747" i="6"/>
  <c r="C3748" i="6"/>
  <c r="H3748" i="6" s="1"/>
  <c r="C3749" i="6"/>
  <c r="C3750" i="6"/>
  <c r="C3751" i="6"/>
  <c r="H3751" i="6" s="1"/>
  <c r="C3752" i="6"/>
  <c r="H3752" i="6" s="1"/>
  <c r="C3753" i="6"/>
  <c r="H3753" i="6" s="1"/>
  <c r="C3754" i="6"/>
  <c r="C3755" i="6"/>
  <c r="H3755" i="6" s="1"/>
  <c r="C3756" i="6"/>
  <c r="H3756" i="6" s="1"/>
  <c r="C3757" i="6"/>
  <c r="H3757" i="6" s="1"/>
  <c r="C3758" i="6"/>
  <c r="H3758" i="6" s="1"/>
  <c r="C3759" i="6"/>
  <c r="H3759" i="6" s="1"/>
  <c r="C3760" i="6"/>
  <c r="H3760" i="6" s="1"/>
  <c r="C3761" i="6"/>
  <c r="H3761" i="6" s="1"/>
  <c r="C3762" i="6"/>
  <c r="H3762" i="6" s="1"/>
  <c r="C3763" i="6"/>
  <c r="H3763" i="6" s="1"/>
  <c r="C3764" i="6"/>
  <c r="C3765" i="6"/>
  <c r="H3765" i="6" s="1"/>
  <c r="C3766" i="6"/>
  <c r="H3766" i="6" s="1"/>
  <c r="C3767" i="6"/>
  <c r="H3767" i="6" s="1"/>
  <c r="C3768" i="6"/>
  <c r="H3768" i="6" s="1"/>
  <c r="C3769" i="6"/>
  <c r="C3770" i="6"/>
  <c r="H3770" i="6" s="1"/>
  <c r="C3771" i="6"/>
  <c r="H3771" i="6" s="1"/>
  <c r="C3772" i="6"/>
  <c r="H3772" i="6" s="1"/>
  <c r="C3773" i="6"/>
  <c r="H3773" i="6" s="1"/>
  <c r="C3774" i="6"/>
  <c r="H3774" i="6" s="1"/>
  <c r="C3775" i="6"/>
  <c r="H3775" i="6" s="1"/>
  <c r="C3776" i="6"/>
  <c r="H3776" i="6" s="1"/>
  <c r="C3777" i="6"/>
  <c r="H3777" i="6" s="1"/>
  <c r="C3778" i="6"/>
  <c r="H3778" i="6" s="1"/>
  <c r="C3779" i="6"/>
  <c r="H3779" i="6" s="1"/>
  <c r="C3780" i="6"/>
  <c r="H3780" i="6" s="1"/>
  <c r="C3781" i="6"/>
  <c r="H3781" i="6" s="1"/>
  <c r="C3782" i="6"/>
  <c r="H3782" i="6" s="1"/>
  <c r="C3783" i="6"/>
  <c r="C3784" i="6"/>
  <c r="C3785" i="6"/>
  <c r="H3785" i="6" s="1"/>
  <c r="C3786" i="6"/>
  <c r="H3786" i="6" s="1"/>
  <c r="C3787" i="6"/>
  <c r="H3787" i="6" s="1"/>
  <c r="C3788" i="6"/>
  <c r="H3788" i="6" s="1"/>
  <c r="C3789" i="6"/>
  <c r="H3789" i="6" s="1"/>
  <c r="C3790" i="6"/>
  <c r="C3791" i="6"/>
  <c r="H3791" i="6" s="1"/>
  <c r="C3792" i="6"/>
  <c r="C3793" i="6"/>
  <c r="H3793" i="6" s="1"/>
  <c r="C3794" i="6"/>
  <c r="C3795" i="6"/>
  <c r="H3795" i="6" s="1"/>
  <c r="C3796" i="6"/>
  <c r="C3797" i="6"/>
  <c r="H3797" i="6" s="1"/>
  <c r="C3798" i="6"/>
  <c r="H3798" i="6" s="1"/>
  <c r="C3799" i="6"/>
  <c r="H3799" i="6" s="1"/>
  <c r="C3800" i="6"/>
  <c r="H3800" i="6" s="1"/>
  <c r="C3801" i="6"/>
  <c r="H3801" i="6" s="1"/>
  <c r="C3802" i="6"/>
  <c r="H3802" i="6" s="1"/>
  <c r="C3803" i="6"/>
  <c r="H3803" i="6" s="1"/>
  <c r="C3804" i="6"/>
  <c r="H3804" i="6" s="1"/>
  <c r="C3805" i="6"/>
  <c r="H3805" i="6" s="1"/>
  <c r="C3806" i="6"/>
  <c r="H3806" i="6" s="1"/>
  <c r="C3807" i="6"/>
  <c r="H3807" i="6" s="1"/>
  <c r="C3808" i="6"/>
  <c r="C3809" i="6"/>
  <c r="H3809" i="6" s="1"/>
  <c r="C3810" i="6"/>
  <c r="C3811" i="6"/>
  <c r="C3812" i="6"/>
  <c r="H3812" i="6" s="1"/>
  <c r="C3813" i="6"/>
  <c r="H3813" i="6" s="1"/>
  <c r="C3814" i="6"/>
  <c r="H3814" i="6" s="1"/>
  <c r="C3815" i="6"/>
  <c r="H3815" i="6" s="1"/>
  <c r="C3816" i="6"/>
  <c r="H3816" i="6" s="1"/>
  <c r="C3817" i="6"/>
  <c r="H3817" i="6" s="1"/>
  <c r="C3818" i="6"/>
  <c r="C3819" i="6"/>
  <c r="H3819" i="6" s="1"/>
  <c r="C3820" i="6"/>
  <c r="H3820" i="6" s="1"/>
  <c r="C3821" i="6"/>
  <c r="C3822" i="6"/>
  <c r="H3822" i="6" s="1"/>
  <c r="C3823" i="6"/>
  <c r="H3823" i="6" s="1"/>
  <c r="C3824" i="6"/>
  <c r="H3824" i="6" s="1"/>
  <c r="C3825" i="6"/>
  <c r="H3825" i="6" s="1"/>
  <c r="C3826" i="6"/>
  <c r="H3826" i="6" s="1"/>
  <c r="C3827" i="6"/>
  <c r="H3827" i="6" s="1"/>
  <c r="C3828" i="6"/>
  <c r="H3828" i="6" s="1"/>
  <c r="C3829" i="6"/>
  <c r="H3829" i="6" s="1"/>
  <c r="C3830" i="6"/>
  <c r="H3830" i="6" s="1"/>
  <c r="C3831" i="6"/>
  <c r="H3831" i="6" s="1"/>
  <c r="C3832" i="6"/>
  <c r="H3832" i="6" s="1"/>
  <c r="C3833" i="6"/>
  <c r="H3833" i="6" s="1"/>
  <c r="C3834" i="6"/>
  <c r="H3834" i="6" s="1"/>
  <c r="C3835" i="6"/>
  <c r="H3835" i="6" s="1"/>
  <c r="C3836" i="6"/>
  <c r="H3836" i="6" s="1"/>
  <c r="C3837" i="6"/>
  <c r="H3837" i="6" s="1"/>
  <c r="C3838" i="6"/>
  <c r="C3839" i="6"/>
  <c r="H3839" i="6" s="1"/>
  <c r="C3840" i="6"/>
  <c r="H3840" i="6" s="1"/>
  <c r="C3841" i="6"/>
  <c r="H3841" i="6" s="1"/>
  <c r="C3842" i="6"/>
  <c r="H3842" i="6" s="1"/>
  <c r="C3843" i="6"/>
  <c r="H3843" i="6" s="1"/>
  <c r="C3844" i="6"/>
  <c r="H3844" i="6" s="1"/>
  <c r="C3845" i="6"/>
  <c r="H3845" i="6" s="1"/>
  <c r="C3846" i="6"/>
  <c r="H3846" i="6" s="1"/>
  <c r="C3847" i="6"/>
  <c r="H3847" i="6" s="1"/>
  <c r="C3848" i="6"/>
  <c r="H3848" i="6" s="1"/>
  <c r="C3849" i="6"/>
  <c r="H3849" i="6" s="1"/>
  <c r="C3850" i="6"/>
  <c r="C3851" i="6"/>
  <c r="H3851" i="6" s="1"/>
  <c r="C3852" i="6"/>
  <c r="H3852" i="6" s="1"/>
  <c r="C3853" i="6"/>
  <c r="H3853" i="6" s="1"/>
  <c r="C3854" i="6"/>
  <c r="H3854" i="6" s="1"/>
  <c r="C3855" i="6"/>
  <c r="H3855" i="6" s="1"/>
  <c r="C3856" i="6"/>
  <c r="H3856" i="6" s="1"/>
  <c r="C3857" i="6"/>
  <c r="H3857" i="6" s="1"/>
  <c r="C3858" i="6"/>
  <c r="H3858" i="6" s="1"/>
  <c r="C3859" i="6"/>
  <c r="H3859" i="6" s="1"/>
  <c r="C3860" i="6"/>
  <c r="H3860" i="6" s="1"/>
  <c r="C3861" i="6"/>
  <c r="H3861" i="6" s="1"/>
  <c r="C3862" i="6"/>
  <c r="C3863" i="6"/>
  <c r="H3863" i="6" s="1"/>
  <c r="C3864" i="6"/>
  <c r="H3864" i="6" s="1"/>
  <c r="C3865" i="6"/>
  <c r="C3866" i="6"/>
  <c r="H3866" i="6" s="1"/>
  <c r="C3867" i="6"/>
  <c r="H3867" i="6" s="1"/>
  <c r="C3868" i="6"/>
  <c r="C3869" i="6"/>
  <c r="H3869" i="6" s="1"/>
  <c r="C3870" i="6"/>
  <c r="H3870" i="6" s="1"/>
  <c r="C3871" i="6"/>
  <c r="H3871" i="6" s="1"/>
  <c r="C3872" i="6"/>
  <c r="H3872" i="6" s="1"/>
  <c r="C3873" i="6"/>
  <c r="H3873" i="6" s="1"/>
  <c r="C3874" i="6"/>
  <c r="H3874" i="6" s="1"/>
  <c r="C3875" i="6"/>
  <c r="H3875" i="6" s="1"/>
  <c r="C3876" i="6"/>
  <c r="H3876" i="6" s="1"/>
  <c r="C3877" i="6"/>
  <c r="H3877" i="6" s="1"/>
  <c r="C3878" i="6"/>
  <c r="H3878" i="6" s="1"/>
  <c r="C3879" i="6"/>
  <c r="C3880" i="6"/>
  <c r="H3880" i="6" s="1"/>
  <c r="C3881" i="6"/>
  <c r="H3881" i="6" s="1"/>
  <c r="C3882" i="6"/>
  <c r="C3883" i="6"/>
  <c r="C3884" i="6"/>
  <c r="H3884" i="6" s="1"/>
  <c r="C3885" i="6"/>
  <c r="H3885" i="6" s="1"/>
  <c r="C3886" i="6"/>
  <c r="C3887" i="6"/>
  <c r="H3887" i="6" s="1"/>
  <c r="C3888" i="6"/>
  <c r="H3888" i="6" s="1"/>
  <c r="C3889" i="6"/>
  <c r="H3889" i="6" s="1"/>
  <c r="C3890" i="6"/>
  <c r="H3890" i="6" s="1"/>
  <c r="C3891" i="6"/>
  <c r="H3891" i="6" s="1"/>
  <c r="C3892" i="6"/>
  <c r="H3892" i="6" s="1"/>
  <c r="C3893" i="6"/>
  <c r="H3893" i="6" s="1"/>
  <c r="C3894" i="6"/>
  <c r="H3894" i="6" s="1"/>
  <c r="C3895" i="6"/>
  <c r="H3895" i="6" s="1"/>
  <c r="C3896" i="6"/>
  <c r="H3896" i="6" s="1"/>
  <c r="C3897" i="6"/>
  <c r="H3897" i="6" s="1"/>
  <c r="C3898" i="6"/>
  <c r="C3899" i="6"/>
  <c r="H3899" i="6" s="1"/>
  <c r="C3900" i="6"/>
  <c r="H3900" i="6" s="1"/>
  <c r="C3901" i="6"/>
  <c r="H3901" i="6" s="1"/>
  <c r="C3902" i="6"/>
  <c r="H3902" i="6" s="1"/>
  <c r="C3903" i="6"/>
  <c r="H3903" i="6" s="1"/>
  <c r="C3904" i="6"/>
  <c r="C3905" i="6"/>
  <c r="H3905" i="6" s="1"/>
  <c r="C3906" i="6"/>
  <c r="H3906" i="6" s="1"/>
  <c r="C3907" i="6"/>
  <c r="H3907" i="6" s="1"/>
  <c r="C3908" i="6"/>
  <c r="H3908" i="6" s="1"/>
  <c r="C3909" i="6"/>
  <c r="H3909" i="6" s="1"/>
  <c r="C3910" i="6"/>
  <c r="H3910" i="6" s="1"/>
  <c r="C3911" i="6"/>
  <c r="H3911" i="6" s="1"/>
  <c r="C3912" i="6"/>
  <c r="H3912" i="6" s="1"/>
  <c r="C3913" i="6"/>
  <c r="H3913" i="6" s="1"/>
  <c r="C3914" i="6"/>
  <c r="H3914" i="6" s="1"/>
  <c r="C3915" i="6"/>
  <c r="C3916" i="6"/>
  <c r="H3916" i="6" s="1"/>
  <c r="C3917" i="6"/>
  <c r="H3917" i="6" s="1"/>
  <c r="C3918" i="6"/>
  <c r="H3918" i="6" s="1"/>
  <c r="C3919" i="6"/>
  <c r="H3919" i="6" s="1"/>
  <c r="C3920" i="6"/>
  <c r="H3920" i="6" s="1"/>
  <c r="C3921" i="6"/>
  <c r="H3921" i="6" s="1"/>
  <c r="C3922" i="6"/>
  <c r="C3923" i="6"/>
  <c r="H3923" i="6" s="1"/>
  <c r="C3924" i="6"/>
  <c r="H3924" i="6" s="1"/>
  <c r="C3925" i="6"/>
  <c r="H3925" i="6" s="1"/>
  <c r="C3926" i="6"/>
  <c r="H3926" i="6" s="1"/>
  <c r="C3927" i="6"/>
  <c r="H3927" i="6" s="1"/>
  <c r="C3928" i="6"/>
  <c r="H3928" i="6" s="1"/>
  <c r="C3929" i="6"/>
  <c r="H3929" i="6" s="1"/>
  <c r="C3930" i="6"/>
  <c r="H3930" i="6" s="1"/>
  <c r="C3931" i="6"/>
  <c r="H3931" i="6" s="1"/>
  <c r="C3932" i="6"/>
  <c r="H3932" i="6" s="1"/>
  <c r="C3933" i="6"/>
  <c r="H3933" i="6" s="1"/>
  <c r="C3934" i="6"/>
  <c r="H3934" i="6" s="1"/>
  <c r="C3935" i="6"/>
  <c r="H3935" i="6" s="1"/>
  <c r="C3936" i="6"/>
  <c r="H3936" i="6" s="1"/>
  <c r="C3937" i="6"/>
  <c r="C3938" i="6"/>
  <c r="C3939" i="6"/>
  <c r="C3940" i="6"/>
  <c r="C3941" i="6"/>
  <c r="H3941" i="6" s="1"/>
  <c r="C3942" i="6"/>
  <c r="H3942" i="6" s="1"/>
  <c r="C3943" i="6"/>
  <c r="C3944" i="6"/>
  <c r="C3945" i="6"/>
  <c r="C3946" i="6"/>
  <c r="C3947" i="6"/>
  <c r="C3948" i="6"/>
  <c r="C3949" i="6"/>
  <c r="C3950" i="6"/>
  <c r="C3951" i="6"/>
  <c r="C3952" i="6"/>
  <c r="C3953" i="6"/>
  <c r="C3954" i="6"/>
  <c r="C3955" i="6"/>
  <c r="C3956" i="6"/>
  <c r="C3957" i="6"/>
  <c r="C3958" i="6"/>
  <c r="C3959" i="6"/>
  <c r="C3960" i="6"/>
  <c r="C3961" i="6"/>
  <c r="C3962" i="6"/>
  <c r="C3963" i="6"/>
  <c r="C3964" i="6"/>
  <c r="C3965" i="6"/>
  <c r="C3966" i="6"/>
  <c r="C3967" i="6"/>
  <c r="C3968" i="6"/>
  <c r="C3969" i="6"/>
  <c r="C3970" i="6"/>
  <c r="C3971" i="6"/>
  <c r="C3972" i="6"/>
  <c r="C3973" i="6"/>
  <c r="C3974" i="6"/>
  <c r="C3975" i="6"/>
  <c r="C3976" i="6"/>
  <c r="C3977" i="6"/>
  <c r="C3978" i="6"/>
  <c r="C3979" i="6"/>
  <c r="C3980" i="6"/>
  <c r="C3981" i="6"/>
  <c r="C3982" i="6"/>
  <c r="C3983" i="6"/>
  <c r="C3984" i="6"/>
  <c r="C3985" i="6"/>
  <c r="C3986" i="6"/>
  <c r="C3987" i="6"/>
  <c r="C3988" i="6"/>
  <c r="C3989" i="6"/>
  <c r="H3989" i="6" s="1"/>
  <c r="C3990" i="6"/>
  <c r="H3990" i="6" s="1"/>
  <c r="C3991" i="6"/>
  <c r="H3991" i="6" s="1"/>
  <c r="C3992" i="6"/>
  <c r="H3992" i="6" s="1"/>
  <c r="C3993" i="6"/>
  <c r="H3993" i="6" s="1"/>
  <c r="C3994" i="6"/>
  <c r="C3995" i="6"/>
  <c r="H3995" i="6" s="1"/>
  <c r="C3996" i="6"/>
  <c r="H3996" i="6" s="1"/>
  <c r="C3997" i="6"/>
  <c r="H3997" i="6" s="1"/>
  <c r="C3998" i="6"/>
  <c r="H3998" i="6" s="1"/>
  <c r="C3999" i="6"/>
  <c r="H3999" i="6" s="1"/>
  <c r="C4000" i="6"/>
  <c r="H4000" i="6" s="1"/>
  <c r="C4001" i="6"/>
  <c r="H4001" i="6" s="1"/>
  <c r="C4002" i="6"/>
  <c r="H4002" i="6" s="1"/>
  <c r="C4003" i="6"/>
  <c r="H4003" i="6" s="1"/>
  <c r="C4004" i="6"/>
  <c r="H4004" i="6" s="1"/>
  <c r="C4005" i="6"/>
  <c r="H4005" i="6" s="1"/>
  <c r="C4006" i="6"/>
  <c r="H4006" i="6" s="1"/>
  <c r="C4007" i="6"/>
  <c r="H4007" i="6" s="1"/>
  <c r="C4008" i="6"/>
  <c r="H4008" i="6" s="1"/>
  <c r="C4009" i="6"/>
  <c r="H4009" i="6" s="1"/>
  <c r="C4010" i="6"/>
  <c r="H4010" i="6" s="1"/>
  <c r="C4011" i="6"/>
  <c r="C4012" i="6"/>
  <c r="C4013" i="6"/>
  <c r="H4013" i="6" s="1"/>
  <c r="C4014" i="6"/>
  <c r="C4015" i="6"/>
  <c r="H4015" i="6" s="1"/>
  <c r="C4016" i="6"/>
  <c r="C4017" i="6"/>
  <c r="H4017" i="6" s="1"/>
  <c r="C4018" i="6"/>
  <c r="C4019" i="6"/>
  <c r="C4020" i="6"/>
  <c r="H4020" i="6" s="1"/>
  <c r="C4021" i="6"/>
  <c r="H4021" i="6" s="1"/>
  <c r="C4022" i="6"/>
  <c r="C4023" i="6"/>
  <c r="H4023" i="6" s="1"/>
  <c r="C4024" i="6"/>
  <c r="H4024" i="6" s="1"/>
  <c r="C4025" i="6"/>
  <c r="H4025" i="6" s="1"/>
  <c r="C4026" i="6"/>
  <c r="H4026" i="6" s="1"/>
  <c r="C4027" i="6"/>
  <c r="H4027" i="6" s="1"/>
  <c r="C4028" i="6"/>
  <c r="H4028" i="6" s="1"/>
  <c r="C4029" i="6"/>
  <c r="H4029" i="6" s="1"/>
  <c r="C4030" i="6"/>
  <c r="C4031" i="6"/>
  <c r="H4031" i="6" s="1"/>
  <c r="C4032" i="6"/>
  <c r="H4032" i="6" s="1"/>
  <c r="C4033" i="6"/>
  <c r="H4033" i="6" s="1"/>
  <c r="C4034" i="6"/>
  <c r="H4034" i="6" s="1"/>
  <c r="C4035" i="6"/>
  <c r="C4036" i="6"/>
  <c r="H4036" i="6" s="1"/>
  <c r="C4037" i="6"/>
  <c r="H4037" i="6" s="1"/>
  <c r="C4038" i="6"/>
  <c r="H4038" i="6" s="1"/>
  <c r="C4039" i="6"/>
  <c r="H4039" i="6" s="1"/>
  <c r="C4040" i="6"/>
  <c r="H4040" i="6" s="1"/>
  <c r="C4041" i="6"/>
  <c r="H4041" i="6" s="1"/>
  <c r="C4042" i="6"/>
  <c r="C4043" i="6"/>
  <c r="C4044" i="6"/>
  <c r="H4044" i="6" s="1"/>
  <c r="C4045" i="6"/>
  <c r="C4046" i="6"/>
  <c r="C4047" i="6"/>
  <c r="H4047" i="6" s="1"/>
  <c r="C4048" i="6"/>
  <c r="H4048" i="6" s="1"/>
  <c r="C4049" i="6"/>
  <c r="H4049" i="6" s="1"/>
  <c r="C4050" i="6"/>
  <c r="H4050" i="6" s="1"/>
  <c r="C4051" i="6"/>
  <c r="H4051" i="6" s="1"/>
  <c r="C4052" i="6"/>
  <c r="H4052" i="6" s="1"/>
  <c r="C4053" i="6"/>
  <c r="H4053" i="6" s="1"/>
  <c r="C4054" i="6"/>
  <c r="C4055" i="6"/>
  <c r="H4055" i="6" s="1"/>
  <c r="C4056" i="6"/>
  <c r="H4056" i="6" s="1"/>
  <c r="C4057" i="6"/>
  <c r="H4057" i="6" s="1"/>
  <c r="C4058" i="6"/>
  <c r="C4059" i="6"/>
  <c r="C4060" i="6"/>
  <c r="H4060" i="6" s="1"/>
  <c r="C4061" i="6"/>
  <c r="C4062" i="6"/>
  <c r="H4062" i="6" s="1"/>
  <c r="C4063" i="6"/>
  <c r="H4063" i="6" s="1"/>
  <c r="C4064" i="6"/>
  <c r="H4064" i="6" s="1"/>
  <c r="C4065" i="6"/>
  <c r="H4065" i="6" s="1"/>
  <c r="C4066" i="6"/>
  <c r="C4067" i="6"/>
  <c r="H4067" i="6" s="1"/>
  <c r="C4068" i="6"/>
  <c r="H4068" i="6" s="1"/>
  <c r="C4069" i="6"/>
  <c r="H4069" i="6" s="1"/>
  <c r="C4070" i="6"/>
  <c r="H4070" i="6" s="1"/>
  <c r="C4071" i="6"/>
  <c r="H4071" i="6" s="1"/>
  <c r="C4072" i="6"/>
  <c r="H4072" i="6" s="1"/>
  <c r="C4073" i="6"/>
  <c r="C4074" i="6"/>
  <c r="H4074" i="6" s="1"/>
  <c r="C4075" i="6"/>
  <c r="C4076" i="6"/>
  <c r="H4076" i="6" s="1"/>
  <c r="C4077" i="6"/>
  <c r="H4077" i="6" s="1"/>
  <c r="C4078" i="6"/>
  <c r="H4078" i="6" s="1"/>
  <c r="C4079" i="6"/>
  <c r="H4079" i="6" s="1"/>
  <c r="C4080" i="6"/>
  <c r="H4080" i="6" s="1"/>
  <c r="C4081" i="6"/>
  <c r="H4081" i="6" s="1"/>
  <c r="C4082" i="6"/>
  <c r="C4083" i="6"/>
  <c r="C4084" i="6"/>
  <c r="H4084" i="6" s="1"/>
  <c r="C4085" i="6"/>
  <c r="H4085" i="6" s="1"/>
  <c r="C4086" i="6"/>
  <c r="C4087" i="6"/>
  <c r="H4087" i="6" s="1"/>
  <c r="C4088" i="6"/>
  <c r="C4089" i="6"/>
  <c r="H4089" i="6" s="1"/>
  <c r="C4090" i="6"/>
  <c r="H4090" i="6" s="1"/>
  <c r="C4091" i="6"/>
  <c r="H4091" i="6" s="1"/>
  <c r="C4092" i="6"/>
  <c r="C4093" i="6"/>
  <c r="C4094" i="6"/>
  <c r="C4095" i="6"/>
  <c r="C4096" i="6"/>
  <c r="H4096" i="6" s="1"/>
  <c r="C4097" i="6"/>
  <c r="H4097" i="6" s="1"/>
  <c r="C4098" i="6"/>
  <c r="H4098" i="6" s="1"/>
  <c r="C4099" i="6"/>
  <c r="H4099" i="6" s="1"/>
  <c r="C4100" i="6"/>
  <c r="H4100" i="6" s="1"/>
  <c r="C4101" i="6"/>
  <c r="H4101" i="6" s="1"/>
  <c r="C4102" i="6"/>
  <c r="H4102" i="6" s="1"/>
  <c r="C4103" i="6"/>
  <c r="H4103" i="6" s="1"/>
  <c r="C4104" i="6"/>
  <c r="H4104" i="6" s="1"/>
  <c r="C4105" i="6"/>
  <c r="H4105" i="6" s="1"/>
  <c r="C4106" i="6"/>
  <c r="H4106" i="6" s="1"/>
  <c r="C4107" i="6"/>
  <c r="H4107" i="6" s="1"/>
  <c r="C4108" i="6"/>
  <c r="H4108" i="6" s="1"/>
  <c r="C4109" i="6"/>
  <c r="H4109" i="6" s="1"/>
  <c r="C4110" i="6"/>
  <c r="H4110" i="6" s="1"/>
  <c r="C4111" i="6"/>
  <c r="H4111" i="6" s="1"/>
  <c r="C4112" i="6"/>
  <c r="H4112" i="6" s="1"/>
  <c r="C4113" i="6"/>
  <c r="H4113" i="6" s="1"/>
  <c r="C4114" i="6"/>
  <c r="C4115" i="6"/>
  <c r="H4115" i="6" s="1"/>
  <c r="C4116" i="6"/>
  <c r="H4116" i="6" s="1"/>
  <c r="C4117" i="6"/>
  <c r="H4117" i="6" s="1"/>
  <c r="C4118" i="6"/>
  <c r="C4119" i="6"/>
  <c r="H4119" i="6" s="1"/>
  <c r="C4120" i="6"/>
  <c r="H4120" i="6" s="1"/>
  <c r="C4121" i="6"/>
  <c r="C4122" i="6"/>
  <c r="H4122" i="6" s="1"/>
  <c r="C4123" i="6"/>
  <c r="H4123" i="6" s="1"/>
  <c r="C4124" i="6"/>
  <c r="H4124" i="6" s="1"/>
  <c r="C4125" i="6"/>
  <c r="H4125" i="6" s="1"/>
  <c r="C4126" i="6"/>
  <c r="C4127" i="6"/>
  <c r="H4127" i="6" s="1"/>
  <c r="C4128" i="6"/>
  <c r="H4128" i="6" s="1"/>
  <c r="C4129" i="6"/>
  <c r="H4129" i="6" s="1"/>
  <c r="C4130" i="6"/>
  <c r="H4130" i="6" s="1"/>
  <c r="C4131" i="6"/>
  <c r="C4132" i="6"/>
  <c r="H4132" i="6" s="1"/>
  <c r="C4133" i="6"/>
  <c r="H4133" i="6" s="1"/>
  <c r="C4134" i="6"/>
  <c r="C4135" i="6"/>
  <c r="H4135" i="6" s="1"/>
  <c r="C4136" i="6"/>
  <c r="H4136" i="6" s="1"/>
  <c r="C4137" i="6"/>
  <c r="H4137" i="6" s="1"/>
  <c r="C4138" i="6"/>
  <c r="H4138" i="6" s="1"/>
  <c r="C4139" i="6"/>
  <c r="H4139" i="6" s="1"/>
  <c r="C4140" i="6"/>
  <c r="H4140" i="6" s="1"/>
  <c r="C4141" i="6"/>
  <c r="H4141" i="6" s="1"/>
  <c r="C4142" i="6"/>
  <c r="H4142" i="6" s="1"/>
  <c r="C4143" i="6"/>
  <c r="H4143" i="6" s="1"/>
  <c r="C4144" i="6"/>
  <c r="C4145" i="6"/>
  <c r="C4146" i="6"/>
  <c r="H4146" i="6" s="1"/>
  <c r="C4147" i="6"/>
  <c r="H4147" i="6" s="1"/>
  <c r="C4148" i="6"/>
  <c r="C4149" i="6"/>
  <c r="C4150" i="6"/>
  <c r="C4151" i="6"/>
  <c r="C4152" i="6"/>
  <c r="H4152" i="6" s="1"/>
  <c r="C4153" i="6"/>
  <c r="H4153" i="6" s="1"/>
  <c r="C4154" i="6"/>
  <c r="H4154" i="6" s="1"/>
  <c r="C4155" i="6"/>
  <c r="H4155" i="6" s="1"/>
  <c r="C4156" i="6"/>
  <c r="H4156" i="6" s="1"/>
  <c r="C4157" i="6"/>
  <c r="H4157" i="6" s="1"/>
  <c r="C4158" i="6"/>
  <c r="H4158" i="6" s="1"/>
  <c r="C4159" i="6"/>
  <c r="H4159" i="6" s="1"/>
  <c r="C4160" i="6"/>
  <c r="H4160" i="6" s="1"/>
  <c r="C4161" i="6"/>
  <c r="H4161" i="6" s="1"/>
  <c r="C4162" i="6"/>
  <c r="C4163" i="6"/>
  <c r="H4163" i="6" s="1"/>
  <c r="C4164" i="6"/>
  <c r="H4164" i="6" s="1"/>
  <c r="C4165" i="6"/>
  <c r="H4165" i="6" s="1"/>
  <c r="C4166" i="6"/>
  <c r="H4166" i="6" s="1"/>
  <c r="C4167" i="6"/>
  <c r="C4168" i="6"/>
  <c r="H4168" i="6" s="1"/>
  <c r="C4169" i="6"/>
  <c r="H4169" i="6" s="1"/>
  <c r="C4170" i="6"/>
  <c r="H4170" i="6" s="1"/>
  <c r="C4171" i="6"/>
  <c r="H4171" i="6" s="1"/>
  <c r="C4172" i="6"/>
  <c r="H4172" i="6" s="1"/>
  <c r="C4173" i="6"/>
  <c r="H4173" i="6" s="1"/>
  <c r="C4174" i="6"/>
  <c r="C4175" i="6"/>
  <c r="H4175" i="6" s="1"/>
  <c r="C4176" i="6"/>
  <c r="H4176" i="6" s="1"/>
  <c r="C4177" i="6"/>
  <c r="H4177" i="6" s="1"/>
  <c r="C4178" i="6"/>
  <c r="C4179" i="6"/>
  <c r="C4180" i="6"/>
  <c r="H4180" i="6" s="1"/>
  <c r="C4181" i="6"/>
  <c r="C4182" i="6"/>
  <c r="H4182" i="6" s="1"/>
  <c r="C4183" i="6"/>
  <c r="C4184" i="6"/>
  <c r="H4184" i="6" s="1"/>
  <c r="C4185" i="6"/>
  <c r="H4185" i="6" s="1"/>
  <c r="C4186" i="6"/>
  <c r="C4187" i="6"/>
  <c r="H4187" i="6" s="1"/>
  <c r="C4188" i="6"/>
  <c r="H4188" i="6" s="1"/>
  <c r="C4189" i="6"/>
  <c r="H4189" i="6" s="1"/>
  <c r="C4190" i="6"/>
  <c r="C4191" i="6"/>
  <c r="H4191" i="6" s="1"/>
  <c r="C4192" i="6"/>
  <c r="C4193" i="6"/>
  <c r="H4193" i="6" s="1"/>
  <c r="C4194" i="6"/>
  <c r="H4194" i="6" s="1"/>
  <c r="C4195" i="6"/>
  <c r="H4195" i="6" s="1"/>
  <c r="C4196" i="6"/>
  <c r="H4196" i="6" s="1"/>
  <c r="C4197" i="6"/>
  <c r="H4197" i="6" s="1"/>
  <c r="C4198" i="6"/>
  <c r="C4199" i="6"/>
  <c r="H4199" i="6" s="1"/>
  <c r="C4200" i="6"/>
  <c r="H4200" i="6" s="1"/>
  <c r="C4201" i="6"/>
  <c r="C4202" i="6"/>
  <c r="H4202" i="6" s="1"/>
  <c r="C4203" i="6"/>
  <c r="H4203" i="6" s="1"/>
  <c r="C4204" i="6"/>
  <c r="H4204" i="6" s="1"/>
  <c r="C4205" i="6"/>
  <c r="H4205" i="6" s="1"/>
  <c r="C4206" i="6"/>
  <c r="H4206" i="6" s="1"/>
  <c r="C4207" i="6"/>
  <c r="H4207" i="6" s="1"/>
  <c r="C4208" i="6"/>
  <c r="H4208" i="6" s="1"/>
  <c r="C4209" i="6"/>
  <c r="H4209" i="6" s="1"/>
  <c r="C4210" i="6"/>
  <c r="C4211" i="6"/>
  <c r="H4211" i="6" s="1"/>
  <c r="C4212" i="6"/>
  <c r="H4212" i="6" s="1"/>
  <c r="C4213" i="6"/>
  <c r="H4213" i="6" s="1"/>
  <c r="C4214" i="6"/>
  <c r="H4214" i="6" s="1"/>
  <c r="C4215" i="6"/>
  <c r="H4215" i="6" s="1"/>
  <c r="C4216" i="6"/>
  <c r="H4216" i="6" s="1"/>
  <c r="C4217" i="6"/>
  <c r="H4217" i="6" s="1"/>
  <c r="C4218" i="6"/>
  <c r="H4218" i="6" s="1"/>
  <c r="C4219" i="6"/>
  <c r="H4219" i="6" s="1"/>
  <c r="C4220" i="6"/>
  <c r="H4220" i="6" s="1"/>
  <c r="C4221" i="6"/>
  <c r="H4221" i="6" s="1"/>
  <c r="C4222" i="6"/>
  <c r="C4223" i="6"/>
  <c r="H4223" i="6" s="1"/>
  <c r="C4224" i="6"/>
  <c r="H4224" i="6" s="1"/>
  <c r="C4225" i="6"/>
  <c r="H4225" i="6" s="1"/>
  <c r="C4226" i="6"/>
  <c r="H4226" i="6" s="1"/>
  <c r="C4227" i="6"/>
  <c r="H4227" i="6" s="1"/>
  <c r="C4228" i="6"/>
  <c r="C4229" i="6"/>
  <c r="C4230" i="6"/>
  <c r="C4231" i="6"/>
  <c r="C4232" i="6"/>
  <c r="H4232" i="6" s="1"/>
  <c r="C4233" i="6"/>
  <c r="H4233" i="6" s="1"/>
  <c r="C4234" i="6"/>
  <c r="C4235" i="6"/>
  <c r="H4235" i="6" s="1"/>
  <c r="C4236" i="6"/>
  <c r="H4236" i="6" s="1"/>
  <c r="C4237" i="6"/>
  <c r="H4237" i="6" s="1"/>
  <c r="C4238" i="6"/>
  <c r="H4238" i="6" s="1"/>
  <c r="C4239" i="6"/>
  <c r="H4239" i="6" s="1"/>
  <c r="C4240" i="6"/>
  <c r="H4240" i="6" s="1"/>
  <c r="C4241" i="6"/>
  <c r="H4241" i="6" s="1"/>
  <c r="C4242" i="6"/>
  <c r="H4242" i="6" s="1"/>
  <c r="C4243" i="6"/>
  <c r="H4243" i="6" s="1"/>
  <c r="C4244" i="6"/>
  <c r="H4244" i="6" s="1"/>
  <c r="C4245" i="6"/>
  <c r="H4245" i="6" s="1"/>
  <c r="C4246" i="6"/>
  <c r="H4246" i="6" s="1"/>
  <c r="C4247" i="6"/>
  <c r="H4247" i="6" s="1"/>
  <c r="C4248" i="6"/>
  <c r="H4248" i="6" s="1"/>
  <c r="C4249" i="6"/>
  <c r="H4249" i="6" s="1"/>
  <c r="C4250" i="6"/>
  <c r="H4250" i="6" s="1"/>
  <c r="C4251" i="6"/>
  <c r="C4252" i="6"/>
  <c r="H4252" i="6" s="1"/>
  <c r="C4253" i="6"/>
  <c r="C4254" i="6"/>
  <c r="C4255" i="6"/>
  <c r="C4256" i="6"/>
  <c r="H4256" i="6" s="1"/>
  <c r="C4257" i="6"/>
  <c r="H4257" i="6" s="1"/>
  <c r="C4258" i="6"/>
  <c r="C4259" i="6"/>
  <c r="C4260" i="6"/>
  <c r="C4261" i="6"/>
  <c r="C4262" i="6"/>
  <c r="C4263" i="6"/>
  <c r="C4264" i="6"/>
  <c r="C4265" i="6"/>
  <c r="C4266" i="6"/>
  <c r="C4267" i="6"/>
  <c r="C4268" i="6"/>
  <c r="C4269" i="6"/>
  <c r="C4270" i="6"/>
  <c r="C4271" i="6"/>
  <c r="C4272" i="6"/>
  <c r="C4273" i="6"/>
  <c r="C4274" i="6"/>
  <c r="C4275" i="6"/>
  <c r="C4276" i="6"/>
  <c r="C4277" i="6"/>
  <c r="C4278" i="6"/>
  <c r="C4279" i="6"/>
  <c r="C4280" i="6"/>
  <c r="C4281" i="6"/>
  <c r="C4282" i="6"/>
  <c r="C4283" i="6"/>
  <c r="C4284" i="6"/>
  <c r="C4285" i="6"/>
  <c r="C4286" i="6"/>
  <c r="C4287" i="6"/>
  <c r="C4288" i="6"/>
  <c r="C4289" i="6"/>
  <c r="C4290" i="6"/>
  <c r="C4291" i="6"/>
  <c r="C4292" i="6"/>
  <c r="C4293" i="6"/>
  <c r="C4294" i="6"/>
  <c r="C4295" i="6"/>
  <c r="C4296" i="6"/>
  <c r="C4297" i="6"/>
  <c r="C4298" i="6"/>
  <c r="C4299" i="6"/>
  <c r="C4300" i="6"/>
  <c r="C4301" i="6"/>
  <c r="C4302" i="6"/>
  <c r="C4303" i="6"/>
  <c r="C4304" i="6"/>
  <c r="C4305" i="6"/>
  <c r="H4305" i="6" s="1"/>
  <c r="C4306" i="6"/>
  <c r="H4306" i="6" s="1"/>
  <c r="C4307" i="6"/>
  <c r="C4308" i="6"/>
  <c r="H4308" i="6" s="1"/>
  <c r="C4309" i="6"/>
  <c r="H4309" i="6" s="1"/>
  <c r="C4310" i="6"/>
  <c r="H4310" i="6" s="1"/>
  <c r="C4311" i="6"/>
  <c r="H4311" i="6" s="1"/>
  <c r="C4312" i="6"/>
  <c r="H4312" i="6" s="1"/>
  <c r="C4313" i="6"/>
  <c r="H4313" i="6" s="1"/>
  <c r="C4314" i="6"/>
  <c r="H4314" i="6" s="1"/>
  <c r="C4315" i="6"/>
  <c r="H4315" i="6" s="1"/>
  <c r="C4316" i="6"/>
  <c r="H4316" i="6" s="1"/>
  <c r="C4317" i="6"/>
  <c r="H4317" i="6" s="1"/>
  <c r="C4318" i="6"/>
  <c r="C4319" i="6"/>
  <c r="H4319" i="6" s="1"/>
  <c r="C4320" i="6"/>
  <c r="H4320" i="6" s="1"/>
  <c r="C4321" i="6"/>
  <c r="H4321" i="6" s="1"/>
  <c r="C4322" i="6"/>
  <c r="H4322" i="6" s="1"/>
  <c r="C4323" i="6"/>
  <c r="H4323" i="6" s="1"/>
  <c r="C4324" i="6"/>
  <c r="H4324" i="6" s="1"/>
  <c r="C4325" i="6"/>
  <c r="C4326" i="6"/>
  <c r="H4326" i="6" s="1"/>
  <c r="C4327" i="6"/>
  <c r="H4327" i="6" s="1"/>
  <c r="C4328" i="6"/>
  <c r="H4328" i="6" s="1"/>
  <c r="C4329" i="6"/>
  <c r="H4329" i="6" s="1"/>
  <c r="C4330" i="6"/>
  <c r="C4331" i="6"/>
  <c r="H4331" i="6" s="1"/>
  <c r="C4332" i="6"/>
  <c r="H4332" i="6" s="1"/>
  <c r="C4333" i="6"/>
  <c r="H4333" i="6" s="1"/>
  <c r="C4334" i="6"/>
  <c r="C4335" i="6"/>
  <c r="C4336" i="6"/>
  <c r="H4336" i="6" s="1"/>
  <c r="C4337" i="6"/>
  <c r="H4337" i="6" s="1"/>
  <c r="C4338" i="6"/>
  <c r="H4338" i="6" s="1"/>
  <c r="C4339" i="6"/>
  <c r="H4339" i="6" s="1"/>
  <c r="C4340" i="6"/>
  <c r="H4340" i="6" s="1"/>
  <c r="C4341" i="6"/>
  <c r="H4341" i="6" s="1"/>
  <c r="C4342" i="6"/>
  <c r="C4343" i="6"/>
  <c r="H4343" i="6" s="1"/>
  <c r="C4344" i="6"/>
  <c r="H4344" i="6" s="1"/>
  <c r="C4345" i="6"/>
  <c r="C4346" i="6"/>
  <c r="C4347" i="6"/>
  <c r="H4347" i="6" s="1"/>
  <c r="C4348" i="6"/>
  <c r="H4348" i="6" s="1"/>
  <c r="C4349" i="6"/>
  <c r="C4350" i="6"/>
  <c r="C4351" i="6"/>
  <c r="H4351" i="6" s="1"/>
  <c r="C4352" i="6"/>
  <c r="H4352" i="6" s="1"/>
  <c r="C4353" i="6"/>
  <c r="H4353" i="6" s="1"/>
  <c r="C4354" i="6"/>
  <c r="C4355" i="6"/>
  <c r="H4355" i="6" s="1"/>
  <c r="C4356" i="6"/>
  <c r="H4356" i="6" s="1"/>
  <c r="C4357" i="6"/>
  <c r="H4357" i="6" s="1"/>
  <c r="C4358" i="6"/>
  <c r="H4358" i="6" s="1"/>
  <c r="C4359" i="6"/>
  <c r="C4360" i="6"/>
  <c r="H4360" i="6" s="1"/>
  <c r="C4361" i="6"/>
  <c r="H4361" i="6" s="1"/>
  <c r="C4362" i="6"/>
  <c r="H4362" i="6" s="1"/>
  <c r="C4363" i="6"/>
  <c r="H4363" i="6" s="1"/>
  <c r="C4364" i="6"/>
  <c r="H4364" i="6" s="1"/>
  <c r="C4365" i="6"/>
  <c r="H4365" i="6" s="1"/>
  <c r="C4366" i="6"/>
  <c r="C4367" i="6"/>
  <c r="H4367" i="6" s="1"/>
  <c r="C4368" i="6"/>
  <c r="H4368" i="6" s="1"/>
  <c r="C4369" i="6"/>
  <c r="C4370" i="6"/>
  <c r="H4370" i="6" s="1"/>
  <c r="C4371" i="6"/>
  <c r="H4371" i="6" s="1"/>
  <c r="C4372" i="6"/>
  <c r="H4372" i="6" s="1"/>
  <c r="C4373" i="6"/>
  <c r="H4373" i="6" s="1"/>
  <c r="C4374" i="6"/>
  <c r="H4374" i="6" s="1"/>
  <c r="C4375" i="6"/>
  <c r="C4376" i="6"/>
  <c r="H4376" i="6" s="1"/>
  <c r="C4377" i="6"/>
  <c r="H4377" i="6" s="1"/>
  <c r="C4378" i="6"/>
  <c r="C4379" i="6"/>
  <c r="C4380" i="6"/>
  <c r="C4381" i="6"/>
  <c r="H4381" i="6" s="1"/>
  <c r="C4382" i="6"/>
  <c r="C4383" i="6"/>
  <c r="H4383" i="6" s="1"/>
  <c r="C4384" i="6"/>
  <c r="C4385" i="6"/>
  <c r="H4385" i="6" s="1"/>
  <c r="C4386" i="6"/>
  <c r="H4386" i="6" s="1"/>
  <c r="C4387" i="6"/>
  <c r="H4387" i="6" s="1"/>
  <c r="C4388" i="6"/>
  <c r="H4388" i="6" s="1"/>
  <c r="C4389" i="6"/>
  <c r="H4389" i="6" s="1"/>
  <c r="C4390" i="6"/>
  <c r="H4390" i="6" s="1"/>
  <c r="C4391" i="6"/>
  <c r="H4391" i="6" s="1"/>
  <c r="C4392" i="6"/>
  <c r="H4392" i="6" s="1"/>
  <c r="C4393" i="6"/>
  <c r="H4393" i="6" s="1"/>
  <c r="C4394" i="6"/>
  <c r="C4395" i="6"/>
  <c r="C4396" i="6"/>
  <c r="C4397" i="6"/>
  <c r="C4398" i="6"/>
  <c r="C4399" i="6"/>
  <c r="C4400" i="6"/>
  <c r="C4401" i="6"/>
  <c r="C4402" i="6"/>
  <c r="C4403" i="6"/>
  <c r="C4404" i="6"/>
  <c r="C4405" i="6"/>
  <c r="H4405" i="6" s="1"/>
  <c r="C4406" i="6"/>
  <c r="H4406" i="6" s="1"/>
  <c r="C4407" i="6"/>
  <c r="C4408" i="6"/>
  <c r="C4409" i="6"/>
  <c r="H4409" i="6" s="1"/>
  <c r="C4410" i="6"/>
  <c r="H4410" i="6" s="1"/>
  <c r="C4411" i="6"/>
  <c r="H4411" i="6" s="1"/>
  <c r="C4412" i="6"/>
  <c r="H4412" i="6" s="1"/>
  <c r="C4413" i="6"/>
  <c r="H4413" i="6" s="1"/>
  <c r="C4414" i="6"/>
  <c r="C4415" i="6"/>
  <c r="H4415" i="6" s="1"/>
  <c r="C4416" i="6"/>
  <c r="H4416" i="6" s="1"/>
  <c r="C4417" i="6"/>
  <c r="H4417" i="6" s="1"/>
  <c r="C4418" i="6"/>
  <c r="H4418" i="6" s="1"/>
  <c r="C4419" i="6"/>
  <c r="H4419" i="6" s="1"/>
  <c r="C4420" i="6"/>
  <c r="H4420" i="6" s="1"/>
  <c r="C4421" i="6"/>
  <c r="C4422" i="6"/>
  <c r="H4422" i="6" s="1"/>
  <c r="C4423" i="6"/>
  <c r="H4423" i="6" s="1"/>
  <c r="C4424" i="6"/>
  <c r="C4425" i="6"/>
  <c r="C4426" i="6"/>
  <c r="H4426" i="6" s="1"/>
  <c r="C4427" i="6"/>
  <c r="H4427" i="6" s="1"/>
  <c r="C4428" i="6"/>
  <c r="H4428" i="6" s="1"/>
  <c r="C4429" i="6"/>
  <c r="H4429" i="6" s="1"/>
  <c r="C4430" i="6"/>
  <c r="C4431" i="6"/>
  <c r="C4432" i="6"/>
  <c r="H4432" i="6" s="1"/>
  <c r="C4433" i="6"/>
  <c r="C4434" i="6"/>
  <c r="H4434" i="6" s="1"/>
  <c r="C4435" i="6"/>
  <c r="C4436" i="6"/>
  <c r="H4436" i="6" s="1"/>
  <c r="C4437" i="6"/>
  <c r="C4438" i="6"/>
  <c r="H4438" i="6" s="1"/>
  <c r="C4439" i="6"/>
  <c r="H4439" i="6" s="1"/>
  <c r="C4440" i="6"/>
  <c r="H4440" i="6" s="1"/>
  <c r="C4441" i="6"/>
  <c r="H4441" i="6" s="1"/>
  <c r="C4442" i="6"/>
  <c r="H4442" i="6" s="1"/>
  <c r="C4443" i="6"/>
  <c r="H4443" i="6" s="1"/>
  <c r="C4444" i="6"/>
  <c r="H4444" i="6" s="1"/>
  <c r="C4445" i="6"/>
  <c r="H4445" i="6" s="1"/>
  <c r="C4446" i="6"/>
  <c r="H4446" i="6" s="1"/>
  <c r="C4447" i="6"/>
  <c r="H4447" i="6" s="1"/>
  <c r="C4448" i="6"/>
  <c r="H4448" i="6" s="1"/>
  <c r="C4449" i="6"/>
  <c r="H4449" i="6" s="1"/>
  <c r="C4450" i="6"/>
  <c r="H4450" i="6" s="1"/>
  <c r="C4451" i="6"/>
  <c r="H4451" i="6" s="1"/>
  <c r="C4452" i="6"/>
  <c r="H4452" i="6" s="1"/>
  <c r="C4453" i="6"/>
  <c r="H4453" i="6" s="1"/>
  <c r="C4454" i="6"/>
  <c r="C4455" i="6"/>
  <c r="H4455" i="6" s="1"/>
  <c r="C4456" i="6"/>
  <c r="H4456" i="6" s="1"/>
  <c r="C4457" i="6"/>
  <c r="H4457" i="6" s="1"/>
  <c r="C4458" i="6"/>
  <c r="H4458" i="6" s="1"/>
  <c r="C4459" i="6"/>
  <c r="H4459" i="6" s="1"/>
  <c r="C4460" i="6"/>
  <c r="C4461" i="6"/>
  <c r="C4462" i="6"/>
  <c r="C4463" i="6"/>
  <c r="C4464" i="6"/>
  <c r="C4465" i="6"/>
  <c r="C4466" i="6"/>
  <c r="C4467" i="6"/>
  <c r="C4468" i="6"/>
  <c r="C4469" i="6"/>
  <c r="C4470" i="6"/>
  <c r="C4471" i="6"/>
  <c r="C4472" i="6"/>
  <c r="C4473" i="6"/>
  <c r="H4473" i="6" s="1"/>
  <c r="C4474" i="6"/>
  <c r="H4474" i="6" s="1"/>
  <c r="C4475" i="6"/>
  <c r="H4475" i="6" s="1"/>
  <c r="C4476" i="6"/>
  <c r="H4476" i="6" s="1"/>
  <c r="C4477" i="6"/>
  <c r="H4477" i="6" s="1"/>
  <c r="C4478" i="6"/>
  <c r="C4479" i="6"/>
  <c r="H4479" i="6" s="1"/>
  <c r="C4480" i="6"/>
  <c r="C4481" i="6"/>
  <c r="C4482" i="6"/>
  <c r="H4482" i="6" s="1"/>
  <c r="C4483" i="6"/>
  <c r="H4483" i="6" s="1"/>
  <c r="C4484" i="6"/>
  <c r="H4484" i="6" s="1"/>
  <c r="C4485" i="6"/>
  <c r="H4485" i="6" s="1"/>
  <c r="C4486" i="6"/>
  <c r="C4487" i="6"/>
  <c r="H4487" i="6" s="1"/>
  <c r="C4488" i="6"/>
  <c r="H4488" i="6" s="1"/>
  <c r="C4489" i="6"/>
  <c r="C4490" i="6"/>
  <c r="H4490" i="6" s="1"/>
  <c r="C4491" i="6"/>
  <c r="C4492" i="6"/>
  <c r="C4493" i="6"/>
  <c r="H4493" i="6" s="1"/>
  <c r="C4494" i="6"/>
  <c r="H4494" i="6" s="1"/>
  <c r="C4495" i="6"/>
  <c r="H4495" i="6" s="1"/>
  <c r="C4496" i="6"/>
  <c r="H4496" i="6" s="1"/>
  <c r="C4497" i="6"/>
  <c r="H4497" i="6" s="1"/>
  <c r="C4498" i="6"/>
  <c r="C4499" i="6"/>
  <c r="H4499" i="6" s="1"/>
  <c r="C4500" i="6"/>
  <c r="H4500" i="6" s="1"/>
  <c r="C4501" i="6"/>
  <c r="H4501" i="6" s="1"/>
  <c r="C4502" i="6"/>
  <c r="H4502" i="6" s="1"/>
  <c r="C4503" i="6"/>
  <c r="C4504" i="6"/>
  <c r="C4505" i="6"/>
  <c r="H4505" i="6" s="1"/>
  <c r="C4506" i="6"/>
  <c r="H4506" i="6" s="1"/>
  <c r="C4507" i="6"/>
  <c r="C4508" i="6"/>
  <c r="C4509" i="6"/>
  <c r="C4510" i="6"/>
  <c r="C4511" i="6"/>
  <c r="C4512" i="6"/>
  <c r="C4513" i="6"/>
  <c r="C4514" i="6"/>
  <c r="C4515" i="6"/>
  <c r="C4516" i="6"/>
  <c r="H4516" i="6" s="1"/>
  <c r="C4517" i="6"/>
  <c r="H4517" i="6" s="1"/>
  <c r="C4518" i="6"/>
  <c r="H4518" i="6" s="1"/>
  <c r="C4519" i="6"/>
  <c r="H4519" i="6" s="1"/>
  <c r="C4520" i="6"/>
  <c r="H4520" i="6" s="1"/>
  <c r="C4521" i="6"/>
  <c r="H4521" i="6" s="1"/>
  <c r="C4522" i="6"/>
  <c r="C4523" i="6"/>
  <c r="C4524" i="6"/>
  <c r="H4524" i="6" s="1"/>
  <c r="C4525" i="6"/>
  <c r="H4525" i="6" s="1"/>
  <c r="C4526" i="6"/>
  <c r="H4526" i="6" s="1"/>
  <c r="C4527" i="6"/>
  <c r="H4527" i="6" s="1"/>
  <c r="C4528" i="6"/>
  <c r="H4528" i="6" s="1"/>
  <c r="C4529" i="6"/>
  <c r="H4529" i="6" s="1"/>
  <c r="C4530" i="6"/>
  <c r="H4530" i="6" s="1"/>
  <c r="C4531" i="6"/>
  <c r="H4531" i="6" s="1"/>
  <c r="C4532" i="6"/>
  <c r="H4532" i="6" s="1"/>
  <c r="C4533" i="6"/>
  <c r="H4533" i="6" s="1"/>
  <c r="C4534" i="6"/>
  <c r="C4535" i="6"/>
  <c r="H4535" i="6" s="1"/>
  <c r="C4536" i="6"/>
  <c r="H4536" i="6" s="1"/>
  <c r="C4537" i="6"/>
  <c r="H4537" i="6" s="1"/>
  <c r="C4538" i="6"/>
  <c r="H4538" i="6" s="1"/>
  <c r="C4539" i="6"/>
  <c r="H4539" i="6" s="1"/>
  <c r="C4540" i="6"/>
  <c r="H4540" i="6" s="1"/>
  <c r="C4541" i="6"/>
  <c r="H4541" i="6" s="1"/>
  <c r="C4542" i="6"/>
  <c r="H4542" i="6" s="1"/>
  <c r="C4543" i="6"/>
  <c r="H4543" i="6" s="1"/>
  <c r="C4544" i="6"/>
  <c r="H4544" i="6" s="1"/>
  <c r="C4545" i="6"/>
  <c r="H4545" i="6" s="1"/>
  <c r="C4546" i="6"/>
  <c r="C4547" i="6"/>
  <c r="H4547" i="6" s="1"/>
  <c r="C4548" i="6"/>
  <c r="H4548" i="6" s="1"/>
  <c r="C4549" i="6"/>
  <c r="H4549" i="6" s="1"/>
  <c r="C4550" i="6"/>
  <c r="H4550" i="6" s="1"/>
  <c r="C4551" i="6"/>
  <c r="C4552" i="6"/>
  <c r="H4552" i="6" s="1"/>
  <c r="C4553" i="6"/>
  <c r="H4553" i="6" s="1"/>
  <c r="C4554" i="6"/>
  <c r="H4554" i="6" s="1"/>
  <c r="C4555" i="6"/>
  <c r="H4555" i="6" s="1"/>
  <c r="C4556" i="6"/>
  <c r="C4557" i="6"/>
  <c r="C4558" i="6"/>
  <c r="C4559" i="6"/>
  <c r="H4559" i="6" s="1"/>
  <c r="C4560" i="6"/>
  <c r="H4560" i="6" s="1"/>
  <c r="C4561" i="6"/>
  <c r="C4562" i="6"/>
  <c r="C4563" i="6"/>
  <c r="C4564" i="6"/>
  <c r="C4565" i="6"/>
  <c r="C4566" i="6"/>
  <c r="C4567" i="6"/>
  <c r="C4568" i="6"/>
  <c r="C4569" i="6"/>
  <c r="C4570" i="6"/>
  <c r="C4571" i="6"/>
  <c r="C4572" i="6"/>
  <c r="C4573" i="6"/>
  <c r="H4573" i="6" s="1"/>
  <c r="C4574" i="6"/>
  <c r="H4574" i="6" s="1"/>
  <c r="C4575" i="6"/>
  <c r="H4575" i="6" s="1"/>
  <c r="C4576" i="6"/>
  <c r="H4576" i="6" s="1"/>
  <c r="C4577" i="6"/>
  <c r="H4577" i="6" s="1"/>
  <c r="C4578" i="6"/>
  <c r="H4578" i="6" s="1"/>
  <c r="C4579" i="6"/>
  <c r="H4579" i="6" s="1"/>
  <c r="C4580" i="6"/>
  <c r="H4580" i="6" s="1"/>
  <c r="C4581" i="6"/>
  <c r="H4581" i="6" s="1"/>
  <c r="C4582" i="6"/>
  <c r="H4582" i="6" s="1"/>
  <c r="C4583" i="6"/>
  <c r="C4584" i="6"/>
  <c r="C4585" i="6"/>
  <c r="C4586" i="6"/>
  <c r="C4587" i="6"/>
  <c r="C4588" i="6"/>
  <c r="H4588" i="6" s="1"/>
  <c r="C4589" i="6"/>
  <c r="C4590" i="6"/>
  <c r="H4590" i="6" s="1"/>
  <c r="C4591" i="6"/>
  <c r="C4592" i="6"/>
  <c r="H4592" i="6" s="1"/>
  <c r="C4593" i="6"/>
  <c r="H4593" i="6" s="1"/>
  <c r="C4594" i="6"/>
  <c r="C4595" i="6"/>
  <c r="H4595" i="6" s="1"/>
  <c r="C4596" i="6"/>
  <c r="H4596" i="6" s="1"/>
  <c r="C4597" i="6"/>
  <c r="H4597" i="6" s="1"/>
  <c r="C4598" i="6"/>
  <c r="C4599" i="6"/>
  <c r="H4599" i="6" s="1"/>
  <c r="C4600" i="6"/>
  <c r="H4600" i="6" s="1"/>
  <c r="C4601" i="6"/>
  <c r="H4601" i="6" s="1"/>
  <c r="C4602" i="6"/>
  <c r="H4602" i="6" s="1"/>
  <c r="C4603" i="6"/>
  <c r="H4603" i="6" s="1"/>
  <c r="C4604" i="6"/>
  <c r="H4604" i="6" s="1"/>
  <c r="C4605" i="6"/>
  <c r="H4605" i="6" s="1"/>
  <c r="C4606" i="6"/>
  <c r="H4606" i="6" s="1"/>
  <c r="C4607" i="6"/>
  <c r="H4607" i="6" s="1"/>
  <c r="C4608" i="6"/>
  <c r="H4608" i="6" s="1"/>
  <c r="C4609" i="6"/>
  <c r="H4609" i="6" s="1"/>
  <c r="C4610" i="6"/>
  <c r="H4610" i="6" s="1"/>
  <c r="C4611" i="6"/>
  <c r="H4611" i="6" s="1"/>
  <c r="C4612" i="6"/>
  <c r="C4613" i="6"/>
  <c r="C4614" i="6"/>
  <c r="H4614" i="6" s="1"/>
  <c r="C4615" i="6"/>
  <c r="C4616" i="6"/>
  <c r="C4617" i="6"/>
  <c r="H4617" i="6" s="1"/>
  <c r="C4618" i="6"/>
  <c r="C4619" i="6"/>
  <c r="H4619" i="6" s="1"/>
  <c r="C4620" i="6"/>
  <c r="H4620" i="6" s="1"/>
  <c r="C4621" i="6"/>
  <c r="H4621" i="6" s="1"/>
  <c r="C4622" i="6"/>
  <c r="H4622" i="6" s="1"/>
  <c r="C4623" i="6"/>
  <c r="C4624" i="6"/>
  <c r="H4624" i="6" s="1"/>
  <c r="C4625" i="6"/>
  <c r="H4625" i="6" s="1"/>
  <c r="C4626" i="6"/>
  <c r="H4626" i="6" s="1"/>
  <c r="C4627" i="6"/>
  <c r="H4627" i="6" s="1"/>
  <c r="C4628" i="6"/>
  <c r="H4628" i="6" s="1"/>
  <c r="C4629" i="6"/>
  <c r="H4629" i="6" s="1"/>
  <c r="C4630" i="6"/>
  <c r="H4630" i="6" s="1"/>
  <c r="C4631" i="6"/>
  <c r="H4631" i="6" s="1"/>
  <c r="C4632" i="6"/>
  <c r="H4632" i="6" s="1"/>
  <c r="C4633" i="6"/>
  <c r="H4633" i="6" s="1"/>
  <c r="C4634" i="6"/>
  <c r="C4635" i="6"/>
  <c r="H4635" i="6" s="1"/>
  <c r="C4636" i="6"/>
  <c r="H4636" i="6" s="1"/>
  <c r="C4637" i="6"/>
  <c r="H4637" i="6" s="1"/>
  <c r="C4638" i="6"/>
  <c r="H4638" i="6" s="1"/>
  <c r="C4639" i="6"/>
  <c r="H4639" i="6" s="1"/>
  <c r="C4640" i="6"/>
  <c r="C4641" i="6"/>
  <c r="C4642" i="6"/>
  <c r="C4643" i="6"/>
  <c r="H4643" i="6" s="1"/>
  <c r="C4644" i="6"/>
  <c r="H4644" i="6" s="1"/>
  <c r="C4645" i="6"/>
  <c r="H4645" i="6" s="1"/>
  <c r="C4646" i="6"/>
  <c r="C4647" i="6"/>
  <c r="H4647" i="6" s="1"/>
  <c r="C4648" i="6"/>
  <c r="H4648" i="6" s="1"/>
  <c r="C4649" i="6"/>
  <c r="C4650" i="6"/>
  <c r="C4651" i="6"/>
  <c r="C4652" i="6"/>
  <c r="C4653" i="6"/>
  <c r="C4654" i="6"/>
  <c r="C4655" i="6"/>
  <c r="C4656" i="6"/>
  <c r="C4657" i="6"/>
  <c r="C4658" i="6"/>
  <c r="C4659" i="6"/>
  <c r="C4660" i="6"/>
  <c r="C4661" i="6"/>
  <c r="C4662" i="6"/>
  <c r="C4663" i="6"/>
  <c r="C4664" i="6"/>
  <c r="H4664" i="6" s="1"/>
  <c r="C4665" i="6"/>
  <c r="C4666" i="6"/>
  <c r="C4667" i="6"/>
  <c r="C4668" i="6"/>
  <c r="H4668" i="6" s="1"/>
  <c r="C4669" i="6"/>
  <c r="H4669" i="6" s="1"/>
  <c r="C4670" i="6"/>
  <c r="H4670" i="6" s="1"/>
  <c r="C4671" i="6"/>
  <c r="H4671" i="6" s="1"/>
  <c r="C4672" i="6"/>
  <c r="H4672" i="6" s="1"/>
  <c r="C4673" i="6"/>
  <c r="H4673" i="6" s="1"/>
  <c r="C4674" i="6"/>
  <c r="H4674" i="6" s="1"/>
  <c r="C4675" i="6"/>
  <c r="H4675" i="6" s="1"/>
  <c r="C4676" i="6"/>
  <c r="H4676" i="6" s="1"/>
  <c r="C4677" i="6"/>
  <c r="H4677" i="6" s="1"/>
  <c r="C4678" i="6"/>
  <c r="C4679" i="6"/>
  <c r="H4679" i="6" s="1"/>
  <c r="C4680" i="6"/>
  <c r="H4680" i="6" s="1"/>
  <c r="C4681" i="6"/>
  <c r="H4681" i="6" s="1"/>
  <c r="C4682" i="6"/>
  <c r="H4682" i="6" s="1"/>
  <c r="C4683" i="6"/>
  <c r="C4684" i="6"/>
  <c r="C4685" i="6"/>
  <c r="C4686" i="6"/>
  <c r="C4687" i="6"/>
  <c r="H4687" i="6" s="1"/>
  <c r="C4688" i="6"/>
  <c r="H4688" i="6" s="1"/>
  <c r="C4689" i="6"/>
  <c r="H4689" i="6" s="1"/>
  <c r="C4690" i="6"/>
  <c r="H4690" i="6" s="1"/>
  <c r="C4691" i="6"/>
  <c r="C4692" i="6"/>
  <c r="H4692" i="6" s="1"/>
  <c r="C4693" i="6"/>
  <c r="H4693" i="6" s="1"/>
  <c r="C4694" i="6"/>
  <c r="H4694" i="6" s="1"/>
  <c r="C4695" i="6"/>
  <c r="C4696" i="6"/>
  <c r="H4696" i="6" s="1"/>
  <c r="C4697" i="6"/>
  <c r="H4697" i="6" s="1"/>
  <c r="C4698" i="6"/>
  <c r="C4699" i="6"/>
  <c r="C4700" i="6"/>
  <c r="C4701" i="6"/>
  <c r="H4701" i="6" s="1"/>
  <c r="C4702" i="6"/>
  <c r="C4703" i="6"/>
  <c r="H4703" i="6" s="1"/>
  <c r="C4704" i="6"/>
  <c r="H4704" i="6" s="1"/>
  <c r="C4705" i="6"/>
  <c r="H4705" i="6" s="1"/>
  <c r="C4706" i="6"/>
  <c r="H4706" i="6" s="1"/>
  <c r="C4707" i="6"/>
  <c r="C4708" i="6"/>
  <c r="H4708" i="6" s="1"/>
  <c r="C4709" i="6"/>
  <c r="H4709" i="6" s="1"/>
  <c r="C4710" i="6"/>
  <c r="H4710" i="6" s="1"/>
  <c r="C4711" i="6"/>
  <c r="H4711" i="6" s="1"/>
  <c r="C4712" i="6"/>
  <c r="H4712" i="6" s="1"/>
  <c r="C4713" i="6"/>
  <c r="C4714" i="6"/>
  <c r="C4715" i="6"/>
  <c r="H4715" i="6" s="1"/>
  <c r="C4716" i="6"/>
  <c r="H4716" i="6" s="1"/>
  <c r="C4717" i="6"/>
  <c r="H4717" i="6" s="1"/>
  <c r="C4718" i="6"/>
  <c r="C4719" i="6"/>
  <c r="H4719" i="6" s="1"/>
  <c r="C4720" i="6"/>
  <c r="C4721" i="6"/>
  <c r="C4722" i="6"/>
  <c r="H4722" i="6" s="1"/>
  <c r="C4723" i="6"/>
  <c r="H4723" i="6" s="1"/>
  <c r="C4724" i="6"/>
  <c r="H4724" i="6" s="1"/>
  <c r="C4725" i="6"/>
  <c r="H4725" i="6" s="1"/>
  <c r="C4726" i="6"/>
  <c r="C4727" i="6"/>
  <c r="H4727" i="6" s="1"/>
  <c r="C4728" i="6"/>
  <c r="H4728" i="6" s="1"/>
  <c r="C4729" i="6"/>
  <c r="H4729" i="6" s="1"/>
  <c r="C4730" i="6"/>
  <c r="H4730" i="6" s="1"/>
  <c r="C4731" i="6"/>
  <c r="C4732" i="6"/>
  <c r="H4732" i="6" s="1"/>
  <c r="C4733" i="6"/>
  <c r="H4733" i="6" s="1"/>
  <c r="C4734" i="6"/>
  <c r="C4735" i="6"/>
  <c r="H4735" i="6" s="1"/>
  <c r="C4736" i="6"/>
  <c r="C4737" i="6"/>
  <c r="C4738" i="6"/>
  <c r="H4738" i="6" s="1"/>
  <c r="C4739" i="6"/>
  <c r="C4740" i="6"/>
  <c r="C4741" i="6"/>
  <c r="C4742" i="6"/>
  <c r="H4742" i="6" s="1"/>
  <c r="C4743" i="6"/>
  <c r="H4743" i="6" s="1"/>
  <c r="C4744" i="6"/>
  <c r="C4745" i="6"/>
  <c r="H4745" i="6" s="1"/>
  <c r="C4746" i="6"/>
  <c r="H4746" i="6" s="1"/>
  <c r="C4747" i="6"/>
  <c r="H4747" i="6" s="1"/>
  <c r="C4748" i="6"/>
  <c r="H4748" i="6" s="1"/>
  <c r="C4749" i="6"/>
  <c r="H4749" i="6" s="1"/>
  <c r="C4750" i="6"/>
  <c r="C4751" i="6"/>
  <c r="H4751" i="6" s="1"/>
  <c r="C4752" i="6"/>
  <c r="H4752" i="6" s="1"/>
  <c r="C4753" i="6"/>
  <c r="H4753" i="6" s="1"/>
  <c r="C4754" i="6"/>
  <c r="H4754" i="6" s="1"/>
  <c r="C4755" i="6"/>
  <c r="H4755" i="6" s="1"/>
  <c r="C4756" i="6"/>
  <c r="C4757" i="6"/>
  <c r="C4758" i="6"/>
  <c r="H4758" i="6" s="1"/>
  <c r="C4759" i="6"/>
  <c r="C4760" i="6"/>
  <c r="C4761" i="6"/>
  <c r="C4762" i="6"/>
  <c r="C4763" i="6"/>
  <c r="H4763" i="6" s="1"/>
  <c r="C4764" i="6"/>
  <c r="H4764" i="6" s="1"/>
  <c r="C4765" i="6"/>
  <c r="H4765" i="6" s="1"/>
  <c r="C4766" i="6"/>
  <c r="H4766" i="6" s="1"/>
  <c r="C4767" i="6"/>
  <c r="C4768" i="6"/>
  <c r="H4768" i="6" s="1"/>
  <c r="C4769" i="6"/>
  <c r="H4769" i="6" s="1"/>
  <c r="C4770" i="6"/>
  <c r="H4770" i="6" s="1"/>
  <c r="C4771" i="6"/>
  <c r="H4771" i="6" s="1"/>
  <c r="C4772" i="6"/>
  <c r="H4772" i="6" s="1"/>
  <c r="C4773" i="6"/>
  <c r="H4773" i="6" s="1"/>
  <c r="C4774" i="6"/>
  <c r="C4775" i="6"/>
  <c r="H4775" i="6" s="1"/>
  <c r="C4776" i="6"/>
  <c r="H4776" i="6" s="1"/>
  <c r="C4777" i="6"/>
  <c r="H4777" i="6" s="1"/>
  <c r="C4778" i="6"/>
  <c r="H4778" i="6" s="1"/>
  <c r="C4779" i="6"/>
  <c r="H4779" i="6" s="1"/>
  <c r="C4780" i="6"/>
  <c r="H4780" i="6" s="1"/>
  <c r="C4781" i="6"/>
  <c r="H4781" i="6" s="1"/>
  <c r="C4782" i="6"/>
  <c r="H4782" i="6" s="1"/>
  <c r="C4783" i="6"/>
  <c r="H4783" i="6" s="1"/>
  <c r="C4784" i="6"/>
  <c r="H4784" i="6" s="1"/>
  <c r="C4785" i="6"/>
  <c r="C4786" i="6"/>
  <c r="C4787" i="6"/>
  <c r="C4788" i="6"/>
  <c r="C4789" i="6"/>
  <c r="C4790" i="6"/>
  <c r="C4791" i="6"/>
  <c r="C4792" i="6"/>
  <c r="C4793" i="6"/>
  <c r="C4794" i="6"/>
  <c r="C4795" i="6"/>
  <c r="C4796" i="6"/>
  <c r="C4797" i="6"/>
  <c r="C4798" i="6"/>
  <c r="C4799" i="6"/>
  <c r="C4800" i="6"/>
  <c r="C4801" i="6"/>
  <c r="C4802" i="6"/>
  <c r="C4803" i="6"/>
  <c r="C4804" i="6"/>
  <c r="C4805" i="6"/>
  <c r="H4805" i="6" s="1"/>
  <c r="C4806" i="6"/>
  <c r="H4806" i="6" s="1"/>
  <c r="C4807" i="6"/>
  <c r="H4807" i="6" s="1"/>
  <c r="C4808" i="6"/>
  <c r="C4809" i="6"/>
  <c r="C4810" i="6"/>
  <c r="C4811" i="6"/>
  <c r="H4811" i="6" s="1"/>
  <c r="C4812" i="6"/>
  <c r="H4812" i="6" s="1"/>
  <c r="C4813" i="6"/>
  <c r="H4813" i="6" s="1"/>
  <c r="C4814" i="6"/>
  <c r="C4815" i="6"/>
  <c r="H4815" i="6" s="1"/>
  <c r="C4816" i="6"/>
  <c r="C4817" i="6"/>
  <c r="H4817" i="6" s="1"/>
  <c r="C4818" i="6"/>
  <c r="H4818" i="6" s="1"/>
  <c r="C4819" i="6"/>
  <c r="H4819" i="6" s="1"/>
  <c r="C4820" i="6"/>
  <c r="H4820" i="6" s="1"/>
  <c r="C4821" i="6"/>
  <c r="H4821" i="6" s="1"/>
  <c r="C4822" i="6"/>
  <c r="C4823" i="6"/>
  <c r="H4823" i="6" s="1"/>
  <c r="C4824" i="6"/>
  <c r="H4824" i="6" s="1"/>
  <c r="C4825" i="6"/>
  <c r="H4825" i="6" s="1"/>
  <c r="C4826" i="6"/>
  <c r="C4827" i="6"/>
  <c r="H4827" i="6" s="1"/>
  <c r="C4828" i="6"/>
  <c r="H4828" i="6" s="1"/>
  <c r="C4829" i="6"/>
  <c r="H4829" i="6" s="1"/>
  <c r="C4830" i="6"/>
  <c r="C4831" i="6"/>
  <c r="H4831" i="6" s="1"/>
  <c r="C4832" i="6"/>
  <c r="H4832" i="6" s="1"/>
  <c r="C4833" i="6"/>
  <c r="H4833" i="6" s="1"/>
  <c r="C4834" i="6"/>
  <c r="H4834" i="6" s="1"/>
  <c r="C4835" i="6"/>
  <c r="C4836" i="6"/>
  <c r="C4837" i="6"/>
  <c r="C4838" i="6"/>
  <c r="C4839" i="6"/>
  <c r="C4840" i="6"/>
  <c r="H4840" i="6" s="1"/>
  <c r="C4841" i="6"/>
  <c r="C4842" i="6"/>
  <c r="C4843" i="6"/>
  <c r="C4844" i="6"/>
  <c r="H4844" i="6" s="1"/>
  <c r="C4845" i="6"/>
  <c r="H4845" i="6" s="1"/>
  <c r="C4846" i="6"/>
  <c r="H4846" i="6" s="1"/>
  <c r="C4847" i="6"/>
  <c r="H4847" i="6" s="1"/>
  <c r="C4848" i="6"/>
  <c r="H4848" i="6" s="1"/>
  <c r="C4849" i="6"/>
  <c r="H4849" i="6" s="1"/>
  <c r="C4850" i="6"/>
  <c r="H4850" i="6" s="1"/>
  <c r="C4851" i="6"/>
  <c r="C4852" i="6"/>
  <c r="C4853" i="6"/>
  <c r="H4853" i="6" s="1"/>
  <c r="C4854" i="6"/>
  <c r="C4855" i="6"/>
  <c r="C4856" i="6"/>
  <c r="C4857" i="6"/>
  <c r="C4858" i="6"/>
  <c r="H4858" i="6" s="1"/>
  <c r="C4859" i="6"/>
  <c r="H4859" i="6" s="1"/>
  <c r="C4860" i="6"/>
  <c r="H4860" i="6" s="1"/>
  <c r="C4861" i="6"/>
  <c r="H4861" i="6" s="1"/>
  <c r="C4862" i="6"/>
  <c r="C4863" i="6"/>
  <c r="H4863" i="6" s="1"/>
  <c r="C4864" i="6"/>
  <c r="C4865" i="6"/>
  <c r="H4865" i="6" s="1"/>
  <c r="C4866" i="6"/>
  <c r="H4866" i="6" s="1"/>
  <c r="C4867" i="6"/>
  <c r="H4867" i="6" s="1"/>
  <c r="C4868" i="6"/>
  <c r="H4868" i="6" s="1"/>
  <c r="C4869" i="6"/>
  <c r="H4869" i="6" s="1"/>
  <c r="C4870" i="6"/>
  <c r="C4871" i="6"/>
  <c r="H4871" i="6" s="1"/>
  <c r="C4872" i="6"/>
  <c r="H4872" i="6" s="1"/>
  <c r="C4873" i="6"/>
  <c r="H4873" i="6" s="1"/>
  <c r="C4874" i="6"/>
  <c r="H4874" i="6" s="1"/>
  <c r="C4875" i="6"/>
  <c r="C4876" i="6"/>
  <c r="C4877" i="6"/>
  <c r="H4877" i="6" s="1"/>
  <c r="C4878" i="6"/>
  <c r="H4878" i="6" s="1"/>
  <c r="C4879" i="6"/>
  <c r="H4879" i="6" s="1"/>
  <c r="C4880" i="6"/>
  <c r="H4880" i="6" s="1"/>
  <c r="C4881" i="6"/>
  <c r="C4882" i="6"/>
  <c r="C4883" i="6"/>
  <c r="H4883" i="6" s="1"/>
  <c r="C4884" i="6"/>
  <c r="H4884" i="6" s="1"/>
  <c r="C4885" i="6"/>
  <c r="H4885" i="6" s="1"/>
  <c r="C4886" i="6"/>
  <c r="H4886" i="6" s="1"/>
  <c r="C4887" i="6"/>
  <c r="H4887" i="6" s="1"/>
  <c r="C4888" i="6"/>
  <c r="H4888" i="6" s="1"/>
  <c r="C4889" i="6"/>
  <c r="C4890" i="6"/>
  <c r="C4891" i="6"/>
  <c r="H4891" i="6" s="1"/>
  <c r="C4892" i="6"/>
  <c r="H4892" i="6" s="1"/>
  <c r="C4893" i="6"/>
  <c r="H4893" i="6" s="1"/>
  <c r="C4894" i="6"/>
  <c r="H4894" i="6" s="1"/>
  <c r="C4895" i="6"/>
  <c r="H4895" i="6" s="1"/>
  <c r="C4896" i="6"/>
  <c r="C4897" i="6"/>
  <c r="C4898" i="6"/>
  <c r="C4899" i="6"/>
  <c r="C4900" i="6"/>
  <c r="C4901" i="6"/>
  <c r="C4902" i="6"/>
  <c r="C4903" i="6"/>
  <c r="C4904" i="6"/>
  <c r="C4905" i="6"/>
  <c r="C4906" i="6"/>
  <c r="C4907" i="6"/>
  <c r="C4908" i="6"/>
  <c r="H4908" i="6" s="1"/>
  <c r="C4909" i="6"/>
  <c r="H4909" i="6" s="1"/>
  <c r="C4910" i="6"/>
  <c r="H4910" i="6" s="1"/>
  <c r="C4911" i="6"/>
  <c r="H4911" i="6" s="1"/>
  <c r="C4912" i="6"/>
  <c r="H4912" i="6" s="1"/>
  <c r="C4913" i="6"/>
  <c r="H4913" i="6" s="1"/>
  <c r="C4914" i="6"/>
  <c r="H4914" i="6" s="1"/>
  <c r="C4915" i="6"/>
  <c r="H4915" i="6" s="1"/>
  <c r="C4916" i="6"/>
  <c r="H4916" i="6" s="1"/>
  <c r="C4917" i="6"/>
  <c r="H4917" i="6" s="1"/>
  <c r="C4918" i="6"/>
  <c r="H4918" i="6" s="1"/>
  <c r="C4919" i="6"/>
  <c r="H4919" i="6" s="1"/>
  <c r="C4920" i="6"/>
  <c r="H4920" i="6" s="1"/>
  <c r="C4921" i="6"/>
  <c r="H4921" i="6" s="1"/>
  <c r="C4922" i="6"/>
  <c r="H4922" i="6" s="1"/>
  <c r="C4923" i="6"/>
  <c r="C4924" i="6"/>
  <c r="C4925" i="6"/>
  <c r="C4926" i="6"/>
  <c r="C4927" i="6"/>
  <c r="H4927" i="6" s="1"/>
  <c r="C4928" i="6"/>
  <c r="H4928" i="6" s="1"/>
  <c r="C4929" i="6"/>
  <c r="C4930" i="6"/>
  <c r="C4931" i="6"/>
  <c r="C4932" i="6"/>
  <c r="C4933" i="6"/>
  <c r="H4933" i="6" s="1"/>
  <c r="C4934" i="6"/>
  <c r="C4935" i="6"/>
  <c r="C4936" i="6"/>
  <c r="C4937" i="6"/>
  <c r="C4938" i="6"/>
  <c r="H4938" i="6" s="1"/>
  <c r="C4939" i="6"/>
  <c r="H4939" i="6" s="1"/>
  <c r="C4940" i="6"/>
  <c r="H4940" i="6" s="1"/>
  <c r="C4941" i="6"/>
  <c r="C4942" i="6"/>
  <c r="H4942" i="6" s="1"/>
  <c r="C4943" i="6"/>
  <c r="H4943" i="6" s="1"/>
  <c r="C4944" i="6"/>
  <c r="H4944" i="6" s="1"/>
  <c r="C4945" i="6"/>
  <c r="H4945" i="6" s="1"/>
  <c r="C4946" i="6"/>
  <c r="H4946" i="6" s="1"/>
  <c r="C4947" i="6"/>
  <c r="H4947" i="6" s="1"/>
  <c r="C4948" i="6"/>
  <c r="H4948" i="6" s="1"/>
  <c r="C4949" i="6"/>
  <c r="H4949" i="6" s="1"/>
  <c r="C4950" i="6"/>
  <c r="H4950" i="6" s="1"/>
  <c r="C4951" i="6"/>
  <c r="H4951" i="6" s="1"/>
  <c r="C4952" i="6"/>
  <c r="H4952" i="6" s="1"/>
  <c r="C4953" i="6"/>
  <c r="C4954" i="6"/>
  <c r="H4954" i="6" s="1"/>
  <c r="C4955" i="6"/>
  <c r="H4955" i="6" s="1"/>
  <c r="C4956" i="6"/>
  <c r="H4956" i="6" s="1"/>
  <c r="C4957" i="6"/>
  <c r="H4957" i="6" s="1"/>
  <c r="C4958" i="6"/>
  <c r="C4959" i="6"/>
  <c r="C4960" i="6"/>
  <c r="H4960" i="6" s="1"/>
  <c r="C4961" i="6"/>
  <c r="H4961" i="6" s="1"/>
  <c r="C4962" i="6"/>
  <c r="H4962" i="6" s="1"/>
  <c r="C4963" i="6"/>
  <c r="C4964" i="6"/>
  <c r="C4965" i="6"/>
  <c r="C4966" i="6"/>
  <c r="C4967" i="6"/>
  <c r="C4968" i="6"/>
  <c r="C4969" i="6"/>
  <c r="C4970" i="6"/>
  <c r="C4971" i="6"/>
  <c r="C4972" i="6"/>
  <c r="H4972" i="6" s="1"/>
  <c r="C4973" i="6"/>
  <c r="H4973" i="6" s="1"/>
  <c r="C4974" i="6"/>
  <c r="H4974" i="6" s="1"/>
  <c r="C4975" i="6"/>
  <c r="H4975" i="6" s="1"/>
  <c r="C4976" i="6"/>
  <c r="H4976" i="6" s="1"/>
  <c r="C4977" i="6"/>
  <c r="C4978" i="6"/>
  <c r="C4979" i="6"/>
  <c r="C4980" i="6"/>
  <c r="H4980" i="6" s="1"/>
  <c r="C4981" i="6"/>
  <c r="H4981" i="6" s="1"/>
  <c r="C4982" i="6"/>
  <c r="C4983" i="6"/>
  <c r="C4984" i="6"/>
  <c r="C4985" i="6"/>
  <c r="H4985" i="6" s="1"/>
  <c r="C4986" i="6"/>
  <c r="H4986" i="6" s="1"/>
  <c r="C4987" i="6"/>
  <c r="H4987" i="6" s="1"/>
  <c r="C4988" i="6"/>
  <c r="H4988" i="6" s="1"/>
  <c r="C4989" i="6"/>
  <c r="H4989" i="6" s="1"/>
  <c r="C4990" i="6"/>
  <c r="H4990" i="6" s="1"/>
  <c r="C4991" i="6"/>
  <c r="H4991" i="6" s="1"/>
  <c r="C4992" i="6"/>
  <c r="H4992" i="6" s="1"/>
  <c r="C4993" i="6"/>
  <c r="H4993" i="6" s="1"/>
  <c r="C4994" i="6"/>
  <c r="H4994" i="6" s="1"/>
  <c r="C4995" i="6"/>
  <c r="C4996" i="6"/>
  <c r="C4997" i="6"/>
  <c r="C4998" i="6"/>
  <c r="C4999" i="6"/>
  <c r="C5000" i="6"/>
  <c r="H5000" i="6" s="1"/>
  <c r="C5001" i="6"/>
  <c r="C5002" i="6"/>
  <c r="C5003" i="6"/>
  <c r="H5003" i="6" s="1"/>
  <c r="C5004" i="6"/>
  <c r="H5004" i="6" s="1"/>
  <c r="C5005" i="6"/>
  <c r="H5005" i="6" s="1"/>
  <c r="C5006" i="6"/>
  <c r="H5006" i="6" s="1"/>
  <c r="C5007" i="6"/>
  <c r="H5007" i="6" s="1"/>
  <c r="C5008" i="6"/>
  <c r="H5008" i="6" s="1"/>
  <c r="C5009" i="6"/>
  <c r="H5009" i="6" s="1"/>
  <c r="C5010" i="6"/>
  <c r="H5010" i="6" s="1"/>
  <c r="C5011" i="6"/>
  <c r="C5012" i="6"/>
  <c r="C5013" i="6"/>
  <c r="C5014" i="6"/>
  <c r="C5015" i="6"/>
  <c r="C5016" i="6"/>
  <c r="C5017" i="6"/>
  <c r="C5018" i="6"/>
  <c r="C5019" i="6"/>
  <c r="C5020" i="6"/>
  <c r="C5021" i="6"/>
  <c r="C5022" i="6"/>
  <c r="C5023" i="6"/>
  <c r="C5024" i="6"/>
  <c r="H5024" i="6" s="1"/>
  <c r="C5025" i="6"/>
  <c r="C5026" i="6"/>
  <c r="C5027" i="6"/>
  <c r="C5028" i="6"/>
  <c r="C5029" i="6"/>
  <c r="H5029" i="6" s="1"/>
  <c r="C5030" i="6"/>
  <c r="H5030" i="6" s="1"/>
  <c r="C5031" i="6"/>
  <c r="H5031" i="6" s="1"/>
  <c r="C5032" i="6"/>
  <c r="C5033" i="6"/>
  <c r="H5033" i="6" s="1"/>
  <c r="C5034" i="6"/>
  <c r="C5035" i="6"/>
  <c r="H5035" i="6" s="1"/>
  <c r="C5036" i="6"/>
  <c r="H5036" i="6" s="1"/>
  <c r="C5037" i="6"/>
  <c r="H5037" i="6" s="1"/>
  <c r="C5038" i="6"/>
  <c r="C5039" i="6"/>
  <c r="H5039" i="6" s="1"/>
  <c r="C5040" i="6"/>
  <c r="H5040" i="6" s="1"/>
  <c r="C5041" i="6"/>
  <c r="H5041" i="6" s="1"/>
  <c r="C5042" i="6"/>
  <c r="H5042" i="6" s="1"/>
  <c r="C5043" i="6"/>
  <c r="H5043" i="6" s="1"/>
  <c r="C5044" i="6"/>
  <c r="H5044" i="6" s="1"/>
  <c r="C5045" i="6"/>
  <c r="H5045" i="6" s="1"/>
  <c r="C5046" i="6"/>
  <c r="C5047" i="6"/>
  <c r="C5048" i="6"/>
  <c r="C5049" i="6"/>
  <c r="C5050" i="6"/>
  <c r="C5051" i="6"/>
  <c r="H5051" i="6" s="1"/>
  <c r="C5052" i="6"/>
  <c r="H5052" i="6" s="1"/>
  <c r="C5053" i="6"/>
  <c r="H5053" i="6" s="1"/>
  <c r="C5054" i="6"/>
  <c r="C5055" i="6"/>
  <c r="C5056" i="6"/>
  <c r="H5056" i="6" s="1"/>
  <c r="C5057" i="6"/>
  <c r="C5058" i="6"/>
  <c r="C5059" i="6"/>
  <c r="C5060" i="6"/>
  <c r="C5061" i="6"/>
  <c r="C5062" i="6"/>
  <c r="C5063" i="6"/>
  <c r="H5063" i="6" s="1"/>
  <c r="C5064" i="6"/>
  <c r="H5064" i="6" s="1"/>
  <c r="C5065" i="6"/>
  <c r="H5065" i="6" s="1"/>
  <c r="C5066" i="6"/>
  <c r="H5066" i="6" s="1"/>
  <c r="C5067" i="6"/>
  <c r="H5067" i="6" s="1"/>
  <c r="C5068" i="6"/>
  <c r="H5068" i="6" s="1"/>
  <c r="C5069" i="6"/>
  <c r="H5069" i="6" s="1"/>
  <c r="C5070" i="6"/>
  <c r="H5070" i="6" s="1"/>
  <c r="C5071" i="6"/>
  <c r="H5071" i="6" s="1"/>
  <c r="C5072" i="6"/>
  <c r="H5072" i="6" s="1"/>
  <c r="C5073" i="6"/>
  <c r="C5074" i="6"/>
  <c r="C5075" i="6"/>
  <c r="H5075" i="6" s="1"/>
  <c r="C5076" i="6"/>
  <c r="H5076" i="6" s="1"/>
  <c r="C5077" i="6"/>
  <c r="H5077" i="6" s="1"/>
  <c r="C5078" i="6"/>
  <c r="H5078" i="6" s="1"/>
  <c r="C5079" i="6"/>
  <c r="C5080" i="6"/>
  <c r="C5081" i="6"/>
  <c r="C5082" i="6"/>
  <c r="H5082" i="6" s="1"/>
  <c r="C5083" i="6"/>
  <c r="H5083" i="6" s="1"/>
  <c r="C5084" i="6"/>
  <c r="H5084" i="6" s="1"/>
  <c r="C5085" i="6"/>
  <c r="H5085" i="6" s="1"/>
  <c r="C5086" i="6"/>
  <c r="C5087" i="6"/>
  <c r="C5088" i="6"/>
  <c r="C5089" i="6"/>
  <c r="C5090" i="6"/>
  <c r="C5091" i="6"/>
  <c r="C5092" i="6"/>
  <c r="C5093" i="6"/>
  <c r="C5094" i="6"/>
  <c r="C5095" i="6"/>
  <c r="H5095" i="6" s="1"/>
  <c r="C5096" i="6"/>
  <c r="H5096" i="6" s="1"/>
  <c r="C5097" i="6"/>
  <c r="C5098" i="6"/>
  <c r="C5099" i="6"/>
  <c r="H5099" i="6" s="1"/>
  <c r="C5100" i="6"/>
  <c r="H5100" i="6" s="1"/>
  <c r="C5101" i="6"/>
  <c r="H5101" i="6" s="1"/>
  <c r="C5102" i="6"/>
  <c r="H5102" i="6" s="1"/>
  <c r="C5103" i="6"/>
  <c r="C5104" i="6"/>
  <c r="C5105" i="6"/>
  <c r="H5105" i="6" s="1"/>
  <c r="C5106" i="6"/>
  <c r="H5106" i="6" s="1"/>
  <c r="C5107" i="6"/>
  <c r="H5107" i="6" s="1"/>
  <c r="C5108" i="6"/>
  <c r="H5108" i="6" s="1"/>
  <c r="C5109" i="6"/>
  <c r="C5110" i="6"/>
  <c r="C5111" i="6"/>
  <c r="H5111" i="6" s="1"/>
  <c r="C5112" i="6"/>
  <c r="H5112" i="6" s="1"/>
  <c r="C5113" i="6"/>
  <c r="H5113" i="6" s="1"/>
  <c r="C5114" i="6"/>
  <c r="C5115" i="6"/>
  <c r="H5115" i="6" s="1"/>
  <c r="C5116" i="6"/>
  <c r="H5116" i="6" s="1"/>
  <c r="C5117" i="6"/>
  <c r="C5118" i="6"/>
  <c r="C5119" i="6"/>
  <c r="C5120" i="6"/>
  <c r="C5121" i="6"/>
  <c r="H5121" i="6" s="1"/>
  <c r="C5122" i="6"/>
  <c r="H5122" i="6" s="1"/>
  <c r="C5123" i="6"/>
  <c r="H5123" i="6" s="1"/>
  <c r="C5124" i="6"/>
  <c r="C5125" i="6"/>
  <c r="C5126" i="6"/>
  <c r="C5127" i="6"/>
  <c r="C5128" i="6"/>
  <c r="H5128" i="6" s="1"/>
  <c r="C5129" i="6"/>
  <c r="H5129" i="6" s="1"/>
  <c r="C5130" i="6"/>
  <c r="H5130" i="6" s="1"/>
  <c r="C5131" i="6"/>
  <c r="H5131" i="6" s="1"/>
  <c r="C5132" i="6"/>
  <c r="H5132" i="6" s="1"/>
  <c r="C5133" i="6"/>
  <c r="H5133" i="6" s="1"/>
  <c r="C5134" i="6"/>
  <c r="H5134" i="6" s="1"/>
  <c r="C5135" i="6"/>
  <c r="H5135" i="6" s="1"/>
  <c r="C5136" i="6"/>
  <c r="H5136" i="6" s="1"/>
  <c r="C5137" i="6"/>
  <c r="H5137" i="6" s="1"/>
  <c r="C5138" i="6"/>
  <c r="C5139" i="6"/>
  <c r="H5139" i="6" s="1"/>
  <c r="C5140" i="6"/>
  <c r="H5140" i="6" s="1"/>
  <c r="C5141" i="6"/>
  <c r="H5141" i="6" s="1"/>
  <c r="C5142" i="6"/>
  <c r="C5143" i="6"/>
  <c r="C5144" i="6"/>
  <c r="C5145" i="6"/>
  <c r="C5146" i="6"/>
  <c r="C5147" i="6"/>
  <c r="C5148" i="6"/>
  <c r="C5149" i="6"/>
  <c r="C5150" i="6"/>
  <c r="C5151" i="6"/>
  <c r="C5152" i="6"/>
  <c r="C5153" i="6"/>
  <c r="C5154" i="6"/>
  <c r="C5155" i="6"/>
  <c r="C5156" i="6"/>
  <c r="H5156" i="6" s="1"/>
  <c r="C5157" i="6"/>
  <c r="C5158" i="6"/>
  <c r="C5159" i="6"/>
  <c r="H5159" i="6" s="1"/>
  <c r="C5160" i="6"/>
  <c r="H5160" i="6" s="1"/>
  <c r="C5161" i="6"/>
  <c r="C5162" i="6"/>
  <c r="C5163" i="6"/>
  <c r="H5163" i="6" s="1"/>
  <c r="C5164" i="6"/>
  <c r="H5164" i="6" s="1"/>
  <c r="C5165" i="6"/>
  <c r="H5165" i="6" s="1"/>
  <c r="C5166" i="6"/>
  <c r="C5167" i="6"/>
  <c r="C5168" i="6"/>
  <c r="H5168" i="6" s="1"/>
  <c r="C5169" i="6"/>
  <c r="C5170" i="6"/>
  <c r="C5171" i="6"/>
  <c r="C5172" i="6"/>
  <c r="C5173" i="6"/>
  <c r="H5173" i="6" s="1"/>
  <c r="C5174" i="6"/>
  <c r="H5174" i="6" s="1"/>
  <c r="C5175" i="6"/>
  <c r="H5175" i="6" s="1"/>
  <c r="C5176" i="6"/>
  <c r="H5176" i="6" s="1"/>
  <c r="C5177" i="6"/>
  <c r="H5177" i="6" s="1"/>
  <c r="C5178" i="6"/>
  <c r="H5178" i="6" s="1"/>
  <c r="C5179" i="6"/>
  <c r="H5179" i="6" s="1"/>
  <c r="C5180" i="6"/>
  <c r="H5180" i="6" s="1"/>
  <c r="C5181" i="6"/>
  <c r="H5181" i="6" s="1"/>
  <c r="C5182" i="6"/>
  <c r="C5183" i="6"/>
  <c r="H5183" i="6" s="1"/>
  <c r="C5184" i="6"/>
  <c r="H5184" i="6" s="1"/>
  <c r="C5185" i="6"/>
  <c r="H5185" i="6" s="1"/>
  <c r="C5186" i="6"/>
  <c r="C5187" i="6"/>
  <c r="C5188" i="6"/>
  <c r="H5188" i="6" s="1"/>
  <c r="C5189" i="6"/>
  <c r="H5189" i="6" s="1"/>
  <c r="C5190" i="6"/>
  <c r="H5190" i="6" s="1"/>
  <c r="C5191" i="6"/>
  <c r="H5191" i="6" s="1"/>
  <c r="C5192" i="6"/>
  <c r="H5192" i="6" s="1"/>
  <c r="C5193" i="6"/>
  <c r="C5194" i="6"/>
  <c r="C5195" i="6"/>
  <c r="H5195" i="6" s="1"/>
  <c r="C5196" i="6"/>
  <c r="H5196" i="6" s="1"/>
  <c r="C5197" i="6"/>
  <c r="H5197" i="6" s="1"/>
  <c r="C5198" i="6"/>
  <c r="C5199" i="6"/>
  <c r="H5199" i="6" s="1"/>
  <c r="C5200" i="6"/>
  <c r="C5201" i="6"/>
  <c r="H5201" i="6" s="1"/>
  <c r="C5202" i="6"/>
  <c r="H5202" i="6" s="1"/>
  <c r="C5203" i="6"/>
  <c r="H5203" i="6" s="1"/>
  <c r="C5204" i="6"/>
  <c r="H5204" i="6" s="1"/>
  <c r="C5205" i="6"/>
  <c r="H5205" i="6" s="1"/>
  <c r="C5206" i="6"/>
  <c r="C5207" i="6"/>
  <c r="H5207" i="6" s="1"/>
  <c r="C5208" i="6"/>
  <c r="H5208" i="6" s="1"/>
  <c r="C5209" i="6"/>
  <c r="H5209" i="6" s="1"/>
  <c r="C5210" i="6"/>
  <c r="H5210" i="6" s="1"/>
  <c r="C5211" i="6"/>
  <c r="C5212" i="6"/>
  <c r="C5213" i="6"/>
  <c r="C5214" i="6"/>
  <c r="H5214" i="6" s="1"/>
  <c r="C5215" i="6"/>
  <c r="H5215" i="6" s="1"/>
  <c r="C5216" i="6"/>
  <c r="C5217" i="6"/>
  <c r="H5217" i="6" s="1"/>
  <c r="C5218" i="6"/>
  <c r="C5219" i="6"/>
  <c r="C5220" i="6"/>
  <c r="C5221" i="6"/>
  <c r="C5222" i="6"/>
  <c r="C5223" i="6"/>
  <c r="H5223" i="6" s="1"/>
  <c r="C5224" i="6"/>
  <c r="H5224" i="6" s="1"/>
  <c r="C5225" i="6"/>
  <c r="H5225" i="6" s="1"/>
  <c r="C5226" i="6"/>
  <c r="H5226" i="6" s="1"/>
  <c r="C5227" i="6"/>
  <c r="H5227" i="6" s="1"/>
  <c r="C5228" i="6"/>
  <c r="H5228" i="6" s="1"/>
  <c r="C5229" i="6"/>
  <c r="H5229" i="6" s="1"/>
  <c r="C5230" i="6"/>
  <c r="H5230" i="6" s="1"/>
  <c r="C5231" i="6"/>
  <c r="H5231" i="6" s="1"/>
  <c r="C5232" i="6"/>
  <c r="H5232" i="6" s="1"/>
  <c r="C5233" i="6"/>
  <c r="H5233" i="6" s="1"/>
  <c r="C5234" i="6"/>
  <c r="C5235" i="6"/>
  <c r="H5235" i="6" s="1"/>
  <c r="C5236" i="6"/>
  <c r="C5237" i="6"/>
  <c r="C5238" i="6"/>
  <c r="C5239" i="6"/>
  <c r="H5239" i="6" s="1"/>
  <c r="C5240" i="6"/>
  <c r="H5240" i="6" s="1"/>
  <c r="C5241" i="6"/>
  <c r="C5242" i="6"/>
  <c r="C5243" i="6"/>
  <c r="H5243" i="6" s="1"/>
  <c r="C5244" i="6"/>
  <c r="H5244" i="6" s="1"/>
  <c r="C5245" i="6"/>
  <c r="H5245" i="6" s="1"/>
  <c r="C5246" i="6"/>
  <c r="C5247" i="6"/>
  <c r="C5248" i="6"/>
  <c r="C5249" i="6"/>
  <c r="C5250" i="6"/>
  <c r="C5251" i="6"/>
  <c r="C5252" i="6"/>
  <c r="C5253" i="6"/>
  <c r="C5254" i="6"/>
  <c r="C5255" i="6"/>
  <c r="H5255" i="6" s="1"/>
  <c r="C5256" i="6"/>
  <c r="H5256" i="6" s="1"/>
  <c r="C5257" i="6"/>
  <c r="H5257" i="6" s="1"/>
  <c r="C5258" i="6"/>
  <c r="H5258" i="6" s="1"/>
  <c r="C5259" i="6"/>
  <c r="H5259" i="6" s="1"/>
  <c r="C5260" i="6"/>
  <c r="H5260" i="6" s="1"/>
  <c r="C5261" i="6"/>
  <c r="H5261" i="6" s="1"/>
  <c r="C5262" i="6"/>
  <c r="H5262" i="6" s="1"/>
  <c r="C5263" i="6"/>
  <c r="H5263" i="6" s="1"/>
  <c r="C5264" i="6"/>
  <c r="H5264" i="6" s="1"/>
  <c r="C5265" i="6"/>
  <c r="C5266" i="6"/>
  <c r="C5267" i="6"/>
  <c r="H5267" i="6" s="1"/>
  <c r="C5268" i="6"/>
  <c r="H5268" i="6" s="1"/>
  <c r="C5269" i="6"/>
  <c r="C5270" i="6"/>
  <c r="C5271" i="6"/>
  <c r="C5272" i="6"/>
  <c r="C5273" i="6"/>
  <c r="C5274" i="6"/>
  <c r="C5275" i="6"/>
  <c r="C5276" i="6"/>
  <c r="C5277" i="6"/>
  <c r="C5278" i="6"/>
  <c r="C5279" i="6"/>
  <c r="C5280" i="6"/>
  <c r="C5281" i="6"/>
  <c r="C5282" i="6"/>
  <c r="C5283" i="6"/>
  <c r="C5284" i="6"/>
  <c r="C5285" i="6"/>
  <c r="C5286" i="6"/>
  <c r="C5287" i="6"/>
  <c r="C5288" i="6"/>
  <c r="C5289" i="6"/>
  <c r="C5290" i="6"/>
  <c r="C5291" i="6"/>
  <c r="C5292" i="6"/>
  <c r="C5293" i="6"/>
  <c r="C5294" i="6"/>
  <c r="C5295" i="6"/>
  <c r="C5296" i="6"/>
  <c r="C5297" i="6"/>
  <c r="C5298" i="6"/>
  <c r="C5299" i="6"/>
  <c r="C5300" i="6"/>
  <c r="C5301" i="6"/>
  <c r="C5302" i="6"/>
  <c r="C5303" i="6"/>
  <c r="C5304" i="6"/>
  <c r="C5305" i="6"/>
  <c r="C5306" i="6"/>
  <c r="H5306" i="6" s="1"/>
  <c r="C5307" i="6"/>
  <c r="H5307" i="6" s="1"/>
  <c r="C5308" i="6"/>
  <c r="C5309" i="6"/>
  <c r="H5309" i="6" s="1"/>
  <c r="C5310" i="6"/>
  <c r="H5310" i="6" s="1"/>
  <c r="C5311" i="6"/>
  <c r="H5311" i="6" s="1"/>
  <c r="C5312" i="6"/>
  <c r="H5312" i="6" s="1"/>
  <c r="C5313" i="6"/>
  <c r="C5314" i="6"/>
  <c r="C5315" i="6"/>
  <c r="H5315" i="6" s="1"/>
  <c r="C5316" i="6"/>
  <c r="H5316" i="6" s="1"/>
  <c r="C5317" i="6"/>
  <c r="H5317" i="6" s="1"/>
  <c r="C5318" i="6"/>
  <c r="H5318" i="6" s="1"/>
  <c r="C5319" i="6"/>
  <c r="H5319" i="6" s="1"/>
  <c r="C5320" i="6"/>
  <c r="C5321" i="6"/>
  <c r="C5322" i="6"/>
  <c r="C5323" i="6"/>
  <c r="C5324" i="6"/>
  <c r="H5324" i="6" s="1"/>
  <c r="C5325" i="6"/>
  <c r="H5325" i="6" s="1"/>
  <c r="C5326" i="6"/>
  <c r="C5327" i="6"/>
  <c r="H5327" i="6" s="1"/>
  <c r="C5328" i="6"/>
  <c r="H5328" i="6" s="1"/>
  <c r="C5329" i="6"/>
  <c r="H5329" i="6" s="1"/>
  <c r="C5330" i="6"/>
  <c r="C5331" i="6"/>
  <c r="H5331" i="6" s="1"/>
  <c r="C5332" i="6"/>
  <c r="H5332" i="6" s="1"/>
  <c r="C5333" i="6"/>
  <c r="H5333" i="6" s="1"/>
  <c r="C5334" i="6"/>
  <c r="C5335" i="6"/>
  <c r="C5336" i="6"/>
  <c r="C5337" i="6"/>
  <c r="H5337" i="6" s="1"/>
  <c r="C5338" i="6"/>
  <c r="C5339" i="6"/>
  <c r="C5340" i="6"/>
  <c r="H5340" i="6" s="1"/>
  <c r="C5341" i="6"/>
  <c r="H5341" i="6" s="1"/>
  <c r="C5342" i="6"/>
  <c r="H5342" i="6" s="1"/>
  <c r="C5343" i="6"/>
  <c r="H5343" i="6" s="1"/>
  <c r="C5344" i="6"/>
  <c r="H5344" i="6" s="1"/>
  <c r="C5345" i="6"/>
  <c r="H5345" i="6" s="1"/>
  <c r="C5346" i="6"/>
  <c r="H5346" i="6" s="1"/>
  <c r="C5347" i="6"/>
  <c r="H5347" i="6" s="1"/>
  <c r="C5348" i="6"/>
  <c r="H5348" i="6" s="1"/>
  <c r="C5349" i="6"/>
  <c r="H5349" i="6" s="1"/>
  <c r="C5350" i="6"/>
  <c r="C5351" i="6"/>
  <c r="H5351" i="6" s="1"/>
  <c r="C5352" i="6"/>
  <c r="H5352" i="6" s="1"/>
  <c r="C5353" i="6"/>
  <c r="H5353" i="6" s="1"/>
  <c r="C5354" i="6"/>
  <c r="C5355" i="6"/>
  <c r="H5355" i="6" s="1"/>
  <c r="C5356" i="6"/>
  <c r="H5356" i="6" s="1"/>
  <c r="C5357" i="6"/>
  <c r="H5357" i="6" s="1"/>
  <c r="C5358" i="6"/>
  <c r="H5358" i="6" s="1"/>
  <c r="C5359" i="6"/>
  <c r="H5359" i="6" s="1"/>
  <c r="C5360" i="6"/>
  <c r="H5360" i="6" s="1"/>
  <c r="C5361" i="6"/>
  <c r="C5362" i="6"/>
  <c r="H5362" i="6" s="1"/>
  <c r="C5363" i="6"/>
  <c r="H5363" i="6" s="1"/>
  <c r="C5364" i="6"/>
  <c r="H5364" i="6" s="1"/>
  <c r="C5365" i="6"/>
  <c r="C5366" i="6"/>
  <c r="C5367" i="6"/>
  <c r="C5368" i="6"/>
  <c r="C5369" i="6"/>
  <c r="C5370" i="6"/>
  <c r="C5371" i="6"/>
  <c r="H5371" i="6" s="1"/>
  <c r="C5372" i="6"/>
  <c r="H5372" i="6" s="1"/>
  <c r="C5373" i="6"/>
  <c r="H5373" i="6" s="1"/>
  <c r="C5374" i="6"/>
  <c r="C5375" i="6"/>
  <c r="H5375" i="6" s="1"/>
  <c r="C5376" i="6"/>
  <c r="H5376" i="6" s="1"/>
  <c r="C5377" i="6"/>
  <c r="H5377" i="6" s="1"/>
  <c r="C5378" i="6"/>
  <c r="C5379" i="6"/>
  <c r="C5380" i="6"/>
  <c r="H5380" i="6" s="1"/>
  <c r="C5381" i="6"/>
  <c r="C5382" i="6"/>
  <c r="C5383" i="6"/>
  <c r="H5383" i="6" s="1"/>
  <c r="C5384" i="6"/>
  <c r="H5384" i="6" s="1"/>
  <c r="C5385" i="6"/>
  <c r="H5385" i="6" s="1"/>
  <c r="C5386" i="6"/>
  <c r="C5387" i="6"/>
  <c r="H5387" i="6" s="1"/>
  <c r="C5388" i="6"/>
  <c r="C5389" i="6"/>
  <c r="H5389" i="6" s="1"/>
  <c r="C5390" i="6"/>
  <c r="C5391" i="6"/>
  <c r="H5391" i="6" s="1"/>
  <c r="C5392" i="6"/>
  <c r="C5393" i="6"/>
  <c r="H5393" i="6" s="1"/>
  <c r="C5394" i="6"/>
  <c r="C5395" i="6"/>
  <c r="C5396" i="6"/>
  <c r="C5397" i="6"/>
  <c r="H5397" i="6" s="1"/>
  <c r="C5398" i="6"/>
  <c r="C5399" i="6"/>
  <c r="H5399" i="6" s="1"/>
  <c r="C5400" i="6"/>
  <c r="H5400" i="6" s="1"/>
  <c r="C5401" i="6"/>
  <c r="H5401" i="6" s="1"/>
  <c r="C5402" i="6"/>
  <c r="H5402" i="6" s="1"/>
  <c r="C5403" i="6"/>
  <c r="C5404" i="6"/>
  <c r="C5405" i="6"/>
  <c r="C5406" i="6"/>
  <c r="C5407" i="6"/>
  <c r="C5408" i="6"/>
  <c r="C5409" i="6"/>
  <c r="C5410" i="6"/>
  <c r="C5411" i="6"/>
  <c r="C5412" i="6"/>
  <c r="H5412" i="6" s="1"/>
  <c r="C5413" i="6"/>
  <c r="H5413" i="6" s="1"/>
  <c r="C5414" i="6"/>
  <c r="C5415" i="6"/>
  <c r="C5416" i="6"/>
  <c r="H5416" i="6" s="1"/>
  <c r="C5417" i="6"/>
  <c r="H5417" i="6" s="1"/>
  <c r="C5418" i="6"/>
  <c r="H5418" i="6" s="1"/>
  <c r="C5419" i="6"/>
  <c r="H5419" i="6" s="1"/>
  <c r="C5420" i="6"/>
  <c r="H5420" i="6" s="1"/>
  <c r="C5421" i="6"/>
  <c r="C5422" i="6"/>
  <c r="C5423" i="6"/>
  <c r="H5423" i="6" s="1"/>
  <c r="C5424" i="6"/>
  <c r="H5424" i="6" s="1"/>
  <c r="C5425" i="6"/>
  <c r="H5425" i="6" s="1"/>
  <c r="C5426" i="6"/>
  <c r="C5427" i="6"/>
  <c r="C5428" i="6"/>
  <c r="C5429" i="6"/>
  <c r="H5429" i="6" s="1"/>
  <c r="C5430" i="6"/>
  <c r="H5430" i="6" s="1"/>
  <c r="C5431" i="6"/>
  <c r="H5431" i="6" s="1"/>
  <c r="C5432" i="6"/>
  <c r="H5432" i="6" s="1"/>
  <c r="C5433" i="6"/>
  <c r="C5434" i="6"/>
  <c r="C5435" i="6"/>
  <c r="H5435" i="6" s="1"/>
  <c r="C5436" i="6"/>
  <c r="H5436" i="6" s="1"/>
  <c r="C5437" i="6"/>
  <c r="H5437" i="6" s="1"/>
  <c r="C5438" i="6"/>
  <c r="H5438" i="6" s="1"/>
  <c r="C5439" i="6"/>
  <c r="C5440" i="6"/>
  <c r="C5441" i="6"/>
  <c r="H5441" i="6" s="1"/>
  <c r="C5442" i="6"/>
  <c r="H5442" i="6" s="1"/>
  <c r="C5443" i="6"/>
  <c r="H5443" i="6" s="1"/>
  <c r="C5444" i="6"/>
  <c r="H5444" i="6" s="1"/>
  <c r="C5445" i="6"/>
  <c r="H5445" i="6" s="1"/>
  <c r="C5446" i="6"/>
  <c r="C5447" i="6"/>
  <c r="H5447" i="6" s="1"/>
  <c r="C5448" i="6"/>
  <c r="H5448" i="6" s="1"/>
  <c r="C5449" i="6"/>
  <c r="H5449" i="6" s="1"/>
  <c r="C5450" i="6"/>
  <c r="H5450" i="6" s="1"/>
  <c r="C5451" i="6"/>
  <c r="C5452" i="6"/>
  <c r="C5453" i="6"/>
  <c r="C5454" i="6"/>
  <c r="C5455" i="6"/>
  <c r="C5456" i="6"/>
  <c r="C5457" i="6"/>
  <c r="C5458" i="6"/>
  <c r="C5459" i="6"/>
  <c r="H5459" i="6" s="1"/>
  <c r="C5460" i="6"/>
  <c r="H5460" i="6" s="1"/>
  <c r="C5461" i="6"/>
  <c r="H5461" i="6" s="1"/>
  <c r="C5462" i="6"/>
  <c r="H5462" i="6" s="1"/>
  <c r="C5463" i="6"/>
  <c r="H5463" i="6" s="1"/>
  <c r="C5464" i="6"/>
  <c r="H5464" i="6" s="1"/>
  <c r="C5465" i="6"/>
  <c r="H5465" i="6" s="1"/>
  <c r="C5466" i="6"/>
  <c r="H5466" i="6" s="1"/>
  <c r="C5467" i="6"/>
  <c r="H5467" i="6" s="1"/>
  <c r="C5468" i="6"/>
  <c r="H5468" i="6" s="1"/>
  <c r="C5469" i="6"/>
  <c r="H5469" i="6" s="1"/>
  <c r="C5470" i="6"/>
  <c r="C5471" i="6"/>
  <c r="H5471" i="6" s="1"/>
  <c r="C5472" i="6"/>
  <c r="H5472" i="6" s="1"/>
  <c r="C5473" i="6"/>
  <c r="H5473" i="6" s="1"/>
  <c r="C5474" i="6"/>
  <c r="C5475" i="6"/>
  <c r="C5476" i="6"/>
  <c r="H5476" i="6" s="1"/>
  <c r="C5477" i="6"/>
  <c r="C5478" i="6"/>
  <c r="H5478" i="6" s="1"/>
  <c r="C5479" i="6"/>
  <c r="H5479" i="6" s="1"/>
  <c r="C5480" i="6"/>
  <c r="H5480" i="6" s="1"/>
  <c r="C5481" i="6"/>
  <c r="C5482" i="6"/>
  <c r="C5483" i="6"/>
  <c r="C5484" i="6"/>
  <c r="C5485" i="6"/>
  <c r="C5486" i="6"/>
  <c r="C5487" i="6"/>
  <c r="C5488" i="6"/>
  <c r="C5489" i="6"/>
  <c r="C5490" i="6"/>
  <c r="C5491" i="6"/>
  <c r="C5492" i="6"/>
  <c r="C5493" i="6"/>
  <c r="H5493" i="6" s="1"/>
  <c r="C5494" i="6"/>
  <c r="C5495" i="6"/>
  <c r="H5495" i="6" s="1"/>
  <c r="C5496" i="6"/>
  <c r="H5496" i="6" s="1"/>
  <c r="C5497" i="6"/>
  <c r="H5497" i="6" s="1"/>
  <c r="C5498" i="6"/>
  <c r="H5498" i="6" s="1"/>
  <c r="C5499" i="6"/>
  <c r="C5500" i="6"/>
  <c r="C5501" i="6"/>
  <c r="H5501" i="6" s="1"/>
  <c r="C5502" i="6"/>
  <c r="C5503" i="6"/>
  <c r="C5504" i="6"/>
  <c r="H5504" i="6" s="1"/>
  <c r="C5505" i="6"/>
  <c r="C5506" i="6"/>
  <c r="C5507" i="6"/>
  <c r="H5507" i="6" s="1"/>
  <c r="C5508" i="6"/>
  <c r="H5508" i="6" s="1"/>
  <c r="C5509" i="6"/>
  <c r="H5509" i="6" s="1"/>
  <c r="C5510" i="6"/>
  <c r="C5511" i="6"/>
  <c r="C5512" i="6"/>
  <c r="H5512" i="6" s="1"/>
  <c r="C5513" i="6"/>
  <c r="H5513" i="6" s="1"/>
  <c r="C5514" i="6"/>
  <c r="H5514" i="6" s="1"/>
  <c r="C5515" i="6"/>
  <c r="H5515" i="6" s="1"/>
  <c r="C5516" i="6"/>
  <c r="C5517" i="6"/>
  <c r="C5518" i="6"/>
  <c r="C5519" i="6"/>
  <c r="H5519" i="6" s="1"/>
  <c r="C5520" i="6"/>
  <c r="H5520" i="6" s="1"/>
  <c r="C5521" i="6"/>
  <c r="H5521" i="6" s="1"/>
  <c r="C5522" i="6"/>
  <c r="H5522" i="6" s="1"/>
  <c r="C5523" i="6"/>
  <c r="H5523" i="6" s="1"/>
  <c r="C5524" i="6"/>
  <c r="C5525" i="6"/>
  <c r="H5525" i="6" s="1"/>
  <c r="C5526" i="6"/>
  <c r="C5527" i="6"/>
  <c r="H5527" i="6" s="1"/>
  <c r="C5528" i="6"/>
  <c r="H5528" i="6" s="1"/>
  <c r="C5529" i="6"/>
  <c r="C5530" i="6"/>
  <c r="C5531" i="6"/>
  <c r="H5531" i="6" s="1"/>
  <c r="C5532" i="6"/>
  <c r="H5532" i="6" s="1"/>
  <c r="C5533" i="6"/>
  <c r="H5533" i="6" s="1"/>
  <c r="C5534" i="6"/>
  <c r="H5534" i="6" s="1"/>
  <c r="C5535" i="6"/>
  <c r="H5535" i="6" s="1"/>
  <c r="C5536" i="6"/>
  <c r="H5536" i="6" s="1"/>
  <c r="C5537" i="6"/>
  <c r="H5537" i="6" s="1"/>
  <c r="C5538" i="6"/>
  <c r="H5538" i="6" s="1"/>
  <c r="C5539" i="6"/>
  <c r="H5539" i="6" s="1"/>
  <c r="C5540" i="6"/>
  <c r="H5540" i="6" s="1"/>
  <c r="C5541" i="6"/>
  <c r="H5541" i="6" s="1"/>
  <c r="C5542" i="6"/>
  <c r="C5543" i="6"/>
  <c r="H5543" i="6" s="1"/>
  <c r="C5544" i="6"/>
  <c r="H5544" i="6" s="1"/>
  <c r="C5545" i="6"/>
  <c r="H5545" i="6" s="1"/>
  <c r="C5546" i="6"/>
  <c r="C5547" i="6"/>
  <c r="C5548" i="6"/>
  <c r="C5549" i="6"/>
  <c r="C5550" i="6"/>
  <c r="H5550" i="6" s="1"/>
  <c r="C5551" i="6"/>
  <c r="H5551" i="6" s="1"/>
  <c r="C5552" i="6"/>
  <c r="H5552" i="6" s="1"/>
  <c r="C5553" i="6"/>
  <c r="H5553" i="6" s="1"/>
  <c r="C5554" i="6"/>
  <c r="C5555" i="6"/>
  <c r="H5555" i="6" s="1"/>
  <c r="C5556" i="6"/>
  <c r="H5556" i="6" s="1"/>
  <c r="C5557" i="6"/>
  <c r="H5557" i="6" s="1"/>
  <c r="C5558" i="6"/>
  <c r="C5559" i="6"/>
  <c r="H5559" i="6" s="1"/>
  <c r="C5560" i="6"/>
  <c r="C5561" i="6"/>
  <c r="C5562" i="6"/>
  <c r="H5562" i="6" s="1"/>
  <c r="C5563" i="6"/>
  <c r="H5563" i="6" s="1"/>
  <c r="C5564" i="6"/>
  <c r="H5564" i="6" s="1"/>
  <c r="C5565" i="6"/>
  <c r="H5565" i="6" s="1"/>
  <c r="C5566" i="6"/>
  <c r="H5566" i="6" s="1"/>
  <c r="C5567" i="6"/>
  <c r="H5567" i="6" s="1"/>
  <c r="C5568" i="6"/>
  <c r="H5568" i="6" s="1"/>
  <c r="C5569" i="6"/>
  <c r="C5570" i="6"/>
  <c r="C5571" i="6"/>
  <c r="C5572" i="6"/>
  <c r="C5573" i="6"/>
  <c r="C5574" i="6"/>
  <c r="C5575" i="6"/>
  <c r="C5576" i="6"/>
  <c r="C5577" i="6"/>
  <c r="C5578" i="6"/>
  <c r="C5579" i="6"/>
  <c r="C5580" i="6"/>
  <c r="C5581" i="6"/>
  <c r="C5582" i="6"/>
  <c r="C5583" i="6"/>
  <c r="C5584" i="6"/>
  <c r="C5585" i="6"/>
  <c r="C5586" i="6"/>
  <c r="C5587" i="6"/>
  <c r="C5588" i="6"/>
  <c r="C5589" i="6"/>
  <c r="H5589" i="6" s="1"/>
  <c r="C5590" i="6"/>
  <c r="H5590" i="6" s="1"/>
  <c r="C5591" i="6"/>
  <c r="H5591" i="6" s="1"/>
  <c r="C5592" i="6"/>
  <c r="H5592" i="6" s="1"/>
  <c r="C5593" i="6"/>
  <c r="H5593" i="6" s="1"/>
  <c r="C5594" i="6"/>
  <c r="C5595" i="6"/>
  <c r="C5596" i="6"/>
  <c r="H5596" i="6" s="1"/>
  <c r="C5597" i="6"/>
  <c r="H5597" i="6" s="1"/>
  <c r="C5598" i="6"/>
  <c r="H5598" i="6" s="1"/>
  <c r="C5599" i="6"/>
  <c r="C5600" i="6"/>
  <c r="H5600" i="6" s="1"/>
  <c r="C5601" i="6"/>
  <c r="C5602" i="6"/>
  <c r="C5603" i="6"/>
  <c r="H5603" i="6" s="1"/>
  <c r="C5604" i="6"/>
  <c r="C5605" i="6"/>
  <c r="C5606" i="6"/>
  <c r="C5607" i="6"/>
  <c r="C5608" i="6"/>
  <c r="H5608" i="6" s="1"/>
  <c r="C5609" i="6"/>
  <c r="H5609" i="6" s="1"/>
  <c r="C5610" i="6"/>
  <c r="H5610" i="6" s="1"/>
  <c r="C5611" i="6"/>
  <c r="H5611" i="6" s="1"/>
  <c r="C5612" i="6"/>
  <c r="H5612" i="6" s="1"/>
  <c r="C5613" i="6"/>
  <c r="H5613" i="6" s="1"/>
  <c r="C5614" i="6"/>
  <c r="C5615" i="6"/>
  <c r="C5616" i="6"/>
  <c r="H5616" i="6" s="1"/>
  <c r="C5617" i="6"/>
  <c r="H5617" i="6" s="1"/>
  <c r="C5618" i="6"/>
  <c r="H5618" i="6" s="1"/>
  <c r="C5619" i="6"/>
  <c r="C5620" i="6"/>
  <c r="H5620" i="6" s="1"/>
  <c r="C5621" i="6"/>
  <c r="C5622" i="6"/>
  <c r="C5623" i="6"/>
  <c r="C5624" i="6"/>
  <c r="C5625" i="6"/>
  <c r="C5626" i="6"/>
  <c r="C5627" i="6"/>
  <c r="H5627" i="6" s="1"/>
  <c r="C5628" i="6"/>
  <c r="H5628" i="6" s="1"/>
  <c r="C5629" i="6"/>
  <c r="H5629" i="6" s="1"/>
  <c r="C5630" i="6"/>
  <c r="C5631" i="6"/>
  <c r="C5632" i="6"/>
  <c r="C5633" i="6"/>
  <c r="C5634" i="6"/>
  <c r="C5635" i="6"/>
  <c r="C5636" i="6"/>
  <c r="H5636" i="6" s="1"/>
  <c r="C5637" i="6"/>
  <c r="C5638" i="6"/>
  <c r="C5639" i="6"/>
  <c r="H5639" i="6" s="1"/>
  <c r="C5640" i="6"/>
  <c r="H5640" i="6" s="1"/>
  <c r="C5641" i="6"/>
  <c r="H5641" i="6" s="1"/>
  <c r="C5642" i="6"/>
  <c r="H5642" i="6" s="1"/>
  <c r="C5643" i="6"/>
  <c r="H5643" i="6" s="1"/>
  <c r="C5644" i="6"/>
  <c r="H5644" i="6" s="1"/>
  <c r="C5645" i="6"/>
  <c r="H5645" i="6" s="1"/>
  <c r="C5646" i="6"/>
  <c r="H5646" i="6" s="1"/>
  <c r="C5647" i="6"/>
  <c r="H5647" i="6" s="1"/>
  <c r="C5648" i="6"/>
  <c r="H5648" i="6" s="1"/>
  <c r="C5649" i="6"/>
  <c r="C5650" i="6"/>
  <c r="C5651" i="6"/>
  <c r="H5651" i="6" s="1"/>
  <c r="C5652" i="6"/>
  <c r="H5652" i="6" s="1"/>
  <c r="C5653" i="6"/>
  <c r="H5653" i="6" s="1"/>
  <c r="C5654" i="6"/>
  <c r="C5655" i="6"/>
  <c r="H5655" i="6" s="1"/>
  <c r="C5656" i="6"/>
  <c r="C5657" i="6"/>
  <c r="C5658" i="6"/>
  <c r="C5659" i="6"/>
  <c r="C5660" i="6"/>
  <c r="C5661" i="6"/>
  <c r="C5662" i="6"/>
  <c r="C5663" i="6"/>
  <c r="C5664" i="6"/>
  <c r="C5665" i="6"/>
  <c r="C5666" i="6"/>
  <c r="C5667" i="6"/>
  <c r="C5668" i="6"/>
  <c r="C5669" i="6"/>
  <c r="C5670" i="6"/>
  <c r="C5671" i="6"/>
  <c r="C5672" i="6"/>
  <c r="H5672" i="6" s="1"/>
  <c r="C5673" i="6"/>
  <c r="C5674" i="6"/>
  <c r="C5675" i="6"/>
  <c r="H5675" i="6" s="1"/>
  <c r="C5676" i="6"/>
  <c r="H5676" i="6" s="1"/>
  <c r="C5677" i="6"/>
  <c r="H5677" i="6" s="1"/>
  <c r="C5678" i="6"/>
  <c r="C5679" i="6"/>
  <c r="H5679" i="6" s="1"/>
  <c r="C5680" i="6"/>
  <c r="C5681" i="6"/>
  <c r="H5681" i="6" s="1"/>
  <c r="C5682" i="6"/>
  <c r="H5682" i="6" s="1"/>
  <c r="C5683" i="6"/>
  <c r="H5683" i="6" s="1"/>
  <c r="C5684" i="6"/>
  <c r="H5684" i="6" s="1"/>
  <c r="C5685" i="6"/>
  <c r="H5685" i="6" s="1"/>
  <c r="C5686" i="6"/>
  <c r="C5687" i="6"/>
  <c r="C5688" i="6"/>
  <c r="H5688" i="6" s="1"/>
  <c r="C5689" i="6"/>
  <c r="H5689" i="6" s="1"/>
  <c r="C5690" i="6"/>
  <c r="C5691" i="6"/>
  <c r="C5692" i="6"/>
  <c r="H5692" i="6" s="1"/>
  <c r="C5693" i="6"/>
  <c r="H5693" i="6" s="1"/>
  <c r="C5694" i="6"/>
  <c r="H5694" i="6" s="1"/>
  <c r="C5695" i="6"/>
  <c r="C5696" i="6"/>
  <c r="C5697" i="6"/>
  <c r="C5698" i="6"/>
  <c r="C5699" i="6"/>
  <c r="H5699" i="6" s="1"/>
  <c r="C5700" i="6"/>
  <c r="H5700" i="6" s="1"/>
  <c r="C5701" i="6"/>
  <c r="H5701" i="6" s="1"/>
  <c r="C5702" i="6"/>
  <c r="H5702" i="6" s="1"/>
  <c r="C5703" i="6"/>
  <c r="C5704" i="6"/>
  <c r="C5705" i="6"/>
  <c r="H5705" i="6" s="1"/>
  <c r="C5706" i="6"/>
  <c r="H5706" i="6" s="1"/>
  <c r="C5707" i="6"/>
  <c r="H5707" i="6" s="1"/>
  <c r="C5708" i="6"/>
  <c r="H5708" i="6" s="1"/>
  <c r="C5709" i="6"/>
  <c r="H5709" i="6" s="1"/>
  <c r="C5710" i="6"/>
  <c r="H5710" i="6" s="1"/>
  <c r="C5711" i="6"/>
  <c r="H5711" i="6" s="1"/>
  <c r="C5712" i="6"/>
  <c r="H5712" i="6" s="1"/>
  <c r="C5713" i="6"/>
  <c r="H5713" i="6" s="1"/>
  <c r="C5714" i="6"/>
  <c r="C5715" i="6"/>
  <c r="C5716" i="6"/>
  <c r="C5717" i="6"/>
  <c r="C5718" i="6"/>
  <c r="H5718" i="6" s="1"/>
  <c r="C5719" i="6"/>
  <c r="H5719" i="6" s="1"/>
  <c r="C5720" i="6"/>
  <c r="H5720" i="6" s="1"/>
  <c r="C5721" i="6"/>
  <c r="C5722" i="6"/>
  <c r="C5723" i="6"/>
  <c r="C5724" i="6"/>
  <c r="C5725" i="6"/>
  <c r="C5726" i="6"/>
  <c r="C5727" i="6"/>
  <c r="C5728" i="6"/>
  <c r="C5729" i="6"/>
  <c r="C5730" i="6"/>
  <c r="C5731" i="6"/>
  <c r="C5732" i="6"/>
  <c r="C5733" i="6"/>
  <c r="C5734" i="6"/>
  <c r="C5735" i="6"/>
  <c r="C5736" i="6"/>
  <c r="C5737" i="6"/>
  <c r="C5738" i="6"/>
  <c r="C5739" i="6"/>
  <c r="C5740" i="6"/>
  <c r="H5740" i="6" s="1"/>
  <c r="C5741" i="6"/>
  <c r="H5741" i="6" s="1"/>
  <c r="C5742" i="6"/>
  <c r="H5742" i="6" s="1"/>
  <c r="C5743" i="6"/>
  <c r="H5743" i="6" s="1"/>
  <c r="C5744" i="6"/>
  <c r="H5744" i="6" s="1"/>
  <c r="C5745" i="6"/>
  <c r="C5746" i="6"/>
  <c r="C5747" i="6"/>
  <c r="H5747" i="6" s="1"/>
  <c r="C5748" i="6"/>
  <c r="H5748" i="6" s="1"/>
  <c r="C5749" i="6"/>
  <c r="C5750" i="6"/>
  <c r="C5751" i="6"/>
  <c r="C5752" i="6"/>
  <c r="C5753" i="6"/>
  <c r="C5754" i="6"/>
  <c r="H5754" i="6" s="1"/>
  <c r="C5755" i="6"/>
  <c r="H5755" i="6" s="1"/>
  <c r="C5756" i="6"/>
  <c r="H5756" i="6" s="1"/>
  <c r="C5757" i="6"/>
  <c r="H5757" i="6" s="1"/>
  <c r="C5758" i="6"/>
  <c r="C5759" i="6"/>
  <c r="H5759" i="6" s="1"/>
  <c r="C5760" i="6"/>
  <c r="H5760" i="6" s="1"/>
  <c r="C5761" i="6"/>
  <c r="H5761" i="6" s="1"/>
  <c r="C5762" i="6"/>
  <c r="C5763" i="6"/>
  <c r="C5764" i="6"/>
  <c r="H5764" i="6" s="1"/>
  <c r="C5765" i="6"/>
  <c r="C5766" i="6"/>
  <c r="C5767" i="6"/>
  <c r="H5767" i="6" s="1"/>
  <c r="C5768" i="6"/>
  <c r="H5768" i="6" s="1"/>
  <c r="C5769" i="6"/>
  <c r="H5769" i="6" s="1"/>
  <c r="C5770" i="6"/>
  <c r="C5771" i="6"/>
  <c r="C5772" i="6"/>
  <c r="H5772" i="6" s="1"/>
  <c r="C5773" i="6"/>
  <c r="H5773" i="6" s="1"/>
  <c r="C5774" i="6"/>
  <c r="C5775" i="6"/>
  <c r="C5776" i="6"/>
  <c r="C5777" i="6"/>
  <c r="C5778" i="6"/>
  <c r="C5779" i="6"/>
  <c r="C5780" i="6"/>
  <c r="H5780" i="6" s="1"/>
  <c r="C5781" i="6"/>
  <c r="C5782" i="6"/>
  <c r="C5783" i="6"/>
  <c r="H5783" i="6" s="1"/>
  <c r="C5784" i="6"/>
  <c r="H5784" i="6" s="1"/>
  <c r="C5785" i="6"/>
  <c r="H5785" i="6" s="1"/>
  <c r="C5786" i="6"/>
  <c r="H5786" i="6" s="1"/>
  <c r="C5787" i="6"/>
  <c r="H5787" i="6" s="1"/>
  <c r="C5788" i="6"/>
  <c r="H5788" i="6" s="1"/>
  <c r="C5789" i="6"/>
  <c r="H5789" i="6" s="1"/>
  <c r="C5790" i="6"/>
  <c r="H5790" i="6" s="1"/>
  <c r="C5791" i="6"/>
  <c r="H5791" i="6" s="1"/>
  <c r="C5792" i="6"/>
  <c r="H5792" i="6" s="1"/>
  <c r="C5793" i="6"/>
  <c r="H5793" i="6" s="1"/>
  <c r="C5794" i="6"/>
  <c r="H5794" i="6" s="1"/>
  <c r="C5795" i="6"/>
  <c r="H5795" i="6" s="1"/>
  <c r="C5796" i="6"/>
  <c r="H5796" i="6" s="1"/>
  <c r="C5797" i="6"/>
  <c r="H5797" i="6" s="1"/>
  <c r="C5798" i="6"/>
  <c r="C5799" i="6"/>
  <c r="C5800" i="6"/>
  <c r="C5801" i="6"/>
  <c r="H5801" i="6" s="1"/>
  <c r="C5802" i="6"/>
  <c r="H5802" i="6" s="1"/>
  <c r="C5803" i="6"/>
  <c r="H5803" i="6" s="1"/>
  <c r="C5804" i="6"/>
  <c r="H5804" i="6" s="1"/>
  <c r="C5805" i="6"/>
  <c r="H5805" i="6" s="1"/>
  <c r="C5806" i="6"/>
  <c r="C5807" i="6"/>
  <c r="H5807" i="6" s="1"/>
  <c r="C5808" i="6"/>
  <c r="H5808" i="6" s="1"/>
  <c r="C5809" i="6"/>
  <c r="C5810" i="6"/>
  <c r="C5811" i="6"/>
  <c r="C5812" i="6"/>
  <c r="C5813" i="6"/>
  <c r="C5814" i="6"/>
  <c r="H5814" i="6" s="1"/>
  <c r="C5815" i="6"/>
  <c r="H5815" i="6" s="1"/>
  <c r="C5816" i="6"/>
  <c r="H5816" i="6" s="1"/>
  <c r="C5817" i="6"/>
  <c r="H5817" i="6" s="1"/>
  <c r="C5818" i="6"/>
  <c r="H5818" i="6" s="1"/>
  <c r="C5819" i="6"/>
  <c r="H5819" i="6" s="1"/>
  <c r="C5820" i="6"/>
  <c r="H5820" i="6" s="1"/>
  <c r="C5821" i="6"/>
  <c r="H5821" i="6" s="1"/>
  <c r="C5822" i="6"/>
  <c r="H5822" i="6" s="1"/>
  <c r="C5823" i="6"/>
  <c r="C5824" i="6"/>
  <c r="C5825" i="6"/>
  <c r="C5826" i="6"/>
  <c r="C5827" i="6"/>
  <c r="C5828" i="6"/>
  <c r="C5829" i="6"/>
  <c r="C5830" i="6"/>
  <c r="C5831" i="6"/>
  <c r="C5832" i="6"/>
  <c r="C5833" i="6"/>
  <c r="C5834" i="6"/>
  <c r="C5835" i="6"/>
  <c r="C5836" i="6"/>
  <c r="C5837" i="6"/>
  <c r="C5838" i="6"/>
  <c r="C5839" i="6"/>
  <c r="C5840" i="6"/>
  <c r="C5841" i="6"/>
  <c r="H5841" i="6" s="1"/>
  <c r="C5842" i="6"/>
  <c r="H5842" i="6" s="1"/>
  <c r="C5843" i="6"/>
  <c r="H5843" i="6" s="1"/>
  <c r="C5844" i="6"/>
  <c r="H5844" i="6" s="1"/>
  <c r="C5845" i="6"/>
  <c r="H5845" i="6" s="1"/>
  <c r="C5846" i="6"/>
  <c r="H5846" i="6" s="1"/>
  <c r="C5847" i="6"/>
  <c r="H5847" i="6" s="1"/>
  <c r="C5848" i="6"/>
  <c r="H5848" i="6" s="1"/>
  <c r="C5849" i="6"/>
  <c r="H5849" i="6" s="1"/>
  <c r="C5850" i="6"/>
  <c r="H5850" i="6" s="1"/>
  <c r="C5851" i="6"/>
  <c r="H5851" i="6" s="1"/>
  <c r="C5852" i="6"/>
  <c r="H5852" i="6" s="1"/>
  <c r="C5853" i="6"/>
  <c r="H5853" i="6" s="1"/>
  <c r="C5854" i="6"/>
  <c r="H5854" i="6" s="1"/>
  <c r="C5855" i="6"/>
  <c r="H5855" i="6" s="1"/>
  <c r="C5856" i="6"/>
  <c r="H5856" i="6" s="1"/>
  <c r="C5857" i="6"/>
  <c r="C5858" i="6"/>
  <c r="C5859" i="6"/>
  <c r="H5859" i="6" s="1"/>
  <c r="C5860" i="6"/>
  <c r="C5861" i="6"/>
  <c r="H5861" i="6" s="1"/>
  <c r="C5862" i="6"/>
  <c r="C5863" i="6"/>
  <c r="C5864" i="6"/>
  <c r="C5865" i="6"/>
  <c r="C5866" i="6"/>
  <c r="H5866" i="6" s="1"/>
  <c r="C5867" i="6"/>
  <c r="H5867" i="6" s="1"/>
  <c r="C5868" i="6"/>
  <c r="H5868" i="6" s="1"/>
  <c r="C5869" i="6"/>
  <c r="C5870" i="6"/>
  <c r="C5871" i="6"/>
  <c r="C5872" i="6"/>
  <c r="C5873" i="6"/>
  <c r="H5873" i="6" s="1"/>
  <c r="C5874" i="6"/>
  <c r="H5874" i="6" s="1"/>
  <c r="C5875" i="6"/>
  <c r="H5875" i="6" s="1"/>
  <c r="C5876" i="6"/>
  <c r="H5876" i="6" s="1"/>
  <c r="C5877" i="6"/>
  <c r="H5877" i="6" s="1"/>
  <c r="C5878" i="6"/>
  <c r="C5879" i="6"/>
  <c r="H5879" i="6" s="1"/>
  <c r="C5880" i="6"/>
  <c r="H5880" i="6" s="1"/>
  <c r="C5881" i="6"/>
  <c r="C5882" i="6"/>
  <c r="C5883" i="6"/>
  <c r="H5883" i="6" s="1"/>
  <c r="C5884" i="6"/>
  <c r="C5885" i="6"/>
  <c r="C5886" i="6"/>
  <c r="C5887" i="6"/>
  <c r="C5888" i="6"/>
  <c r="H5888" i="6" s="1"/>
  <c r="C5889" i="6"/>
  <c r="C5890" i="6"/>
  <c r="C5891" i="6"/>
  <c r="H5891" i="6" s="1"/>
  <c r="C5892" i="6"/>
  <c r="H5892" i="6" s="1"/>
  <c r="C5893" i="6"/>
  <c r="H5893" i="6" s="1"/>
  <c r="C5894" i="6"/>
  <c r="C5895" i="6"/>
  <c r="C5896" i="6"/>
  <c r="C5897" i="6"/>
  <c r="C5898" i="6"/>
  <c r="C5899" i="6"/>
  <c r="C5900" i="6"/>
  <c r="C5901" i="6"/>
  <c r="C5902" i="6"/>
  <c r="C5903" i="6"/>
  <c r="H5903" i="6" s="1"/>
  <c r="C5904" i="6"/>
  <c r="H5904" i="6" s="1"/>
  <c r="C5905" i="6"/>
  <c r="H5905" i="6" s="1"/>
  <c r="C5906" i="6"/>
  <c r="H5906" i="6" s="1"/>
  <c r="C5907" i="6"/>
  <c r="H5907" i="6" s="1"/>
  <c r="C5908" i="6"/>
  <c r="C5909" i="6"/>
  <c r="H5909" i="6" s="1"/>
  <c r="C5910" i="6"/>
  <c r="C5911" i="6"/>
  <c r="C5912" i="6"/>
  <c r="H5912" i="6" s="1"/>
  <c r="C5913" i="6"/>
  <c r="C5914" i="6"/>
  <c r="C5915" i="6"/>
  <c r="C5916" i="6"/>
  <c r="H5916" i="6" s="1"/>
  <c r="C5917" i="6"/>
  <c r="H5917" i="6" s="1"/>
  <c r="C5918" i="6"/>
  <c r="H5918" i="6" s="1"/>
  <c r="C5919" i="6"/>
  <c r="C5920" i="6"/>
  <c r="H5920" i="6" s="1"/>
  <c r="C5921" i="6"/>
  <c r="C5922" i="6"/>
  <c r="C5923" i="6"/>
  <c r="C5924" i="6"/>
  <c r="C5925" i="6"/>
  <c r="C5926" i="6"/>
  <c r="C5927" i="6"/>
  <c r="C5928" i="6"/>
  <c r="C5929" i="6"/>
  <c r="C5930" i="6"/>
  <c r="C5931" i="6"/>
  <c r="C5932" i="6"/>
  <c r="C5933" i="6"/>
  <c r="C5934" i="6"/>
  <c r="C5935" i="6"/>
  <c r="C5936" i="6"/>
  <c r="C5937" i="6"/>
  <c r="C5938" i="6"/>
  <c r="C5939" i="6"/>
  <c r="C5940" i="6"/>
  <c r="C5941" i="6"/>
  <c r="C5942" i="6"/>
  <c r="H5942" i="6" s="1"/>
  <c r="C5943" i="6"/>
  <c r="C5944" i="6"/>
  <c r="C5945" i="6"/>
  <c r="H5945" i="6" s="1"/>
  <c r="C5946" i="6"/>
  <c r="H5946" i="6" s="1"/>
  <c r="C5947" i="6"/>
  <c r="H5947" i="6" s="1"/>
  <c r="C5948" i="6"/>
  <c r="H5948" i="6" s="1"/>
  <c r="C5949" i="6"/>
  <c r="H5949" i="6" s="1"/>
  <c r="C5950" i="6"/>
  <c r="C5951" i="6"/>
  <c r="H5951" i="6" s="1"/>
  <c r="C5952" i="6"/>
  <c r="H5952" i="6" s="1"/>
  <c r="C5953" i="6"/>
  <c r="C5954" i="6"/>
  <c r="C5955" i="6"/>
  <c r="C5956" i="6"/>
  <c r="C5957" i="6"/>
  <c r="H5957" i="6" s="1"/>
  <c r="C5958" i="6"/>
  <c r="H5958" i="6" s="1"/>
  <c r="C5959" i="6"/>
  <c r="H5959" i="6" s="1"/>
  <c r="C5960" i="6"/>
  <c r="H5960" i="6" s="1"/>
  <c r="C2" i="6"/>
  <c r="G3" i="6"/>
  <c r="G4" i="6"/>
  <c r="G5" i="6"/>
  <c r="G6" i="6"/>
  <c r="G7" i="6"/>
  <c r="G8" i="6"/>
  <c r="G9" i="6"/>
  <c r="G10" i="6"/>
  <c r="G11" i="6"/>
  <c r="G12" i="6"/>
  <c r="G13" i="6"/>
  <c r="G14" i="6"/>
  <c r="G15" i="6"/>
  <c r="G16" i="6"/>
  <c r="G17" i="6"/>
  <c r="G18" i="6"/>
  <c r="G19" i="6"/>
  <c r="G20" i="6"/>
  <c r="G21" i="6"/>
  <c r="G22" i="6"/>
  <c r="G23" i="6"/>
  <c r="G24" i="6"/>
  <c r="G25" i="6"/>
  <c r="G26" i="6"/>
  <c r="G27" i="6"/>
  <c r="G28" i="6"/>
  <c r="G29" i="6"/>
  <c r="G30" i="6"/>
  <c r="G31" i="6"/>
  <c r="G32" i="6"/>
  <c r="G33" i="6"/>
  <c r="G34" i="6"/>
  <c r="G35" i="6"/>
  <c r="G36" i="6"/>
  <c r="G37" i="6"/>
  <c r="G38" i="6"/>
  <c r="G39" i="6"/>
  <c r="G40" i="6"/>
  <c r="G41" i="6"/>
  <c r="G42" i="6"/>
  <c r="G43" i="6"/>
  <c r="G44" i="6"/>
  <c r="G45" i="6"/>
  <c r="G46" i="6"/>
  <c r="G47" i="6"/>
  <c r="G48" i="6"/>
  <c r="G49" i="6"/>
  <c r="G50" i="6"/>
  <c r="G51" i="6"/>
  <c r="G52" i="6"/>
  <c r="G53" i="6"/>
  <c r="G54" i="6"/>
  <c r="G55" i="6"/>
  <c r="G56" i="6"/>
  <c r="G57" i="6"/>
  <c r="G58" i="6"/>
  <c r="G59" i="6"/>
  <c r="G60" i="6"/>
  <c r="G61" i="6"/>
  <c r="G62" i="6"/>
  <c r="G63" i="6"/>
  <c r="G64" i="6"/>
  <c r="G65" i="6"/>
  <c r="G66" i="6"/>
  <c r="G67" i="6"/>
  <c r="G68" i="6"/>
  <c r="G69" i="6"/>
  <c r="G70" i="6"/>
  <c r="G71" i="6"/>
  <c r="G72" i="6"/>
  <c r="G73" i="6"/>
  <c r="G74" i="6"/>
  <c r="G75" i="6"/>
  <c r="G76" i="6"/>
  <c r="G77" i="6"/>
  <c r="G78" i="6"/>
  <c r="G79" i="6"/>
  <c r="G80" i="6"/>
  <c r="G81" i="6"/>
  <c r="G82" i="6"/>
  <c r="G83" i="6"/>
  <c r="G84" i="6"/>
  <c r="G85" i="6"/>
  <c r="G86" i="6"/>
  <c r="G87" i="6"/>
  <c r="G88" i="6"/>
  <c r="G89" i="6"/>
  <c r="G90" i="6"/>
  <c r="G91" i="6"/>
  <c r="G92" i="6"/>
  <c r="G93" i="6"/>
  <c r="G94" i="6"/>
  <c r="G95" i="6"/>
  <c r="G96" i="6"/>
  <c r="G97" i="6"/>
  <c r="G98" i="6"/>
  <c r="G99" i="6"/>
  <c r="G100" i="6"/>
  <c r="G101" i="6"/>
  <c r="G102" i="6"/>
  <c r="G103" i="6"/>
  <c r="G104" i="6"/>
  <c r="G105" i="6"/>
  <c r="G106" i="6"/>
  <c r="G107" i="6"/>
  <c r="G108" i="6"/>
  <c r="G109" i="6"/>
  <c r="G110" i="6"/>
  <c r="G111" i="6"/>
  <c r="G112" i="6"/>
  <c r="G113" i="6"/>
  <c r="G114" i="6"/>
  <c r="G115" i="6"/>
  <c r="G116" i="6"/>
  <c r="G117" i="6"/>
  <c r="G118" i="6"/>
  <c r="G119" i="6"/>
  <c r="G120" i="6"/>
  <c r="G121" i="6"/>
  <c r="G122" i="6"/>
  <c r="G123" i="6"/>
  <c r="G124" i="6"/>
  <c r="G125" i="6"/>
  <c r="G126" i="6"/>
  <c r="G127" i="6"/>
  <c r="G128" i="6"/>
  <c r="G129" i="6"/>
  <c r="G130" i="6"/>
  <c r="G131" i="6"/>
  <c r="G132" i="6"/>
  <c r="G133" i="6"/>
  <c r="G134" i="6"/>
  <c r="G135" i="6"/>
  <c r="G136" i="6"/>
  <c r="G137" i="6"/>
  <c r="G138" i="6"/>
  <c r="G139" i="6"/>
  <c r="G140" i="6"/>
  <c r="G141" i="6"/>
  <c r="G142" i="6"/>
  <c r="G143" i="6"/>
  <c r="G144" i="6"/>
  <c r="G145" i="6"/>
  <c r="G146" i="6"/>
  <c r="G147" i="6"/>
  <c r="G148" i="6"/>
  <c r="G149" i="6"/>
  <c r="G150" i="6"/>
  <c r="G151" i="6"/>
  <c r="G152" i="6"/>
  <c r="G153" i="6"/>
  <c r="G154" i="6"/>
  <c r="G155" i="6"/>
  <c r="G156" i="6"/>
  <c r="G157" i="6"/>
  <c r="G158" i="6"/>
  <c r="G159" i="6"/>
  <c r="G160" i="6"/>
  <c r="G161" i="6"/>
  <c r="G162" i="6"/>
  <c r="G163" i="6"/>
  <c r="G164" i="6"/>
  <c r="G165" i="6"/>
  <c r="G166" i="6"/>
  <c r="G167" i="6"/>
  <c r="G168" i="6"/>
  <c r="G169" i="6"/>
  <c r="G170" i="6"/>
  <c r="G171" i="6"/>
  <c r="G172" i="6"/>
  <c r="G173" i="6"/>
  <c r="G174" i="6"/>
  <c r="G175" i="6"/>
  <c r="G176" i="6"/>
  <c r="G177" i="6"/>
  <c r="G178" i="6"/>
  <c r="G179" i="6"/>
  <c r="G180" i="6"/>
  <c r="G181" i="6"/>
  <c r="G182" i="6"/>
  <c r="G183" i="6"/>
  <c r="G184" i="6"/>
  <c r="G185" i="6"/>
  <c r="G186" i="6"/>
  <c r="G187" i="6"/>
  <c r="G188" i="6"/>
  <c r="G189" i="6"/>
  <c r="G190" i="6"/>
  <c r="G191" i="6"/>
  <c r="G192" i="6"/>
  <c r="G193" i="6"/>
  <c r="G194" i="6"/>
  <c r="G195" i="6"/>
  <c r="G196" i="6"/>
  <c r="G197" i="6"/>
  <c r="G198" i="6"/>
  <c r="G199" i="6"/>
  <c r="G200" i="6"/>
  <c r="G201" i="6"/>
  <c r="G202" i="6"/>
  <c r="G203" i="6"/>
  <c r="G204" i="6"/>
  <c r="G205" i="6"/>
  <c r="G206" i="6"/>
  <c r="G207" i="6"/>
  <c r="G208" i="6"/>
  <c r="G209" i="6"/>
  <c r="G210" i="6"/>
  <c r="G211" i="6"/>
  <c r="G212" i="6"/>
  <c r="G213" i="6"/>
  <c r="G214" i="6"/>
  <c r="G215" i="6"/>
  <c r="G216" i="6"/>
  <c r="G217" i="6"/>
  <c r="G218" i="6"/>
  <c r="G219" i="6"/>
  <c r="G220" i="6"/>
  <c r="G221" i="6"/>
  <c r="G222" i="6"/>
  <c r="G223" i="6"/>
  <c r="G224" i="6"/>
  <c r="G225" i="6"/>
  <c r="G226" i="6"/>
  <c r="G227" i="6"/>
  <c r="G228" i="6"/>
  <c r="G229" i="6"/>
  <c r="G230" i="6"/>
  <c r="G231" i="6"/>
  <c r="G232" i="6"/>
  <c r="G233" i="6"/>
  <c r="G234" i="6"/>
  <c r="G235" i="6"/>
  <c r="G236" i="6"/>
  <c r="G237" i="6"/>
  <c r="G238" i="6"/>
  <c r="G239" i="6"/>
  <c r="G240" i="6"/>
  <c r="G241" i="6"/>
  <c r="G242" i="6"/>
  <c r="G243" i="6"/>
  <c r="G244" i="6"/>
  <c r="G245" i="6"/>
  <c r="G246" i="6"/>
  <c r="G247" i="6"/>
  <c r="G248" i="6"/>
  <c r="G249" i="6"/>
  <c r="G250" i="6"/>
  <c r="G251" i="6"/>
  <c r="G252" i="6"/>
  <c r="G253" i="6"/>
  <c r="G254" i="6"/>
  <c r="G255" i="6"/>
  <c r="G256" i="6"/>
  <c r="G257" i="6"/>
  <c r="G258" i="6"/>
  <c r="G259" i="6"/>
  <c r="G260" i="6"/>
  <c r="G261" i="6"/>
  <c r="G262" i="6"/>
  <c r="G263" i="6"/>
  <c r="G264" i="6"/>
  <c r="G265" i="6"/>
  <c r="G266" i="6"/>
  <c r="G267" i="6"/>
  <c r="G268" i="6"/>
  <c r="G269" i="6"/>
  <c r="G270" i="6"/>
  <c r="G271" i="6"/>
  <c r="G272" i="6"/>
  <c r="G273" i="6"/>
  <c r="G274" i="6"/>
  <c r="G275" i="6"/>
  <c r="G276" i="6"/>
  <c r="G277" i="6"/>
  <c r="G278" i="6"/>
  <c r="G279" i="6"/>
  <c r="G280" i="6"/>
  <c r="G281" i="6"/>
  <c r="G282" i="6"/>
  <c r="G283" i="6"/>
  <c r="G284" i="6"/>
  <c r="G285" i="6"/>
  <c r="G286" i="6"/>
  <c r="G287" i="6"/>
  <c r="G288" i="6"/>
  <c r="G289" i="6"/>
  <c r="G290" i="6"/>
  <c r="G291" i="6"/>
  <c r="G292" i="6"/>
  <c r="G293" i="6"/>
  <c r="G294" i="6"/>
  <c r="G295" i="6"/>
  <c r="G296" i="6"/>
  <c r="G297" i="6"/>
  <c r="G298" i="6"/>
  <c r="G299" i="6"/>
  <c r="G300" i="6"/>
  <c r="G301" i="6"/>
  <c r="G302" i="6"/>
  <c r="G303" i="6"/>
  <c r="G304" i="6"/>
  <c r="G305" i="6"/>
  <c r="G306" i="6"/>
  <c r="G307" i="6"/>
  <c r="G308" i="6"/>
  <c r="G309" i="6"/>
  <c r="G310" i="6"/>
  <c r="G311" i="6"/>
  <c r="G312" i="6"/>
  <c r="G313" i="6"/>
  <c r="G314" i="6"/>
  <c r="G315" i="6"/>
  <c r="G316" i="6"/>
  <c r="G317" i="6"/>
  <c r="G318" i="6"/>
  <c r="G319" i="6"/>
  <c r="G320" i="6"/>
  <c r="G321" i="6"/>
  <c r="G322" i="6"/>
  <c r="G323" i="6"/>
  <c r="G324" i="6"/>
  <c r="G325" i="6"/>
  <c r="G326" i="6"/>
  <c r="G327" i="6"/>
  <c r="G328" i="6"/>
  <c r="G329" i="6"/>
  <c r="G330" i="6"/>
  <c r="G331" i="6"/>
  <c r="G332" i="6"/>
  <c r="G333" i="6"/>
  <c r="G334" i="6"/>
  <c r="G335" i="6"/>
  <c r="G336" i="6"/>
  <c r="G337" i="6"/>
  <c r="G338" i="6"/>
  <c r="G339" i="6"/>
  <c r="G340" i="6"/>
  <c r="G341" i="6"/>
  <c r="G342" i="6"/>
  <c r="G343" i="6"/>
  <c r="G344" i="6"/>
  <c r="G345" i="6"/>
  <c r="G346" i="6"/>
  <c r="G347" i="6"/>
  <c r="G348" i="6"/>
  <c r="G349" i="6"/>
  <c r="G350" i="6"/>
  <c r="G351" i="6"/>
  <c r="G352" i="6"/>
  <c r="G353" i="6"/>
  <c r="G354" i="6"/>
  <c r="G355" i="6"/>
  <c r="G356" i="6"/>
  <c r="G357" i="6"/>
  <c r="G358" i="6"/>
  <c r="G359" i="6"/>
  <c r="G360" i="6"/>
  <c r="G361" i="6"/>
  <c r="G362" i="6"/>
  <c r="G363" i="6"/>
  <c r="G364" i="6"/>
  <c r="G365" i="6"/>
  <c r="G366" i="6"/>
  <c r="G367" i="6"/>
  <c r="G368" i="6"/>
  <c r="G369" i="6"/>
  <c r="G370" i="6"/>
  <c r="G371" i="6"/>
  <c r="G372" i="6"/>
  <c r="G373" i="6"/>
  <c r="G374" i="6"/>
  <c r="G375" i="6"/>
  <c r="G376" i="6"/>
  <c r="G377" i="6"/>
  <c r="G378" i="6"/>
  <c r="G379" i="6"/>
  <c r="G380" i="6"/>
  <c r="G381" i="6"/>
  <c r="G382" i="6"/>
  <c r="G383" i="6"/>
  <c r="G384" i="6"/>
  <c r="G385" i="6"/>
  <c r="G386" i="6"/>
  <c r="G387" i="6"/>
  <c r="G388" i="6"/>
  <c r="G389" i="6"/>
  <c r="G390" i="6"/>
  <c r="G391" i="6"/>
  <c r="G392" i="6"/>
  <c r="G393" i="6"/>
  <c r="G394" i="6"/>
  <c r="G395" i="6"/>
  <c r="G396" i="6"/>
  <c r="G397" i="6"/>
  <c r="G398" i="6"/>
  <c r="G399" i="6"/>
  <c r="G400" i="6"/>
  <c r="G401" i="6"/>
  <c r="G402" i="6"/>
  <c r="G403" i="6"/>
  <c r="G404" i="6"/>
  <c r="G405" i="6"/>
  <c r="G406" i="6"/>
  <c r="G407" i="6"/>
  <c r="G408" i="6"/>
  <c r="G409" i="6"/>
  <c r="G410" i="6"/>
  <c r="G411" i="6"/>
  <c r="G412" i="6"/>
  <c r="G413" i="6"/>
  <c r="G414" i="6"/>
  <c r="G415" i="6"/>
  <c r="G416" i="6"/>
  <c r="G417" i="6"/>
  <c r="G418" i="6"/>
  <c r="G419" i="6"/>
  <c r="G420" i="6"/>
  <c r="G421" i="6"/>
  <c r="G422" i="6"/>
  <c r="G423" i="6"/>
  <c r="G424" i="6"/>
  <c r="G425" i="6"/>
  <c r="G426" i="6"/>
  <c r="G427" i="6"/>
  <c r="G428" i="6"/>
  <c r="G429" i="6"/>
  <c r="G430" i="6"/>
  <c r="G431" i="6"/>
  <c r="G432" i="6"/>
  <c r="G433" i="6"/>
  <c r="G434" i="6"/>
  <c r="G435" i="6"/>
  <c r="G436" i="6"/>
  <c r="G437" i="6"/>
  <c r="G438" i="6"/>
  <c r="G439" i="6"/>
  <c r="G440" i="6"/>
  <c r="G441" i="6"/>
  <c r="G442" i="6"/>
  <c r="G443" i="6"/>
  <c r="G444" i="6"/>
  <c r="G445" i="6"/>
  <c r="G446" i="6"/>
  <c r="G447" i="6"/>
  <c r="G448" i="6"/>
  <c r="G449" i="6"/>
  <c r="G450" i="6"/>
  <c r="G451" i="6"/>
  <c r="G452" i="6"/>
  <c r="G453" i="6"/>
  <c r="G454" i="6"/>
  <c r="G455" i="6"/>
  <c r="G456" i="6"/>
  <c r="G457" i="6"/>
  <c r="G458" i="6"/>
  <c r="G459" i="6"/>
  <c r="G460" i="6"/>
  <c r="G461" i="6"/>
  <c r="G462" i="6"/>
  <c r="G463" i="6"/>
  <c r="G464" i="6"/>
  <c r="G465" i="6"/>
  <c r="G466" i="6"/>
  <c r="G467" i="6"/>
  <c r="G468" i="6"/>
  <c r="G469" i="6"/>
  <c r="G470" i="6"/>
  <c r="G471" i="6"/>
  <c r="G472" i="6"/>
  <c r="G473" i="6"/>
  <c r="G474" i="6"/>
  <c r="G475" i="6"/>
  <c r="G476" i="6"/>
  <c r="G477" i="6"/>
  <c r="G478" i="6"/>
  <c r="G479" i="6"/>
  <c r="G480" i="6"/>
  <c r="G481" i="6"/>
  <c r="G482" i="6"/>
  <c r="G483" i="6"/>
  <c r="G484" i="6"/>
  <c r="G485" i="6"/>
  <c r="G486" i="6"/>
  <c r="G487" i="6"/>
  <c r="G488" i="6"/>
  <c r="G489" i="6"/>
  <c r="G490" i="6"/>
  <c r="G491" i="6"/>
  <c r="G492" i="6"/>
  <c r="G493" i="6"/>
  <c r="G494" i="6"/>
  <c r="G495" i="6"/>
  <c r="G496" i="6"/>
  <c r="G497" i="6"/>
  <c r="G498" i="6"/>
  <c r="G499" i="6"/>
  <c r="G500" i="6"/>
  <c r="G501" i="6"/>
  <c r="G502" i="6"/>
  <c r="G503" i="6"/>
  <c r="G504" i="6"/>
  <c r="G505" i="6"/>
  <c r="G506" i="6"/>
  <c r="G507" i="6"/>
  <c r="G508" i="6"/>
  <c r="G509" i="6"/>
  <c r="G510" i="6"/>
  <c r="G511" i="6"/>
  <c r="G512" i="6"/>
  <c r="G513" i="6"/>
  <c r="G514" i="6"/>
  <c r="G515" i="6"/>
  <c r="G516" i="6"/>
  <c r="G517" i="6"/>
  <c r="G518" i="6"/>
  <c r="G519" i="6"/>
  <c r="G520" i="6"/>
  <c r="G521" i="6"/>
  <c r="G522" i="6"/>
  <c r="G523" i="6"/>
  <c r="G524" i="6"/>
  <c r="G525" i="6"/>
  <c r="G526" i="6"/>
  <c r="G527" i="6"/>
  <c r="G528" i="6"/>
  <c r="G529" i="6"/>
  <c r="G530" i="6"/>
  <c r="G531" i="6"/>
  <c r="G532" i="6"/>
  <c r="G533" i="6"/>
  <c r="G534" i="6"/>
  <c r="G535" i="6"/>
  <c r="G536" i="6"/>
  <c r="G537" i="6"/>
  <c r="G538" i="6"/>
  <c r="G539" i="6"/>
  <c r="G540" i="6"/>
  <c r="G541" i="6"/>
  <c r="G542" i="6"/>
  <c r="G543" i="6"/>
  <c r="G544" i="6"/>
  <c r="G545" i="6"/>
  <c r="G546" i="6"/>
  <c r="G547" i="6"/>
  <c r="G548" i="6"/>
  <c r="G549" i="6"/>
  <c r="G550" i="6"/>
  <c r="G551" i="6"/>
  <c r="G552" i="6"/>
  <c r="G553" i="6"/>
  <c r="G554" i="6"/>
  <c r="G555" i="6"/>
  <c r="G556" i="6"/>
  <c r="G557" i="6"/>
  <c r="G558" i="6"/>
  <c r="G559" i="6"/>
  <c r="G560" i="6"/>
  <c r="G561" i="6"/>
  <c r="G562" i="6"/>
  <c r="G563" i="6"/>
  <c r="G564" i="6"/>
  <c r="G565" i="6"/>
  <c r="G566" i="6"/>
  <c r="G567" i="6"/>
  <c r="G568" i="6"/>
  <c r="G569" i="6"/>
  <c r="G570" i="6"/>
  <c r="G571" i="6"/>
  <c r="G572" i="6"/>
  <c r="G573" i="6"/>
  <c r="G574" i="6"/>
  <c r="G575" i="6"/>
  <c r="G576" i="6"/>
  <c r="G577" i="6"/>
  <c r="G578" i="6"/>
  <c r="G579" i="6"/>
  <c r="G580" i="6"/>
  <c r="G581" i="6"/>
  <c r="G582" i="6"/>
  <c r="G583" i="6"/>
  <c r="G584" i="6"/>
  <c r="G585" i="6"/>
  <c r="G586" i="6"/>
  <c r="G587" i="6"/>
  <c r="G588" i="6"/>
  <c r="G589" i="6"/>
  <c r="G590" i="6"/>
  <c r="G591" i="6"/>
  <c r="G592" i="6"/>
  <c r="G593" i="6"/>
  <c r="G594" i="6"/>
  <c r="G595" i="6"/>
  <c r="G596" i="6"/>
  <c r="G597" i="6"/>
  <c r="G598" i="6"/>
  <c r="G599" i="6"/>
  <c r="G600" i="6"/>
  <c r="G601" i="6"/>
  <c r="G602" i="6"/>
  <c r="G603" i="6"/>
  <c r="G604" i="6"/>
  <c r="G605" i="6"/>
  <c r="G606" i="6"/>
  <c r="G607" i="6"/>
  <c r="G608" i="6"/>
  <c r="G609" i="6"/>
  <c r="G610" i="6"/>
  <c r="G611" i="6"/>
  <c r="G612" i="6"/>
  <c r="G613" i="6"/>
  <c r="G614" i="6"/>
  <c r="G615" i="6"/>
  <c r="G616" i="6"/>
  <c r="G617" i="6"/>
  <c r="G618" i="6"/>
  <c r="G619" i="6"/>
  <c r="G620" i="6"/>
  <c r="G621" i="6"/>
  <c r="G622" i="6"/>
  <c r="G623" i="6"/>
  <c r="G624" i="6"/>
  <c r="G625" i="6"/>
  <c r="G626" i="6"/>
  <c r="G627" i="6"/>
  <c r="G628" i="6"/>
  <c r="G629" i="6"/>
  <c r="G630" i="6"/>
  <c r="G631" i="6"/>
  <c r="G632" i="6"/>
  <c r="G633" i="6"/>
  <c r="G634" i="6"/>
  <c r="G635" i="6"/>
  <c r="G636" i="6"/>
  <c r="G637" i="6"/>
  <c r="G638" i="6"/>
  <c r="G639" i="6"/>
  <c r="G640" i="6"/>
  <c r="G641" i="6"/>
  <c r="G642" i="6"/>
  <c r="G643" i="6"/>
  <c r="G644" i="6"/>
  <c r="G645" i="6"/>
  <c r="G646" i="6"/>
  <c r="G647" i="6"/>
  <c r="G648" i="6"/>
  <c r="G649" i="6"/>
  <c r="G650" i="6"/>
  <c r="G651" i="6"/>
  <c r="G652" i="6"/>
  <c r="G653" i="6"/>
  <c r="G654" i="6"/>
  <c r="G655" i="6"/>
  <c r="G656" i="6"/>
  <c r="G657" i="6"/>
  <c r="G658" i="6"/>
  <c r="G659" i="6"/>
  <c r="G660" i="6"/>
  <c r="G661" i="6"/>
  <c r="G662" i="6"/>
  <c r="G663" i="6"/>
  <c r="G664" i="6"/>
  <c r="G665" i="6"/>
  <c r="G666" i="6"/>
  <c r="G667" i="6"/>
  <c r="G668" i="6"/>
  <c r="G669" i="6"/>
  <c r="G670" i="6"/>
  <c r="G671" i="6"/>
  <c r="G672" i="6"/>
  <c r="G673" i="6"/>
  <c r="G674" i="6"/>
  <c r="G675" i="6"/>
  <c r="G676" i="6"/>
  <c r="G677" i="6"/>
  <c r="G678" i="6"/>
  <c r="G679" i="6"/>
  <c r="G680" i="6"/>
  <c r="G681" i="6"/>
  <c r="G682" i="6"/>
  <c r="G683" i="6"/>
  <c r="G684" i="6"/>
  <c r="G685" i="6"/>
  <c r="G686" i="6"/>
  <c r="G687" i="6"/>
  <c r="G688" i="6"/>
  <c r="G689" i="6"/>
  <c r="G690" i="6"/>
  <c r="G691" i="6"/>
  <c r="G692" i="6"/>
  <c r="G693" i="6"/>
  <c r="G694" i="6"/>
  <c r="G695" i="6"/>
  <c r="G696" i="6"/>
  <c r="G697" i="6"/>
  <c r="G698" i="6"/>
  <c r="G699" i="6"/>
  <c r="G700" i="6"/>
  <c r="G701" i="6"/>
  <c r="G702" i="6"/>
  <c r="G703" i="6"/>
  <c r="G704" i="6"/>
  <c r="G705" i="6"/>
  <c r="G706" i="6"/>
  <c r="G707" i="6"/>
  <c r="G708" i="6"/>
  <c r="G709" i="6"/>
  <c r="G710" i="6"/>
  <c r="G711" i="6"/>
  <c r="G712" i="6"/>
  <c r="G713" i="6"/>
  <c r="G714" i="6"/>
  <c r="G715" i="6"/>
  <c r="G716" i="6"/>
  <c r="G717" i="6"/>
  <c r="G718" i="6"/>
  <c r="G719" i="6"/>
  <c r="G720" i="6"/>
  <c r="G721" i="6"/>
  <c r="G722" i="6"/>
  <c r="G723" i="6"/>
  <c r="G724" i="6"/>
  <c r="G725" i="6"/>
  <c r="G726" i="6"/>
  <c r="G727" i="6"/>
  <c r="G728" i="6"/>
  <c r="G729" i="6"/>
  <c r="G730" i="6"/>
  <c r="G731" i="6"/>
  <c r="G732" i="6"/>
  <c r="G733" i="6"/>
  <c r="G734" i="6"/>
  <c r="G735" i="6"/>
  <c r="G736" i="6"/>
  <c r="G737" i="6"/>
  <c r="G738" i="6"/>
  <c r="G739" i="6"/>
  <c r="G740" i="6"/>
  <c r="G741" i="6"/>
  <c r="G742" i="6"/>
  <c r="G743" i="6"/>
  <c r="G744" i="6"/>
  <c r="G745" i="6"/>
  <c r="G746" i="6"/>
  <c r="G747" i="6"/>
  <c r="G748" i="6"/>
  <c r="G749" i="6"/>
  <c r="G750" i="6"/>
  <c r="G751" i="6"/>
  <c r="G752" i="6"/>
  <c r="G753" i="6"/>
  <c r="G754" i="6"/>
  <c r="G755" i="6"/>
  <c r="G756" i="6"/>
  <c r="G757" i="6"/>
  <c r="G758" i="6"/>
  <c r="G759" i="6"/>
  <c r="G760" i="6"/>
  <c r="G761" i="6"/>
  <c r="G762" i="6"/>
  <c r="G763" i="6"/>
  <c r="G764" i="6"/>
  <c r="G765" i="6"/>
  <c r="G766" i="6"/>
  <c r="G767" i="6"/>
  <c r="G768" i="6"/>
  <c r="G769" i="6"/>
  <c r="G770" i="6"/>
  <c r="G771" i="6"/>
  <c r="G772" i="6"/>
  <c r="G773" i="6"/>
  <c r="G774" i="6"/>
  <c r="G775" i="6"/>
  <c r="G776" i="6"/>
  <c r="G777" i="6"/>
  <c r="G778" i="6"/>
  <c r="G779" i="6"/>
  <c r="G780" i="6"/>
  <c r="G781" i="6"/>
  <c r="G782" i="6"/>
  <c r="G783" i="6"/>
  <c r="G784" i="6"/>
  <c r="G785" i="6"/>
  <c r="G786" i="6"/>
  <c r="G787" i="6"/>
  <c r="G788" i="6"/>
  <c r="G789" i="6"/>
  <c r="G790" i="6"/>
  <c r="G791" i="6"/>
  <c r="G792" i="6"/>
  <c r="G793" i="6"/>
  <c r="G794" i="6"/>
  <c r="G795" i="6"/>
  <c r="G796" i="6"/>
  <c r="G797" i="6"/>
  <c r="G798" i="6"/>
  <c r="G799" i="6"/>
  <c r="G800" i="6"/>
  <c r="G801" i="6"/>
  <c r="G802" i="6"/>
  <c r="G803" i="6"/>
  <c r="G804" i="6"/>
  <c r="G805" i="6"/>
  <c r="G806" i="6"/>
  <c r="G807" i="6"/>
  <c r="G808" i="6"/>
  <c r="G809" i="6"/>
  <c r="G810" i="6"/>
  <c r="G811" i="6"/>
  <c r="G812" i="6"/>
  <c r="G813" i="6"/>
  <c r="G814" i="6"/>
  <c r="G815" i="6"/>
  <c r="G816" i="6"/>
  <c r="G817" i="6"/>
  <c r="G818" i="6"/>
  <c r="G819" i="6"/>
  <c r="G820" i="6"/>
  <c r="G821" i="6"/>
  <c r="G822" i="6"/>
  <c r="G823" i="6"/>
  <c r="G824" i="6"/>
  <c r="G825" i="6"/>
  <c r="G826" i="6"/>
  <c r="G827" i="6"/>
  <c r="G828" i="6"/>
  <c r="G829" i="6"/>
  <c r="G830" i="6"/>
  <c r="G831" i="6"/>
  <c r="G832" i="6"/>
  <c r="G833" i="6"/>
  <c r="G834" i="6"/>
  <c r="G835" i="6"/>
  <c r="G836" i="6"/>
  <c r="G837" i="6"/>
  <c r="G838" i="6"/>
  <c r="G839" i="6"/>
  <c r="G840" i="6"/>
  <c r="G841" i="6"/>
  <c r="G842" i="6"/>
  <c r="G843" i="6"/>
  <c r="G844" i="6"/>
  <c r="G845" i="6"/>
  <c r="G846" i="6"/>
  <c r="G847" i="6"/>
  <c r="G848" i="6"/>
  <c r="G849" i="6"/>
  <c r="G850" i="6"/>
  <c r="G851" i="6"/>
  <c r="G852" i="6"/>
  <c r="G853" i="6"/>
  <c r="G854" i="6"/>
  <c r="G855" i="6"/>
  <c r="G856" i="6"/>
  <c r="G857" i="6"/>
  <c r="G858" i="6"/>
  <c r="G859" i="6"/>
  <c r="G860" i="6"/>
  <c r="G861" i="6"/>
  <c r="G862" i="6"/>
  <c r="G863" i="6"/>
  <c r="G864" i="6"/>
  <c r="G865" i="6"/>
  <c r="G866" i="6"/>
  <c r="G867" i="6"/>
  <c r="G868" i="6"/>
  <c r="G869" i="6"/>
  <c r="G870" i="6"/>
  <c r="G871" i="6"/>
  <c r="G872" i="6"/>
  <c r="G873" i="6"/>
  <c r="G874" i="6"/>
  <c r="G875" i="6"/>
  <c r="G876" i="6"/>
  <c r="G877" i="6"/>
  <c r="G878" i="6"/>
  <c r="G879" i="6"/>
  <c r="G880" i="6"/>
  <c r="G881" i="6"/>
  <c r="G882" i="6"/>
  <c r="G883" i="6"/>
  <c r="G884" i="6"/>
  <c r="G885" i="6"/>
  <c r="G886" i="6"/>
  <c r="G887" i="6"/>
  <c r="G888" i="6"/>
  <c r="G889" i="6"/>
  <c r="G890" i="6"/>
  <c r="G891" i="6"/>
  <c r="G892" i="6"/>
  <c r="G893" i="6"/>
  <c r="G894" i="6"/>
  <c r="G895" i="6"/>
  <c r="G896" i="6"/>
  <c r="G897" i="6"/>
  <c r="G898" i="6"/>
  <c r="G899" i="6"/>
  <c r="G900" i="6"/>
  <c r="G901" i="6"/>
  <c r="G902" i="6"/>
  <c r="G903" i="6"/>
  <c r="G904" i="6"/>
  <c r="G905" i="6"/>
  <c r="G906" i="6"/>
  <c r="G907" i="6"/>
  <c r="G908" i="6"/>
  <c r="G909" i="6"/>
  <c r="G910" i="6"/>
  <c r="G911" i="6"/>
  <c r="G912" i="6"/>
  <c r="G913" i="6"/>
  <c r="G914" i="6"/>
  <c r="G915" i="6"/>
  <c r="G916" i="6"/>
  <c r="G917" i="6"/>
  <c r="G918" i="6"/>
  <c r="G919" i="6"/>
  <c r="G920" i="6"/>
  <c r="G921" i="6"/>
  <c r="G922" i="6"/>
  <c r="G923" i="6"/>
  <c r="G924" i="6"/>
  <c r="G925" i="6"/>
  <c r="G926" i="6"/>
  <c r="G927" i="6"/>
  <c r="G928" i="6"/>
  <c r="G929" i="6"/>
  <c r="G930" i="6"/>
  <c r="G931" i="6"/>
  <c r="G932" i="6"/>
  <c r="G933" i="6"/>
  <c r="G934" i="6"/>
  <c r="G935" i="6"/>
  <c r="G936" i="6"/>
  <c r="G937" i="6"/>
  <c r="G938" i="6"/>
  <c r="G939" i="6"/>
  <c r="G940" i="6"/>
  <c r="G941" i="6"/>
  <c r="G942" i="6"/>
  <c r="G943" i="6"/>
  <c r="G944" i="6"/>
  <c r="G945" i="6"/>
  <c r="G946" i="6"/>
  <c r="G947" i="6"/>
  <c r="G948" i="6"/>
  <c r="G949" i="6"/>
  <c r="G950" i="6"/>
  <c r="G951" i="6"/>
  <c r="G952" i="6"/>
  <c r="G953" i="6"/>
  <c r="G954" i="6"/>
  <c r="G955" i="6"/>
  <c r="G956" i="6"/>
  <c r="G957" i="6"/>
  <c r="G958" i="6"/>
  <c r="G959" i="6"/>
  <c r="G960" i="6"/>
  <c r="G961" i="6"/>
  <c r="G962" i="6"/>
  <c r="G963" i="6"/>
  <c r="G964" i="6"/>
  <c r="G965" i="6"/>
  <c r="G966" i="6"/>
  <c r="G967" i="6"/>
  <c r="G968" i="6"/>
  <c r="G969" i="6"/>
  <c r="G970" i="6"/>
  <c r="G971" i="6"/>
  <c r="G972" i="6"/>
  <c r="G973" i="6"/>
  <c r="G974" i="6"/>
  <c r="G975" i="6"/>
  <c r="G976" i="6"/>
  <c r="G977" i="6"/>
  <c r="G978" i="6"/>
  <c r="G979" i="6"/>
  <c r="G980" i="6"/>
  <c r="G981" i="6"/>
  <c r="G982" i="6"/>
  <c r="G983" i="6"/>
  <c r="G984" i="6"/>
  <c r="G985" i="6"/>
  <c r="G986" i="6"/>
  <c r="G987" i="6"/>
  <c r="G988" i="6"/>
  <c r="G989" i="6"/>
  <c r="G990" i="6"/>
  <c r="G991" i="6"/>
  <c r="G992" i="6"/>
  <c r="G993" i="6"/>
  <c r="G994" i="6"/>
  <c r="G995" i="6"/>
  <c r="G996" i="6"/>
  <c r="G997" i="6"/>
  <c r="G998" i="6"/>
  <c r="G999" i="6"/>
  <c r="G1000" i="6"/>
  <c r="G1001" i="6"/>
  <c r="G1002" i="6"/>
  <c r="G1003" i="6"/>
  <c r="G1004" i="6"/>
  <c r="G1005" i="6"/>
  <c r="G1006" i="6"/>
  <c r="G1007" i="6"/>
  <c r="G1008" i="6"/>
  <c r="G1009" i="6"/>
  <c r="G1010" i="6"/>
  <c r="G1011" i="6"/>
  <c r="G1012" i="6"/>
  <c r="G1013" i="6"/>
  <c r="G1014" i="6"/>
  <c r="G1015" i="6"/>
  <c r="G1016" i="6"/>
  <c r="G1017" i="6"/>
  <c r="G1018" i="6"/>
  <c r="G1019" i="6"/>
  <c r="G1020" i="6"/>
  <c r="G1021" i="6"/>
  <c r="G1022" i="6"/>
  <c r="G1023" i="6"/>
  <c r="G1024" i="6"/>
  <c r="G1025" i="6"/>
  <c r="G1026" i="6"/>
  <c r="G1027" i="6"/>
  <c r="G1028" i="6"/>
  <c r="G1029" i="6"/>
  <c r="G1030" i="6"/>
  <c r="G1031" i="6"/>
  <c r="G1032" i="6"/>
  <c r="G1033" i="6"/>
  <c r="G1034" i="6"/>
  <c r="G1035" i="6"/>
  <c r="G1036" i="6"/>
  <c r="G1037" i="6"/>
  <c r="G1038" i="6"/>
  <c r="G1039" i="6"/>
  <c r="G1040" i="6"/>
  <c r="G1041" i="6"/>
  <c r="G1042" i="6"/>
  <c r="G1043" i="6"/>
  <c r="G1044" i="6"/>
  <c r="G1045" i="6"/>
  <c r="G1046" i="6"/>
  <c r="G1047" i="6"/>
  <c r="G1048" i="6"/>
  <c r="G1049" i="6"/>
  <c r="G1050" i="6"/>
  <c r="G1051" i="6"/>
  <c r="G1052" i="6"/>
  <c r="G1053" i="6"/>
  <c r="G1054" i="6"/>
  <c r="G1055" i="6"/>
  <c r="G1056" i="6"/>
  <c r="G1057" i="6"/>
  <c r="G1058" i="6"/>
  <c r="G1059" i="6"/>
  <c r="G1060" i="6"/>
  <c r="G1061" i="6"/>
  <c r="G1062" i="6"/>
  <c r="G1063" i="6"/>
  <c r="G1064" i="6"/>
  <c r="G1065" i="6"/>
  <c r="G1066" i="6"/>
  <c r="G1067" i="6"/>
  <c r="G1068" i="6"/>
  <c r="G1069" i="6"/>
  <c r="G1070" i="6"/>
  <c r="G1071" i="6"/>
  <c r="G1072" i="6"/>
  <c r="G1073" i="6"/>
  <c r="G1074" i="6"/>
  <c r="G1075" i="6"/>
  <c r="G1076" i="6"/>
  <c r="G1077" i="6"/>
  <c r="G1078" i="6"/>
  <c r="G1079" i="6"/>
  <c r="G1080" i="6"/>
  <c r="G1081" i="6"/>
  <c r="G1082" i="6"/>
  <c r="G1083" i="6"/>
  <c r="G1084" i="6"/>
  <c r="G1085" i="6"/>
  <c r="G1086" i="6"/>
  <c r="G1087" i="6"/>
  <c r="G1088" i="6"/>
  <c r="G1089" i="6"/>
  <c r="G1090" i="6"/>
  <c r="G1091" i="6"/>
  <c r="G1092" i="6"/>
  <c r="G1093" i="6"/>
  <c r="G1094" i="6"/>
  <c r="G1095" i="6"/>
  <c r="G1096" i="6"/>
  <c r="G1097" i="6"/>
  <c r="G1098" i="6"/>
  <c r="G1099" i="6"/>
  <c r="G1100" i="6"/>
  <c r="G1101" i="6"/>
  <c r="G1102" i="6"/>
  <c r="G1103" i="6"/>
  <c r="G1104" i="6"/>
  <c r="G1105" i="6"/>
  <c r="G1106" i="6"/>
  <c r="G1107" i="6"/>
  <c r="G1108" i="6"/>
  <c r="G1109" i="6"/>
  <c r="G1110" i="6"/>
  <c r="G1111" i="6"/>
  <c r="G1112" i="6"/>
  <c r="G1113" i="6"/>
  <c r="G1114" i="6"/>
  <c r="G1115" i="6"/>
  <c r="G1116" i="6"/>
  <c r="G1117" i="6"/>
  <c r="G1118" i="6"/>
  <c r="G1119" i="6"/>
  <c r="G1120" i="6"/>
  <c r="G1121" i="6"/>
  <c r="G1122" i="6"/>
  <c r="G1123" i="6"/>
  <c r="G1124" i="6"/>
  <c r="G1125" i="6"/>
  <c r="G1126" i="6"/>
  <c r="G1127" i="6"/>
  <c r="G1128" i="6"/>
  <c r="G1129" i="6"/>
  <c r="G1130" i="6"/>
  <c r="G1131" i="6"/>
  <c r="G1132" i="6"/>
  <c r="G1133" i="6"/>
  <c r="G1134" i="6"/>
  <c r="G1135" i="6"/>
  <c r="G1136" i="6"/>
  <c r="G1137" i="6"/>
  <c r="G1138" i="6"/>
  <c r="G1139" i="6"/>
  <c r="G1140" i="6"/>
  <c r="G1141" i="6"/>
  <c r="G1142" i="6"/>
  <c r="G1143" i="6"/>
  <c r="G1144" i="6"/>
  <c r="G1145" i="6"/>
  <c r="G1146" i="6"/>
  <c r="G1147" i="6"/>
  <c r="G1148" i="6"/>
  <c r="G1149" i="6"/>
  <c r="G1150" i="6"/>
  <c r="G1151" i="6"/>
  <c r="G1152" i="6"/>
  <c r="G1153" i="6"/>
  <c r="G1154" i="6"/>
  <c r="G1155" i="6"/>
  <c r="G1156" i="6"/>
  <c r="G1157" i="6"/>
  <c r="G1158" i="6"/>
  <c r="G1159" i="6"/>
  <c r="G1160" i="6"/>
  <c r="G1161" i="6"/>
  <c r="G1162" i="6"/>
  <c r="G1163" i="6"/>
  <c r="G1164" i="6"/>
  <c r="G1165" i="6"/>
  <c r="G1166" i="6"/>
  <c r="G1167" i="6"/>
  <c r="G1168" i="6"/>
  <c r="G1169" i="6"/>
  <c r="G1170" i="6"/>
  <c r="G1171" i="6"/>
  <c r="G1172" i="6"/>
  <c r="G1173" i="6"/>
  <c r="G1174" i="6"/>
  <c r="G1175" i="6"/>
  <c r="G1176" i="6"/>
  <c r="G1177" i="6"/>
  <c r="G1178" i="6"/>
  <c r="G1179" i="6"/>
  <c r="G1180" i="6"/>
  <c r="G1181" i="6"/>
  <c r="G1182" i="6"/>
  <c r="G1183" i="6"/>
  <c r="G1184" i="6"/>
  <c r="G1185" i="6"/>
  <c r="G1186" i="6"/>
  <c r="G1187" i="6"/>
  <c r="G1188" i="6"/>
  <c r="G1189" i="6"/>
  <c r="G1190" i="6"/>
  <c r="G1191" i="6"/>
  <c r="G1192" i="6"/>
  <c r="G1193" i="6"/>
  <c r="G1194" i="6"/>
  <c r="G1195" i="6"/>
  <c r="G1196" i="6"/>
  <c r="G1197" i="6"/>
  <c r="G1198" i="6"/>
  <c r="G1199" i="6"/>
  <c r="G1200" i="6"/>
  <c r="G1201" i="6"/>
  <c r="G1202" i="6"/>
  <c r="G1203" i="6"/>
  <c r="G1204" i="6"/>
  <c r="G1205" i="6"/>
  <c r="G1206" i="6"/>
  <c r="G1207" i="6"/>
  <c r="G1208" i="6"/>
  <c r="G1209" i="6"/>
  <c r="G1210" i="6"/>
  <c r="G1211" i="6"/>
  <c r="G1212" i="6"/>
  <c r="G1213" i="6"/>
  <c r="G1214" i="6"/>
  <c r="G1215" i="6"/>
  <c r="G1216" i="6"/>
  <c r="G1217" i="6"/>
  <c r="G1218" i="6"/>
  <c r="G1219" i="6"/>
  <c r="G1220" i="6"/>
  <c r="G1221" i="6"/>
  <c r="G1222" i="6"/>
  <c r="G1223" i="6"/>
  <c r="G1224" i="6"/>
  <c r="G1225" i="6"/>
  <c r="G1226" i="6"/>
  <c r="G1227" i="6"/>
  <c r="G1228" i="6"/>
  <c r="G1229" i="6"/>
  <c r="G1230" i="6"/>
  <c r="G1231" i="6"/>
  <c r="G1232" i="6"/>
  <c r="G1233" i="6"/>
  <c r="G1234" i="6"/>
  <c r="G1235" i="6"/>
  <c r="G1236" i="6"/>
  <c r="G1237" i="6"/>
  <c r="G1238" i="6"/>
  <c r="G1239" i="6"/>
  <c r="G1240" i="6"/>
  <c r="G1241" i="6"/>
  <c r="G1242" i="6"/>
  <c r="G1243" i="6"/>
  <c r="G1244" i="6"/>
  <c r="G1245" i="6"/>
  <c r="G1246" i="6"/>
  <c r="G1247" i="6"/>
  <c r="G1248" i="6"/>
  <c r="G1249" i="6"/>
  <c r="G1250" i="6"/>
  <c r="G1251" i="6"/>
  <c r="G1252" i="6"/>
  <c r="G1253" i="6"/>
  <c r="G1254" i="6"/>
  <c r="G1255" i="6"/>
  <c r="G1256" i="6"/>
  <c r="G1257" i="6"/>
  <c r="G1258" i="6"/>
  <c r="G1259" i="6"/>
  <c r="G1260" i="6"/>
  <c r="G1261" i="6"/>
  <c r="G1262" i="6"/>
  <c r="G1263" i="6"/>
  <c r="G1264" i="6"/>
  <c r="G1265" i="6"/>
  <c r="G1266" i="6"/>
  <c r="G1267" i="6"/>
  <c r="G1268" i="6"/>
  <c r="G1269" i="6"/>
  <c r="G1270" i="6"/>
  <c r="G1271" i="6"/>
  <c r="G1272" i="6"/>
  <c r="G1273" i="6"/>
  <c r="G1274" i="6"/>
  <c r="G1275" i="6"/>
  <c r="G1276" i="6"/>
  <c r="G1277" i="6"/>
  <c r="G1278" i="6"/>
  <c r="G1279" i="6"/>
  <c r="G1280" i="6"/>
  <c r="G1281" i="6"/>
  <c r="G1282" i="6"/>
  <c r="G1283" i="6"/>
  <c r="G1284" i="6"/>
  <c r="G1285" i="6"/>
  <c r="G1286" i="6"/>
  <c r="G1287" i="6"/>
  <c r="G1288" i="6"/>
  <c r="G1289" i="6"/>
  <c r="G1290" i="6"/>
  <c r="G1291" i="6"/>
  <c r="G1292" i="6"/>
  <c r="G1293" i="6"/>
  <c r="G1294" i="6"/>
  <c r="G1295" i="6"/>
  <c r="G1296" i="6"/>
  <c r="G1297" i="6"/>
  <c r="G1298" i="6"/>
  <c r="G1299" i="6"/>
  <c r="G1300" i="6"/>
  <c r="G1301" i="6"/>
  <c r="G1302" i="6"/>
  <c r="G1303" i="6"/>
  <c r="G1304" i="6"/>
  <c r="G1305" i="6"/>
  <c r="G1306" i="6"/>
  <c r="G1307" i="6"/>
  <c r="G1308" i="6"/>
  <c r="G1309" i="6"/>
  <c r="G1310" i="6"/>
  <c r="G1311" i="6"/>
  <c r="G1312" i="6"/>
  <c r="G1313" i="6"/>
  <c r="G1314" i="6"/>
  <c r="G1315" i="6"/>
  <c r="G1316" i="6"/>
  <c r="G1317" i="6"/>
  <c r="G1318" i="6"/>
  <c r="G1319" i="6"/>
  <c r="G1320" i="6"/>
  <c r="G1321" i="6"/>
  <c r="G1322" i="6"/>
  <c r="G1323" i="6"/>
  <c r="G1324" i="6"/>
  <c r="G1325" i="6"/>
  <c r="G1326" i="6"/>
  <c r="G1327" i="6"/>
  <c r="G1328" i="6"/>
  <c r="G1329" i="6"/>
  <c r="G1330" i="6"/>
  <c r="G1331" i="6"/>
  <c r="G1332" i="6"/>
  <c r="G1333" i="6"/>
  <c r="G1334" i="6"/>
  <c r="G1335" i="6"/>
  <c r="G1336" i="6"/>
  <c r="G1337" i="6"/>
  <c r="G1338" i="6"/>
  <c r="G1339" i="6"/>
  <c r="G1340" i="6"/>
  <c r="G1341" i="6"/>
  <c r="G1342" i="6"/>
  <c r="G1343" i="6"/>
  <c r="G1344" i="6"/>
  <c r="G1345" i="6"/>
  <c r="G1346" i="6"/>
  <c r="G1347" i="6"/>
  <c r="G1348" i="6"/>
  <c r="G1349" i="6"/>
  <c r="G1350" i="6"/>
  <c r="G1351" i="6"/>
  <c r="G1352" i="6"/>
  <c r="G1353" i="6"/>
  <c r="G1354" i="6"/>
  <c r="G1355" i="6"/>
  <c r="G1356" i="6"/>
  <c r="G1357" i="6"/>
  <c r="G1358" i="6"/>
  <c r="G1359" i="6"/>
  <c r="G1360" i="6"/>
  <c r="G1361" i="6"/>
  <c r="G1362" i="6"/>
  <c r="G1363" i="6"/>
  <c r="G1364" i="6"/>
  <c r="G1365" i="6"/>
  <c r="G1366" i="6"/>
  <c r="G1367" i="6"/>
  <c r="G1368" i="6"/>
  <c r="G1369" i="6"/>
  <c r="G1370" i="6"/>
  <c r="G1371" i="6"/>
  <c r="G1372" i="6"/>
  <c r="G1373" i="6"/>
  <c r="G1374" i="6"/>
  <c r="G1375" i="6"/>
  <c r="G1376" i="6"/>
  <c r="G1377" i="6"/>
  <c r="G1378" i="6"/>
  <c r="G1379" i="6"/>
  <c r="G1380" i="6"/>
  <c r="G1381" i="6"/>
  <c r="G1382" i="6"/>
  <c r="G1383" i="6"/>
  <c r="G1384" i="6"/>
  <c r="G1385" i="6"/>
  <c r="G1386" i="6"/>
  <c r="G1387" i="6"/>
  <c r="G1388" i="6"/>
  <c r="G1389" i="6"/>
  <c r="G1390" i="6"/>
  <c r="G1391" i="6"/>
  <c r="G1392" i="6"/>
  <c r="G1393" i="6"/>
  <c r="G1394" i="6"/>
  <c r="G1395" i="6"/>
  <c r="G1396" i="6"/>
  <c r="G1397" i="6"/>
  <c r="G1398" i="6"/>
  <c r="G1399" i="6"/>
  <c r="G1400" i="6"/>
  <c r="G1401" i="6"/>
  <c r="G1402" i="6"/>
  <c r="G1403" i="6"/>
  <c r="G1404" i="6"/>
  <c r="G1405" i="6"/>
  <c r="G1406" i="6"/>
  <c r="G1407" i="6"/>
  <c r="G1408" i="6"/>
  <c r="G1409" i="6"/>
  <c r="G1410" i="6"/>
  <c r="G1411" i="6"/>
  <c r="G1412" i="6"/>
  <c r="G1413" i="6"/>
  <c r="G1414" i="6"/>
  <c r="G1415" i="6"/>
  <c r="G1416" i="6"/>
  <c r="G1417" i="6"/>
  <c r="G1418" i="6"/>
  <c r="G1419" i="6"/>
  <c r="G1420" i="6"/>
  <c r="G1421" i="6"/>
  <c r="G1422" i="6"/>
  <c r="G1423" i="6"/>
  <c r="G1424" i="6"/>
  <c r="G1425" i="6"/>
  <c r="G1426" i="6"/>
  <c r="G1427" i="6"/>
  <c r="G1428" i="6"/>
  <c r="G1429" i="6"/>
  <c r="G1430" i="6"/>
  <c r="G1431" i="6"/>
  <c r="G1432" i="6"/>
  <c r="G1433" i="6"/>
  <c r="G1434" i="6"/>
  <c r="G1435" i="6"/>
  <c r="G1436" i="6"/>
  <c r="G1437" i="6"/>
  <c r="G1438" i="6"/>
  <c r="G1439" i="6"/>
  <c r="G1440" i="6"/>
  <c r="G1441" i="6"/>
  <c r="G1442" i="6"/>
  <c r="G1443" i="6"/>
  <c r="G1444" i="6"/>
  <c r="G1445" i="6"/>
  <c r="G1446" i="6"/>
  <c r="G1447" i="6"/>
  <c r="G1448" i="6"/>
  <c r="G1449" i="6"/>
  <c r="G1450" i="6"/>
  <c r="G1451" i="6"/>
  <c r="G1452" i="6"/>
  <c r="G1453" i="6"/>
  <c r="G1454" i="6"/>
  <c r="G1455" i="6"/>
  <c r="G1456" i="6"/>
  <c r="G1457" i="6"/>
  <c r="G1458" i="6"/>
  <c r="G1459" i="6"/>
  <c r="G1460" i="6"/>
  <c r="G1461" i="6"/>
  <c r="G1462" i="6"/>
  <c r="G1463" i="6"/>
  <c r="G1464" i="6"/>
  <c r="G1465" i="6"/>
  <c r="G1466" i="6"/>
  <c r="G1467" i="6"/>
  <c r="G1468" i="6"/>
  <c r="G1469" i="6"/>
  <c r="G1470" i="6"/>
  <c r="G1471" i="6"/>
  <c r="G1472" i="6"/>
  <c r="G1473" i="6"/>
  <c r="G1474" i="6"/>
  <c r="G1475" i="6"/>
  <c r="G1476" i="6"/>
  <c r="G1477" i="6"/>
  <c r="G1478" i="6"/>
  <c r="G1479" i="6"/>
  <c r="G1480" i="6"/>
  <c r="G1481" i="6"/>
  <c r="G1482" i="6"/>
  <c r="G1483" i="6"/>
  <c r="G1484" i="6"/>
  <c r="G1485" i="6"/>
  <c r="G1486" i="6"/>
  <c r="G1487" i="6"/>
  <c r="G1488" i="6"/>
  <c r="G1489" i="6"/>
  <c r="G1490" i="6"/>
  <c r="G1491" i="6"/>
  <c r="G1492" i="6"/>
  <c r="G1493" i="6"/>
  <c r="G1494" i="6"/>
  <c r="G1495" i="6"/>
  <c r="G1496" i="6"/>
  <c r="G1497" i="6"/>
  <c r="G1498" i="6"/>
  <c r="G1499" i="6"/>
  <c r="G1500" i="6"/>
  <c r="G1501" i="6"/>
  <c r="G1502" i="6"/>
  <c r="G1503" i="6"/>
  <c r="G1504" i="6"/>
  <c r="G1505" i="6"/>
  <c r="G1506" i="6"/>
  <c r="G1507" i="6"/>
  <c r="G1508" i="6"/>
  <c r="G1509" i="6"/>
  <c r="G1510" i="6"/>
  <c r="G1511" i="6"/>
  <c r="G1512" i="6"/>
  <c r="G1513" i="6"/>
  <c r="G1514" i="6"/>
  <c r="G1515" i="6"/>
  <c r="G1516" i="6"/>
  <c r="G1517" i="6"/>
  <c r="G1518" i="6"/>
  <c r="G1519" i="6"/>
  <c r="G1520" i="6"/>
  <c r="G1521" i="6"/>
  <c r="G1522" i="6"/>
  <c r="G1523" i="6"/>
  <c r="G1524" i="6"/>
  <c r="G1525" i="6"/>
  <c r="G1526" i="6"/>
  <c r="G1527" i="6"/>
  <c r="G1528" i="6"/>
  <c r="G1529" i="6"/>
  <c r="G1530" i="6"/>
  <c r="G1531" i="6"/>
  <c r="G1532" i="6"/>
  <c r="G1533" i="6"/>
  <c r="G1534" i="6"/>
  <c r="G1535" i="6"/>
  <c r="G1536" i="6"/>
  <c r="G1537" i="6"/>
  <c r="G1538" i="6"/>
  <c r="G1539" i="6"/>
  <c r="G1540" i="6"/>
  <c r="G1541" i="6"/>
  <c r="G1542" i="6"/>
  <c r="G1543" i="6"/>
  <c r="G1544" i="6"/>
  <c r="G1545" i="6"/>
  <c r="G1546" i="6"/>
  <c r="G1547" i="6"/>
  <c r="G1548" i="6"/>
  <c r="G1549" i="6"/>
  <c r="G1550" i="6"/>
  <c r="G1551" i="6"/>
  <c r="G1552" i="6"/>
  <c r="G1553" i="6"/>
  <c r="G1554" i="6"/>
  <c r="G1555" i="6"/>
  <c r="G1556" i="6"/>
  <c r="G1557" i="6"/>
  <c r="G1558" i="6"/>
  <c r="G1559" i="6"/>
  <c r="G1560" i="6"/>
  <c r="G1561" i="6"/>
  <c r="G1562" i="6"/>
  <c r="G1563" i="6"/>
  <c r="G1564" i="6"/>
  <c r="G1565" i="6"/>
  <c r="G1566" i="6"/>
  <c r="G1567" i="6"/>
  <c r="G1568" i="6"/>
  <c r="G1569" i="6"/>
  <c r="G1570" i="6"/>
  <c r="G1571" i="6"/>
  <c r="G1572" i="6"/>
  <c r="G1573" i="6"/>
  <c r="G1574" i="6"/>
  <c r="G1575" i="6"/>
  <c r="G1576" i="6"/>
  <c r="G1577" i="6"/>
  <c r="G1578" i="6"/>
  <c r="G1579" i="6"/>
  <c r="G1580" i="6"/>
  <c r="G1581" i="6"/>
  <c r="G1582" i="6"/>
  <c r="G1583" i="6"/>
  <c r="G1584" i="6"/>
  <c r="G1585" i="6"/>
  <c r="G1586" i="6"/>
  <c r="G1587" i="6"/>
  <c r="G1588" i="6"/>
  <c r="G1589" i="6"/>
  <c r="G1590" i="6"/>
  <c r="G1591" i="6"/>
  <c r="G1592" i="6"/>
  <c r="G1593" i="6"/>
  <c r="G1594" i="6"/>
  <c r="G1595" i="6"/>
  <c r="G1596" i="6"/>
  <c r="G1597" i="6"/>
  <c r="G1598" i="6"/>
  <c r="G1599" i="6"/>
  <c r="G1600" i="6"/>
  <c r="G1601" i="6"/>
  <c r="G1602" i="6"/>
  <c r="G1603" i="6"/>
  <c r="G1604" i="6"/>
  <c r="G1605" i="6"/>
  <c r="G1606" i="6"/>
  <c r="G1607" i="6"/>
  <c r="G1608" i="6"/>
  <c r="G1609" i="6"/>
  <c r="G1610" i="6"/>
  <c r="G1611" i="6"/>
  <c r="G1612" i="6"/>
  <c r="G1613" i="6"/>
  <c r="G1614" i="6"/>
  <c r="G1615" i="6"/>
  <c r="G1616" i="6"/>
  <c r="G1617" i="6"/>
  <c r="G1618" i="6"/>
  <c r="G1619" i="6"/>
  <c r="G1620" i="6"/>
  <c r="G1621" i="6"/>
  <c r="G1622" i="6"/>
  <c r="G1623" i="6"/>
  <c r="G1624" i="6"/>
  <c r="G1625" i="6"/>
  <c r="G1626" i="6"/>
  <c r="G1627" i="6"/>
  <c r="G1628" i="6"/>
  <c r="G1629" i="6"/>
  <c r="G1630" i="6"/>
  <c r="G1631" i="6"/>
  <c r="G1632" i="6"/>
  <c r="G1633" i="6"/>
  <c r="G1634" i="6"/>
  <c r="G1635" i="6"/>
  <c r="G1636" i="6"/>
  <c r="G1637" i="6"/>
  <c r="G1638" i="6"/>
  <c r="G1639" i="6"/>
  <c r="G1640" i="6"/>
  <c r="G1641" i="6"/>
  <c r="G1642" i="6"/>
  <c r="G1643" i="6"/>
  <c r="G1644" i="6"/>
  <c r="G1645" i="6"/>
  <c r="G1646" i="6"/>
  <c r="G1647" i="6"/>
  <c r="G1648" i="6"/>
  <c r="G1649" i="6"/>
  <c r="G1650" i="6"/>
  <c r="G1651" i="6"/>
  <c r="G1652" i="6"/>
  <c r="G1653" i="6"/>
  <c r="G1654" i="6"/>
  <c r="G1655" i="6"/>
  <c r="G1656" i="6"/>
  <c r="G1657" i="6"/>
  <c r="G1658" i="6"/>
  <c r="G1659" i="6"/>
  <c r="G1660" i="6"/>
  <c r="G1661" i="6"/>
  <c r="G1662" i="6"/>
  <c r="G1663" i="6"/>
  <c r="G1664" i="6"/>
  <c r="G1665" i="6"/>
  <c r="G1666" i="6"/>
  <c r="G1667" i="6"/>
  <c r="G1668" i="6"/>
  <c r="G1669" i="6"/>
  <c r="G1670" i="6"/>
  <c r="G1671" i="6"/>
  <c r="G1672" i="6"/>
  <c r="G1673" i="6"/>
  <c r="G1674" i="6"/>
  <c r="G1675" i="6"/>
  <c r="G1676" i="6"/>
  <c r="G1677" i="6"/>
  <c r="G1678" i="6"/>
  <c r="G1679" i="6"/>
  <c r="G1680" i="6"/>
  <c r="G1681" i="6"/>
  <c r="G1682" i="6"/>
  <c r="G1683" i="6"/>
  <c r="G1684" i="6"/>
  <c r="G1685" i="6"/>
  <c r="G1686" i="6"/>
  <c r="G1687" i="6"/>
  <c r="G1688" i="6"/>
  <c r="G1689" i="6"/>
  <c r="G1690" i="6"/>
  <c r="G1691" i="6"/>
  <c r="G1692" i="6"/>
  <c r="G1693" i="6"/>
  <c r="G1694" i="6"/>
  <c r="G1695" i="6"/>
  <c r="G1696" i="6"/>
  <c r="G1697" i="6"/>
  <c r="G1698" i="6"/>
  <c r="G1699" i="6"/>
  <c r="G1700" i="6"/>
  <c r="G1701" i="6"/>
  <c r="G1702" i="6"/>
  <c r="G1703" i="6"/>
  <c r="G1704" i="6"/>
  <c r="G1705" i="6"/>
  <c r="G1706" i="6"/>
  <c r="G1707" i="6"/>
  <c r="G1708" i="6"/>
  <c r="G1709" i="6"/>
  <c r="G1710" i="6"/>
  <c r="G1711" i="6"/>
  <c r="G1712" i="6"/>
  <c r="G1713" i="6"/>
  <c r="G1714" i="6"/>
  <c r="G1715" i="6"/>
  <c r="G1716" i="6"/>
  <c r="G1717" i="6"/>
  <c r="G1718" i="6"/>
  <c r="G1719" i="6"/>
  <c r="G1720" i="6"/>
  <c r="G1721" i="6"/>
  <c r="G1722" i="6"/>
  <c r="G1723" i="6"/>
  <c r="G1724" i="6"/>
  <c r="G1725" i="6"/>
  <c r="G1726" i="6"/>
  <c r="G1727" i="6"/>
  <c r="G1728" i="6"/>
  <c r="G1729" i="6"/>
  <c r="G1730" i="6"/>
  <c r="G1731" i="6"/>
  <c r="G1732" i="6"/>
  <c r="G1733" i="6"/>
  <c r="G1734" i="6"/>
  <c r="G1735" i="6"/>
  <c r="G1736" i="6"/>
  <c r="G1737" i="6"/>
  <c r="G1738" i="6"/>
  <c r="G1739" i="6"/>
  <c r="G1740" i="6"/>
  <c r="G1741" i="6"/>
  <c r="G1742" i="6"/>
  <c r="G1743" i="6"/>
  <c r="G1744" i="6"/>
  <c r="G1745" i="6"/>
  <c r="G1746" i="6"/>
  <c r="G1747" i="6"/>
  <c r="G1748" i="6"/>
  <c r="G1749" i="6"/>
  <c r="G1750" i="6"/>
  <c r="G1751" i="6"/>
  <c r="G1752" i="6"/>
  <c r="G1753" i="6"/>
  <c r="G1754" i="6"/>
  <c r="G1755" i="6"/>
  <c r="G1756" i="6"/>
  <c r="G1757" i="6"/>
  <c r="G1758" i="6"/>
  <c r="G1759" i="6"/>
  <c r="G1760" i="6"/>
  <c r="G1761" i="6"/>
  <c r="G1762" i="6"/>
  <c r="G1763" i="6"/>
  <c r="G1764" i="6"/>
  <c r="G1765" i="6"/>
  <c r="G1766" i="6"/>
  <c r="G1767" i="6"/>
  <c r="G1768" i="6"/>
  <c r="G1769" i="6"/>
  <c r="G1770" i="6"/>
  <c r="G1771" i="6"/>
  <c r="G1772" i="6"/>
  <c r="G1773" i="6"/>
  <c r="G1774" i="6"/>
  <c r="G1775" i="6"/>
  <c r="G1776" i="6"/>
  <c r="G1777" i="6"/>
  <c r="G1778" i="6"/>
  <c r="G1779" i="6"/>
  <c r="G1780" i="6"/>
  <c r="G1781" i="6"/>
  <c r="G1782" i="6"/>
  <c r="G1783" i="6"/>
  <c r="G1784" i="6"/>
  <c r="G1785" i="6"/>
  <c r="G1786" i="6"/>
  <c r="G1787" i="6"/>
  <c r="G1788" i="6"/>
  <c r="G1789" i="6"/>
  <c r="G1790" i="6"/>
  <c r="G1791" i="6"/>
  <c r="G1792" i="6"/>
  <c r="G1793" i="6"/>
  <c r="G1794" i="6"/>
  <c r="G1795" i="6"/>
  <c r="G1796" i="6"/>
  <c r="G1797" i="6"/>
  <c r="G1798" i="6"/>
  <c r="G1799" i="6"/>
  <c r="G1800" i="6"/>
  <c r="G1801" i="6"/>
  <c r="G1802" i="6"/>
  <c r="G1803" i="6"/>
  <c r="G1804" i="6"/>
  <c r="G1805" i="6"/>
  <c r="G1806" i="6"/>
  <c r="G1807" i="6"/>
  <c r="G1808" i="6"/>
  <c r="G1809" i="6"/>
  <c r="G1810" i="6"/>
  <c r="G1811" i="6"/>
  <c r="G1812" i="6"/>
  <c r="G1813" i="6"/>
  <c r="G1814" i="6"/>
  <c r="G1815" i="6"/>
  <c r="G1816" i="6"/>
  <c r="G1817" i="6"/>
  <c r="G1818" i="6"/>
  <c r="G1819" i="6"/>
  <c r="G1820" i="6"/>
  <c r="G1821" i="6"/>
  <c r="G1822" i="6"/>
  <c r="G1823" i="6"/>
  <c r="G1824" i="6"/>
  <c r="G1825" i="6"/>
  <c r="G1826" i="6"/>
  <c r="G1827" i="6"/>
  <c r="G1828" i="6"/>
  <c r="G1829" i="6"/>
  <c r="G1830" i="6"/>
  <c r="G1831" i="6"/>
  <c r="G1832" i="6"/>
  <c r="G1833" i="6"/>
  <c r="G1834" i="6"/>
  <c r="G1835" i="6"/>
  <c r="G1836" i="6"/>
  <c r="G1837" i="6"/>
  <c r="G1838" i="6"/>
  <c r="G1839" i="6"/>
  <c r="G1840" i="6"/>
  <c r="G1841" i="6"/>
  <c r="G1842" i="6"/>
  <c r="G1843" i="6"/>
  <c r="G1844" i="6"/>
  <c r="G1845" i="6"/>
  <c r="G1846" i="6"/>
  <c r="G1847" i="6"/>
  <c r="G1848" i="6"/>
  <c r="G1849" i="6"/>
  <c r="G1850" i="6"/>
  <c r="G1851" i="6"/>
  <c r="G1852" i="6"/>
  <c r="G1853" i="6"/>
  <c r="G1854" i="6"/>
  <c r="G1855" i="6"/>
  <c r="G1856" i="6"/>
  <c r="G1857" i="6"/>
  <c r="G1858" i="6"/>
  <c r="G1859" i="6"/>
  <c r="G1860" i="6"/>
  <c r="G1861" i="6"/>
  <c r="G1862" i="6"/>
  <c r="G1863" i="6"/>
  <c r="G1864" i="6"/>
  <c r="G1865" i="6"/>
  <c r="G1866" i="6"/>
  <c r="G1867" i="6"/>
  <c r="G1868" i="6"/>
  <c r="G1869" i="6"/>
  <c r="G1870" i="6"/>
  <c r="G1871" i="6"/>
  <c r="G1872" i="6"/>
  <c r="G1873" i="6"/>
  <c r="G1874" i="6"/>
  <c r="G1875" i="6"/>
  <c r="G1876" i="6"/>
  <c r="G1877" i="6"/>
  <c r="G1878" i="6"/>
  <c r="G1879" i="6"/>
  <c r="G1880" i="6"/>
  <c r="G1881" i="6"/>
  <c r="G1882" i="6"/>
  <c r="G1883" i="6"/>
  <c r="G1884" i="6"/>
  <c r="G1885" i="6"/>
  <c r="G1886" i="6"/>
  <c r="G1887" i="6"/>
  <c r="G1888" i="6"/>
  <c r="G1889" i="6"/>
  <c r="G1890" i="6"/>
  <c r="G1891" i="6"/>
  <c r="G1892" i="6"/>
  <c r="G1893" i="6"/>
  <c r="G1894" i="6"/>
  <c r="G1895" i="6"/>
  <c r="G1896" i="6"/>
  <c r="G1897" i="6"/>
  <c r="G1898" i="6"/>
  <c r="G1899" i="6"/>
  <c r="G1900" i="6"/>
  <c r="G1901" i="6"/>
  <c r="G1902" i="6"/>
  <c r="G1903" i="6"/>
  <c r="G1904" i="6"/>
  <c r="G1905" i="6"/>
  <c r="G1906" i="6"/>
  <c r="G1907" i="6"/>
  <c r="G1908" i="6"/>
  <c r="G1909" i="6"/>
  <c r="G1910" i="6"/>
  <c r="G1911" i="6"/>
  <c r="G1912" i="6"/>
  <c r="G1913" i="6"/>
  <c r="G1914" i="6"/>
  <c r="G1915" i="6"/>
  <c r="G1916" i="6"/>
  <c r="G1917" i="6"/>
  <c r="G1918" i="6"/>
  <c r="G1919" i="6"/>
  <c r="G1920" i="6"/>
  <c r="G1921" i="6"/>
  <c r="G1922" i="6"/>
  <c r="G1923" i="6"/>
  <c r="G1924" i="6"/>
  <c r="G1925" i="6"/>
  <c r="G1926" i="6"/>
  <c r="G1927" i="6"/>
  <c r="G1928" i="6"/>
  <c r="G1929" i="6"/>
  <c r="G1930" i="6"/>
  <c r="G1931" i="6"/>
  <c r="G1932" i="6"/>
  <c r="G1933" i="6"/>
  <c r="G1934" i="6"/>
  <c r="G1935" i="6"/>
  <c r="G1936" i="6"/>
  <c r="G1937" i="6"/>
  <c r="G1938" i="6"/>
  <c r="G1939" i="6"/>
  <c r="G1940" i="6"/>
  <c r="G1941" i="6"/>
  <c r="G1942" i="6"/>
  <c r="G1943" i="6"/>
  <c r="G1944" i="6"/>
  <c r="G1945" i="6"/>
  <c r="G1946" i="6"/>
  <c r="G1947" i="6"/>
  <c r="G1948" i="6"/>
  <c r="G1949" i="6"/>
  <c r="G1950" i="6"/>
  <c r="G1951" i="6"/>
  <c r="G1952" i="6"/>
  <c r="G1953" i="6"/>
  <c r="G1954" i="6"/>
  <c r="G1955" i="6"/>
  <c r="G1956" i="6"/>
  <c r="G1957" i="6"/>
  <c r="G1958" i="6"/>
  <c r="G1959" i="6"/>
  <c r="G1960" i="6"/>
  <c r="G1961" i="6"/>
  <c r="G1962" i="6"/>
  <c r="G1963" i="6"/>
  <c r="G1964" i="6"/>
  <c r="G1965" i="6"/>
  <c r="G1966" i="6"/>
  <c r="G1967" i="6"/>
  <c r="G1968" i="6"/>
  <c r="G1969" i="6"/>
  <c r="G1970" i="6"/>
  <c r="G1971" i="6"/>
  <c r="G1972" i="6"/>
  <c r="G1973" i="6"/>
  <c r="G1974" i="6"/>
  <c r="G1975" i="6"/>
  <c r="G1976" i="6"/>
  <c r="G1977" i="6"/>
  <c r="G1978" i="6"/>
  <c r="G1979" i="6"/>
  <c r="G1980" i="6"/>
  <c r="G1981" i="6"/>
  <c r="G1982" i="6"/>
  <c r="G1983" i="6"/>
  <c r="G1984" i="6"/>
  <c r="G1985" i="6"/>
  <c r="G1986" i="6"/>
  <c r="G1987" i="6"/>
  <c r="G1988" i="6"/>
  <c r="G1989" i="6"/>
  <c r="G1990" i="6"/>
  <c r="G1991" i="6"/>
  <c r="G1992" i="6"/>
  <c r="G1993" i="6"/>
  <c r="G1994" i="6"/>
  <c r="G1995" i="6"/>
  <c r="G1996" i="6"/>
  <c r="G1997" i="6"/>
  <c r="G1998" i="6"/>
  <c r="G1999" i="6"/>
  <c r="G2000" i="6"/>
  <c r="G2001" i="6"/>
  <c r="G2002" i="6"/>
  <c r="G2003" i="6"/>
  <c r="G2004" i="6"/>
  <c r="G2005" i="6"/>
  <c r="G2006" i="6"/>
  <c r="G2007" i="6"/>
  <c r="G2008" i="6"/>
  <c r="G2009" i="6"/>
  <c r="G2010" i="6"/>
  <c r="G2011" i="6"/>
  <c r="G2012" i="6"/>
  <c r="G2013" i="6"/>
  <c r="G2014" i="6"/>
  <c r="G2015" i="6"/>
  <c r="G2016" i="6"/>
  <c r="G2017" i="6"/>
  <c r="G2018" i="6"/>
  <c r="G2019" i="6"/>
  <c r="G2020" i="6"/>
  <c r="G2021" i="6"/>
  <c r="G2022" i="6"/>
  <c r="G2023" i="6"/>
  <c r="G2024" i="6"/>
  <c r="G2025" i="6"/>
  <c r="G2026" i="6"/>
  <c r="G2027" i="6"/>
  <c r="G2028" i="6"/>
  <c r="G2029" i="6"/>
  <c r="G2030" i="6"/>
  <c r="G2031" i="6"/>
  <c r="G2032" i="6"/>
  <c r="G2033" i="6"/>
  <c r="G2034" i="6"/>
  <c r="G2035" i="6"/>
  <c r="G2036" i="6"/>
  <c r="G2037" i="6"/>
  <c r="G2038" i="6"/>
  <c r="G2039" i="6"/>
  <c r="G2040" i="6"/>
  <c r="G2041" i="6"/>
  <c r="G2042" i="6"/>
  <c r="G2043" i="6"/>
  <c r="G2044" i="6"/>
  <c r="G2045" i="6"/>
  <c r="G2046" i="6"/>
  <c r="G2047" i="6"/>
  <c r="G2048" i="6"/>
  <c r="G2049" i="6"/>
  <c r="G2050" i="6"/>
  <c r="G2051" i="6"/>
  <c r="G2052" i="6"/>
  <c r="G2053" i="6"/>
  <c r="G2054" i="6"/>
  <c r="G2055" i="6"/>
  <c r="G2056" i="6"/>
  <c r="G2057" i="6"/>
  <c r="G2058" i="6"/>
  <c r="G2059" i="6"/>
  <c r="G2060" i="6"/>
  <c r="G2061" i="6"/>
  <c r="G2062" i="6"/>
  <c r="G2063" i="6"/>
  <c r="G2064" i="6"/>
  <c r="G2065" i="6"/>
  <c r="G2066" i="6"/>
  <c r="G2067" i="6"/>
  <c r="G2068" i="6"/>
  <c r="G2069" i="6"/>
  <c r="G2070" i="6"/>
  <c r="G2071" i="6"/>
  <c r="G2072" i="6"/>
  <c r="G2073" i="6"/>
  <c r="G2074" i="6"/>
  <c r="G2075" i="6"/>
  <c r="G2076" i="6"/>
  <c r="G2077" i="6"/>
  <c r="G2078" i="6"/>
  <c r="G2079" i="6"/>
  <c r="G2080" i="6"/>
  <c r="G2081" i="6"/>
  <c r="G2082" i="6"/>
  <c r="G2083" i="6"/>
  <c r="G2084" i="6"/>
  <c r="G2085" i="6"/>
  <c r="G2086" i="6"/>
  <c r="G2087" i="6"/>
  <c r="G2088" i="6"/>
  <c r="G2089" i="6"/>
  <c r="G2090" i="6"/>
  <c r="G2091" i="6"/>
  <c r="G2092" i="6"/>
  <c r="G2093" i="6"/>
  <c r="G2094" i="6"/>
  <c r="G2095" i="6"/>
  <c r="G2096" i="6"/>
  <c r="G2097" i="6"/>
  <c r="G2098" i="6"/>
  <c r="G2099" i="6"/>
  <c r="G2100" i="6"/>
  <c r="G2101" i="6"/>
  <c r="G2102" i="6"/>
  <c r="G2103" i="6"/>
  <c r="G2104" i="6"/>
  <c r="G2105" i="6"/>
  <c r="G2106" i="6"/>
  <c r="G2107" i="6"/>
  <c r="G2108" i="6"/>
  <c r="G2109" i="6"/>
  <c r="G2110" i="6"/>
  <c r="G2111" i="6"/>
  <c r="G2112" i="6"/>
  <c r="G2113" i="6"/>
  <c r="G2114" i="6"/>
  <c r="G2115" i="6"/>
  <c r="G2116" i="6"/>
  <c r="G2117" i="6"/>
  <c r="G2118" i="6"/>
  <c r="G2119" i="6"/>
  <c r="G2120" i="6"/>
  <c r="G2121" i="6"/>
  <c r="G2122" i="6"/>
  <c r="G2123" i="6"/>
  <c r="G2124" i="6"/>
  <c r="G2125" i="6"/>
  <c r="G2126" i="6"/>
  <c r="G2127" i="6"/>
  <c r="G2128" i="6"/>
  <c r="G2129" i="6"/>
  <c r="G2130" i="6"/>
  <c r="G2131" i="6"/>
  <c r="G2132" i="6"/>
  <c r="G2133" i="6"/>
  <c r="G2134" i="6"/>
  <c r="G2135" i="6"/>
  <c r="G2136" i="6"/>
  <c r="G2137" i="6"/>
  <c r="G2138" i="6"/>
  <c r="G2139" i="6"/>
  <c r="G2140" i="6"/>
  <c r="G2141" i="6"/>
  <c r="G2142" i="6"/>
  <c r="G2143" i="6"/>
  <c r="G2144" i="6"/>
  <c r="G2145" i="6"/>
  <c r="G2146" i="6"/>
  <c r="G2147" i="6"/>
  <c r="G2148" i="6"/>
  <c r="G2149" i="6"/>
  <c r="G2150" i="6"/>
  <c r="G2151" i="6"/>
  <c r="G2152" i="6"/>
  <c r="G2153" i="6"/>
  <c r="G2154" i="6"/>
  <c r="G2155" i="6"/>
  <c r="G2156" i="6"/>
  <c r="G2157" i="6"/>
  <c r="G2158" i="6"/>
  <c r="G2159" i="6"/>
  <c r="G2160" i="6"/>
  <c r="G2161" i="6"/>
  <c r="G2162" i="6"/>
  <c r="G2163" i="6"/>
  <c r="G2164" i="6"/>
  <c r="G2165" i="6"/>
  <c r="G2166" i="6"/>
  <c r="G2167" i="6"/>
  <c r="G2168" i="6"/>
  <c r="G2169" i="6"/>
  <c r="G2170" i="6"/>
  <c r="G2171" i="6"/>
  <c r="G2172" i="6"/>
  <c r="G2173" i="6"/>
  <c r="G2174" i="6"/>
  <c r="G2175" i="6"/>
  <c r="G2176" i="6"/>
  <c r="G2177" i="6"/>
  <c r="G2178" i="6"/>
  <c r="G2179" i="6"/>
  <c r="G2180" i="6"/>
  <c r="G2181" i="6"/>
  <c r="G2182" i="6"/>
  <c r="G2183" i="6"/>
  <c r="G2184" i="6"/>
  <c r="G2185" i="6"/>
  <c r="G2186" i="6"/>
  <c r="G2187" i="6"/>
  <c r="G2188" i="6"/>
  <c r="G2189" i="6"/>
  <c r="G2190" i="6"/>
  <c r="G2191" i="6"/>
  <c r="G2192" i="6"/>
  <c r="G2193" i="6"/>
  <c r="G2194" i="6"/>
  <c r="G2195" i="6"/>
  <c r="G2196" i="6"/>
  <c r="G2197" i="6"/>
  <c r="G2198" i="6"/>
  <c r="G2199" i="6"/>
  <c r="G2200" i="6"/>
  <c r="G2201" i="6"/>
  <c r="G2202" i="6"/>
  <c r="G2203" i="6"/>
  <c r="G2204" i="6"/>
  <c r="G2205" i="6"/>
  <c r="G2206" i="6"/>
  <c r="G2207" i="6"/>
  <c r="G2208" i="6"/>
  <c r="G2209" i="6"/>
  <c r="G2210" i="6"/>
  <c r="G2211" i="6"/>
  <c r="G2212" i="6"/>
  <c r="G2213" i="6"/>
  <c r="G2214" i="6"/>
  <c r="G2215" i="6"/>
  <c r="G2216" i="6"/>
  <c r="G2217" i="6"/>
  <c r="G2218" i="6"/>
  <c r="G2219" i="6"/>
  <c r="G2220" i="6"/>
  <c r="G2221" i="6"/>
  <c r="G2222" i="6"/>
  <c r="G2223" i="6"/>
  <c r="G2224" i="6"/>
  <c r="G2225" i="6"/>
  <c r="G2226" i="6"/>
  <c r="G2227" i="6"/>
  <c r="G2228" i="6"/>
  <c r="G2229" i="6"/>
  <c r="G2230" i="6"/>
  <c r="G2231" i="6"/>
  <c r="G2232" i="6"/>
  <c r="G2233" i="6"/>
  <c r="G2234" i="6"/>
  <c r="G2235" i="6"/>
  <c r="G2236" i="6"/>
  <c r="G2237" i="6"/>
  <c r="G2238" i="6"/>
  <c r="G2239" i="6"/>
  <c r="G2240" i="6"/>
  <c r="G2241" i="6"/>
  <c r="G2242" i="6"/>
  <c r="G2243" i="6"/>
  <c r="G2244" i="6"/>
  <c r="G2245" i="6"/>
  <c r="G2246" i="6"/>
  <c r="G2247" i="6"/>
  <c r="G2248" i="6"/>
  <c r="G2249" i="6"/>
  <c r="G2250" i="6"/>
  <c r="G2251" i="6"/>
  <c r="G2252" i="6"/>
  <c r="G2253" i="6"/>
  <c r="G2254" i="6"/>
  <c r="G2255" i="6"/>
  <c r="G2256" i="6"/>
  <c r="G2257" i="6"/>
  <c r="G2258" i="6"/>
  <c r="G2259" i="6"/>
  <c r="G2260" i="6"/>
  <c r="G2261" i="6"/>
  <c r="G2262" i="6"/>
  <c r="G2263" i="6"/>
  <c r="G2264" i="6"/>
  <c r="G2265" i="6"/>
  <c r="G2266" i="6"/>
  <c r="G2267" i="6"/>
  <c r="G2268" i="6"/>
  <c r="G2269" i="6"/>
  <c r="G2270" i="6"/>
  <c r="G2271" i="6"/>
  <c r="G2272" i="6"/>
  <c r="G2273" i="6"/>
  <c r="G2274" i="6"/>
  <c r="G2275" i="6"/>
  <c r="G2276" i="6"/>
  <c r="G2277" i="6"/>
  <c r="G2278" i="6"/>
  <c r="G2279" i="6"/>
  <c r="G2280" i="6"/>
  <c r="G2281" i="6"/>
  <c r="G2282" i="6"/>
  <c r="G2283" i="6"/>
  <c r="G2284" i="6"/>
  <c r="G2285" i="6"/>
  <c r="G2286" i="6"/>
  <c r="G2287" i="6"/>
  <c r="G2288" i="6"/>
  <c r="G2289" i="6"/>
  <c r="G2290" i="6"/>
  <c r="G2291" i="6"/>
  <c r="G2292" i="6"/>
  <c r="G2293" i="6"/>
  <c r="G2294" i="6"/>
  <c r="G2295" i="6"/>
  <c r="G2296" i="6"/>
  <c r="G2297" i="6"/>
  <c r="G2298" i="6"/>
  <c r="G2299" i="6"/>
  <c r="G2300" i="6"/>
  <c r="G2301" i="6"/>
  <c r="G2302" i="6"/>
  <c r="G2303" i="6"/>
  <c r="G2304" i="6"/>
  <c r="G2305" i="6"/>
  <c r="G2306" i="6"/>
  <c r="G2307" i="6"/>
  <c r="G2308" i="6"/>
  <c r="G2309" i="6"/>
  <c r="G2310" i="6"/>
  <c r="G2311" i="6"/>
  <c r="G2312" i="6"/>
  <c r="G2313" i="6"/>
  <c r="G2314" i="6"/>
  <c r="G2315" i="6"/>
  <c r="G2316" i="6"/>
  <c r="G2317" i="6"/>
  <c r="G2318" i="6"/>
  <c r="G2319" i="6"/>
  <c r="G2320" i="6"/>
  <c r="G2321" i="6"/>
  <c r="G2322" i="6"/>
  <c r="G2323" i="6"/>
  <c r="G2324" i="6"/>
  <c r="G2325" i="6"/>
  <c r="G2326" i="6"/>
  <c r="G2327" i="6"/>
  <c r="G2328" i="6"/>
  <c r="G2329" i="6"/>
  <c r="G2330" i="6"/>
  <c r="G2331" i="6"/>
  <c r="G2332" i="6"/>
  <c r="G2333" i="6"/>
  <c r="G2334" i="6"/>
  <c r="G2335" i="6"/>
  <c r="G2336" i="6"/>
  <c r="G2337" i="6"/>
  <c r="G2338" i="6"/>
  <c r="G2339" i="6"/>
  <c r="G2340" i="6"/>
  <c r="G2341" i="6"/>
  <c r="G2342" i="6"/>
  <c r="G2343" i="6"/>
  <c r="G2344" i="6"/>
  <c r="G2345" i="6"/>
  <c r="G2346" i="6"/>
  <c r="G2347" i="6"/>
  <c r="G2348" i="6"/>
  <c r="G2349" i="6"/>
  <c r="G2350" i="6"/>
  <c r="G2351" i="6"/>
  <c r="G2352" i="6"/>
  <c r="G2353" i="6"/>
  <c r="G2354" i="6"/>
  <c r="G2355" i="6"/>
  <c r="G2356" i="6"/>
  <c r="G2357" i="6"/>
  <c r="G2358" i="6"/>
  <c r="G2359" i="6"/>
  <c r="G2360" i="6"/>
  <c r="G2361" i="6"/>
  <c r="G2362" i="6"/>
  <c r="G2363" i="6"/>
  <c r="G2364" i="6"/>
  <c r="G2365" i="6"/>
  <c r="G2366" i="6"/>
  <c r="G2367" i="6"/>
  <c r="G2368" i="6"/>
  <c r="G2369" i="6"/>
  <c r="G2370" i="6"/>
  <c r="G2371" i="6"/>
  <c r="G2372" i="6"/>
  <c r="G2373" i="6"/>
  <c r="G2374" i="6"/>
  <c r="G2375" i="6"/>
  <c r="G2376" i="6"/>
  <c r="G2377" i="6"/>
  <c r="G2378" i="6"/>
  <c r="G2379" i="6"/>
  <c r="G2380" i="6"/>
  <c r="G2381" i="6"/>
  <c r="G2382" i="6"/>
  <c r="G2383" i="6"/>
  <c r="G2384" i="6"/>
  <c r="G2385" i="6"/>
  <c r="G2386" i="6"/>
  <c r="G2387" i="6"/>
  <c r="G2388" i="6"/>
  <c r="G2389" i="6"/>
  <c r="G2390" i="6"/>
  <c r="G2391" i="6"/>
  <c r="G2392" i="6"/>
  <c r="G2393" i="6"/>
  <c r="G2394" i="6"/>
  <c r="G2395" i="6"/>
  <c r="G2396" i="6"/>
  <c r="G2397" i="6"/>
  <c r="G2398" i="6"/>
  <c r="G2399" i="6"/>
  <c r="G2400" i="6"/>
  <c r="G2401" i="6"/>
  <c r="G2402" i="6"/>
  <c r="G2403" i="6"/>
  <c r="G2404" i="6"/>
  <c r="G2405" i="6"/>
  <c r="G2406" i="6"/>
  <c r="G2407" i="6"/>
  <c r="G2408" i="6"/>
  <c r="G2409" i="6"/>
  <c r="G2410" i="6"/>
  <c r="G2411" i="6"/>
  <c r="G2412" i="6"/>
  <c r="G2413" i="6"/>
  <c r="G2414" i="6"/>
  <c r="G2415" i="6"/>
  <c r="G2416" i="6"/>
  <c r="G2417" i="6"/>
  <c r="G2418" i="6"/>
  <c r="G2419" i="6"/>
  <c r="G2420" i="6"/>
  <c r="G2421" i="6"/>
  <c r="G2422" i="6"/>
  <c r="G2423" i="6"/>
  <c r="G2424" i="6"/>
  <c r="G2425" i="6"/>
  <c r="G2426" i="6"/>
  <c r="G2427" i="6"/>
  <c r="G2428" i="6"/>
  <c r="G2429" i="6"/>
  <c r="G2430" i="6"/>
  <c r="G2431" i="6"/>
  <c r="G2432" i="6"/>
  <c r="G2433" i="6"/>
  <c r="G2434" i="6"/>
  <c r="G2435" i="6"/>
  <c r="G2436" i="6"/>
  <c r="G2437" i="6"/>
  <c r="G2438" i="6"/>
  <c r="G2439" i="6"/>
  <c r="G2440" i="6"/>
  <c r="G2441" i="6"/>
  <c r="G2442" i="6"/>
  <c r="G2443" i="6"/>
  <c r="G2444" i="6"/>
  <c r="G2445" i="6"/>
  <c r="G2446" i="6"/>
  <c r="G2447" i="6"/>
  <c r="G2448" i="6"/>
  <c r="G2449" i="6"/>
  <c r="G2450" i="6"/>
  <c r="G2451" i="6"/>
  <c r="G2452" i="6"/>
  <c r="G2453" i="6"/>
  <c r="G2454" i="6"/>
  <c r="G2455" i="6"/>
  <c r="G2456" i="6"/>
  <c r="G2457" i="6"/>
  <c r="G2458" i="6"/>
  <c r="G2459" i="6"/>
  <c r="G2460" i="6"/>
  <c r="G2461" i="6"/>
  <c r="G2462" i="6"/>
  <c r="G2463" i="6"/>
  <c r="G2464" i="6"/>
  <c r="G2465" i="6"/>
  <c r="G2466" i="6"/>
  <c r="G2467" i="6"/>
  <c r="G2468" i="6"/>
  <c r="G2469" i="6"/>
  <c r="G2470" i="6"/>
  <c r="G2471" i="6"/>
  <c r="G2472" i="6"/>
  <c r="G2473" i="6"/>
  <c r="G2474" i="6"/>
  <c r="G2475" i="6"/>
  <c r="G2476" i="6"/>
  <c r="G2477" i="6"/>
  <c r="G2478" i="6"/>
  <c r="G2479" i="6"/>
  <c r="G2480" i="6"/>
  <c r="G2481" i="6"/>
  <c r="G2482" i="6"/>
  <c r="G2483" i="6"/>
  <c r="G2484" i="6"/>
  <c r="G2485" i="6"/>
  <c r="G2486" i="6"/>
  <c r="G2487" i="6"/>
  <c r="G2488" i="6"/>
  <c r="G2489" i="6"/>
  <c r="G2490" i="6"/>
  <c r="G2491" i="6"/>
  <c r="G2492" i="6"/>
  <c r="G2493" i="6"/>
  <c r="G2494" i="6"/>
  <c r="G2495" i="6"/>
  <c r="G2496" i="6"/>
  <c r="G2497" i="6"/>
  <c r="G2498" i="6"/>
  <c r="G2499" i="6"/>
  <c r="G2500" i="6"/>
  <c r="G2501" i="6"/>
  <c r="G2502" i="6"/>
  <c r="G2503" i="6"/>
  <c r="G2504" i="6"/>
  <c r="G2505" i="6"/>
  <c r="G2506" i="6"/>
  <c r="G2507" i="6"/>
  <c r="G2508" i="6"/>
  <c r="G2509" i="6"/>
  <c r="G2510" i="6"/>
  <c r="G2511" i="6"/>
  <c r="G2512" i="6"/>
  <c r="G2513" i="6"/>
  <c r="G2514" i="6"/>
  <c r="G2515" i="6"/>
  <c r="G2516" i="6"/>
  <c r="G2517" i="6"/>
  <c r="G2518" i="6"/>
  <c r="G2519" i="6"/>
  <c r="G2520" i="6"/>
  <c r="G2521" i="6"/>
  <c r="G2522" i="6"/>
  <c r="G2523" i="6"/>
  <c r="G2524" i="6"/>
  <c r="G2525" i="6"/>
  <c r="G2526" i="6"/>
  <c r="G2527" i="6"/>
  <c r="G2528" i="6"/>
  <c r="G2529" i="6"/>
  <c r="G2530" i="6"/>
  <c r="G2531" i="6"/>
  <c r="G2532" i="6"/>
  <c r="G2533" i="6"/>
  <c r="G2534" i="6"/>
  <c r="G2535" i="6"/>
  <c r="G2536" i="6"/>
  <c r="G2537" i="6"/>
  <c r="G2538" i="6"/>
  <c r="G2539" i="6"/>
  <c r="G2540" i="6"/>
  <c r="G2541" i="6"/>
  <c r="G2542" i="6"/>
  <c r="G2543" i="6"/>
  <c r="G2544" i="6"/>
  <c r="G2545" i="6"/>
  <c r="G2546" i="6"/>
  <c r="G2547" i="6"/>
  <c r="G2548" i="6"/>
  <c r="G2549" i="6"/>
  <c r="G2550" i="6"/>
  <c r="G2551" i="6"/>
  <c r="G2552" i="6"/>
  <c r="G2553" i="6"/>
  <c r="G2554" i="6"/>
  <c r="G2555" i="6"/>
  <c r="G2556" i="6"/>
  <c r="G2557" i="6"/>
  <c r="G2558" i="6"/>
  <c r="G2559" i="6"/>
  <c r="G2560" i="6"/>
  <c r="G2561" i="6"/>
  <c r="G2562" i="6"/>
  <c r="G2563" i="6"/>
  <c r="G2564" i="6"/>
  <c r="G2565" i="6"/>
  <c r="G2566" i="6"/>
  <c r="G2567" i="6"/>
  <c r="G2568" i="6"/>
  <c r="G2569" i="6"/>
  <c r="G2570" i="6"/>
  <c r="G2571" i="6"/>
  <c r="G2572" i="6"/>
  <c r="G2573" i="6"/>
  <c r="G2574" i="6"/>
  <c r="G2575" i="6"/>
  <c r="G2576" i="6"/>
  <c r="G2577" i="6"/>
  <c r="G2578" i="6"/>
  <c r="G2579" i="6"/>
  <c r="G2580" i="6"/>
  <c r="G2581" i="6"/>
  <c r="G2582" i="6"/>
  <c r="G2583" i="6"/>
  <c r="G2584" i="6"/>
  <c r="G2585" i="6"/>
  <c r="G2586" i="6"/>
  <c r="G2587" i="6"/>
  <c r="G2588" i="6"/>
  <c r="G2589" i="6"/>
  <c r="G2590" i="6"/>
  <c r="G2591" i="6"/>
  <c r="G2592" i="6"/>
  <c r="G2593" i="6"/>
  <c r="G2594" i="6"/>
  <c r="G2595" i="6"/>
  <c r="G2596" i="6"/>
  <c r="G2597" i="6"/>
  <c r="G2598" i="6"/>
  <c r="G2599" i="6"/>
  <c r="G2600" i="6"/>
  <c r="G2601" i="6"/>
  <c r="G2602" i="6"/>
  <c r="G2603" i="6"/>
  <c r="G2604" i="6"/>
  <c r="G2605" i="6"/>
  <c r="G2606" i="6"/>
  <c r="G2607" i="6"/>
  <c r="G2608" i="6"/>
  <c r="G2609" i="6"/>
  <c r="G2610" i="6"/>
  <c r="G2611" i="6"/>
  <c r="G2612" i="6"/>
  <c r="G2613" i="6"/>
  <c r="G2614" i="6"/>
  <c r="G2615" i="6"/>
  <c r="G2616" i="6"/>
  <c r="G2617" i="6"/>
  <c r="G2618" i="6"/>
  <c r="G2619" i="6"/>
  <c r="G2620" i="6"/>
  <c r="G2621" i="6"/>
  <c r="G2622" i="6"/>
  <c r="G2623" i="6"/>
  <c r="G2624" i="6"/>
  <c r="G2625" i="6"/>
  <c r="G2626" i="6"/>
  <c r="G2627" i="6"/>
  <c r="G2628" i="6"/>
  <c r="G2629" i="6"/>
  <c r="G2630" i="6"/>
  <c r="G2631" i="6"/>
  <c r="G2632" i="6"/>
  <c r="G2633" i="6"/>
  <c r="G2634" i="6"/>
  <c r="G2635" i="6"/>
  <c r="G2636" i="6"/>
  <c r="G2637" i="6"/>
  <c r="G2638" i="6"/>
  <c r="G2639" i="6"/>
  <c r="G2640" i="6"/>
  <c r="G2641" i="6"/>
  <c r="G2642" i="6"/>
  <c r="G2643" i="6"/>
  <c r="G2644" i="6"/>
  <c r="G2645" i="6"/>
  <c r="G2646" i="6"/>
  <c r="G2647" i="6"/>
  <c r="G2648" i="6"/>
  <c r="G2649" i="6"/>
  <c r="G2650" i="6"/>
  <c r="G2651" i="6"/>
  <c r="G2652" i="6"/>
  <c r="G2653" i="6"/>
  <c r="G2654" i="6"/>
  <c r="G2655" i="6"/>
  <c r="G2656" i="6"/>
  <c r="G2657" i="6"/>
  <c r="G2658" i="6"/>
  <c r="G2659" i="6"/>
  <c r="G2660" i="6"/>
  <c r="G2661" i="6"/>
  <c r="G2662" i="6"/>
  <c r="G2663" i="6"/>
  <c r="G2664" i="6"/>
  <c r="G2665" i="6"/>
  <c r="G2666" i="6"/>
  <c r="G2667" i="6"/>
  <c r="G2668" i="6"/>
  <c r="G2669" i="6"/>
  <c r="G2670" i="6"/>
  <c r="G2671" i="6"/>
  <c r="G2672" i="6"/>
  <c r="G2673" i="6"/>
  <c r="G2674" i="6"/>
  <c r="G2675" i="6"/>
  <c r="G2676" i="6"/>
  <c r="G2677" i="6"/>
  <c r="G2678" i="6"/>
  <c r="G2679" i="6"/>
  <c r="G2680" i="6"/>
  <c r="G2681" i="6"/>
  <c r="G2682" i="6"/>
  <c r="G2683" i="6"/>
  <c r="G2684" i="6"/>
  <c r="G2685" i="6"/>
  <c r="G2686" i="6"/>
  <c r="G2687" i="6"/>
  <c r="G2688" i="6"/>
  <c r="G2689" i="6"/>
  <c r="G2690" i="6"/>
  <c r="G2691" i="6"/>
  <c r="G2692" i="6"/>
  <c r="G2693" i="6"/>
  <c r="G2694" i="6"/>
  <c r="G2695" i="6"/>
  <c r="G2696" i="6"/>
  <c r="G2697" i="6"/>
  <c r="G2698" i="6"/>
  <c r="G2699" i="6"/>
  <c r="G2700" i="6"/>
  <c r="G2701" i="6"/>
  <c r="G2702" i="6"/>
  <c r="G2703" i="6"/>
  <c r="G2704" i="6"/>
  <c r="G2705" i="6"/>
  <c r="G2706" i="6"/>
  <c r="G2707" i="6"/>
  <c r="G2708" i="6"/>
  <c r="G2709" i="6"/>
  <c r="G2710" i="6"/>
  <c r="G2711" i="6"/>
  <c r="G2712" i="6"/>
  <c r="G2713" i="6"/>
  <c r="G2714" i="6"/>
  <c r="G2715" i="6"/>
  <c r="G2716" i="6"/>
  <c r="G2717" i="6"/>
  <c r="G2718" i="6"/>
  <c r="G2719" i="6"/>
  <c r="G2720" i="6"/>
  <c r="G2721" i="6"/>
  <c r="G2722" i="6"/>
  <c r="G2723" i="6"/>
  <c r="G2724" i="6"/>
  <c r="G2725" i="6"/>
  <c r="G2726" i="6"/>
  <c r="G2727" i="6"/>
  <c r="G2728" i="6"/>
  <c r="G2729" i="6"/>
  <c r="G2730" i="6"/>
  <c r="G2731" i="6"/>
  <c r="G2732" i="6"/>
  <c r="G2733" i="6"/>
  <c r="G2734" i="6"/>
  <c r="G2735" i="6"/>
  <c r="G2736" i="6"/>
  <c r="G2737" i="6"/>
  <c r="G2738" i="6"/>
  <c r="G2739" i="6"/>
  <c r="G2740" i="6"/>
  <c r="G2741" i="6"/>
  <c r="G2742" i="6"/>
  <c r="G2743" i="6"/>
  <c r="G2744" i="6"/>
  <c r="G2745" i="6"/>
  <c r="G2746" i="6"/>
  <c r="G2747" i="6"/>
  <c r="G2748" i="6"/>
  <c r="G2749" i="6"/>
  <c r="G2750" i="6"/>
  <c r="G2751" i="6"/>
  <c r="G2752" i="6"/>
  <c r="G2753" i="6"/>
  <c r="G2754" i="6"/>
  <c r="G2755" i="6"/>
  <c r="G2756" i="6"/>
  <c r="G2757" i="6"/>
  <c r="G2758" i="6"/>
  <c r="G2759" i="6"/>
  <c r="G2760" i="6"/>
  <c r="G2761" i="6"/>
  <c r="G2762" i="6"/>
  <c r="G2763" i="6"/>
  <c r="G2764" i="6"/>
  <c r="G2765" i="6"/>
  <c r="G2766" i="6"/>
  <c r="G2767" i="6"/>
  <c r="G2768" i="6"/>
  <c r="G2769" i="6"/>
  <c r="G2770" i="6"/>
  <c r="G2771" i="6"/>
  <c r="G2772" i="6"/>
  <c r="G2773" i="6"/>
  <c r="G2774" i="6"/>
  <c r="G2775" i="6"/>
  <c r="G2776" i="6"/>
  <c r="G2777" i="6"/>
  <c r="G2778" i="6"/>
  <c r="G2779" i="6"/>
  <c r="G2780" i="6"/>
  <c r="G2781" i="6"/>
  <c r="G2782" i="6"/>
  <c r="G2783" i="6"/>
  <c r="G2784" i="6"/>
  <c r="G2785" i="6"/>
  <c r="G2786" i="6"/>
  <c r="G2787" i="6"/>
  <c r="G2788" i="6"/>
  <c r="G2789" i="6"/>
  <c r="G2790" i="6"/>
  <c r="G2791" i="6"/>
  <c r="G2792" i="6"/>
  <c r="G2793" i="6"/>
  <c r="G2794" i="6"/>
  <c r="G2795" i="6"/>
  <c r="G2796" i="6"/>
  <c r="G2797" i="6"/>
  <c r="G2798" i="6"/>
  <c r="G2799" i="6"/>
  <c r="G2800" i="6"/>
  <c r="G2801" i="6"/>
  <c r="G2802" i="6"/>
  <c r="G2803" i="6"/>
  <c r="G2804" i="6"/>
  <c r="G2805" i="6"/>
  <c r="G2806" i="6"/>
  <c r="G2807" i="6"/>
  <c r="G2808" i="6"/>
  <c r="G2809" i="6"/>
  <c r="G2810" i="6"/>
  <c r="G2811" i="6"/>
  <c r="G2812" i="6"/>
  <c r="G2813" i="6"/>
  <c r="G2814" i="6"/>
  <c r="G2815" i="6"/>
  <c r="G2816" i="6"/>
  <c r="G2817" i="6"/>
  <c r="G2818" i="6"/>
  <c r="G2819" i="6"/>
  <c r="G2820" i="6"/>
  <c r="G2821" i="6"/>
  <c r="G2822" i="6"/>
  <c r="G2823" i="6"/>
  <c r="G2824" i="6"/>
  <c r="G2825" i="6"/>
  <c r="G2826" i="6"/>
  <c r="G2827" i="6"/>
  <c r="G2828" i="6"/>
  <c r="G2829" i="6"/>
  <c r="G2830" i="6"/>
  <c r="G2831" i="6"/>
  <c r="G2832" i="6"/>
  <c r="G2833" i="6"/>
  <c r="G2834" i="6"/>
  <c r="G2835" i="6"/>
  <c r="G2836" i="6"/>
  <c r="G2837" i="6"/>
  <c r="G2838" i="6"/>
  <c r="G2839" i="6"/>
  <c r="G2840" i="6"/>
  <c r="G2841" i="6"/>
  <c r="G2842" i="6"/>
  <c r="G2843" i="6"/>
  <c r="G2844" i="6"/>
  <c r="G2845" i="6"/>
  <c r="G2846" i="6"/>
  <c r="G2847" i="6"/>
  <c r="G2848" i="6"/>
  <c r="G2849" i="6"/>
  <c r="G2850" i="6"/>
  <c r="G2851" i="6"/>
  <c r="G2852" i="6"/>
  <c r="G2853" i="6"/>
  <c r="G2854" i="6"/>
  <c r="G2855" i="6"/>
  <c r="G2856" i="6"/>
  <c r="G2857" i="6"/>
  <c r="G2858" i="6"/>
  <c r="G2859" i="6"/>
  <c r="G2860" i="6"/>
  <c r="G2861" i="6"/>
  <c r="G2862" i="6"/>
  <c r="G2863" i="6"/>
  <c r="G2864" i="6"/>
  <c r="G2865" i="6"/>
  <c r="G2866" i="6"/>
  <c r="G2867" i="6"/>
  <c r="G2868" i="6"/>
  <c r="G2869" i="6"/>
  <c r="G2870" i="6"/>
  <c r="G2871" i="6"/>
  <c r="G2872" i="6"/>
  <c r="G2873" i="6"/>
  <c r="G2874" i="6"/>
  <c r="G2875" i="6"/>
  <c r="G2876" i="6"/>
  <c r="G2877" i="6"/>
  <c r="G2878" i="6"/>
  <c r="G2879" i="6"/>
  <c r="G2880" i="6"/>
  <c r="G2881" i="6"/>
  <c r="G2882" i="6"/>
  <c r="G2883" i="6"/>
  <c r="G2884" i="6"/>
  <c r="G2885" i="6"/>
  <c r="G2886" i="6"/>
  <c r="G2887" i="6"/>
  <c r="G2888" i="6"/>
  <c r="G2889" i="6"/>
  <c r="G2890" i="6"/>
  <c r="G2891" i="6"/>
  <c r="G2892" i="6"/>
  <c r="G2893" i="6"/>
  <c r="G2894" i="6"/>
  <c r="G2895" i="6"/>
  <c r="G2896" i="6"/>
  <c r="G2897" i="6"/>
  <c r="G2898" i="6"/>
  <c r="G2899" i="6"/>
  <c r="G2900" i="6"/>
  <c r="G2901" i="6"/>
  <c r="G2902" i="6"/>
  <c r="G2903" i="6"/>
  <c r="G2904" i="6"/>
  <c r="G2905" i="6"/>
  <c r="G2906" i="6"/>
  <c r="G2907" i="6"/>
  <c r="G2908" i="6"/>
  <c r="G2909" i="6"/>
  <c r="G2910" i="6"/>
  <c r="G2911" i="6"/>
  <c r="G2912" i="6"/>
  <c r="G2913" i="6"/>
  <c r="G2914" i="6"/>
  <c r="G2915" i="6"/>
  <c r="G2916" i="6"/>
  <c r="G2917" i="6"/>
  <c r="G2918" i="6"/>
  <c r="G2919" i="6"/>
  <c r="G2920" i="6"/>
  <c r="G2921" i="6"/>
  <c r="G2922" i="6"/>
  <c r="G2923" i="6"/>
  <c r="G2924" i="6"/>
  <c r="G2925" i="6"/>
  <c r="G2926" i="6"/>
  <c r="G2927" i="6"/>
  <c r="G2928" i="6"/>
  <c r="G2929" i="6"/>
  <c r="G2930" i="6"/>
  <c r="G2931" i="6"/>
  <c r="G2932" i="6"/>
  <c r="G2933" i="6"/>
  <c r="G2934" i="6"/>
  <c r="G2935" i="6"/>
  <c r="G2936" i="6"/>
  <c r="G2937" i="6"/>
  <c r="G2938" i="6"/>
  <c r="G2939" i="6"/>
  <c r="G2940" i="6"/>
  <c r="G2941" i="6"/>
  <c r="G2942" i="6"/>
  <c r="G2943" i="6"/>
  <c r="G2944" i="6"/>
  <c r="G2945" i="6"/>
  <c r="G2946" i="6"/>
  <c r="G2947" i="6"/>
  <c r="G2948" i="6"/>
  <c r="G2949" i="6"/>
  <c r="G2950" i="6"/>
  <c r="G2951" i="6"/>
  <c r="G2952" i="6"/>
  <c r="G2953" i="6"/>
  <c r="G2954" i="6"/>
  <c r="G2955" i="6"/>
  <c r="G2956" i="6"/>
  <c r="G2957" i="6"/>
  <c r="G2958" i="6"/>
  <c r="G2959" i="6"/>
  <c r="G2960" i="6"/>
  <c r="G2961" i="6"/>
  <c r="G2962" i="6"/>
  <c r="G2963" i="6"/>
  <c r="G2964" i="6"/>
  <c r="G2965" i="6"/>
  <c r="G2966" i="6"/>
  <c r="G2967" i="6"/>
  <c r="G2968" i="6"/>
  <c r="G2969" i="6"/>
  <c r="G2970" i="6"/>
  <c r="G2971" i="6"/>
  <c r="G2972" i="6"/>
  <c r="G2973" i="6"/>
  <c r="G2974" i="6"/>
  <c r="G2975" i="6"/>
  <c r="G2976" i="6"/>
  <c r="G2977" i="6"/>
  <c r="G2978" i="6"/>
  <c r="G2979" i="6"/>
  <c r="G2980" i="6"/>
  <c r="G2981" i="6"/>
  <c r="G2982" i="6"/>
  <c r="G2983" i="6"/>
  <c r="G2984" i="6"/>
  <c r="G2985" i="6"/>
  <c r="G2986" i="6"/>
  <c r="G2987" i="6"/>
  <c r="G2988" i="6"/>
  <c r="G2989" i="6"/>
  <c r="G2990" i="6"/>
  <c r="G2991" i="6"/>
  <c r="G2992" i="6"/>
  <c r="G2993" i="6"/>
  <c r="G2994" i="6"/>
  <c r="G2995" i="6"/>
  <c r="G2996" i="6"/>
  <c r="G2997" i="6"/>
  <c r="G2998" i="6"/>
  <c r="G2999" i="6"/>
  <c r="G3000" i="6"/>
  <c r="G3001" i="6"/>
  <c r="G3002" i="6"/>
  <c r="G3003" i="6"/>
  <c r="G3004" i="6"/>
  <c r="G3005" i="6"/>
  <c r="G3006" i="6"/>
  <c r="G3007" i="6"/>
  <c r="G3008" i="6"/>
  <c r="G3009" i="6"/>
  <c r="G3010" i="6"/>
  <c r="G3011" i="6"/>
  <c r="G3012" i="6"/>
  <c r="G3013" i="6"/>
  <c r="G3014" i="6"/>
  <c r="G3015" i="6"/>
  <c r="G3016" i="6"/>
  <c r="G3017" i="6"/>
  <c r="G3018" i="6"/>
  <c r="G3019" i="6"/>
  <c r="G3020" i="6"/>
  <c r="G3021" i="6"/>
  <c r="G3022" i="6"/>
  <c r="G3023" i="6"/>
  <c r="G3024" i="6"/>
  <c r="G3025" i="6"/>
  <c r="G3026" i="6"/>
  <c r="G3027" i="6"/>
  <c r="G3028" i="6"/>
  <c r="G3029" i="6"/>
  <c r="G3030" i="6"/>
  <c r="G3031" i="6"/>
  <c r="G3032" i="6"/>
  <c r="G3033" i="6"/>
  <c r="G3034" i="6"/>
  <c r="G3035" i="6"/>
  <c r="G3036" i="6"/>
  <c r="G3037" i="6"/>
  <c r="G3038" i="6"/>
  <c r="G3039" i="6"/>
  <c r="G3040" i="6"/>
  <c r="G3041" i="6"/>
  <c r="G3042" i="6"/>
  <c r="G3043" i="6"/>
  <c r="G3044" i="6"/>
  <c r="G3045" i="6"/>
  <c r="G3046" i="6"/>
  <c r="G3047" i="6"/>
  <c r="G3048" i="6"/>
  <c r="G3049" i="6"/>
  <c r="G3050" i="6"/>
  <c r="G3051" i="6"/>
  <c r="G3052" i="6"/>
  <c r="G3053" i="6"/>
  <c r="G3054" i="6"/>
  <c r="G3055" i="6"/>
  <c r="G3056" i="6"/>
  <c r="G3057" i="6"/>
  <c r="G3058" i="6"/>
  <c r="G3059" i="6"/>
  <c r="G3060" i="6"/>
  <c r="G3061" i="6"/>
  <c r="G3062" i="6"/>
  <c r="G3063" i="6"/>
  <c r="G3064" i="6"/>
  <c r="G3065" i="6"/>
  <c r="G3066" i="6"/>
  <c r="G3067" i="6"/>
  <c r="G3068" i="6"/>
  <c r="G3069" i="6"/>
  <c r="G3070" i="6"/>
  <c r="G3071" i="6"/>
  <c r="G3072" i="6"/>
  <c r="G3073" i="6"/>
  <c r="G3074" i="6"/>
  <c r="G3075" i="6"/>
  <c r="G3076" i="6"/>
  <c r="G3077" i="6"/>
  <c r="G3078" i="6"/>
  <c r="G3079" i="6"/>
  <c r="G3080" i="6"/>
  <c r="G3081" i="6"/>
  <c r="G3082" i="6"/>
  <c r="G3083" i="6"/>
  <c r="G3084" i="6"/>
  <c r="G3085" i="6"/>
  <c r="G3086" i="6"/>
  <c r="G3087" i="6"/>
  <c r="G3088" i="6"/>
  <c r="G3089" i="6"/>
  <c r="G3090" i="6"/>
  <c r="G3091" i="6"/>
  <c r="G3092" i="6"/>
  <c r="G3093" i="6"/>
  <c r="G3094" i="6"/>
  <c r="G3095" i="6"/>
  <c r="G3096" i="6"/>
  <c r="G3097" i="6"/>
  <c r="G3098" i="6"/>
  <c r="G3099" i="6"/>
  <c r="G3100" i="6"/>
  <c r="G3101" i="6"/>
  <c r="G3102" i="6"/>
  <c r="G3103" i="6"/>
  <c r="G3104" i="6"/>
  <c r="G3105" i="6"/>
  <c r="G3106" i="6"/>
  <c r="G3107" i="6"/>
  <c r="G3108" i="6"/>
  <c r="G3109" i="6"/>
  <c r="G3110" i="6"/>
  <c r="G3111" i="6"/>
  <c r="G3112" i="6"/>
  <c r="G3113" i="6"/>
  <c r="G3114" i="6"/>
  <c r="G3115" i="6"/>
  <c r="G3116" i="6"/>
  <c r="G3117" i="6"/>
  <c r="G3118" i="6"/>
  <c r="G3119" i="6"/>
  <c r="G3120" i="6"/>
  <c r="G3121" i="6"/>
  <c r="G3122" i="6"/>
  <c r="G3123" i="6"/>
  <c r="G3124" i="6"/>
  <c r="G3125" i="6"/>
  <c r="G3126" i="6"/>
  <c r="G3127" i="6"/>
  <c r="G3128" i="6"/>
  <c r="G3129" i="6"/>
  <c r="G3130" i="6"/>
  <c r="G3131" i="6"/>
  <c r="G3132" i="6"/>
  <c r="G3133" i="6"/>
  <c r="G3134" i="6"/>
  <c r="G3135" i="6"/>
  <c r="G3136" i="6"/>
  <c r="G3137" i="6"/>
  <c r="G3138" i="6"/>
  <c r="G3139" i="6"/>
  <c r="G3140" i="6"/>
  <c r="G3141" i="6"/>
  <c r="G3142" i="6"/>
  <c r="G3143" i="6"/>
  <c r="G3144" i="6"/>
  <c r="G3145" i="6"/>
  <c r="G3146" i="6"/>
  <c r="G3147" i="6"/>
  <c r="G3148" i="6"/>
  <c r="G3149" i="6"/>
  <c r="G3150" i="6"/>
  <c r="G3151" i="6"/>
  <c r="G3152" i="6"/>
  <c r="G3153" i="6"/>
  <c r="G3154" i="6"/>
  <c r="G3155" i="6"/>
  <c r="G3156" i="6"/>
  <c r="G3157" i="6"/>
  <c r="G3158" i="6"/>
  <c r="G3159" i="6"/>
  <c r="G3160" i="6"/>
  <c r="G3161" i="6"/>
  <c r="G3162" i="6"/>
  <c r="G3163" i="6"/>
  <c r="G3164" i="6"/>
  <c r="G3165" i="6"/>
  <c r="G3166" i="6"/>
  <c r="G3167" i="6"/>
  <c r="G3168" i="6"/>
  <c r="G3169" i="6"/>
  <c r="G3170" i="6"/>
  <c r="G3171" i="6"/>
  <c r="G3172" i="6"/>
  <c r="G3173" i="6"/>
  <c r="G3174" i="6"/>
  <c r="G3175" i="6"/>
  <c r="G3176" i="6"/>
  <c r="G3177" i="6"/>
  <c r="G3178" i="6"/>
  <c r="G3179" i="6"/>
  <c r="G3180" i="6"/>
  <c r="G3181" i="6"/>
  <c r="G3182" i="6"/>
  <c r="G3183" i="6"/>
  <c r="G3184" i="6"/>
  <c r="G3185" i="6"/>
  <c r="G3186" i="6"/>
  <c r="G3187" i="6"/>
  <c r="G3188" i="6"/>
  <c r="G3189" i="6"/>
  <c r="G3190" i="6"/>
  <c r="G3191" i="6"/>
  <c r="G3192" i="6"/>
  <c r="G3193" i="6"/>
  <c r="G3194" i="6"/>
  <c r="G3195" i="6"/>
  <c r="G3196" i="6"/>
  <c r="G3197" i="6"/>
  <c r="G3198" i="6"/>
  <c r="G3199" i="6"/>
  <c r="G3200" i="6"/>
  <c r="G3201" i="6"/>
  <c r="G3202" i="6"/>
  <c r="G3203" i="6"/>
  <c r="G3204" i="6"/>
  <c r="G3205" i="6"/>
  <c r="G3206" i="6"/>
  <c r="G3207" i="6"/>
  <c r="G3208" i="6"/>
  <c r="G3209" i="6"/>
  <c r="G3210" i="6"/>
  <c r="G3211" i="6"/>
  <c r="G3212" i="6"/>
  <c r="G3213" i="6"/>
  <c r="G3214" i="6"/>
  <c r="G3215" i="6"/>
  <c r="G3216" i="6"/>
  <c r="G3217" i="6"/>
  <c r="G3218" i="6"/>
  <c r="G3219" i="6"/>
  <c r="G3220" i="6"/>
  <c r="G3221" i="6"/>
  <c r="G3222" i="6"/>
  <c r="G3223" i="6"/>
  <c r="G3224" i="6"/>
  <c r="G3225" i="6"/>
  <c r="G3226" i="6"/>
  <c r="G3227" i="6"/>
  <c r="G3228" i="6"/>
  <c r="G3229" i="6"/>
  <c r="G3230" i="6"/>
  <c r="G3231" i="6"/>
  <c r="G3232" i="6"/>
  <c r="G3233" i="6"/>
  <c r="G3234" i="6"/>
  <c r="G3235" i="6"/>
  <c r="G3236" i="6"/>
  <c r="G3237" i="6"/>
  <c r="G3238" i="6"/>
  <c r="G3239" i="6"/>
  <c r="G3240" i="6"/>
  <c r="G3241" i="6"/>
  <c r="G3242" i="6"/>
  <c r="G3243" i="6"/>
  <c r="G3244" i="6"/>
  <c r="G3245" i="6"/>
  <c r="G3246" i="6"/>
  <c r="G3247" i="6"/>
  <c r="G3248" i="6"/>
  <c r="G3249" i="6"/>
  <c r="G3250" i="6"/>
  <c r="G3251" i="6"/>
  <c r="G3252" i="6"/>
  <c r="G3253" i="6"/>
  <c r="G3254" i="6"/>
  <c r="G3255" i="6"/>
  <c r="G3256" i="6"/>
  <c r="G3257" i="6"/>
  <c r="G3258" i="6"/>
  <c r="G3259" i="6"/>
  <c r="G3260" i="6"/>
  <c r="G3261" i="6"/>
  <c r="G3262" i="6"/>
  <c r="G3263" i="6"/>
  <c r="G3264" i="6"/>
  <c r="G3265" i="6"/>
  <c r="G3266" i="6"/>
  <c r="G3267" i="6"/>
  <c r="G3268" i="6"/>
  <c r="G3269" i="6"/>
  <c r="G3270" i="6"/>
  <c r="G3271" i="6"/>
  <c r="G3272" i="6"/>
  <c r="G3273" i="6"/>
  <c r="G3274" i="6"/>
  <c r="G3275" i="6"/>
  <c r="G3276" i="6"/>
  <c r="G3277" i="6"/>
  <c r="G3278" i="6"/>
  <c r="G3279" i="6"/>
  <c r="G3280" i="6"/>
  <c r="G3281" i="6"/>
  <c r="G3282" i="6"/>
  <c r="G3283" i="6"/>
  <c r="G3284" i="6"/>
  <c r="G3285" i="6"/>
  <c r="G3286" i="6"/>
  <c r="G3287" i="6"/>
  <c r="G3288" i="6"/>
  <c r="G3289" i="6"/>
  <c r="G3290" i="6"/>
  <c r="G3291" i="6"/>
  <c r="G3292" i="6"/>
  <c r="G3293" i="6"/>
  <c r="G3294" i="6"/>
  <c r="G3295" i="6"/>
  <c r="G3296" i="6"/>
  <c r="G3297" i="6"/>
  <c r="G3298" i="6"/>
  <c r="G3299" i="6"/>
  <c r="G3300" i="6"/>
  <c r="G3301" i="6"/>
  <c r="G3302" i="6"/>
  <c r="G3303" i="6"/>
  <c r="G3304" i="6"/>
  <c r="G3305" i="6"/>
  <c r="G3306" i="6"/>
  <c r="G3307" i="6"/>
  <c r="G3308" i="6"/>
  <c r="G3309" i="6"/>
  <c r="G3310" i="6"/>
  <c r="G3311" i="6"/>
  <c r="G3312" i="6"/>
  <c r="G3313" i="6"/>
  <c r="G3314" i="6"/>
  <c r="G3315" i="6"/>
  <c r="G3316" i="6"/>
  <c r="G3317" i="6"/>
  <c r="G3318" i="6"/>
  <c r="G3319" i="6"/>
  <c r="G3320" i="6"/>
  <c r="G3321" i="6"/>
  <c r="G3322" i="6"/>
  <c r="G3323" i="6"/>
  <c r="G3324" i="6"/>
  <c r="G3325" i="6"/>
  <c r="G3326" i="6"/>
  <c r="G3327" i="6"/>
  <c r="G3328" i="6"/>
  <c r="G3329" i="6"/>
  <c r="G3330" i="6"/>
  <c r="G3331" i="6"/>
  <c r="G3332" i="6"/>
  <c r="G3333" i="6"/>
  <c r="G3334" i="6"/>
  <c r="G3335" i="6"/>
  <c r="G3336" i="6"/>
  <c r="G3337" i="6"/>
  <c r="G3338" i="6"/>
  <c r="G3339" i="6"/>
  <c r="G3340" i="6"/>
  <c r="G3341" i="6"/>
  <c r="G3342" i="6"/>
  <c r="G3343" i="6"/>
  <c r="G3344" i="6"/>
  <c r="G3345" i="6"/>
  <c r="G3346" i="6"/>
  <c r="G3347" i="6"/>
  <c r="G3348" i="6"/>
  <c r="G3349" i="6"/>
  <c r="G3350" i="6"/>
  <c r="G3351" i="6"/>
  <c r="G3352" i="6"/>
  <c r="G3353" i="6"/>
  <c r="G3354" i="6"/>
  <c r="G3355" i="6"/>
  <c r="G3356" i="6"/>
  <c r="G3357" i="6"/>
  <c r="G3358" i="6"/>
  <c r="G3359" i="6"/>
  <c r="G3360" i="6"/>
  <c r="G3361" i="6"/>
  <c r="G3362" i="6"/>
  <c r="G3363" i="6"/>
  <c r="G3364" i="6"/>
  <c r="G3365" i="6"/>
  <c r="G3366" i="6"/>
  <c r="G3367" i="6"/>
  <c r="G3368" i="6"/>
  <c r="G3369" i="6"/>
  <c r="G3370" i="6"/>
  <c r="G3371" i="6"/>
  <c r="G3372" i="6"/>
  <c r="G3373" i="6"/>
  <c r="G3374" i="6"/>
  <c r="G3375" i="6"/>
  <c r="G3376" i="6"/>
  <c r="G3377" i="6"/>
  <c r="G3378" i="6"/>
  <c r="G3379" i="6"/>
  <c r="G3380" i="6"/>
  <c r="G3381" i="6"/>
  <c r="G3382" i="6"/>
  <c r="G3383" i="6"/>
  <c r="G3384" i="6"/>
  <c r="G3385" i="6"/>
  <c r="G3386" i="6"/>
  <c r="G3387" i="6"/>
  <c r="G3388" i="6"/>
  <c r="G3389" i="6"/>
  <c r="G3390" i="6"/>
  <c r="G3391" i="6"/>
  <c r="G3392" i="6"/>
  <c r="G3393" i="6"/>
  <c r="G3394" i="6"/>
  <c r="G3395" i="6"/>
  <c r="G3396" i="6"/>
  <c r="G3397" i="6"/>
  <c r="G3398" i="6"/>
  <c r="G3399" i="6"/>
  <c r="G3400" i="6"/>
  <c r="G3401" i="6"/>
  <c r="G3402" i="6"/>
  <c r="G3403" i="6"/>
  <c r="G3404" i="6"/>
  <c r="G3405" i="6"/>
  <c r="G3406" i="6"/>
  <c r="G3407" i="6"/>
  <c r="G3408" i="6"/>
  <c r="G3409" i="6"/>
  <c r="G3410" i="6"/>
  <c r="G3411" i="6"/>
  <c r="G3412" i="6"/>
  <c r="G3413" i="6"/>
  <c r="G3414" i="6"/>
  <c r="G3415" i="6"/>
  <c r="G3416" i="6"/>
  <c r="G3417" i="6"/>
  <c r="G3418" i="6"/>
  <c r="G3419" i="6"/>
  <c r="G3420" i="6"/>
  <c r="G3421" i="6"/>
  <c r="G3422" i="6"/>
  <c r="G3423" i="6"/>
  <c r="G3424" i="6"/>
  <c r="G3425" i="6"/>
  <c r="G3426" i="6"/>
  <c r="G3427" i="6"/>
  <c r="G3428" i="6"/>
  <c r="G3429" i="6"/>
  <c r="G3430" i="6"/>
  <c r="G3431" i="6"/>
  <c r="G3432" i="6"/>
  <c r="G3433" i="6"/>
  <c r="G3434" i="6"/>
  <c r="G3435" i="6"/>
  <c r="G3436" i="6"/>
  <c r="G3437" i="6"/>
  <c r="G3438" i="6"/>
  <c r="G3439" i="6"/>
  <c r="G3440" i="6"/>
  <c r="G3441" i="6"/>
  <c r="G3442" i="6"/>
  <c r="G3443" i="6"/>
  <c r="G3444" i="6"/>
  <c r="G3445" i="6"/>
  <c r="G3446" i="6"/>
  <c r="G3447" i="6"/>
  <c r="G3448" i="6"/>
  <c r="G3449" i="6"/>
  <c r="G3450" i="6"/>
  <c r="G3451" i="6"/>
  <c r="G3452" i="6"/>
  <c r="G3453" i="6"/>
  <c r="G3454" i="6"/>
  <c r="G3455" i="6"/>
  <c r="G3456" i="6"/>
  <c r="G3457" i="6"/>
  <c r="G3458" i="6"/>
  <c r="G3459" i="6"/>
  <c r="G3460" i="6"/>
  <c r="G3461" i="6"/>
  <c r="G3462" i="6"/>
  <c r="G3463" i="6"/>
  <c r="G3464" i="6"/>
  <c r="G3465" i="6"/>
  <c r="G3466" i="6"/>
  <c r="G3467" i="6"/>
  <c r="G3468" i="6"/>
  <c r="G3469" i="6"/>
  <c r="G3470" i="6"/>
  <c r="G3471" i="6"/>
  <c r="G3472" i="6"/>
  <c r="G3473" i="6"/>
  <c r="G3474" i="6"/>
  <c r="G3475" i="6"/>
  <c r="G3476" i="6"/>
  <c r="G3477" i="6"/>
  <c r="G3478" i="6"/>
  <c r="G3479" i="6"/>
  <c r="G3480" i="6"/>
  <c r="G3481" i="6"/>
  <c r="G3482" i="6"/>
  <c r="G3483" i="6"/>
  <c r="G3484" i="6"/>
  <c r="G3485" i="6"/>
  <c r="G3486" i="6"/>
  <c r="G3487" i="6"/>
  <c r="G3488" i="6"/>
  <c r="G3489" i="6"/>
  <c r="G3490" i="6"/>
  <c r="G3491" i="6"/>
  <c r="G3492" i="6"/>
  <c r="G3493" i="6"/>
  <c r="G3494" i="6"/>
  <c r="G3495" i="6"/>
  <c r="G3496" i="6"/>
  <c r="G3497" i="6"/>
  <c r="G3498" i="6"/>
  <c r="G3499" i="6"/>
  <c r="G3500" i="6"/>
  <c r="G3501" i="6"/>
  <c r="G3502" i="6"/>
  <c r="G3503" i="6"/>
  <c r="G3504" i="6"/>
  <c r="G3505" i="6"/>
  <c r="G3506" i="6"/>
  <c r="G3507" i="6"/>
  <c r="G3508" i="6"/>
  <c r="G3509" i="6"/>
  <c r="G3510" i="6"/>
  <c r="G3511" i="6"/>
  <c r="G3512" i="6"/>
  <c r="G3513" i="6"/>
  <c r="G3514" i="6"/>
  <c r="G3515" i="6"/>
  <c r="G3516" i="6"/>
  <c r="G3517" i="6"/>
  <c r="G3518" i="6"/>
  <c r="G3519" i="6"/>
  <c r="G3520" i="6"/>
  <c r="G3521" i="6"/>
  <c r="G3522" i="6"/>
  <c r="G3523" i="6"/>
  <c r="G3524" i="6"/>
  <c r="G3525" i="6"/>
  <c r="G3526" i="6"/>
  <c r="G3527" i="6"/>
  <c r="G3528" i="6"/>
  <c r="G3529" i="6"/>
  <c r="G3530" i="6"/>
  <c r="G3531" i="6"/>
  <c r="G3532" i="6"/>
  <c r="G3533" i="6"/>
  <c r="G3534" i="6"/>
  <c r="G3535" i="6"/>
  <c r="G3536" i="6"/>
  <c r="G3537" i="6"/>
  <c r="G3538" i="6"/>
  <c r="G3539" i="6"/>
  <c r="G3540" i="6"/>
  <c r="G3541" i="6"/>
  <c r="G3542" i="6"/>
  <c r="G3543" i="6"/>
  <c r="G3544" i="6"/>
  <c r="G3545" i="6"/>
  <c r="G3546" i="6"/>
  <c r="G3547" i="6"/>
  <c r="G3548" i="6"/>
  <c r="G3549" i="6"/>
  <c r="G3550" i="6"/>
  <c r="G3551" i="6"/>
  <c r="G3552" i="6"/>
  <c r="G3553" i="6"/>
  <c r="G3554" i="6"/>
  <c r="G3555" i="6"/>
  <c r="G3556" i="6"/>
  <c r="G3557" i="6"/>
  <c r="G3558" i="6"/>
  <c r="G3559" i="6"/>
  <c r="G3560" i="6"/>
  <c r="G3561" i="6"/>
  <c r="G3562" i="6"/>
  <c r="G3563" i="6"/>
  <c r="G3564" i="6"/>
  <c r="G3565" i="6"/>
  <c r="G3566" i="6"/>
  <c r="G3567" i="6"/>
  <c r="G3568" i="6"/>
  <c r="G3569" i="6"/>
  <c r="G3570" i="6"/>
  <c r="G3571" i="6"/>
  <c r="G3572" i="6"/>
  <c r="G3573" i="6"/>
  <c r="G3574" i="6"/>
  <c r="G3575" i="6"/>
  <c r="G3576" i="6"/>
  <c r="G3577" i="6"/>
  <c r="G3578" i="6"/>
  <c r="G3579" i="6"/>
  <c r="G3580" i="6"/>
  <c r="G3581" i="6"/>
  <c r="G3582" i="6"/>
  <c r="G3583" i="6"/>
  <c r="G3584" i="6"/>
  <c r="G3585" i="6"/>
  <c r="G3586" i="6"/>
  <c r="G3587" i="6"/>
  <c r="G3588" i="6"/>
  <c r="G3589" i="6"/>
  <c r="G3590" i="6"/>
  <c r="G3591" i="6"/>
  <c r="G3592" i="6"/>
  <c r="G3593" i="6"/>
  <c r="G3594" i="6"/>
  <c r="G3595" i="6"/>
  <c r="G3596" i="6"/>
  <c r="G3597" i="6"/>
  <c r="G3598" i="6"/>
  <c r="G3599" i="6"/>
  <c r="G3600" i="6"/>
  <c r="G3601" i="6"/>
  <c r="G3602" i="6"/>
  <c r="G3603" i="6"/>
  <c r="G3604" i="6"/>
  <c r="G3605" i="6"/>
  <c r="G3606" i="6"/>
  <c r="G3607" i="6"/>
  <c r="G3608" i="6"/>
  <c r="G3609" i="6"/>
  <c r="G3610" i="6"/>
  <c r="G3611" i="6"/>
  <c r="G3612" i="6"/>
  <c r="G3613" i="6"/>
  <c r="G3614" i="6"/>
  <c r="G3615" i="6"/>
  <c r="G3616" i="6"/>
  <c r="G3617" i="6"/>
  <c r="G3618" i="6"/>
  <c r="G3619" i="6"/>
  <c r="G3620" i="6"/>
  <c r="G3621" i="6"/>
  <c r="G3622" i="6"/>
  <c r="G3623" i="6"/>
  <c r="G3624" i="6"/>
  <c r="G3625" i="6"/>
  <c r="G3626" i="6"/>
  <c r="G3627" i="6"/>
  <c r="G3628" i="6"/>
  <c r="G3629" i="6"/>
  <c r="G3630" i="6"/>
  <c r="G3631" i="6"/>
  <c r="G3632" i="6"/>
  <c r="G3633" i="6"/>
  <c r="G3634" i="6"/>
  <c r="G3635" i="6"/>
  <c r="G3636" i="6"/>
  <c r="G3637" i="6"/>
  <c r="G3638" i="6"/>
  <c r="G3639" i="6"/>
  <c r="G3640" i="6"/>
  <c r="G3641" i="6"/>
  <c r="G3642" i="6"/>
  <c r="G3643" i="6"/>
  <c r="G3644" i="6"/>
  <c r="G3645" i="6"/>
  <c r="G3646" i="6"/>
  <c r="G3647" i="6"/>
  <c r="G3648" i="6"/>
  <c r="G3649" i="6"/>
  <c r="G3650" i="6"/>
  <c r="G3651" i="6"/>
  <c r="G3652" i="6"/>
  <c r="G3653" i="6"/>
  <c r="G3654" i="6"/>
  <c r="G3655" i="6"/>
  <c r="G3656" i="6"/>
  <c r="G3657" i="6"/>
  <c r="G3658" i="6"/>
  <c r="G3659" i="6"/>
  <c r="G3660" i="6"/>
  <c r="G3661" i="6"/>
  <c r="G3662" i="6"/>
  <c r="G3663" i="6"/>
  <c r="G3664" i="6"/>
  <c r="G3665" i="6"/>
  <c r="G3666" i="6"/>
  <c r="G3667" i="6"/>
  <c r="G3668" i="6"/>
  <c r="G3669" i="6"/>
  <c r="G3670" i="6"/>
  <c r="G3671" i="6"/>
  <c r="G3672" i="6"/>
  <c r="G3673" i="6"/>
  <c r="G3674" i="6"/>
  <c r="G3675" i="6"/>
  <c r="G3676" i="6"/>
  <c r="G3677" i="6"/>
  <c r="G3678" i="6"/>
  <c r="G3679" i="6"/>
  <c r="G3680" i="6"/>
  <c r="G3681" i="6"/>
  <c r="G3682" i="6"/>
  <c r="G3683" i="6"/>
  <c r="G3684" i="6"/>
  <c r="G3685" i="6"/>
  <c r="G3686" i="6"/>
  <c r="G3687" i="6"/>
  <c r="G3688" i="6"/>
  <c r="G3689" i="6"/>
  <c r="G3690" i="6"/>
  <c r="G3691" i="6"/>
  <c r="G3692" i="6"/>
  <c r="G3693" i="6"/>
  <c r="G3694" i="6"/>
  <c r="G3695" i="6"/>
  <c r="G3696" i="6"/>
  <c r="G3697" i="6"/>
  <c r="G3698" i="6"/>
  <c r="G3699" i="6"/>
  <c r="G3700" i="6"/>
  <c r="G3701" i="6"/>
  <c r="G3702" i="6"/>
  <c r="G3703" i="6"/>
  <c r="G3704" i="6"/>
  <c r="G3705" i="6"/>
  <c r="G3706" i="6"/>
  <c r="G3707" i="6"/>
  <c r="G3708" i="6"/>
  <c r="G3709" i="6"/>
  <c r="G3710" i="6"/>
  <c r="G3711" i="6"/>
  <c r="G3712" i="6"/>
  <c r="G3713" i="6"/>
  <c r="G3714" i="6"/>
  <c r="G3715" i="6"/>
  <c r="G3716" i="6"/>
  <c r="G3717" i="6"/>
  <c r="G3718" i="6"/>
  <c r="G3719" i="6"/>
  <c r="G3720" i="6"/>
  <c r="G3721" i="6"/>
  <c r="G3722" i="6"/>
  <c r="G3723" i="6"/>
  <c r="G3724" i="6"/>
  <c r="G3725" i="6"/>
  <c r="G3726" i="6"/>
  <c r="G3727" i="6"/>
  <c r="G3728" i="6"/>
  <c r="G3729" i="6"/>
  <c r="G3730" i="6"/>
  <c r="G3731" i="6"/>
  <c r="G3732" i="6"/>
  <c r="G3733" i="6"/>
  <c r="G3734" i="6"/>
  <c r="G3735" i="6"/>
  <c r="G3736" i="6"/>
  <c r="G3737" i="6"/>
  <c r="G3738" i="6"/>
  <c r="G3739" i="6"/>
  <c r="G3740" i="6"/>
  <c r="G3741" i="6"/>
  <c r="G3742" i="6"/>
  <c r="G3743" i="6"/>
  <c r="G3744" i="6"/>
  <c r="G3745" i="6"/>
  <c r="G3746" i="6"/>
  <c r="G3747" i="6"/>
  <c r="G3748" i="6"/>
  <c r="G3749" i="6"/>
  <c r="G3750" i="6"/>
  <c r="G3751" i="6"/>
  <c r="G3752" i="6"/>
  <c r="G3753" i="6"/>
  <c r="G3754" i="6"/>
  <c r="G3755" i="6"/>
  <c r="G3756" i="6"/>
  <c r="G3757" i="6"/>
  <c r="G3758" i="6"/>
  <c r="G3759" i="6"/>
  <c r="G3760" i="6"/>
  <c r="G3761" i="6"/>
  <c r="G3762" i="6"/>
  <c r="G3763" i="6"/>
  <c r="G3764" i="6"/>
  <c r="G3765" i="6"/>
  <c r="G3766" i="6"/>
  <c r="G3767" i="6"/>
  <c r="G3768" i="6"/>
  <c r="G3769" i="6"/>
  <c r="G3770" i="6"/>
  <c r="G3771" i="6"/>
  <c r="G3772" i="6"/>
  <c r="G3773" i="6"/>
  <c r="G3774" i="6"/>
  <c r="G3775" i="6"/>
  <c r="G3776" i="6"/>
  <c r="G3777" i="6"/>
  <c r="G3778" i="6"/>
  <c r="G3779" i="6"/>
  <c r="G3780" i="6"/>
  <c r="G3781" i="6"/>
  <c r="G3782" i="6"/>
  <c r="G3783" i="6"/>
  <c r="G3784" i="6"/>
  <c r="G3785" i="6"/>
  <c r="G3786" i="6"/>
  <c r="G3787" i="6"/>
  <c r="G3788" i="6"/>
  <c r="G3789" i="6"/>
  <c r="G3790" i="6"/>
  <c r="G3791" i="6"/>
  <c r="G3792" i="6"/>
  <c r="G3793" i="6"/>
  <c r="G3794" i="6"/>
  <c r="G3795" i="6"/>
  <c r="G3796" i="6"/>
  <c r="G3797" i="6"/>
  <c r="G3798" i="6"/>
  <c r="G3799" i="6"/>
  <c r="G3800" i="6"/>
  <c r="G3801" i="6"/>
  <c r="G3802" i="6"/>
  <c r="G3803" i="6"/>
  <c r="G3804" i="6"/>
  <c r="G3805" i="6"/>
  <c r="G3806" i="6"/>
  <c r="G3807" i="6"/>
  <c r="G3808" i="6"/>
  <c r="G3809" i="6"/>
  <c r="G3810" i="6"/>
  <c r="G3811" i="6"/>
  <c r="G3812" i="6"/>
  <c r="G3813" i="6"/>
  <c r="G3814" i="6"/>
  <c r="G3815" i="6"/>
  <c r="G3816" i="6"/>
  <c r="G3817" i="6"/>
  <c r="G3818" i="6"/>
  <c r="G3819" i="6"/>
  <c r="G3820" i="6"/>
  <c r="G3821" i="6"/>
  <c r="G3822" i="6"/>
  <c r="G3823" i="6"/>
  <c r="G3824" i="6"/>
  <c r="G3825" i="6"/>
  <c r="G3826" i="6"/>
  <c r="G3827" i="6"/>
  <c r="G3828" i="6"/>
  <c r="G3829" i="6"/>
  <c r="G3830" i="6"/>
  <c r="G3831" i="6"/>
  <c r="G3832" i="6"/>
  <c r="G3833" i="6"/>
  <c r="G3834" i="6"/>
  <c r="G3835" i="6"/>
  <c r="G3836" i="6"/>
  <c r="G3837" i="6"/>
  <c r="G3838" i="6"/>
  <c r="G3839" i="6"/>
  <c r="G3840" i="6"/>
  <c r="G3841" i="6"/>
  <c r="G3842" i="6"/>
  <c r="G3843" i="6"/>
  <c r="G3844" i="6"/>
  <c r="G3845" i="6"/>
  <c r="G3846" i="6"/>
  <c r="G3847" i="6"/>
  <c r="G3848" i="6"/>
  <c r="G3849" i="6"/>
  <c r="G3850" i="6"/>
  <c r="G3851" i="6"/>
  <c r="G3852" i="6"/>
  <c r="G3853" i="6"/>
  <c r="G3854" i="6"/>
  <c r="G3855" i="6"/>
  <c r="G3856" i="6"/>
  <c r="G3857" i="6"/>
  <c r="G3858" i="6"/>
  <c r="G3859" i="6"/>
  <c r="G3860" i="6"/>
  <c r="G3861" i="6"/>
  <c r="G3862" i="6"/>
  <c r="G3863" i="6"/>
  <c r="G3864" i="6"/>
  <c r="G3865" i="6"/>
  <c r="G3866" i="6"/>
  <c r="G3867" i="6"/>
  <c r="G3868" i="6"/>
  <c r="G3869" i="6"/>
  <c r="G3870" i="6"/>
  <c r="G3871" i="6"/>
  <c r="G3872" i="6"/>
  <c r="G3873" i="6"/>
  <c r="G3874" i="6"/>
  <c r="G3875" i="6"/>
  <c r="G3876" i="6"/>
  <c r="G3877" i="6"/>
  <c r="G3878" i="6"/>
  <c r="G3879" i="6"/>
  <c r="G3880" i="6"/>
  <c r="G3881" i="6"/>
  <c r="G3882" i="6"/>
  <c r="G3883" i="6"/>
  <c r="G3884" i="6"/>
  <c r="G3885" i="6"/>
  <c r="G3886" i="6"/>
  <c r="G3887" i="6"/>
  <c r="G3888" i="6"/>
  <c r="G3889" i="6"/>
  <c r="G3890" i="6"/>
  <c r="G3891" i="6"/>
  <c r="G3892" i="6"/>
  <c r="G3893" i="6"/>
  <c r="G3894" i="6"/>
  <c r="G3895" i="6"/>
  <c r="G3896" i="6"/>
  <c r="G3897" i="6"/>
  <c r="G3898" i="6"/>
  <c r="G3899" i="6"/>
  <c r="G3900" i="6"/>
  <c r="G3901" i="6"/>
  <c r="G3902" i="6"/>
  <c r="G3903" i="6"/>
  <c r="G3904" i="6"/>
  <c r="G3905" i="6"/>
  <c r="G3906" i="6"/>
  <c r="G3907" i="6"/>
  <c r="G3908" i="6"/>
  <c r="G3909" i="6"/>
  <c r="G3910" i="6"/>
  <c r="G3911" i="6"/>
  <c r="G3912" i="6"/>
  <c r="G3913" i="6"/>
  <c r="G3914" i="6"/>
  <c r="G3915" i="6"/>
  <c r="G3916" i="6"/>
  <c r="G3917" i="6"/>
  <c r="G3918" i="6"/>
  <c r="G3919" i="6"/>
  <c r="G3920" i="6"/>
  <c r="G3921" i="6"/>
  <c r="G3922" i="6"/>
  <c r="G3923" i="6"/>
  <c r="G3924" i="6"/>
  <c r="G3925" i="6"/>
  <c r="G3926" i="6"/>
  <c r="G3927" i="6"/>
  <c r="G3928" i="6"/>
  <c r="G3929" i="6"/>
  <c r="G3930" i="6"/>
  <c r="G3931" i="6"/>
  <c r="G3932" i="6"/>
  <c r="G3933" i="6"/>
  <c r="G3934" i="6"/>
  <c r="G3935" i="6"/>
  <c r="G3936" i="6"/>
  <c r="G3937" i="6"/>
  <c r="G3938" i="6"/>
  <c r="G3939" i="6"/>
  <c r="G3940" i="6"/>
  <c r="G3941" i="6"/>
  <c r="G3942" i="6"/>
  <c r="G3943" i="6"/>
  <c r="G3944" i="6"/>
  <c r="G3945" i="6"/>
  <c r="G3946" i="6"/>
  <c r="G3947" i="6"/>
  <c r="G3948" i="6"/>
  <c r="G3949" i="6"/>
  <c r="G3950" i="6"/>
  <c r="G3951" i="6"/>
  <c r="G3952" i="6"/>
  <c r="G3953" i="6"/>
  <c r="G3954" i="6"/>
  <c r="G3955" i="6"/>
  <c r="G3956" i="6"/>
  <c r="G3957" i="6"/>
  <c r="G3958" i="6"/>
  <c r="G3959" i="6"/>
  <c r="G3960" i="6"/>
  <c r="G3961" i="6"/>
  <c r="G3962" i="6"/>
  <c r="G3963" i="6"/>
  <c r="G3964" i="6"/>
  <c r="G3965" i="6"/>
  <c r="G3966" i="6"/>
  <c r="G3967" i="6"/>
  <c r="G3968" i="6"/>
  <c r="G3969" i="6"/>
  <c r="G3970" i="6"/>
  <c r="G3971" i="6"/>
  <c r="G3972" i="6"/>
  <c r="G3973" i="6"/>
  <c r="G3974" i="6"/>
  <c r="G3975" i="6"/>
  <c r="G3976" i="6"/>
  <c r="G3977" i="6"/>
  <c r="G3978" i="6"/>
  <c r="G3979" i="6"/>
  <c r="G3980" i="6"/>
  <c r="G3981" i="6"/>
  <c r="G3982" i="6"/>
  <c r="G3983" i="6"/>
  <c r="G3984" i="6"/>
  <c r="G3985" i="6"/>
  <c r="G3986" i="6"/>
  <c r="G3987" i="6"/>
  <c r="G3988" i="6"/>
  <c r="G3989" i="6"/>
  <c r="G3990" i="6"/>
  <c r="G3991" i="6"/>
  <c r="G3992" i="6"/>
  <c r="G3993" i="6"/>
  <c r="G3994" i="6"/>
  <c r="G3995" i="6"/>
  <c r="G3996" i="6"/>
  <c r="G3997" i="6"/>
  <c r="G3998" i="6"/>
  <c r="G3999" i="6"/>
  <c r="G4000" i="6"/>
  <c r="G4001" i="6"/>
  <c r="G4002" i="6"/>
  <c r="G4003" i="6"/>
  <c r="G4004" i="6"/>
  <c r="G4005" i="6"/>
  <c r="G4006" i="6"/>
  <c r="G4007" i="6"/>
  <c r="G4008" i="6"/>
  <c r="G4009" i="6"/>
  <c r="G4010" i="6"/>
  <c r="G4011" i="6"/>
  <c r="G4012" i="6"/>
  <c r="G4013" i="6"/>
  <c r="G4014" i="6"/>
  <c r="G4015" i="6"/>
  <c r="G4016" i="6"/>
  <c r="G4017" i="6"/>
  <c r="G4018" i="6"/>
  <c r="G4019" i="6"/>
  <c r="G4020" i="6"/>
  <c r="G4021" i="6"/>
  <c r="G4022" i="6"/>
  <c r="G4023" i="6"/>
  <c r="G4024" i="6"/>
  <c r="G4025" i="6"/>
  <c r="G4026" i="6"/>
  <c r="G4027" i="6"/>
  <c r="G4028" i="6"/>
  <c r="G4029" i="6"/>
  <c r="G4030" i="6"/>
  <c r="G4031" i="6"/>
  <c r="G4032" i="6"/>
  <c r="G4033" i="6"/>
  <c r="G4034" i="6"/>
  <c r="G4035" i="6"/>
  <c r="G4036" i="6"/>
  <c r="G4037" i="6"/>
  <c r="G4038" i="6"/>
  <c r="G4039" i="6"/>
  <c r="G4040" i="6"/>
  <c r="G4041" i="6"/>
  <c r="G4042" i="6"/>
  <c r="G4043" i="6"/>
  <c r="G4044" i="6"/>
  <c r="G4045" i="6"/>
  <c r="G4046" i="6"/>
  <c r="G4047" i="6"/>
  <c r="G4048" i="6"/>
  <c r="G4049" i="6"/>
  <c r="G4050" i="6"/>
  <c r="G4051" i="6"/>
  <c r="G4052" i="6"/>
  <c r="G4053" i="6"/>
  <c r="G4054" i="6"/>
  <c r="G4055" i="6"/>
  <c r="G4056" i="6"/>
  <c r="G4057" i="6"/>
  <c r="G4058" i="6"/>
  <c r="G4059" i="6"/>
  <c r="G4060" i="6"/>
  <c r="G4061" i="6"/>
  <c r="G4062" i="6"/>
  <c r="G4063" i="6"/>
  <c r="G4064" i="6"/>
  <c r="G4065" i="6"/>
  <c r="G4066" i="6"/>
  <c r="G4067" i="6"/>
  <c r="G4068" i="6"/>
  <c r="G4069" i="6"/>
  <c r="G4070" i="6"/>
  <c r="G4071" i="6"/>
  <c r="G4072" i="6"/>
  <c r="G4073" i="6"/>
  <c r="G4074" i="6"/>
  <c r="G4075" i="6"/>
  <c r="G4076" i="6"/>
  <c r="G4077" i="6"/>
  <c r="G4078" i="6"/>
  <c r="G4079" i="6"/>
  <c r="G4080" i="6"/>
  <c r="G4081" i="6"/>
  <c r="G4082" i="6"/>
  <c r="G4083" i="6"/>
  <c r="G4084" i="6"/>
  <c r="G4085" i="6"/>
  <c r="G4086" i="6"/>
  <c r="G4087" i="6"/>
  <c r="G4088" i="6"/>
  <c r="G4089" i="6"/>
  <c r="G4090" i="6"/>
  <c r="G4091" i="6"/>
  <c r="G4092" i="6"/>
  <c r="G4093" i="6"/>
  <c r="G4094" i="6"/>
  <c r="G4095" i="6"/>
  <c r="G4096" i="6"/>
  <c r="G4097" i="6"/>
  <c r="G4098" i="6"/>
  <c r="G4099" i="6"/>
  <c r="G4100" i="6"/>
  <c r="G4101" i="6"/>
  <c r="G4102" i="6"/>
  <c r="G4103" i="6"/>
  <c r="G4104" i="6"/>
  <c r="G4105" i="6"/>
  <c r="G4106" i="6"/>
  <c r="G4107" i="6"/>
  <c r="G4108" i="6"/>
  <c r="G4109" i="6"/>
  <c r="G4110" i="6"/>
  <c r="G4111" i="6"/>
  <c r="G4112" i="6"/>
  <c r="G4113" i="6"/>
  <c r="G4114" i="6"/>
  <c r="G4115" i="6"/>
  <c r="G4116" i="6"/>
  <c r="G4117" i="6"/>
  <c r="G4118" i="6"/>
  <c r="G4119" i="6"/>
  <c r="G4120" i="6"/>
  <c r="G4121" i="6"/>
  <c r="G4122" i="6"/>
  <c r="G4123" i="6"/>
  <c r="G4124" i="6"/>
  <c r="G4125" i="6"/>
  <c r="G4126" i="6"/>
  <c r="G4127" i="6"/>
  <c r="G4128" i="6"/>
  <c r="G4129" i="6"/>
  <c r="G4130" i="6"/>
  <c r="G4131" i="6"/>
  <c r="G4132" i="6"/>
  <c r="G4133" i="6"/>
  <c r="G4134" i="6"/>
  <c r="G4135" i="6"/>
  <c r="G4136" i="6"/>
  <c r="G4137" i="6"/>
  <c r="G4138" i="6"/>
  <c r="G4139" i="6"/>
  <c r="G4140" i="6"/>
  <c r="G4141" i="6"/>
  <c r="G4142" i="6"/>
  <c r="G4143" i="6"/>
  <c r="G4144" i="6"/>
  <c r="G4145" i="6"/>
  <c r="G4146" i="6"/>
  <c r="G4147" i="6"/>
  <c r="G4148" i="6"/>
  <c r="G4149" i="6"/>
  <c r="G4150" i="6"/>
  <c r="G4151" i="6"/>
  <c r="G4152" i="6"/>
  <c r="G4153" i="6"/>
  <c r="G4154" i="6"/>
  <c r="G4155" i="6"/>
  <c r="G4156" i="6"/>
  <c r="G4157" i="6"/>
  <c r="G4158" i="6"/>
  <c r="G4159" i="6"/>
  <c r="G4160" i="6"/>
  <c r="G4161" i="6"/>
  <c r="G4162" i="6"/>
  <c r="G4163" i="6"/>
  <c r="G4164" i="6"/>
  <c r="G4165" i="6"/>
  <c r="G4166" i="6"/>
  <c r="G4167" i="6"/>
  <c r="G4168" i="6"/>
  <c r="G4169" i="6"/>
  <c r="G4170" i="6"/>
  <c r="G4171" i="6"/>
  <c r="G4172" i="6"/>
  <c r="G4173" i="6"/>
  <c r="G4174" i="6"/>
  <c r="G4175" i="6"/>
  <c r="G4176" i="6"/>
  <c r="G4177" i="6"/>
  <c r="G4178" i="6"/>
  <c r="G4179" i="6"/>
  <c r="G4180" i="6"/>
  <c r="G4181" i="6"/>
  <c r="G4182" i="6"/>
  <c r="G4183" i="6"/>
  <c r="G4184" i="6"/>
  <c r="G4185" i="6"/>
  <c r="G4186" i="6"/>
  <c r="G4187" i="6"/>
  <c r="G4188" i="6"/>
  <c r="G4189" i="6"/>
  <c r="G4190" i="6"/>
  <c r="G4191" i="6"/>
  <c r="G4192" i="6"/>
  <c r="G4193" i="6"/>
  <c r="G4194" i="6"/>
  <c r="G4195" i="6"/>
  <c r="G4196" i="6"/>
  <c r="G4197" i="6"/>
  <c r="G4198" i="6"/>
  <c r="G4199" i="6"/>
  <c r="G4200" i="6"/>
  <c r="G4201" i="6"/>
  <c r="G4202" i="6"/>
  <c r="G4203" i="6"/>
  <c r="G4204" i="6"/>
  <c r="G4205" i="6"/>
  <c r="G4206" i="6"/>
  <c r="G4207" i="6"/>
  <c r="G4208" i="6"/>
  <c r="G4209" i="6"/>
  <c r="G4210" i="6"/>
  <c r="G4211" i="6"/>
  <c r="G4212" i="6"/>
  <c r="G4213" i="6"/>
  <c r="G4214" i="6"/>
  <c r="G4215" i="6"/>
  <c r="G4216" i="6"/>
  <c r="G4217" i="6"/>
  <c r="G4218" i="6"/>
  <c r="G4219" i="6"/>
  <c r="G4220" i="6"/>
  <c r="G4221" i="6"/>
  <c r="G4222" i="6"/>
  <c r="G4223" i="6"/>
  <c r="G4224" i="6"/>
  <c r="G4225" i="6"/>
  <c r="G4226" i="6"/>
  <c r="G4227" i="6"/>
  <c r="G4228" i="6"/>
  <c r="G4229" i="6"/>
  <c r="G4230" i="6"/>
  <c r="G4231" i="6"/>
  <c r="G4232" i="6"/>
  <c r="G4233" i="6"/>
  <c r="G4234" i="6"/>
  <c r="G4235" i="6"/>
  <c r="G4236" i="6"/>
  <c r="G4237" i="6"/>
  <c r="G4238" i="6"/>
  <c r="G4239" i="6"/>
  <c r="G4240" i="6"/>
  <c r="G4241" i="6"/>
  <c r="G4242" i="6"/>
  <c r="G4243" i="6"/>
  <c r="G4244" i="6"/>
  <c r="G4245" i="6"/>
  <c r="G4246" i="6"/>
  <c r="G4247" i="6"/>
  <c r="G4248" i="6"/>
  <c r="G4249" i="6"/>
  <c r="G4250" i="6"/>
  <c r="G4251" i="6"/>
  <c r="G4252" i="6"/>
  <c r="G4253" i="6"/>
  <c r="G4254" i="6"/>
  <c r="G4255" i="6"/>
  <c r="G4256" i="6"/>
  <c r="G4257" i="6"/>
  <c r="G4258" i="6"/>
  <c r="G4259" i="6"/>
  <c r="G4260" i="6"/>
  <c r="G4261" i="6"/>
  <c r="G4262" i="6"/>
  <c r="G4263" i="6"/>
  <c r="G4264" i="6"/>
  <c r="G4265" i="6"/>
  <c r="G4266" i="6"/>
  <c r="G4267" i="6"/>
  <c r="G4268" i="6"/>
  <c r="G4269" i="6"/>
  <c r="G4270" i="6"/>
  <c r="G4271" i="6"/>
  <c r="G4272" i="6"/>
  <c r="G4273" i="6"/>
  <c r="G4274" i="6"/>
  <c r="G4275" i="6"/>
  <c r="G4276" i="6"/>
  <c r="G4277" i="6"/>
  <c r="G4278" i="6"/>
  <c r="G4279" i="6"/>
  <c r="G4280" i="6"/>
  <c r="G4281" i="6"/>
  <c r="G4282" i="6"/>
  <c r="G4283" i="6"/>
  <c r="G4284" i="6"/>
  <c r="G4285" i="6"/>
  <c r="G4286" i="6"/>
  <c r="G4287" i="6"/>
  <c r="G4288" i="6"/>
  <c r="G4289" i="6"/>
  <c r="G4290" i="6"/>
  <c r="G4291" i="6"/>
  <c r="G4292" i="6"/>
  <c r="G4293" i="6"/>
  <c r="G4294" i="6"/>
  <c r="G4295" i="6"/>
  <c r="G4296" i="6"/>
  <c r="G4297" i="6"/>
  <c r="G4298" i="6"/>
  <c r="G4299" i="6"/>
  <c r="G4300" i="6"/>
  <c r="G4301" i="6"/>
  <c r="G4302" i="6"/>
  <c r="G4303" i="6"/>
  <c r="G4304" i="6"/>
  <c r="G4305" i="6"/>
  <c r="G4306" i="6"/>
  <c r="G4307" i="6"/>
  <c r="G4308" i="6"/>
  <c r="G4309" i="6"/>
  <c r="G4310" i="6"/>
  <c r="G4311" i="6"/>
  <c r="G4312" i="6"/>
  <c r="G4313" i="6"/>
  <c r="G4314" i="6"/>
  <c r="G4315" i="6"/>
  <c r="G4316" i="6"/>
  <c r="G4317" i="6"/>
  <c r="G4318" i="6"/>
  <c r="G4319" i="6"/>
  <c r="G4320" i="6"/>
  <c r="G4321" i="6"/>
  <c r="G4322" i="6"/>
  <c r="G4323" i="6"/>
  <c r="G4324" i="6"/>
  <c r="G4325" i="6"/>
  <c r="G4326" i="6"/>
  <c r="G4327" i="6"/>
  <c r="G4328" i="6"/>
  <c r="G4329" i="6"/>
  <c r="G4330" i="6"/>
  <c r="G4331" i="6"/>
  <c r="G4332" i="6"/>
  <c r="G4333" i="6"/>
  <c r="G4334" i="6"/>
  <c r="G4335" i="6"/>
  <c r="G4336" i="6"/>
  <c r="G4337" i="6"/>
  <c r="G4338" i="6"/>
  <c r="G4339" i="6"/>
  <c r="G4340" i="6"/>
  <c r="G4341" i="6"/>
  <c r="G4342" i="6"/>
  <c r="G4343" i="6"/>
  <c r="G4344" i="6"/>
  <c r="G4345" i="6"/>
  <c r="G4346" i="6"/>
  <c r="G4347" i="6"/>
  <c r="G4348" i="6"/>
  <c r="G4349" i="6"/>
  <c r="G4350" i="6"/>
  <c r="G4351" i="6"/>
  <c r="G4352" i="6"/>
  <c r="G4353" i="6"/>
  <c r="G4354" i="6"/>
  <c r="G4355" i="6"/>
  <c r="G4356" i="6"/>
  <c r="G4357" i="6"/>
  <c r="G4358" i="6"/>
  <c r="G4359" i="6"/>
  <c r="G4360" i="6"/>
  <c r="G4361" i="6"/>
  <c r="G4362" i="6"/>
  <c r="G4363" i="6"/>
  <c r="G4364" i="6"/>
  <c r="G4365" i="6"/>
  <c r="G4366" i="6"/>
  <c r="G4367" i="6"/>
  <c r="G4368" i="6"/>
  <c r="G4369" i="6"/>
  <c r="G4370" i="6"/>
  <c r="G4371" i="6"/>
  <c r="G4372" i="6"/>
  <c r="G4373" i="6"/>
  <c r="G4374" i="6"/>
  <c r="G4375" i="6"/>
  <c r="G4376" i="6"/>
  <c r="G4377" i="6"/>
  <c r="G4378" i="6"/>
  <c r="G4379" i="6"/>
  <c r="G4380" i="6"/>
  <c r="G4381" i="6"/>
  <c r="G4382" i="6"/>
  <c r="G4383" i="6"/>
  <c r="G4384" i="6"/>
  <c r="G4385" i="6"/>
  <c r="G4386" i="6"/>
  <c r="G4387" i="6"/>
  <c r="G4388" i="6"/>
  <c r="G4389" i="6"/>
  <c r="G4390" i="6"/>
  <c r="G4391" i="6"/>
  <c r="G4392" i="6"/>
  <c r="G4393" i="6"/>
  <c r="G4394" i="6"/>
  <c r="G4395" i="6"/>
  <c r="G4396" i="6"/>
  <c r="G4397" i="6"/>
  <c r="G4398" i="6"/>
  <c r="G4399" i="6"/>
  <c r="G4400" i="6"/>
  <c r="G4401" i="6"/>
  <c r="G4402" i="6"/>
  <c r="G4403" i="6"/>
  <c r="G4404" i="6"/>
  <c r="G4405" i="6"/>
  <c r="G4406" i="6"/>
  <c r="G4407" i="6"/>
  <c r="G4408" i="6"/>
  <c r="G4409" i="6"/>
  <c r="G4410" i="6"/>
  <c r="G4411" i="6"/>
  <c r="G4412" i="6"/>
  <c r="G4413" i="6"/>
  <c r="G4414" i="6"/>
  <c r="G4415" i="6"/>
  <c r="G4416" i="6"/>
  <c r="G4417" i="6"/>
  <c r="G4418" i="6"/>
  <c r="G4419" i="6"/>
  <c r="G4420" i="6"/>
  <c r="G4421" i="6"/>
  <c r="G4422" i="6"/>
  <c r="G4423" i="6"/>
  <c r="G4424" i="6"/>
  <c r="G4425" i="6"/>
  <c r="G4426" i="6"/>
  <c r="G4427" i="6"/>
  <c r="G4428" i="6"/>
  <c r="G4429" i="6"/>
  <c r="G4430" i="6"/>
  <c r="G4431" i="6"/>
  <c r="G4432" i="6"/>
  <c r="G4433" i="6"/>
  <c r="G4434" i="6"/>
  <c r="G4435" i="6"/>
  <c r="G4436" i="6"/>
  <c r="G4437" i="6"/>
  <c r="G4438" i="6"/>
  <c r="G4439" i="6"/>
  <c r="G4440" i="6"/>
  <c r="G4441" i="6"/>
  <c r="G4442" i="6"/>
  <c r="G4443" i="6"/>
  <c r="G4444" i="6"/>
  <c r="G4445" i="6"/>
  <c r="G4446" i="6"/>
  <c r="G4447" i="6"/>
  <c r="G4448" i="6"/>
  <c r="G4449" i="6"/>
  <c r="G4450" i="6"/>
  <c r="G4451" i="6"/>
  <c r="G4452" i="6"/>
  <c r="G4453" i="6"/>
  <c r="G4454" i="6"/>
  <c r="G4455" i="6"/>
  <c r="G4456" i="6"/>
  <c r="G4457" i="6"/>
  <c r="G4458" i="6"/>
  <c r="G4459" i="6"/>
  <c r="G4460" i="6"/>
  <c r="G4461" i="6"/>
  <c r="G4462" i="6"/>
  <c r="G4463" i="6"/>
  <c r="G4464" i="6"/>
  <c r="G4465" i="6"/>
  <c r="G4466" i="6"/>
  <c r="G4467" i="6"/>
  <c r="G4468" i="6"/>
  <c r="G4469" i="6"/>
  <c r="G4470" i="6"/>
  <c r="G4471" i="6"/>
  <c r="G4472" i="6"/>
  <c r="G4473" i="6"/>
  <c r="G4474" i="6"/>
  <c r="G4475" i="6"/>
  <c r="G4476" i="6"/>
  <c r="G4477" i="6"/>
  <c r="G4478" i="6"/>
  <c r="G4479" i="6"/>
  <c r="G4480" i="6"/>
  <c r="G4481" i="6"/>
  <c r="G4482" i="6"/>
  <c r="G4483" i="6"/>
  <c r="G4484" i="6"/>
  <c r="G4485" i="6"/>
  <c r="G4486" i="6"/>
  <c r="G4487" i="6"/>
  <c r="G4488" i="6"/>
  <c r="G4489" i="6"/>
  <c r="G4490" i="6"/>
  <c r="G4491" i="6"/>
  <c r="G4492" i="6"/>
  <c r="G4493" i="6"/>
  <c r="G4494" i="6"/>
  <c r="G4495" i="6"/>
  <c r="G4496" i="6"/>
  <c r="G4497" i="6"/>
  <c r="G4498" i="6"/>
  <c r="G4499" i="6"/>
  <c r="G4500" i="6"/>
  <c r="G4501" i="6"/>
  <c r="G4502" i="6"/>
  <c r="G4503" i="6"/>
  <c r="G4504" i="6"/>
  <c r="G4505" i="6"/>
  <c r="G4506" i="6"/>
  <c r="G4507" i="6"/>
  <c r="G4508" i="6"/>
  <c r="G4509" i="6"/>
  <c r="G4510" i="6"/>
  <c r="G4511" i="6"/>
  <c r="G4512" i="6"/>
  <c r="G4513" i="6"/>
  <c r="G4514" i="6"/>
  <c r="G4515" i="6"/>
  <c r="G4516" i="6"/>
  <c r="G4517" i="6"/>
  <c r="G4518" i="6"/>
  <c r="G4519" i="6"/>
  <c r="G4520" i="6"/>
  <c r="G4521" i="6"/>
  <c r="G4522" i="6"/>
  <c r="G4523" i="6"/>
  <c r="G4524" i="6"/>
  <c r="G4525" i="6"/>
  <c r="G4526" i="6"/>
  <c r="G4527" i="6"/>
  <c r="G4528" i="6"/>
  <c r="G4529" i="6"/>
  <c r="G4530" i="6"/>
  <c r="G4531" i="6"/>
  <c r="G4532" i="6"/>
  <c r="G4533" i="6"/>
  <c r="G4534" i="6"/>
  <c r="G4535" i="6"/>
  <c r="G4536" i="6"/>
  <c r="G4537" i="6"/>
  <c r="G4538" i="6"/>
  <c r="G4539" i="6"/>
  <c r="G4540" i="6"/>
  <c r="G4541" i="6"/>
  <c r="G4542" i="6"/>
  <c r="G4543" i="6"/>
  <c r="G4544" i="6"/>
  <c r="G4545" i="6"/>
  <c r="G4546" i="6"/>
  <c r="G4547" i="6"/>
  <c r="G4548" i="6"/>
  <c r="G4549" i="6"/>
  <c r="G4550" i="6"/>
  <c r="G4551" i="6"/>
  <c r="G4552" i="6"/>
  <c r="G4553" i="6"/>
  <c r="G4554" i="6"/>
  <c r="G4555" i="6"/>
  <c r="G4556" i="6"/>
  <c r="G4557" i="6"/>
  <c r="G4558" i="6"/>
  <c r="G4559" i="6"/>
  <c r="G4560" i="6"/>
  <c r="G4561" i="6"/>
  <c r="G4562" i="6"/>
  <c r="G4563" i="6"/>
  <c r="G4564" i="6"/>
  <c r="G4565" i="6"/>
  <c r="G4566" i="6"/>
  <c r="G4567" i="6"/>
  <c r="G4568" i="6"/>
  <c r="G4569" i="6"/>
  <c r="G4570" i="6"/>
  <c r="G4571" i="6"/>
  <c r="G4572" i="6"/>
  <c r="G4573" i="6"/>
  <c r="G4574" i="6"/>
  <c r="G4575" i="6"/>
  <c r="G4576" i="6"/>
  <c r="G4577" i="6"/>
  <c r="G4578" i="6"/>
  <c r="G4579" i="6"/>
  <c r="G4580" i="6"/>
  <c r="G4581" i="6"/>
  <c r="G4582" i="6"/>
  <c r="G4583" i="6"/>
  <c r="G4584" i="6"/>
  <c r="G4585" i="6"/>
  <c r="G4586" i="6"/>
  <c r="G4587" i="6"/>
  <c r="G4588" i="6"/>
  <c r="G4589" i="6"/>
  <c r="G4590" i="6"/>
  <c r="G4591" i="6"/>
  <c r="G4592" i="6"/>
  <c r="G4593" i="6"/>
  <c r="G4594" i="6"/>
  <c r="G4595" i="6"/>
  <c r="G4596" i="6"/>
  <c r="G4597" i="6"/>
  <c r="G4598" i="6"/>
  <c r="G4599" i="6"/>
  <c r="G4600" i="6"/>
  <c r="G4601" i="6"/>
  <c r="G4602" i="6"/>
  <c r="G4603" i="6"/>
  <c r="G4604" i="6"/>
  <c r="G4605" i="6"/>
  <c r="G4606" i="6"/>
  <c r="G4607" i="6"/>
  <c r="G4608" i="6"/>
  <c r="G4609" i="6"/>
  <c r="G4610" i="6"/>
  <c r="G4611" i="6"/>
  <c r="G4612" i="6"/>
  <c r="G4613" i="6"/>
  <c r="G4614" i="6"/>
  <c r="G4615" i="6"/>
  <c r="G4616" i="6"/>
  <c r="G4617" i="6"/>
  <c r="G4618" i="6"/>
  <c r="G4619" i="6"/>
  <c r="G4620" i="6"/>
  <c r="G4621" i="6"/>
  <c r="G4622" i="6"/>
  <c r="G4623" i="6"/>
  <c r="G4624" i="6"/>
  <c r="G4625" i="6"/>
  <c r="G4626" i="6"/>
  <c r="G4627" i="6"/>
  <c r="G4628" i="6"/>
  <c r="G4629" i="6"/>
  <c r="G4630" i="6"/>
  <c r="G4631" i="6"/>
  <c r="G4632" i="6"/>
  <c r="G4633" i="6"/>
  <c r="G4634" i="6"/>
  <c r="G4635" i="6"/>
  <c r="G4636" i="6"/>
  <c r="G4637" i="6"/>
  <c r="G4638" i="6"/>
  <c r="G4639" i="6"/>
  <c r="G4640" i="6"/>
  <c r="G4641" i="6"/>
  <c r="G4642" i="6"/>
  <c r="G4643" i="6"/>
  <c r="G4644" i="6"/>
  <c r="G4645" i="6"/>
  <c r="G4646" i="6"/>
  <c r="G4647" i="6"/>
  <c r="G4648" i="6"/>
  <c r="G4649" i="6"/>
  <c r="G4650" i="6"/>
  <c r="G4651" i="6"/>
  <c r="G4652" i="6"/>
  <c r="G4653" i="6"/>
  <c r="G4654" i="6"/>
  <c r="G4655" i="6"/>
  <c r="G4656" i="6"/>
  <c r="G4657" i="6"/>
  <c r="G4658" i="6"/>
  <c r="G4659" i="6"/>
  <c r="G4660" i="6"/>
  <c r="G4661" i="6"/>
  <c r="G4662" i="6"/>
  <c r="G4663" i="6"/>
  <c r="G4664" i="6"/>
  <c r="G4665" i="6"/>
  <c r="G4666" i="6"/>
  <c r="G4667" i="6"/>
  <c r="G4668" i="6"/>
  <c r="G4669" i="6"/>
  <c r="G4670" i="6"/>
  <c r="G4671" i="6"/>
  <c r="G4672" i="6"/>
  <c r="G4673" i="6"/>
  <c r="G4674" i="6"/>
  <c r="G4675" i="6"/>
  <c r="G4676" i="6"/>
  <c r="G4677" i="6"/>
  <c r="G4678" i="6"/>
  <c r="G4679" i="6"/>
  <c r="G4680" i="6"/>
  <c r="G4681" i="6"/>
  <c r="G4682" i="6"/>
  <c r="G4683" i="6"/>
  <c r="G4684" i="6"/>
  <c r="G4685" i="6"/>
  <c r="G4686" i="6"/>
  <c r="G4687" i="6"/>
  <c r="G4688" i="6"/>
  <c r="G4689" i="6"/>
  <c r="G4690" i="6"/>
  <c r="G4691" i="6"/>
  <c r="G4692" i="6"/>
  <c r="G4693" i="6"/>
  <c r="G4694" i="6"/>
  <c r="G4695" i="6"/>
  <c r="G4696" i="6"/>
  <c r="G4697" i="6"/>
  <c r="G4698" i="6"/>
  <c r="G4699" i="6"/>
  <c r="G4700" i="6"/>
  <c r="G4701" i="6"/>
  <c r="G4702" i="6"/>
  <c r="G4703" i="6"/>
  <c r="G4704" i="6"/>
  <c r="G4705" i="6"/>
  <c r="G4706" i="6"/>
  <c r="G4707" i="6"/>
  <c r="G4708" i="6"/>
  <c r="G4709" i="6"/>
  <c r="G4710" i="6"/>
  <c r="G4711" i="6"/>
  <c r="G4712" i="6"/>
  <c r="G4713" i="6"/>
  <c r="G4714" i="6"/>
  <c r="G4715" i="6"/>
  <c r="G4716" i="6"/>
  <c r="G4717" i="6"/>
  <c r="G4718" i="6"/>
  <c r="G4719" i="6"/>
  <c r="G4720" i="6"/>
  <c r="G4721" i="6"/>
  <c r="G4722" i="6"/>
  <c r="G4723" i="6"/>
  <c r="G4724" i="6"/>
  <c r="G4725" i="6"/>
  <c r="G4726" i="6"/>
  <c r="G4727" i="6"/>
  <c r="G4728" i="6"/>
  <c r="G4729" i="6"/>
  <c r="G4730" i="6"/>
  <c r="G4731" i="6"/>
  <c r="G4732" i="6"/>
  <c r="G4733" i="6"/>
  <c r="G4734" i="6"/>
  <c r="G4735" i="6"/>
  <c r="G4736" i="6"/>
  <c r="G4737" i="6"/>
  <c r="G4738" i="6"/>
  <c r="G4739" i="6"/>
  <c r="G4740" i="6"/>
  <c r="G4741" i="6"/>
  <c r="G4742" i="6"/>
  <c r="G4743" i="6"/>
  <c r="G4744" i="6"/>
  <c r="G4745" i="6"/>
  <c r="G4746" i="6"/>
  <c r="G4747" i="6"/>
  <c r="G4748" i="6"/>
  <c r="G4749" i="6"/>
  <c r="G4750" i="6"/>
  <c r="G4751" i="6"/>
  <c r="G4752" i="6"/>
  <c r="G4753" i="6"/>
  <c r="G4754" i="6"/>
  <c r="G4755" i="6"/>
  <c r="G4756" i="6"/>
  <c r="G4757" i="6"/>
  <c r="G4758" i="6"/>
  <c r="G4759" i="6"/>
  <c r="G4760" i="6"/>
  <c r="G4761" i="6"/>
  <c r="G4762" i="6"/>
  <c r="G4763" i="6"/>
  <c r="G4764" i="6"/>
  <c r="G4765" i="6"/>
  <c r="G4766" i="6"/>
  <c r="G4767" i="6"/>
  <c r="G4768" i="6"/>
  <c r="G4769" i="6"/>
  <c r="G4770" i="6"/>
  <c r="G4771" i="6"/>
  <c r="G4772" i="6"/>
  <c r="G4773" i="6"/>
  <c r="G4774" i="6"/>
  <c r="G4775" i="6"/>
  <c r="G4776" i="6"/>
  <c r="G4777" i="6"/>
  <c r="G4778" i="6"/>
  <c r="G4779" i="6"/>
  <c r="G4780" i="6"/>
  <c r="G4781" i="6"/>
  <c r="G4782" i="6"/>
  <c r="G4783" i="6"/>
  <c r="G4784" i="6"/>
  <c r="G4785" i="6"/>
  <c r="G4786" i="6"/>
  <c r="G4787" i="6"/>
  <c r="G4788" i="6"/>
  <c r="G4789" i="6"/>
  <c r="G4790" i="6"/>
  <c r="G4791" i="6"/>
  <c r="G4792" i="6"/>
  <c r="G4793" i="6"/>
  <c r="G4794" i="6"/>
  <c r="G4795" i="6"/>
  <c r="G4796" i="6"/>
  <c r="G4797" i="6"/>
  <c r="G4798" i="6"/>
  <c r="G4799" i="6"/>
  <c r="G4800" i="6"/>
  <c r="G4801" i="6"/>
  <c r="G4802" i="6"/>
  <c r="G4803" i="6"/>
  <c r="G4804" i="6"/>
  <c r="G4805" i="6"/>
  <c r="G4806" i="6"/>
  <c r="G4807" i="6"/>
  <c r="G4808" i="6"/>
  <c r="G4809" i="6"/>
  <c r="G4810" i="6"/>
  <c r="G4811" i="6"/>
  <c r="G4812" i="6"/>
  <c r="G4813" i="6"/>
  <c r="G4814" i="6"/>
  <c r="G4815" i="6"/>
  <c r="G4816" i="6"/>
  <c r="G4817" i="6"/>
  <c r="G4818" i="6"/>
  <c r="G4819" i="6"/>
  <c r="G4820" i="6"/>
  <c r="G4821" i="6"/>
  <c r="G4822" i="6"/>
  <c r="G4823" i="6"/>
  <c r="G4824" i="6"/>
  <c r="G4825" i="6"/>
  <c r="G4826" i="6"/>
  <c r="G4827" i="6"/>
  <c r="G4828" i="6"/>
  <c r="G4829" i="6"/>
  <c r="G4830" i="6"/>
  <c r="G4831" i="6"/>
  <c r="G4832" i="6"/>
  <c r="G4833" i="6"/>
  <c r="G4834" i="6"/>
  <c r="G4835" i="6"/>
  <c r="G4836" i="6"/>
  <c r="G4837" i="6"/>
  <c r="G4838" i="6"/>
  <c r="G4839" i="6"/>
  <c r="G4840" i="6"/>
  <c r="G4841" i="6"/>
  <c r="G4842" i="6"/>
  <c r="G4843" i="6"/>
  <c r="G4844" i="6"/>
  <c r="G4845" i="6"/>
  <c r="G4846" i="6"/>
  <c r="G4847" i="6"/>
  <c r="G4848" i="6"/>
  <c r="G4849" i="6"/>
  <c r="G4850" i="6"/>
  <c r="G4851" i="6"/>
  <c r="G4852" i="6"/>
  <c r="G4853" i="6"/>
  <c r="G4854" i="6"/>
  <c r="G4855" i="6"/>
  <c r="G4856" i="6"/>
  <c r="G4857" i="6"/>
  <c r="G4858" i="6"/>
  <c r="G4859" i="6"/>
  <c r="G4860" i="6"/>
  <c r="G4861" i="6"/>
  <c r="G4862" i="6"/>
  <c r="G4863" i="6"/>
  <c r="G4864" i="6"/>
  <c r="G4865" i="6"/>
  <c r="G4866" i="6"/>
  <c r="G4867" i="6"/>
  <c r="G4868" i="6"/>
  <c r="G4869" i="6"/>
  <c r="G4870" i="6"/>
  <c r="G4871" i="6"/>
  <c r="G4872" i="6"/>
  <c r="G4873" i="6"/>
  <c r="G4874" i="6"/>
  <c r="G4875" i="6"/>
  <c r="G4876" i="6"/>
  <c r="G4877" i="6"/>
  <c r="G4878" i="6"/>
  <c r="G4879" i="6"/>
  <c r="G4880" i="6"/>
  <c r="G4881" i="6"/>
  <c r="G4882" i="6"/>
  <c r="G4883" i="6"/>
  <c r="G4884" i="6"/>
  <c r="G4885" i="6"/>
  <c r="G4886" i="6"/>
  <c r="G4887" i="6"/>
  <c r="G4888" i="6"/>
  <c r="G4889" i="6"/>
  <c r="G4890" i="6"/>
  <c r="G4891" i="6"/>
  <c r="G4892" i="6"/>
  <c r="G4893" i="6"/>
  <c r="G4894" i="6"/>
  <c r="G4895" i="6"/>
  <c r="G4896" i="6"/>
  <c r="G4897" i="6"/>
  <c r="G4898" i="6"/>
  <c r="G4899" i="6"/>
  <c r="G4900" i="6"/>
  <c r="G4901" i="6"/>
  <c r="G4902" i="6"/>
  <c r="G4903" i="6"/>
  <c r="G4904" i="6"/>
  <c r="G4905" i="6"/>
  <c r="G4906" i="6"/>
  <c r="G4907" i="6"/>
  <c r="G4908" i="6"/>
  <c r="G4909" i="6"/>
  <c r="G4910" i="6"/>
  <c r="G4911" i="6"/>
  <c r="G4912" i="6"/>
  <c r="G4913" i="6"/>
  <c r="G4914" i="6"/>
  <c r="G4915" i="6"/>
  <c r="G4916" i="6"/>
  <c r="G4917" i="6"/>
  <c r="G4918" i="6"/>
  <c r="G4919" i="6"/>
  <c r="G4920" i="6"/>
  <c r="G4921" i="6"/>
  <c r="G4922" i="6"/>
  <c r="G4923" i="6"/>
  <c r="G4924" i="6"/>
  <c r="G4925" i="6"/>
  <c r="G4926" i="6"/>
  <c r="G4927" i="6"/>
  <c r="G4928" i="6"/>
  <c r="G4929" i="6"/>
  <c r="G4930" i="6"/>
  <c r="G4931" i="6"/>
  <c r="G4932" i="6"/>
  <c r="G4933" i="6"/>
  <c r="G4934" i="6"/>
  <c r="G4935" i="6"/>
  <c r="G4936" i="6"/>
  <c r="G4937" i="6"/>
  <c r="G4938" i="6"/>
  <c r="G4939" i="6"/>
  <c r="G4940" i="6"/>
  <c r="G4941" i="6"/>
  <c r="G4942" i="6"/>
  <c r="G4943" i="6"/>
  <c r="G4944" i="6"/>
  <c r="G4945" i="6"/>
  <c r="G4946" i="6"/>
  <c r="G4947" i="6"/>
  <c r="G4948" i="6"/>
  <c r="G4949" i="6"/>
  <c r="G4950" i="6"/>
  <c r="G4951" i="6"/>
  <c r="G4952" i="6"/>
  <c r="G4953" i="6"/>
  <c r="G4954" i="6"/>
  <c r="G4955" i="6"/>
  <c r="G4956" i="6"/>
  <c r="G4957" i="6"/>
  <c r="G4958" i="6"/>
  <c r="G4959" i="6"/>
  <c r="G4960" i="6"/>
  <c r="G4961" i="6"/>
  <c r="G4962" i="6"/>
  <c r="G4963" i="6"/>
  <c r="G4964" i="6"/>
  <c r="G4965" i="6"/>
  <c r="G4966" i="6"/>
  <c r="G4967" i="6"/>
  <c r="G4968" i="6"/>
  <c r="G4969" i="6"/>
  <c r="G4970" i="6"/>
  <c r="G4971" i="6"/>
  <c r="G4972" i="6"/>
  <c r="G4973" i="6"/>
  <c r="G4974" i="6"/>
  <c r="G4975" i="6"/>
  <c r="G4976" i="6"/>
  <c r="G4977" i="6"/>
  <c r="G4978" i="6"/>
  <c r="G4979" i="6"/>
  <c r="G4980" i="6"/>
  <c r="G4981" i="6"/>
  <c r="G4982" i="6"/>
  <c r="G4983" i="6"/>
  <c r="G4984" i="6"/>
  <c r="G4985" i="6"/>
  <c r="G4986" i="6"/>
  <c r="G4987" i="6"/>
  <c r="G4988" i="6"/>
  <c r="G4989" i="6"/>
  <c r="G4990" i="6"/>
  <c r="G4991" i="6"/>
  <c r="G4992" i="6"/>
  <c r="G4993" i="6"/>
  <c r="G4994" i="6"/>
  <c r="G4995" i="6"/>
  <c r="G4996" i="6"/>
  <c r="G4997" i="6"/>
  <c r="G4998" i="6"/>
  <c r="G4999" i="6"/>
  <c r="G5000" i="6"/>
  <c r="G5001" i="6"/>
  <c r="G5002" i="6"/>
  <c r="G5003" i="6"/>
  <c r="G5004" i="6"/>
  <c r="G5005" i="6"/>
  <c r="G5006" i="6"/>
  <c r="G5007" i="6"/>
  <c r="G5008" i="6"/>
  <c r="G5009" i="6"/>
  <c r="G5010" i="6"/>
  <c r="G5011" i="6"/>
  <c r="G5012" i="6"/>
  <c r="G5013" i="6"/>
  <c r="G5014" i="6"/>
  <c r="G5015" i="6"/>
  <c r="G5016" i="6"/>
  <c r="G5017" i="6"/>
  <c r="G5018" i="6"/>
  <c r="G5019" i="6"/>
  <c r="G5020" i="6"/>
  <c r="G5021" i="6"/>
  <c r="G5022" i="6"/>
  <c r="G5023" i="6"/>
  <c r="G5024" i="6"/>
  <c r="G5025" i="6"/>
  <c r="G5026" i="6"/>
  <c r="G5027" i="6"/>
  <c r="G5028" i="6"/>
  <c r="G5029" i="6"/>
  <c r="G5030" i="6"/>
  <c r="G5031" i="6"/>
  <c r="G5032" i="6"/>
  <c r="G5033" i="6"/>
  <c r="G5034" i="6"/>
  <c r="G5035" i="6"/>
  <c r="G5036" i="6"/>
  <c r="G5037" i="6"/>
  <c r="G5038" i="6"/>
  <c r="G5039" i="6"/>
  <c r="G5040" i="6"/>
  <c r="G5041" i="6"/>
  <c r="G5042" i="6"/>
  <c r="G5043" i="6"/>
  <c r="G5044" i="6"/>
  <c r="G5045" i="6"/>
  <c r="G5046" i="6"/>
  <c r="G5047" i="6"/>
  <c r="G5048" i="6"/>
  <c r="G5049" i="6"/>
  <c r="G5050" i="6"/>
  <c r="G5051" i="6"/>
  <c r="G5052" i="6"/>
  <c r="G5053" i="6"/>
  <c r="G5054" i="6"/>
  <c r="G5055" i="6"/>
  <c r="G5056" i="6"/>
  <c r="G5057" i="6"/>
  <c r="G5058" i="6"/>
  <c r="G5059" i="6"/>
  <c r="G5060" i="6"/>
  <c r="G5061" i="6"/>
  <c r="G5062" i="6"/>
  <c r="G5063" i="6"/>
  <c r="G5064" i="6"/>
  <c r="G5065" i="6"/>
  <c r="G5066" i="6"/>
  <c r="G5067" i="6"/>
  <c r="G5068" i="6"/>
  <c r="G5069" i="6"/>
  <c r="G5070" i="6"/>
  <c r="G5071" i="6"/>
  <c r="G5072" i="6"/>
  <c r="G5073" i="6"/>
  <c r="G5074" i="6"/>
  <c r="G5075" i="6"/>
  <c r="G5076" i="6"/>
  <c r="G5077" i="6"/>
  <c r="G5078" i="6"/>
  <c r="G5079" i="6"/>
  <c r="G5080" i="6"/>
  <c r="G5081" i="6"/>
  <c r="G5082" i="6"/>
  <c r="G5083" i="6"/>
  <c r="G5084" i="6"/>
  <c r="G5085" i="6"/>
  <c r="G5086" i="6"/>
  <c r="G5087" i="6"/>
  <c r="G5088" i="6"/>
  <c r="G5089" i="6"/>
  <c r="G5090" i="6"/>
  <c r="G5091" i="6"/>
  <c r="G5092" i="6"/>
  <c r="G5093" i="6"/>
  <c r="G5094" i="6"/>
  <c r="G5095" i="6"/>
  <c r="G5096" i="6"/>
  <c r="G5097" i="6"/>
  <c r="G5098" i="6"/>
  <c r="G5099" i="6"/>
  <c r="G5100" i="6"/>
  <c r="G5101" i="6"/>
  <c r="G5102" i="6"/>
  <c r="G5103" i="6"/>
  <c r="G5104" i="6"/>
  <c r="G5105" i="6"/>
  <c r="G5106" i="6"/>
  <c r="G5107" i="6"/>
  <c r="G5108" i="6"/>
  <c r="G5109" i="6"/>
  <c r="G5110" i="6"/>
  <c r="G5111" i="6"/>
  <c r="G5112" i="6"/>
  <c r="G5113" i="6"/>
  <c r="G5114" i="6"/>
  <c r="G5115" i="6"/>
  <c r="G5116" i="6"/>
  <c r="G5117" i="6"/>
  <c r="G5118" i="6"/>
  <c r="G5119" i="6"/>
  <c r="G5120" i="6"/>
  <c r="G5121" i="6"/>
  <c r="G5122" i="6"/>
  <c r="G5123" i="6"/>
  <c r="G5124" i="6"/>
  <c r="G5125" i="6"/>
  <c r="G5126" i="6"/>
  <c r="G5127" i="6"/>
  <c r="G5128" i="6"/>
  <c r="G5129" i="6"/>
  <c r="G5130" i="6"/>
  <c r="G5131" i="6"/>
  <c r="G5132" i="6"/>
  <c r="G5133" i="6"/>
  <c r="G5134" i="6"/>
  <c r="G5135" i="6"/>
  <c r="G5136" i="6"/>
  <c r="G5137" i="6"/>
  <c r="G5138" i="6"/>
  <c r="G5139" i="6"/>
  <c r="G5140" i="6"/>
  <c r="G5141" i="6"/>
  <c r="G5142" i="6"/>
  <c r="G5143" i="6"/>
  <c r="G5144" i="6"/>
  <c r="G5145" i="6"/>
  <c r="G5146" i="6"/>
  <c r="G5147" i="6"/>
  <c r="G5148" i="6"/>
  <c r="G5149" i="6"/>
  <c r="G5150" i="6"/>
  <c r="G5151" i="6"/>
  <c r="G5152" i="6"/>
  <c r="G5153" i="6"/>
  <c r="G5154" i="6"/>
  <c r="G5155" i="6"/>
  <c r="G5156" i="6"/>
  <c r="G5157" i="6"/>
  <c r="G5158" i="6"/>
  <c r="G5159" i="6"/>
  <c r="G5160" i="6"/>
  <c r="G5161" i="6"/>
  <c r="G5162" i="6"/>
  <c r="G5163" i="6"/>
  <c r="G5164" i="6"/>
  <c r="G5165" i="6"/>
  <c r="G5166" i="6"/>
  <c r="G5167" i="6"/>
  <c r="G5168" i="6"/>
  <c r="G5169" i="6"/>
  <c r="G5170" i="6"/>
  <c r="G5171" i="6"/>
  <c r="G5172" i="6"/>
  <c r="G5173" i="6"/>
  <c r="G5174" i="6"/>
  <c r="G5175" i="6"/>
  <c r="G5176" i="6"/>
  <c r="G5177" i="6"/>
  <c r="G5178" i="6"/>
  <c r="G5179" i="6"/>
  <c r="G5180" i="6"/>
  <c r="G5181" i="6"/>
  <c r="G5182" i="6"/>
  <c r="G5183" i="6"/>
  <c r="G5184" i="6"/>
  <c r="G5185" i="6"/>
  <c r="G5186" i="6"/>
  <c r="G5187" i="6"/>
  <c r="G5188" i="6"/>
  <c r="G5189" i="6"/>
  <c r="G5190" i="6"/>
  <c r="G5191" i="6"/>
  <c r="G5192" i="6"/>
  <c r="G5193" i="6"/>
  <c r="G5194" i="6"/>
  <c r="G5195" i="6"/>
  <c r="G5196" i="6"/>
  <c r="G5197" i="6"/>
  <c r="G5198" i="6"/>
  <c r="G5199" i="6"/>
  <c r="G5200" i="6"/>
  <c r="G5201" i="6"/>
  <c r="G5202" i="6"/>
  <c r="G5203" i="6"/>
  <c r="G5204" i="6"/>
  <c r="G5205" i="6"/>
  <c r="G5206" i="6"/>
  <c r="G5207" i="6"/>
  <c r="G5208" i="6"/>
  <c r="G5209" i="6"/>
  <c r="G5210" i="6"/>
  <c r="G5211" i="6"/>
  <c r="G5212" i="6"/>
  <c r="G5213" i="6"/>
  <c r="G5214" i="6"/>
  <c r="G5215" i="6"/>
  <c r="G5216" i="6"/>
  <c r="G5217" i="6"/>
  <c r="G5218" i="6"/>
  <c r="G5219" i="6"/>
  <c r="G5220" i="6"/>
  <c r="G5221" i="6"/>
  <c r="G5222" i="6"/>
  <c r="G5223" i="6"/>
  <c r="G5224" i="6"/>
  <c r="G5225" i="6"/>
  <c r="G5226" i="6"/>
  <c r="G5227" i="6"/>
  <c r="G5228" i="6"/>
  <c r="G5229" i="6"/>
  <c r="G5230" i="6"/>
  <c r="G5231" i="6"/>
  <c r="G5232" i="6"/>
  <c r="G5233" i="6"/>
  <c r="G5234" i="6"/>
  <c r="G5235" i="6"/>
  <c r="G5236" i="6"/>
  <c r="G5237" i="6"/>
  <c r="G5238" i="6"/>
  <c r="G5239" i="6"/>
  <c r="G5240" i="6"/>
  <c r="G5241" i="6"/>
  <c r="G5242" i="6"/>
  <c r="G5243" i="6"/>
  <c r="G5244" i="6"/>
  <c r="G5245" i="6"/>
  <c r="G5246" i="6"/>
  <c r="G5247" i="6"/>
  <c r="G5248" i="6"/>
  <c r="G5249" i="6"/>
  <c r="G5250" i="6"/>
  <c r="G5251" i="6"/>
  <c r="G5252" i="6"/>
  <c r="G5253" i="6"/>
  <c r="G5254" i="6"/>
  <c r="G5255" i="6"/>
  <c r="G5256" i="6"/>
  <c r="G5257" i="6"/>
  <c r="G5258" i="6"/>
  <c r="G5259" i="6"/>
  <c r="G5260" i="6"/>
  <c r="G5261" i="6"/>
  <c r="G5262" i="6"/>
  <c r="G5263" i="6"/>
  <c r="G5264" i="6"/>
  <c r="G5265" i="6"/>
  <c r="G5266" i="6"/>
  <c r="G5267" i="6"/>
  <c r="G5268" i="6"/>
  <c r="G5269" i="6"/>
  <c r="G5270" i="6"/>
  <c r="G5271" i="6"/>
  <c r="G5272" i="6"/>
  <c r="G5273" i="6"/>
  <c r="G5274" i="6"/>
  <c r="G5275" i="6"/>
  <c r="G5276" i="6"/>
  <c r="G5277" i="6"/>
  <c r="G5278" i="6"/>
  <c r="G5279" i="6"/>
  <c r="G5280" i="6"/>
  <c r="G5281" i="6"/>
  <c r="G5282" i="6"/>
  <c r="G5283" i="6"/>
  <c r="G5284" i="6"/>
  <c r="G5285" i="6"/>
  <c r="G5286" i="6"/>
  <c r="G5287" i="6"/>
  <c r="G5288" i="6"/>
  <c r="G5289" i="6"/>
  <c r="G5290" i="6"/>
  <c r="G5291" i="6"/>
  <c r="G5292" i="6"/>
  <c r="G5293" i="6"/>
  <c r="G5294" i="6"/>
  <c r="G5295" i="6"/>
  <c r="G5296" i="6"/>
  <c r="G5297" i="6"/>
  <c r="G5298" i="6"/>
  <c r="G5299" i="6"/>
  <c r="G5300" i="6"/>
  <c r="G5301" i="6"/>
  <c r="G5302" i="6"/>
  <c r="G5303" i="6"/>
  <c r="G5304" i="6"/>
  <c r="G5305" i="6"/>
  <c r="G5306" i="6"/>
  <c r="G5307" i="6"/>
  <c r="G5308" i="6"/>
  <c r="G5309" i="6"/>
  <c r="G5310" i="6"/>
  <c r="G5311" i="6"/>
  <c r="G5312" i="6"/>
  <c r="G5313" i="6"/>
  <c r="G5314" i="6"/>
  <c r="G5315" i="6"/>
  <c r="G5316" i="6"/>
  <c r="G5317" i="6"/>
  <c r="G5318" i="6"/>
  <c r="G5319" i="6"/>
  <c r="G5320" i="6"/>
  <c r="G5321" i="6"/>
  <c r="G5322" i="6"/>
  <c r="G5323" i="6"/>
  <c r="G5324" i="6"/>
  <c r="G5325" i="6"/>
  <c r="G5326" i="6"/>
  <c r="G5327" i="6"/>
  <c r="G5328" i="6"/>
  <c r="G5329" i="6"/>
  <c r="G5330" i="6"/>
  <c r="G5331" i="6"/>
  <c r="G5332" i="6"/>
  <c r="G5333" i="6"/>
  <c r="G5334" i="6"/>
  <c r="G5335" i="6"/>
  <c r="G5336" i="6"/>
  <c r="G5337" i="6"/>
  <c r="G5338" i="6"/>
  <c r="G5339" i="6"/>
  <c r="G5340" i="6"/>
  <c r="G5341" i="6"/>
  <c r="G5342" i="6"/>
  <c r="G5343" i="6"/>
  <c r="G5344" i="6"/>
  <c r="G5345" i="6"/>
  <c r="G5346" i="6"/>
  <c r="G5347" i="6"/>
  <c r="G5348" i="6"/>
  <c r="G5349" i="6"/>
  <c r="G5350" i="6"/>
  <c r="G5351" i="6"/>
  <c r="G5352" i="6"/>
  <c r="G5353" i="6"/>
  <c r="G5354" i="6"/>
  <c r="G5355" i="6"/>
  <c r="G5356" i="6"/>
  <c r="G5357" i="6"/>
  <c r="G5358" i="6"/>
  <c r="G5359" i="6"/>
  <c r="G5360" i="6"/>
  <c r="G5361" i="6"/>
  <c r="G5362" i="6"/>
  <c r="G5363" i="6"/>
  <c r="G5364" i="6"/>
  <c r="G5365" i="6"/>
  <c r="G5366" i="6"/>
  <c r="G5367" i="6"/>
  <c r="G5368" i="6"/>
  <c r="G5369" i="6"/>
  <c r="G5370" i="6"/>
  <c r="G5371" i="6"/>
  <c r="G5372" i="6"/>
  <c r="G5373" i="6"/>
  <c r="G5374" i="6"/>
  <c r="G5375" i="6"/>
  <c r="G5376" i="6"/>
  <c r="G5377" i="6"/>
  <c r="G5378" i="6"/>
  <c r="G5379" i="6"/>
  <c r="G5380" i="6"/>
  <c r="G5381" i="6"/>
  <c r="G5382" i="6"/>
  <c r="G5383" i="6"/>
  <c r="G5384" i="6"/>
  <c r="G5385" i="6"/>
  <c r="G5386" i="6"/>
  <c r="G5387" i="6"/>
  <c r="G5388" i="6"/>
  <c r="G5389" i="6"/>
  <c r="G5390" i="6"/>
  <c r="G5391" i="6"/>
  <c r="G5392" i="6"/>
  <c r="G5393" i="6"/>
  <c r="G5394" i="6"/>
  <c r="G5395" i="6"/>
  <c r="G5396" i="6"/>
  <c r="G5397" i="6"/>
  <c r="G5398" i="6"/>
  <c r="G5399" i="6"/>
  <c r="G5400" i="6"/>
  <c r="G5401" i="6"/>
  <c r="G5402" i="6"/>
  <c r="G5403" i="6"/>
  <c r="G5404" i="6"/>
  <c r="G5405" i="6"/>
  <c r="G5406" i="6"/>
  <c r="G5407" i="6"/>
  <c r="G5408" i="6"/>
  <c r="G5409" i="6"/>
  <c r="G5410" i="6"/>
  <c r="G5411" i="6"/>
  <c r="G5412" i="6"/>
  <c r="G5413" i="6"/>
  <c r="G5414" i="6"/>
  <c r="G5415" i="6"/>
  <c r="G5416" i="6"/>
  <c r="G5417" i="6"/>
  <c r="G5418" i="6"/>
  <c r="G5419" i="6"/>
  <c r="G5420" i="6"/>
  <c r="G5421" i="6"/>
  <c r="G5422" i="6"/>
  <c r="G5423" i="6"/>
  <c r="G5424" i="6"/>
  <c r="G5425" i="6"/>
  <c r="G5426" i="6"/>
  <c r="G5427" i="6"/>
  <c r="G5428" i="6"/>
  <c r="G5429" i="6"/>
  <c r="G5430" i="6"/>
  <c r="G5431" i="6"/>
  <c r="G5432" i="6"/>
  <c r="G5433" i="6"/>
  <c r="G5434" i="6"/>
  <c r="G5435" i="6"/>
  <c r="G5436" i="6"/>
  <c r="G5437" i="6"/>
  <c r="G5438" i="6"/>
  <c r="G5439" i="6"/>
  <c r="G5440" i="6"/>
  <c r="G5441" i="6"/>
  <c r="G5442" i="6"/>
  <c r="G5443" i="6"/>
  <c r="G5444" i="6"/>
  <c r="G5445" i="6"/>
  <c r="G5446" i="6"/>
  <c r="G5447" i="6"/>
  <c r="G5448" i="6"/>
  <c r="G5449" i="6"/>
  <c r="G5450" i="6"/>
  <c r="G5451" i="6"/>
  <c r="G5452" i="6"/>
  <c r="G5453" i="6"/>
  <c r="G5454" i="6"/>
  <c r="G5455" i="6"/>
  <c r="G5456" i="6"/>
  <c r="G5457" i="6"/>
  <c r="G5458" i="6"/>
  <c r="G5459" i="6"/>
  <c r="G5460" i="6"/>
  <c r="G5461" i="6"/>
  <c r="G5462" i="6"/>
  <c r="G5463" i="6"/>
  <c r="G5464" i="6"/>
  <c r="G5465" i="6"/>
  <c r="G5466" i="6"/>
  <c r="G5467" i="6"/>
  <c r="G5468" i="6"/>
  <c r="G5469" i="6"/>
  <c r="G5470" i="6"/>
  <c r="G5471" i="6"/>
  <c r="G5472" i="6"/>
  <c r="G5473" i="6"/>
  <c r="G5474" i="6"/>
  <c r="G5475" i="6"/>
  <c r="G5476" i="6"/>
  <c r="G5477" i="6"/>
  <c r="G5478" i="6"/>
  <c r="G5479" i="6"/>
  <c r="G5480" i="6"/>
  <c r="G5481" i="6"/>
  <c r="G5482" i="6"/>
  <c r="G5483" i="6"/>
  <c r="G5484" i="6"/>
  <c r="G5485" i="6"/>
  <c r="G5486" i="6"/>
  <c r="G5487" i="6"/>
  <c r="G5488" i="6"/>
  <c r="G5489" i="6"/>
  <c r="G5490" i="6"/>
  <c r="G5491" i="6"/>
  <c r="G5492" i="6"/>
  <c r="G5493" i="6"/>
  <c r="G5494" i="6"/>
  <c r="G5495" i="6"/>
  <c r="G5496" i="6"/>
  <c r="G5497" i="6"/>
  <c r="G5498" i="6"/>
  <c r="G5499" i="6"/>
  <c r="G5500" i="6"/>
  <c r="G5501" i="6"/>
  <c r="G5502" i="6"/>
  <c r="G5503" i="6"/>
  <c r="G5504" i="6"/>
  <c r="G5505" i="6"/>
  <c r="G5506" i="6"/>
  <c r="G5507" i="6"/>
  <c r="G5508" i="6"/>
  <c r="G5509" i="6"/>
  <c r="G5510" i="6"/>
  <c r="G5511" i="6"/>
  <c r="G5512" i="6"/>
  <c r="G5513" i="6"/>
  <c r="G5514" i="6"/>
  <c r="G5515" i="6"/>
  <c r="G5516" i="6"/>
  <c r="G5517" i="6"/>
  <c r="G5518" i="6"/>
  <c r="G5519" i="6"/>
  <c r="G5520" i="6"/>
  <c r="G5521" i="6"/>
  <c r="G5522" i="6"/>
  <c r="G5523" i="6"/>
  <c r="G5524" i="6"/>
  <c r="G5525" i="6"/>
  <c r="G5526" i="6"/>
  <c r="G5527" i="6"/>
  <c r="G5528" i="6"/>
  <c r="G5529" i="6"/>
  <c r="G5530" i="6"/>
  <c r="G5531" i="6"/>
  <c r="G5532" i="6"/>
  <c r="G5533" i="6"/>
  <c r="G5534" i="6"/>
  <c r="G5535" i="6"/>
  <c r="G5536" i="6"/>
  <c r="G5537" i="6"/>
  <c r="G5538" i="6"/>
  <c r="G5539" i="6"/>
  <c r="G5540" i="6"/>
  <c r="G5541" i="6"/>
  <c r="G5542" i="6"/>
  <c r="G5543" i="6"/>
  <c r="G5544" i="6"/>
  <c r="G5545" i="6"/>
  <c r="G5546" i="6"/>
  <c r="G5547" i="6"/>
  <c r="G5548" i="6"/>
  <c r="G5549" i="6"/>
  <c r="G5550" i="6"/>
  <c r="G5551" i="6"/>
  <c r="G5552" i="6"/>
  <c r="G5553" i="6"/>
  <c r="G5554" i="6"/>
  <c r="G5555" i="6"/>
  <c r="G5556" i="6"/>
  <c r="G5557" i="6"/>
  <c r="G5558" i="6"/>
  <c r="G5559" i="6"/>
  <c r="G5560" i="6"/>
  <c r="G5561" i="6"/>
  <c r="G5562" i="6"/>
  <c r="G5563" i="6"/>
  <c r="G5564" i="6"/>
  <c r="G5565" i="6"/>
  <c r="G5566" i="6"/>
  <c r="G5567" i="6"/>
  <c r="G5568" i="6"/>
  <c r="G5569" i="6"/>
  <c r="G5570" i="6"/>
  <c r="G5571" i="6"/>
  <c r="G5572" i="6"/>
  <c r="G5573" i="6"/>
  <c r="G5574" i="6"/>
  <c r="G5575" i="6"/>
  <c r="G5576" i="6"/>
  <c r="G5577" i="6"/>
  <c r="G5578" i="6"/>
  <c r="G5579" i="6"/>
  <c r="G5580" i="6"/>
  <c r="G5581" i="6"/>
  <c r="G5582" i="6"/>
  <c r="G5583" i="6"/>
  <c r="G5584" i="6"/>
  <c r="G5585" i="6"/>
  <c r="G5586" i="6"/>
  <c r="G5587" i="6"/>
  <c r="G5588" i="6"/>
  <c r="G5589" i="6"/>
  <c r="G5590" i="6"/>
  <c r="G5591" i="6"/>
  <c r="G5592" i="6"/>
  <c r="G5593" i="6"/>
  <c r="G5594" i="6"/>
  <c r="G5595" i="6"/>
  <c r="G5596" i="6"/>
  <c r="G5597" i="6"/>
  <c r="G5598" i="6"/>
  <c r="G5599" i="6"/>
  <c r="G5600" i="6"/>
  <c r="G5601" i="6"/>
  <c r="G5602" i="6"/>
  <c r="G5603" i="6"/>
  <c r="G5604" i="6"/>
  <c r="G5605" i="6"/>
  <c r="G5606" i="6"/>
  <c r="G5607" i="6"/>
  <c r="G5608" i="6"/>
  <c r="G5609" i="6"/>
  <c r="G5610" i="6"/>
  <c r="G5611" i="6"/>
  <c r="G5612" i="6"/>
  <c r="G5613" i="6"/>
  <c r="G5614" i="6"/>
  <c r="G5615" i="6"/>
  <c r="G5616" i="6"/>
  <c r="G5617" i="6"/>
  <c r="G5618" i="6"/>
  <c r="G5619" i="6"/>
  <c r="G5620" i="6"/>
  <c r="G5621" i="6"/>
  <c r="G5622" i="6"/>
  <c r="G5623" i="6"/>
  <c r="G5624" i="6"/>
  <c r="G5625" i="6"/>
  <c r="G5626" i="6"/>
  <c r="G5627" i="6"/>
  <c r="G5628" i="6"/>
  <c r="G5629" i="6"/>
  <c r="G5630" i="6"/>
  <c r="G5631" i="6"/>
  <c r="G5632" i="6"/>
  <c r="G5633" i="6"/>
  <c r="G5634" i="6"/>
  <c r="G5635" i="6"/>
  <c r="G5636" i="6"/>
  <c r="G5637" i="6"/>
  <c r="G5638" i="6"/>
  <c r="G5639" i="6"/>
  <c r="G5640" i="6"/>
  <c r="G5641" i="6"/>
  <c r="G5642" i="6"/>
  <c r="G5643" i="6"/>
  <c r="G5644" i="6"/>
  <c r="G5645" i="6"/>
  <c r="G5646" i="6"/>
  <c r="G5647" i="6"/>
  <c r="G5648" i="6"/>
  <c r="G5649" i="6"/>
  <c r="G5650" i="6"/>
  <c r="G5651" i="6"/>
  <c r="G5652" i="6"/>
  <c r="G5653" i="6"/>
  <c r="G5654" i="6"/>
  <c r="G5655" i="6"/>
  <c r="G5656" i="6"/>
  <c r="G5657" i="6"/>
  <c r="G5658" i="6"/>
  <c r="G5659" i="6"/>
  <c r="G5660" i="6"/>
  <c r="G5661" i="6"/>
  <c r="G5662" i="6"/>
  <c r="G5663" i="6"/>
  <c r="G5664" i="6"/>
  <c r="G5665" i="6"/>
  <c r="G5666" i="6"/>
  <c r="G5667" i="6"/>
  <c r="G5668" i="6"/>
  <c r="G5669" i="6"/>
  <c r="G5670" i="6"/>
  <c r="G5671" i="6"/>
  <c r="G5672" i="6"/>
  <c r="G5673" i="6"/>
  <c r="G5674" i="6"/>
  <c r="G5675" i="6"/>
  <c r="G5676" i="6"/>
  <c r="G5677" i="6"/>
  <c r="G5678" i="6"/>
  <c r="G5679" i="6"/>
  <c r="G5680" i="6"/>
  <c r="G5681" i="6"/>
  <c r="G5682" i="6"/>
  <c r="G5683" i="6"/>
  <c r="G5684" i="6"/>
  <c r="G5685" i="6"/>
  <c r="G5686" i="6"/>
  <c r="G5687" i="6"/>
  <c r="G5688" i="6"/>
  <c r="G5689" i="6"/>
  <c r="G5690" i="6"/>
  <c r="G5691" i="6"/>
  <c r="G5692" i="6"/>
  <c r="G5693" i="6"/>
  <c r="G5694" i="6"/>
  <c r="G5695" i="6"/>
  <c r="G5696" i="6"/>
  <c r="G5697" i="6"/>
  <c r="G5698" i="6"/>
  <c r="G5699" i="6"/>
  <c r="G5700" i="6"/>
  <c r="G5701" i="6"/>
  <c r="G5702" i="6"/>
  <c r="G5703" i="6"/>
  <c r="G5704" i="6"/>
  <c r="G5705" i="6"/>
  <c r="G5706" i="6"/>
  <c r="G5707" i="6"/>
  <c r="G5708" i="6"/>
  <c r="G5709" i="6"/>
  <c r="G5710" i="6"/>
  <c r="G5711" i="6"/>
  <c r="G5712" i="6"/>
  <c r="G5713" i="6"/>
  <c r="G5714" i="6"/>
  <c r="G5715" i="6"/>
  <c r="G5716" i="6"/>
  <c r="G5717" i="6"/>
  <c r="G5718" i="6"/>
  <c r="G5719" i="6"/>
  <c r="G5720" i="6"/>
  <c r="G5721" i="6"/>
  <c r="G5722" i="6"/>
  <c r="G5723" i="6"/>
  <c r="G5724" i="6"/>
  <c r="G5725" i="6"/>
  <c r="G5726" i="6"/>
  <c r="G5727" i="6"/>
  <c r="G5728" i="6"/>
  <c r="G5729" i="6"/>
  <c r="G5730" i="6"/>
  <c r="G5731" i="6"/>
  <c r="G5732" i="6"/>
  <c r="G5733" i="6"/>
  <c r="G5734" i="6"/>
  <c r="G5735" i="6"/>
  <c r="G5736" i="6"/>
  <c r="G5737" i="6"/>
  <c r="G5738" i="6"/>
  <c r="G5739" i="6"/>
  <c r="G5740" i="6"/>
  <c r="G5741" i="6"/>
  <c r="G5742" i="6"/>
  <c r="G5743" i="6"/>
  <c r="G5744" i="6"/>
  <c r="G5745" i="6"/>
  <c r="G5746" i="6"/>
  <c r="G5747" i="6"/>
  <c r="G5748" i="6"/>
  <c r="G5749" i="6"/>
  <c r="G5750" i="6"/>
  <c r="G5751" i="6"/>
  <c r="G5752" i="6"/>
  <c r="G5753" i="6"/>
  <c r="G5754" i="6"/>
  <c r="G5755" i="6"/>
  <c r="G5756" i="6"/>
  <c r="G5757" i="6"/>
  <c r="G5758" i="6"/>
  <c r="G5759" i="6"/>
  <c r="G5760" i="6"/>
  <c r="G5761" i="6"/>
  <c r="G5762" i="6"/>
  <c r="G5763" i="6"/>
  <c r="G5764" i="6"/>
  <c r="G5765" i="6"/>
  <c r="G5766" i="6"/>
  <c r="G5767" i="6"/>
  <c r="G5768" i="6"/>
  <c r="G5769" i="6"/>
  <c r="G5770" i="6"/>
  <c r="G5771" i="6"/>
  <c r="G5772" i="6"/>
  <c r="G5773" i="6"/>
  <c r="G5774" i="6"/>
  <c r="G5775" i="6"/>
  <c r="G5776" i="6"/>
  <c r="G5777" i="6"/>
  <c r="G5778" i="6"/>
  <c r="G5779" i="6"/>
  <c r="G5780" i="6"/>
  <c r="G5781" i="6"/>
  <c r="G5782" i="6"/>
  <c r="G5783" i="6"/>
  <c r="G5784" i="6"/>
  <c r="G5785" i="6"/>
  <c r="G5786" i="6"/>
  <c r="G5787" i="6"/>
  <c r="G5788" i="6"/>
  <c r="G5789" i="6"/>
  <c r="G5790" i="6"/>
  <c r="G5791" i="6"/>
  <c r="G5792" i="6"/>
  <c r="G5793" i="6"/>
  <c r="G5794" i="6"/>
  <c r="G5795" i="6"/>
  <c r="G5796" i="6"/>
  <c r="G5797" i="6"/>
  <c r="G5798" i="6"/>
  <c r="G5799" i="6"/>
  <c r="G5800" i="6"/>
  <c r="G5801" i="6"/>
  <c r="G5802" i="6"/>
  <c r="G5803" i="6"/>
  <c r="G5804" i="6"/>
  <c r="G5805" i="6"/>
  <c r="G5806" i="6"/>
  <c r="G5807" i="6"/>
  <c r="G5808" i="6"/>
  <c r="G5809" i="6"/>
  <c r="G5810" i="6"/>
  <c r="G5811" i="6"/>
  <c r="G5812" i="6"/>
  <c r="G5813" i="6"/>
  <c r="G5814" i="6"/>
  <c r="G5815" i="6"/>
  <c r="G5816" i="6"/>
  <c r="G5817" i="6"/>
  <c r="G5818" i="6"/>
  <c r="G5819" i="6"/>
  <c r="G5820" i="6"/>
  <c r="G5821" i="6"/>
  <c r="G5822" i="6"/>
  <c r="G5823" i="6"/>
  <c r="G5824" i="6"/>
  <c r="G5825" i="6"/>
  <c r="G5826" i="6"/>
  <c r="G5827" i="6"/>
  <c r="G5828" i="6"/>
  <c r="G5829" i="6"/>
  <c r="G5830" i="6"/>
  <c r="G5831" i="6"/>
  <c r="G5832" i="6"/>
  <c r="G5833" i="6"/>
  <c r="G5834" i="6"/>
  <c r="G5835" i="6"/>
  <c r="G5836" i="6"/>
  <c r="G5837" i="6"/>
  <c r="G5838" i="6"/>
  <c r="G5839" i="6"/>
  <c r="G5840" i="6"/>
  <c r="G5841" i="6"/>
  <c r="G5842" i="6"/>
  <c r="G5843" i="6"/>
  <c r="G5844" i="6"/>
  <c r="G5845" i="6"/>
  <c r="G5846" i="6"/>
  <c r="G5847" i="6"/>
  <c r="G5848" i="6"/>
  <c r="G5849" i="6"/>
  <c r="G5850" i="6"/>
  <c r="G5851" i="6"/>
  <c r="G5852" i="6"/>
  <c r="G5853" i="6"/>
  <c r="G5854" i="6"/>
  <c r="G5855" i="6"/>
  <c r="G5856" i="6"/>
  <c r="G5857" i="6"/>
  <c r="G5858" i="6"/>
  <c r="G5859" i="6"/>
  <c r="G5860" i="6"/>
  <c r="G5861" i="6"/>
  <c r="G5862" i="6"/>
  <c r="G5863" i="6"/>
  <c r="G5864" i="6"/>
  <c r="G5865" i="6"/>
  <c r="G5866" i="6"/>
  <c r="G5867" i="6"/>
  <c r="G5868" i="6"/>
  <c r="G5869" i="6"/>
  <c r="G5870" i="6"/>
  <c r="G5871" i="6"/>
  <c r="G5872" i="6"/>
  <c r="G5873" i="6"/>
  <c r="G5874" i="6"/>
  <c r="G5875" i="6"/>
  <c r="G5876" i="6"/>
  <c r="G5877" i="6"/>
  <c r="G5878" i="6"/>
  <c r="G5879" i="6"/>
  <c r="G5880" i="6"/>
  <c r="G5881" i="6"/>
  <c r="G5882" i="6"/>
  <c r="G5883" i="6"/>
  <c r="G5884" i="6"/>
  <c r="G5885" i="6"/>
  <c r="G5886" i="6"/>
  <c r="G5887" i="6"/>
  <c r="G5888" i="6"/>
  <c r="G5889" i="6"/>
  <c r="G5890" i="6"/>
  <c r="G5891" i="6"/>
  <c r="G5892" i="6"/>
  <c r="G5893" i="6"/>
  <c r="G5894" i="6"/>
  <c r="G5895" i="6"/>
  <c r="G5896" i="6"/>
  <c r="G5897" i="6"/>
  <c r="G5898" i="6"/>
  <c r="G5899" i="6"/>
  <c r="G5900" i="6"/>
  <c r="G5901" i="6"/>
  <c r="G5902" i="6"/>
  <c r="G5903" i="6"/>
  <c r="G5904" i="6"/>
  <c r="G5905" i="6"/>
  <c r="G5906" i="6"/>
  <c r="G5907" i="6"/>
  <c r="G5908" i="6"/>
  <c r="G5909" i="6"/>
  <c r="G5910" i="6"/>
  <c r="G5911" i="6"/>
  <c r="G5912" i="6"/>
  <c r="G5913" i="6"/>
  <c r="G5914" i="6"/>
  <c r="G5915" i="6"/>
  <c r="G5916" i="6"/>
  <c r="G5917" i="6"/>
  <c r="G5918" i="6"/>
  <c r="G5919" i="6"/>
  <c r="G5920" i="6"/>
  <c r="G5921" i="6"/>
  <c r="G5922" i="6"/>
  <c r="G5923" i="6"/>
  <c r="G5924" i="6"/>
  <c r="G5925" i="6"/>
  <c r="G5926" i="6"/>
  <c r="G5927" i="6"/>
  <c r="G5928" i="6"/>
  <c r="G5929" i="6"/>
  <c r="G5930" i="6"/>
  <c r="G5931" i="6"/>
  <c r="G5932" i="6"/>
  <c r="G5933" i="6"/>
  <c r="G5934" i="6"/>
  <c r="G5935" i="6"/>
  <c r="G5936" i="6"/>
  <c r="G5937" i="6"/>
  <c r="G5938" i="6"/>
  <c r="G5939" i="6"/>
  <c r="G5940" i="6"/>
  <c r="G5941" i="6"/>
  <c r="G5942" i="6"/>
  <c r="G5943" i="6"/>
  <c r="G5944" i="6"/>
  <c r="G5945" i="6"/>
  <c r="G5946" i="6"/>
  <c r="G5947" i="6"/>
  <c r="G5948" i="6"/>
  <c r="G5949" i="6"/>
  <c r="G5950" i="6"/>
  <c r="G5951" i="6"/>
  <c r="G5952" i="6"/>
  <c r="G5953" i="6"/>
  <c r="G5954" i="6"/>
  <c r="G5955" i="6"/>
  <c r="G5956" i="6"/>
  <c r="G5957" i="6"/>
  <c r="G5958" i="6"/>
  <c r="G5959" i="6"/>
  <c r="G5960" i="6"/>
  <c r="G2" i="6"/>
  <c r="C3" i="5"/>
  <c r="C4" i="5"/>
  <c r="C5" i="5"/>
  <c r="C6" i="5"/>
  <c r="C7" i="5"/>
  <c r="C8" i="5"/>
  <c r="C9" i="5"/>
  <c r="C10" i="5"/>
  <c r="C11" i="5"/>
  <c r="C12" i="5"/>
  <c r="C13" i="5"/>
  <c r="C14" i="5"/>
  <c r="C15" i="5"/>
  <c r="C16" i="5"/>
  <c r="C17" i="5"/>
  <c r="C18" i="5"/>
  <c r="C19" i="5"/>
  <c r="C20" i="5"/>
  <c r="C21" i="5"/>
  <c r="C22" i="5"/>
  <c r="C23" i="5"/>
  <c r="C24" i="5"/>
  <c r="C25" i="5"/>
  <c r="C26" i="5"/>
  <c r="C27" i="5"/>
  <c r="C28" i="5"/>
  <c r="C29" i="5"/>
  <c r="C30" i="5"/>
  <c r="C31" i="5"/>
  <c r="C32" i="5"/>
  <c r="C2" i="5"/>
  <c r="B3" i="5"/>
  <c r="B4" i="5"/>
  <c r="B5" i="5"/>
  <c r="B6" i="5"/>
  <c r="B7" i="5"/>
  <c r="B8" i="5"/>
  <c r="B9" i="5"/>
  <c r="B10" i="5"/>
  <c r="B11" i="5"/>
  <c r="B12" i="5"/>
  <c r="B13" i="5"/>
  <c r="B2" i="5"/>
  <c r="A3" i="5"/>
  <c r="A4" i="5"/>
  <c r="L19" i="7" s="1"/>
  <c r="AK19" i="7" s="1"/>
  <c r="A5" i="5"/>
  <c r="A2" i="5"/>
  <c r="I40" i="7" l="1"/>
  <c r="I37" i="7"/>
  <c r="I39" i="7"/>
  <c r="B49" i="7"/>
  <c r="B48" i="7"/>
  <c r="B40" i="7"/>
  <c r="G40" i="7" s="1"/>
  <c r="B39" i="7"/>
  <c r="G39" i="7" s="1"/>
  <c r="B38" i="7"/>
  <c r="G38" i="7" s="1"/>
  <c r="B37" i="7"/>
  <c r="G37" i="7" s="1"/>
  <c r="B2" i="1"/>
  <c r="Z19" i="1" l="1"/>
  <c r="D3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nyushi06_25</author>
  </authors>
  <commentList>
    <comment ref="AI5" authorId="0" shapeId="0" xr:uid="{50E09748-8257-4552-B59E-922319EB9CE2}">
      <text>
        <r>
          <rPr>
            <b/>
            <sz val="9"/>
            <color indexed="81"/>
            <rFont val="MS P ゴシック"/>
            <family val="3"/>
            <charset val="128"/>
          </rPr>
          <t>「挿入」タブ＞画像＞セルに配置
から貼り付けてください。</t>
        </r>
      </text>
    </comment>
    <comment ref="S9" authorId="0" shapeId="0" xr:uid="{73C9343A-BB9A-43E8-86E0-87AC802DC60F}">
      <text>
        <r>
          <rPr>
            <b/>
            <sz val="9"/>
            <color indexed="81"/>
            <rFont val="MS P ゴシック"/>
            <family val="3"/>
            <charset val="128"/>
          </rPr>
          <t>弦管打楽器専修は楽器名を記入してください。</t>
        </r>
      </text>
    </comment>
    <comment ref="N23" authorId="0" shapeId="0" xr:uid="{0EE92B96-57DF-4EEB-B642-8D3D0A1C56FF}">
      <text>
        <r>
          <rPr>
            <b/>
            <sz val="9"/>
            <color indexed="81"/>
            <rFont val="MS P ゴシック"/>
            <family val="3"/>
            <charset val="128"/>
          </rPr>
          <t>「高等学校等コード」シートを参照して、出身高等学校等の高等学校等コード（半角数字5桁＋半角アルファベット1文字）を入力してください。</t>
        </r>
      </text>
    </comment>
  </commentList>
</comments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<sst xmlns="http://schemas.openxmlformats.org/spreadsheetml/2006/main" count="12127" uniqueCount="11773">
  <si>
    <t>受験番号</t>
    <rPh sb="0" eb="4">
      <t>ジュケンバンゴウ</t>
    </rPh>
    <phoneticPr fontId="2"/>
  </si>
  <si>
    <t>フリガナ</t>
    <phoneticPr fontId="2"/>
  </si>
  <si>
    <t>志願者氏名</t>
    <rPh sb="0" eb="3">
      <t>シガンシャ</t>
    </rPh>
    <rPh sb="3" eb="5">
      <t>シメイ</t>
    </rPh>
    <phoneticPr fontId="2"/>
  </si>
  <si>
    <t>姓</t>
    <rPh sb="0" eb="1">
      <t>セイ</t>
    </rPh>
    <phoneticPr fontId="2"/>
  </si>
  <si>
    <t>名</t>
    <rPh sb="0" eb="1">
      <t>メイ</t>
    </rPh>
    <phoneticPr fontId="2"/>
  </si>
  <si>
    <t>性別</t>
    <rPh sb="0" eb="2">
      <t>セイベツ</t>
    </rPh>
    <phoneticPr fontId="2"/>
  </si>
  <si>
    <t>生年月日</t>
    <rPh sb="0" eb="4">
      <t>セイネンガッピ</t>
    </rPh>
    <phoneticPr fontId="2"/>
  </si>
  <si>
    <t>西暦</t>
    <rPh sb="0" eb="2">
      <t>セイレキ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</si>
  <si>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</si>
  <si>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</si>
  <si>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</si>
  <si>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歳</t>
    <rPh sb="0" eb="1">
      <t>サイ</t>
    </rPh>
    <phoneticPr fontId="2"/>
  </si>
  <si>
    <t>〒</t>
    <phoneticPr fontId="2"/>
  </si>
  <si>
    <t>-</t>
    <phoneticPr fontId="2"/>
  </si>
  <si>
    <t>電話番号</t>
    <rPh sb="0" eb="4">
      <t>デンワバンゴウ</t>
    </rPh>
    <phoneticPr fontId="2"/>
  </si>
  <si>
    <t>自宅</t>
    <rPh sb="0" eb="2">
      <t>ジタク</t>
    </rPh>
    <phoneticPr fontId="2"/>
  </si>
  <si>
    <t>携帯</t>
    <rPh sb="0" eb="2">
      <t>ケイタイ</t>
    </rPh>
    <phoneticPr fontId="2"/>
  </si>
  <si>
    <t>写真貼付
上半身・脱帽・
正面・背景なし 　 
3ヶ月以内のもの（縦4㎝×横3㎝）</t>
    <phoneticPr fontId="2"/>
  </si>
  <si>
    <t>志望専修
（楽器名）</t>
    <rPh sb="0" eb="4">
      <t>シボウセンシュウ</t>
    </rPh>
    <rPh sb="6" eb="9">
      <t>ガッキメイ</t>
    </rPh>
    <phoneticPr fontId="2"/>
  </si>
  <si>
    <t>特別給費志願票</t>
    <rPh sb="0" eb="4">
      <t>トクベツキュウヒ</t>
    </rPh>
    <rPh sb="4" eb="7">
      <t>シガンヒョウ</t>
    </rPh>
    <phoneticPr fontId="1"/>
  </si>
  <si>
    <t>志願者本人の
現住所</t>
    <rPh sb="0" eb="3">
      <t>シガンシャ</t>
    </rPh>
    <rPh sb="3" eb="5">
      <t>ホンニン</t>
    </rPh>
    <rPh sb="7" eb="10">
      <t>ゲンジュウショ</t>
    </rPh>
    <phoneticPr fontId="2"/>
  </si>
  <si>
    <t>出身高等学校・中等教育学校等</t>
    <rPh sb="0" eb="2">
      <t>シュッシン</t>
    </rPh>
    <rPh sb="2" eb="6">
      <t>コウトウガッコウ</t>
    </rPh>
    <rPh sb="7" eb="14">
      <t>チュウトウキョウイクガッコウトウ</t>
    </rPh>
    <phoneticPr fontId="2"/>
  </si>
  <si>
    <t>高等学校等コード</t>
    <rPh sb="0" eb="5">
      <t>コウトウガッコウトウ</t>
    </rPh>
    <phoneticPr fontId="2"/>
  </si>
  <si>
    <t>専修学校の高等課程</t>
  </si>
  <si>
    <t>56000G</t>
  </si>
  <si>
    <t>在外教育施設</t>
  </si>
  <si>
    <t>55000A</t>
  </si>
  <si>
    <t>認定</t>
  </si>
  <si>
    <t>54000F</t>
  </si>
  <si>
    <t>文部科学大臣の指定した者</t>
  </si>
  <si>
    <t>53000A</t>
  </si>
  <si>
    <t>外国の学校等</t>
  </si>
  <si>
    <t>52000E</t>
  </si>
  <si>
    <t>高卒認定試験・大検・高卒認定審査</t>
  </si>
  <si>
    <t>51000K</t>
  </si>
  <si>
    <t>上記以外の高等学校等</t>
  </si>
  <si>
    <t>47999D</t>
  </si>
  <si>
    <t>沖縄中央</t>
  </si>
  <si>
    <t>47514K</t>
  </si>
  <si>
    <t>エナジックスポーツ高等学院</t>
  </si>
  <si>
    <t>47513A</t>
  </si>
  <si>
    <t>瑞穂ＭＳＣ</t>
  </si>
  <si>
    <t>47512C</t>
  </si>
  <si>
    <t>仙台育英学園沖縄</t>
  </si>
  <si>
    <t>47511E</t>
  </si>
  <si>
    <t>つくば開成国際</t>
  </si>
  <si>
    <t>47510G</t>
  </si>
  <si>
    <t>Ｎ</t>
  </si>
  <si>
    <t>47509C</t>
  </si>
  <si>
    <t>ヒューマンキャンパス</t>
  </si>
  <si>
    <t>47508E</t>
  </si>
  <si>
    <t>沖縄カトリック</t>
  </si>
  <si>
    <t>47507G</t>
  </si>
  <si>
    <t>八洲学園大学国際</t>
  </si>
  <si>
    <t>47506J</t>
  </si>
  <si>
    <t>昭和薬科大学附属</t>
  </si>
  <si>
    <t>47505A</t>
  </si>
  <si>
    <t>興南</t>
  </si>
  <si>
    <t>47503D</t>
  </si>
  <si>
    <t>沖縄尚学</t>
  </si>
  <si>
    <t>47501H</t>
  </si>
  <si>
    <t>沖縄高等特別支援</t>
  </si>
  <si>
    <t>47463A</t>
  </si>
  <si>
    <t>森川特別支援</t>
  </si>
  <si>
    <t>47462C</t>
  </si>
  <si>
    <t>西崎特別支援</t>
  </si>
  <si>
    <t>47461E</t>
  </si>
  <si>
    <t>八重山特別支援</t>
  </si>
  <si>
    <t>47460G</t>
  </si>
  <si>
    <t>宮古特別支援</t>
  </si>
  <si>
    <t>47458E</t>
  </si>
  <si>
    <t>島尻特別支援</t>
  </si>
  <si>
    <t>47457G</t>
  </si>
  <si>
    <t>名護特別支援</t>
  </si>
  <si>
    <t>47456J</t>
  </si>
  <si>
    <t>美咲特別支援</t>
  </si>
  <si>
    <t>47455A</t>
  </si>
  <si>
    <t>大平特別支援</t>
  </si>
  <si>
    <t>47454B</t>
  </si>
  <si>
    <t>鏡が丘特別支援</t>
  </si>
  <si>
    <t>47453D</t>
  </si>
  <si>
    <t>沖縄盲</t>
  </si>
  <si>
    <t>47452F</t>
  </si>
  <si>
    <t>沖縄ろう</t>
  </si>
  <si>
    <t>47451H</t>
  </si>
  <si>
    <t>那覇特別支援</t>
  </si>
  <si>
    <t>47443G</t>
  </si>
  <si>
    <t>泡瀬特別支援</t>
  </si>
  <si>
    <t>47442J</t>
  </si>
  <si>
    <t>桜野特別支援</t>
  </si>
  <si>
    <t>47441A</t>
  </si>
  <si>
    <t>那覇みらい支援</t>
  </si>
  <si>
    <t>47436D</t>
  </si>
  <si>
    <t>はなさき支援</t>
  </si>
  <si>
    <t>47435F</t>
  </si>
  <si>
    <t>中部農林高等支援</t>
  </si>
  <si>
    <t>47434H</t>
  </si>
  <si>
    <t>南風原高等支援</t>
  </si>
  <si>
    <t>47433K</t>
  </si>
  <si>
    <t>陽明高等支援</t>
  </si>
  <si>
    <t>47432A</t>
  </si>
  <si>
    <t>やえせ高等支援</t>
  </si>
  <si>
    <t>47431C</t>
  </si>
  <si>
    <t>宮古総合実業</t>
  </si>
  <si>
    <t>47164A</t>
  </si>
  <si>
    <t>名護商工</t>
  </si>
  <si>
    <t>47163B</t>
  </si>
  <si>
    <t>那覇国際</t>
  </si>
  <si>
    <t>47162D</t>
  </si>
  <si>
    <t>向陽</t>
  </si>
  <si>
    <t>47161F</t>
  </si>
  <si>
    <t>球陽</t>
  </si>
  <si>
    <t>47160H</t>
  </si>
  <si>
    <t>那覇西</t>
  </si>
  <si>
    <t>47159D</t>
  </si>
  <si>
    <t>開邦</t>
  </si>
  <si>
    <t>47157H</t>
  </si>
  <si>
    <t>嘉手納</t>
  </si>
  <si>
    <t>47156K</t>
  </si>
  <si>
    <t>首里東</t>
  </si>
  <si>
    <t>47155A</t>
  </si>
  <si>
    <t>浦添工業</t>
  </si>
  <si>
    <t>47154C</t>
  </si>
  <si>
    <t>北中城</t>
  </si>
  <si>
    <t>47153E</t>
  </si>
  <si>
    <t>具志川</t>
  </si>
  <si>
    <t>47152G</t>
  </si>
  <si>
    <t>豊見城南</t>
  </si>
  <si>
    <t>47150A</t>
  </si>
  <si>
    <t>宜野湾</t>
  </si>
  <si>
    <t>47149G</t>
  </si>
  <si>
    <t>与勝</t>
  </si>
  <si>
    <t>47148J</t>
  </si>
  <si>
    <t>陽明</t>
  </si>
  <si>
    <t>47147A</t>
  </si>
  <si>
    <t>美里</t>
  </si>
  <si>
    <t>47146B</t>
  </si>
  <si>
    <t>泊</t>
  </si>
  <si>
    <t>47145D</t>
  </si>
  <si>
    <t>具志川商業</t>
  </si>
  <si>
    <t>47144F</t>
  </si>
  <si>
    <t>南風原</t>
  </si>
  <si>
    <t>47143H</t>
  </si>
  <si>
    <t>北谷</t>
  </si>
  <si>
    <t>47142K</t>
  </si>
  <si>
    <t>西原</t>
  </si>
  <si>
    <t>47141A</t>
  </si>
  <si>
    <t>浦添商業</t>
  </si>
  <si>
    <t>47140C</t>
  </si>
  <si>
    <t>南部商業</t>
  </si>
  <si>
    <t>47139K</t>
  </si>
  <si>
    <t>八重山商工</t>
  </si>
  <si>
    <t>47138A</t>
  </si>
  <si>
    <t>八重山農林</t>
  </si>
  <si>
    <t>47137C</t>
  </si>
  <si>
    <t>北部農林</t>
  </si>
  <si>
    <t>47135G</t>
  </si>
  <si>
    <t>中部農林</t>
  </si>
  <si>
    <t>47134J</t>
  </si>
  <si>
    <t>南部農林</t>
  </si>
  <si>
    <t>47133A</t>
  </si>
  <si>
    <t>沖縄水産</t>
  </si>
  <si>
    <t>47131D</t>
  </si>
  <si>
    <t>宮古工業</t>
  </si>
  <si>
    <t>47130F</t>
  </si>
  <si>
    <t>美里工業</t>
  </si>
  <si>
    <t>47129B</t>
  </si>
  <si>
    <t>南部工業</t>
  </si>
  <si>
    <t>47128D</t>
  </si>
  <si>
    <t>那覇工業</t>
  </si>
  <si>
    <t>47127F</t>
  </si>
  <si>
    <t>美来工科</t>
  </si>
  <si>
    <t>47125K</t>
  </si>
  <si>
    <t>沖縄工業</t>
  </si>
  <si>
    <t>47124A</t>
  </si>
  <si>
    <t>中部商業</t>
  </si>
  <si>
    <t>47123C</t>
  </si>
  <si>
    <t>那覇商業</t>
  </si>
  <si>
    <t>47122E</t>
  </si>
  <si>
    <t>八重山</t>
  </si>
  <si>
    <t>47121G</t>
  </si>
  <si>
    <t>宮古</t>
  </si>
  <si>
    <t>47120J</t>
  </si>
  <si>
    <t>久米島</t>
  </si>
  <si>
    <t>47119E</t>
  </si>
  <si>
    <t>辺土名</t>
  </si>
  <si>
    <t>47118G</t>
  </si>
  <si>
    <t>北山</t>
  </si>
  <si>
    <t>47117J</t>
  </si>
  <si>
    <t>本部</t>
  </si>
  <si>
    <t>47116A</t>
  </si>
  <si>
    <t>名護</t>
  </si>
  <si>
    <t>47115B</t>
  </si>
  <si>
    <t>宜野座</t>
  </si>
  <si>
    <t>47114D</t>
  </si>
  <si>
    <t>石川</t>
  </si>
  <si>
    <t>47113F</t>
  </si>
  <si>
    <t>前原</t>
  </si>
  <si>
    <t>47112H</t>
  </si>
  <si>
    <t>読谷</t>
  </si>
  <si>
    <t>47111K</t>
  </si>
  <si>
    <t>コザ</t>
  </si>
  <si>
    <t>47110A</t>
  </si>
  <si>
    <t>普天間</t>
  </si>
  <si>
    <t>47109H</t>
  </si>
  <si>
    <t>豊見城</t>
  </si>
  <si>
    <t>47108K</t>
  </si>
  <si>
    <t>真和志</t>
  </si>
  <si>
    <t>47107A</t>
  </si>
  <si>
    <t>浦添</t>
  </si>
  <si>
    <t>47106C</t>
  </si>
  <si>
    <t>小禄</t>
  </si>
  <si>
    <t>47105E</t>
  </si>
  <si>
    <t>首里</t>
  </si>
  <si>
    <t>47104G</t>
  </si>
  <si>
    <t>那覇</t>
  </si>
  <si>
    <t>47103J</t>
  </si>
  <si>
    <t>知念</t>
  </si>
  <si>
    <t>47102A</t>
  </si>
  <si>
    <t>糸満</t>
  </si>
  <si>
    <t>47101B</t>
  </si>
  <si>
    <t>沖縄工業高専</t>
  </si>
  <si>
    <t>47091A</t>
  </si>
  <si>
    <t>46999J</t>
  </si>
  <si>
    <t>屋久島おおぞら</t>
  </si>
  <si>
    <t>46525K</t>
  </si>
  <si>
    <t>鹿児島修学館</t>
  </si>
  <si>
    <t>46524A</t>
  </si>
  <si>
    <t>鹿児島育英館</t>
  </si>
  <si>
    <t>46523C</t>
  </si>
  <si>
    <t>池田学園池田</t>
  </si>
  <si>
    <t>46522E</t>
  </si>
  <si>
    <t>志學館高等部</t>
  </si>
  <si>
    <t>46521G</t>
  </si>
  <si>
    <t>尚志館</t>
  </si>
  <si>
    <t>46520J</t>
  </si>
  <si>
    <t>鹿屋中央</t>
  </si>
  <si>
    <t>46519E</t>
  </si>
  <si>
    <t>樟南第二</t>
  </si>
  <si>
    <t>46517J</t>
  </si>
  <si>
    <t>鹿児島第一</t>
  </si>
  <si>
    <t>46516A</t>
  </si>
  <si>
    <t>大口明光学園</t>
  </si>
  <si>
    <t>46515B</t>
  </si>
  <si>
    <t>出水中央</t>
  </si>
  <si>
    <t>46514D</t>
  </si>
  <si>
    <t>れいめい</t>
  </si>
  <si>
    <t>46512H</t>
  </si>
  <si>
    <t>神村学園高等部</t>
  </si>
  <si>
    <t>46511K</t>
  </si>
  <si>
    <t>鳳凰</t>
  </si>
  <si>
    <t>46510A</t>
  </si>
  <si>
    <t>龍桜</t>
  </si>
  <si>
    <t>46509H</t>
  </si>
  <si>
    <t>ラ・サール</t>
  </si>
  <si>
    <t>46508K</t>
  </si>
  <si>
    <t>鹿児島情報</t>
  </si>
  <si>
    <t>46507A</t>
  </si>
  <si>
    <t>鹿児島純心女子</t>
  </si>
  <si>
    <t>46506C</t>
  </si>
  <si>
    <t>鹿児島</t>
  </si>
  <si>
    <t>46505E</t>
  </si>
  <si>
    <t>鹿児島城西</t>
  </si>
  <si>
    <t>46503J</t>
  </si>
  <si>
    <t>樟南</t>
  </si>
  <si>
    <t>46502A</t>
  </si>
  <si>
    <t>鹿児島実業</t>
  </si>
  <si>
    <t>46501B</t>
  </si>
  <si>
    <t>牧之原特別支援</t>
  </si>
  <si>
    <t>46464D</t>
  </si>
  <si>
    <t>大島特別支援</t>
  </si>
  <si>
    <t>46458K</t>
  </si>
  <si>
    <t>鹿屋特別支援</t>
  </si>
  <si>
    <t>46457A</t>
  </si>
  <si>
    <t>武岡台特別支援</t>
  </si>
  <si>
    <t>46456C</t>
  </si>
  <si>
    <t>加治木特別支援</t>
  </si>
  <si>
    <t>46455E</t>
  </si>
  <si>
    <t>串木野特別支援</t>
  </si>
  <si>
    <t>46454G</t>
  </si>
  <si>
    <t>鹿児島特別支援</t>
  </si>
  <si>
    <t>46453J</t>
  </si>
  <si>
    <t>鹿児島ろう</t>
  </si>
  <si>
    <t>46452A</t>
  </si>
  <si>
    <t>鹿児島盲</t>
  </si>
  <si>
    <t>46451B</t>
  </si>
  <si>
    <t>南薩特別支援</t>
  </si>
  <si>
    <t>46442C</t>
  </si>
  <si>
    <t>出水特別支援</t>
  </si>
  <si>
    <t>46441E</t>
  </si>
  <si>
    <t>鹿児島南特別支援</t>
  </si>
  <si>
    <t>46434B</t>
  </si>
  <si>
    <t>中種子特別支援</t>
  </si>
  <si>
    <t>46433D</t>
  </si>
  <si>
    <t>鹿児島高等特別支援</t>
  </si>
  <si>
    <t>46432F</t>
  </si>
  <si>
    <t>指宿特別支援</t>
  </si>
  <si>
    <t>46431H</t>
  </si>
  <si>
    <t>楠隼</t>
  </si>
  <si>
    <t>46197A</t>
  </si>
  <si>
    <t>曽於</t>
  </si>
  <si>
    <t>46196C</t>
  </si>
  <si>
    <t>明桜館</t>
  </si>
  <si>
    <t>46195E</t>
  </si>
  <si>
    <t>種子島中央</t>
  </si>
  <si>
    <t>46194G</t>
  </si>
  <si>
    <t>霧島</t>
  </si>
  <si>
    <t>46193J</t>
  </si>
  <si>
    <t>川薩清修館</t>
  </si>
  <si>
    <t>46192A</t>
  </si>
  <si>
    <t>種子島</t>
  </si>
  <si>
    <t>46191B</t>
  </si>
  <si>
    <t>徳之島</t>
  </si>
  <si>
    <t>46190D</t>
  </si>
  <si>
    <t>薩摩中央</t>
  </si>
  <si>
    <t>46189A</t>
  </si>
  <si>
    <t>鶴翔</t>
  </si>
  <si>
    <t>46188B</t>
  </si>
  <si>
    <t>開陽</t>
  </si>
  <si>
    <t>46187D</t>
  </si>
  <si>
    <t>武岡台</t>
  </si>
  <si>
    <t>46186F</t>
  </si>
  <si>
    <t>福山</t>
  </si>
  <si>
    <t>46185H</t>
  </si>
  <si>
    <t>松陽</t>
  </si>
  <si>
    <t>46184K</t>
  </si>
  <si>
    <t>鹿屋女子</t>
  </si>
  <si>
    <t>46181E</t>
  </si>
  <si>
    <t>国分中央</t>
  </si>
  <si>
    <t>46180G</t>
  </si>
  <si>
    <t>出水商業</t>
  </si>
  <si>
    <t>46179C</t>
  </si>
  <si>
    <t>指宿商業</t>
  </si>
  <si>
    <t>46178E</t>
  </si>
  <si>
    <t>鹿児島女子</t>
  </si>
  <si>
    <t>46177G</t>
  </si>
  <si>
    <t>鹿児島商業</t>
  </si>
  <si>
    <t>46176J</t>
  </si>
  <si>
    <t>鹿児島玉龍</t>
  </si>
  <si>
    <t>46175A</t>
  </si>
  <si>
    <t>与論</t>
  </si>
  <si>
    <t>46174B</t>
  </si>
  <si>
    <t>沖永良部</t>
  </si>
  <si>
    <t>46173D</t>
  </si>
  <si>
    <t>喜界</t>
  </si>
  <si>
    <t>46170K</t>
  </si>
  <si>
    <t>古仁屋</t>
  </si>
  <si>
    <t>46169F</t>
  </si>
  <si>
    <t>大島北</t>
  </si>
  <si>
    <t>46167K</t>
  </si>
  <si>
    <t>奄美</t>
  </si>
  <si>
    <t>46166A</t>
  </si>
  <si>
    <t>大島</t>
  </si>
  <si>
    <t>46165C</t>
  </si>
  <si>
    <t>屋久島</t>
  </si>
  <si>
    <t>46164E</t>
  </si>
  <si>
    <t>南大隅</t>
  </si>
  <si>
    <t>46159J</t>
  </si>
  <si>
    <t>垂水</t>
  </si>
  <si>
    <t>46158A</t>
  </si>
  <si>
    <t>鹿屋工業</t>
  </si>
  <si>
    <t>46157B</t>
  </si>
  <si>
    <t>鹿屋農業</t>
  </si>
  <si>
    <t>46156D</t>
  </si>
  <si>
    <t>鹿屋</t>
  </si>
  <si>
    <t>46155F</t>
  </si>
  <si>
    <t>串良商業</t>
  </si>
  <si>
    <t>46153K</t>
  </si>
  <si>
    <t>志布志</t>
  </si>
  <si>
    <t>46151C</t>
  </si>
  <si>
    <t>国分</t>
  </si>
  <si>
    <t>46146G</t>
  </si>
  <si>
    <t>隼人工業</t>
  </si>
  <si>
    <t>46145J</t>
  </si>
  <si>
    <t>加治木工業</t>
  </si>
  <si>
    <t>46144A</t>
  </si>
  <si>
    <t>加治木</t>
  </si>
  <si>
    <t>46143B</t>
  </si>
  <si>
    <t>蒲生</t>
  </si>
  <si>
    <t>46142D</t>
  </si>
  <si>
    <t>伊佐農林</t>
  </si>
  <si>
    <t>46139D</t>
  </si>
  <si>
    <t>大口</t>
  </si>
  <si>
    <t>46138F</t>
  </si>
  <si>
    <t>出水工業</t>
  </si>
  <si>
    <t>46137H</t>
  </si>
  <si>
    <t>出水</t>
  </si>
  <si>
    <t>46136K</t>
  </si>
  <si>
    <t>野田女子</t>
  </si>
  <si>
    <t>46134C</t>
  </si>
  <si>
    <t>川内商工</t>
  </si>
  <si>
    <t>46126B</t>
  </si>
  <si>
    <t>川内</t>
  </si>
  <si>
    <t>46125D</t>
  </si>
  <si>
    <t>串木野</t>
  </si>
  <si>
    <t>46124F</t>
  </si>
  <si>
    <t>市来農芸</t>
  </si>
  <si>
    <t>46123H</t>
  </si>
  <si>
    <t>伊集院</t>
  </si>
  <si>
    <t>46122K</t>
  </si>
  <si>
    <t>吹上</t>
  </si>
  <si>
    <t>46121A</t>
  </si>
  <si>
    <t>薩南工業</t>
  </si>
  <si>
    <t>46120C</t>
  </si>
  <si>
    <t>川辺</t>
  </si>
  <si>
    <t>46118A</t>
  </si>
  <si>
    <t>加世田常潤</t>
  </si>
  <si>
    <t>46117C</t>
  </si>
  <si>
    <t>加世田</t>
  </si>
  <si>
    <t>46116E</t>
  </si>
  <si>
    <t>鹿児島水産</t>
  </si>
  <si>
    <t>46114J</t>
  </si>
  <si>
    <t>枕崎</t>
  </si>
  <si>
    <t>46113A</t>
  </si>
  <si>
    <t>頴娃</t>
  </si>
  <si>
    <t>46112B</t>
  </si>
  <si>
    <t>山川</t>
  </si>
  <si>
    <t>46111D</t>
  </si>
  <si>
    <t>指宿</t>
  </si>
  <si>
    <t>46110F</t>
  </si>
  <si>
    <t>鹿児島南</t>
  </si>
  <si>
    <t>46108D</t>
  </si>
  <si>
    <t>鹿児島工業</t>
  </si>
  <si>
    <t>46107F</t>
  </si>
  <si>
    <t>鹿児島東</t>
  </si>
  <si>
    <t>46106H</t>
  </si>
  <si>
    <t>錦江湾</t>
  </si>
  <si>
    <t>46104A</t>
  </si>
  <si>
    <t>鹿児島中央</t>
  </si>
  <si>
    <t>46103C</t>
  </si>
  <si>
    <t>甲南</t>
  </si>
  <si>
    <t>46102E</t>
  </si>
  <si>
    <t>鶴丸</t>
  </si>
  <si>
    <t>46101G</t>
  </si>
  <si>
    <t>鹿児島工業高専</t>
  </si>
  <si>
    <t>46091F</t>
  </si>
  <si>
    <t>鹿児島大学教育学部附属特別支援</t>
  </si>
  <si>
    <t>46051G</t>
  </si>
  <si>
    <t>45999C</t>
  </si>
  <si>
    <t>日章学園九州国際</t>
  </si>
  <si>
    <t>45515G</t>
  </si>
  <si>
    <t>都城聖ドミニコ学園</t>
  </si>
  <si>
    <t>45514J</t>
  </si>
  <si>
    <t>聖心ウルスラ学園</t>
  </si>
  <si>
    <t>45513A</t>
  </si>
  <si>
    <t>日向学院</t>
  </si>
  <si>
    <t>45512B</t>
  </si>
  <si>
    <t>日南学園</t>
  </si>
  <si>
    <t>45511D</t>
  </si>
  <si>
    <t>小林西</t>
  </si>
  <si>
    <t>45510F</t>
  </si>
  <si>
    <t>櫻美学園</t>
  </si>
  <si>
    <t>45509B</t>
  </si>
  <si>
    <t>都城</t>
  </si>
  <si>
    <t>45508D</t>
  </si>
  <si>
    <t>延岡学園</t>
  </si>
  <si>
    <t>45507F</t>
  </si>
  <si>
    <t>宮崎第一</t>
  </si>
  <si>
    <t>45506H</t>
  </si>
  <si>
    <t>日章学園</t>
  </si>
  <si>
    <t>45505K</t>
  </si>
  <si>
    <t>鵬翔</t>
  </si>
  <si>
    <t>45504A</t>
  </si>
  <si>
    <t>宮崎日本大学</t>
  </si>
  <si>
    <t>45503C</t>
  </si>
  <si>
    <t>宮崎学園</t>
  </si>
  <si>
    <t>45502E</t>
  </si>
  <si>
    <t>都城きりしま支援</t>
  </si>
  <si>
    <t>45458D</t>
  </si>
  <si>
    <t>赤江まつばら支援</t>
  </si>
  <si>
    <t>45456H</t>
  </si>
  <si>
    <t>みやざき中央支援</t>
  </si>
  <si>
    <t>45455K</t>
  </si>
  <si>
    <t>都城さくら聴覚支援</t>
  </si>
  <si>
    <t>45453C</t>
  </si>
  <si>
    <t>明星視覚支援</t>
  </si>
  <si>
    <t>45452E</t>
  </si>
  <si>
    <t>清武せいりゅう支援</t>
  </si>
  <si>
    <t>45442H</t>
  </si>
  <si>
    <t>日南くろしお支援</t>
  </si>
  <si>
    <t>45441K</t>
  </si>
  <si>
    <t>小林こすもす支援</t>
  </si>
  <si>
    <t>45435E</t>
  </si>
  <si>
    <t>児湯るぴなす支援</t>
  </si>
  <si>
    <t>45434G</t>
  </si>
  <si>
    <t>延岡しろやま支援</t>
  </si>
  <si>
    <t>45433J</t>
  </si>
  <si>
    <t>日向ひまわり支援</t>
  </si>
  <si>
    <t>45432A</t>
  </si>
  <si>
    <t>みなみのかぜ支援</t>
  </si>
  <si>
    <t>45431B</t>
  </si>
  <si>
    <t>妻</t>
  </si>
  <si>
    <t>45149F</t>
  </si>
  <si>
    <t>日南振徳</t>
  </si>
  <si>
    <t>45148H</t>
  </si>
  <si>
    <t>小林秀峰</t>
  </si>
  <si>
    <t>45147K</t>
  </si>
  <si>
    <t>延岡星雲</t>
  </si>
  <si>
    <t>45146A</t>
  </si>
  <si>
    <t>五ケ瀬</t>
  </si>
  <si>
    <t>45145C</t>
  </si>
  <si>
    <t>佐土原</t>
  </si>
  <si>
    <t>45143G</t>
  </si>
  <si>
    <t>宮崎北</t>
  </si>
  <si>
    <t>45142J</t>
  </si>
  <si>
    <t>飯野</t>
  </si>
  <si>
    <t>45139J</t>
  </si>
  <si>
    <t>小林</t>
  </si>
  <si>
    <t>45136D</t>
  </si>
  <si>
    <t>高城</t>
  </si>
  <si>
    <t>45135F</t>
  </si>
  <si>
    <t>都城工業</t>
  </si>
  <si>
    <t>45134H</t>
  </si>
  <si>
    <t>都城商業</t>
  </si>
  <si>
    <t>45133K</t>
  </si>
  <si>
    <t>都城西</t>
  </si>
  <si>
    <t>45132A</t>
  </si>
  <si>
    <t>都城農業</t>
  </si>
  <si>
    <t>45131C</t>
  </si>
  <si>
    <t>都城泉ケ丘</t>
  </si>
  <si>
    <t>45130E</t>
  </si>
  <si>
    <t>福島</t>
  </si>
  <si>
    <t>45129A</t>
  </si>
  <si>
    <t>日南</t>
  </si>
  <si>
    <t>45125J</t>
  </si>
  <si>
    <t>宮崎東</t>
  </si>
  <si>
    <t>45124A</t>
  </si>
  <si>
    <t>宮崎農業</t>
  </si>
  <si>
    <t>45123B</t>
  </si>
  <si>
    <t>宮崎商業</t>
  </si>
  <si>
    <t>45122D</t>
  </si>
  <si>
    <t>宮崎海洋</t>
  </si>
  <si>
    <t>45121F</t>
  </si>
  <si>
    <t>宮崎西</t>
  </si>
  <si>
    <t>45120H</t>
  </si>
  <si>
    <t>宮崎南</t>
  </si>
  <si>
    <t>45119D</t>
  </si>
  <si>
    <t>宮崎工業</t>
  </si>
  <si>
    <t>45118F</t>
  </si>
  <si>
    <t>宮崎大宮</t>
  </si>
  <si>
    <t>45117H</t>
  </si>
  <si>
    <t>本庄</t>
  </si>
  <si>
    <t>45116K</t>
  </si>
  <si>
    <t>高鍋農業</t>
  </si>
  <si>
    <t>45113E</t>
  </si>
  <si>
    <t>高鍋</t>
  </si>
  <si>
    <t>45112G</t>
  </si>
  <si>
    <t>日向</t>
  </si>
  <si>
    <t>45110A</t>
  </si>
  <si>
    <t>日向工業</t>
  </si>
  <si>
    <t>45109G</t>
  </si>
  <si>
    <t>富島</t>
  </si>
  <si>
    <t>45108J</t>
  </si>
  <si>
    <t>門川</t>
  </si>
  <si>
    <t>45107A</t>
  </si>
  <si>
    <t>延岡青朋</t>
  </si>
  <si>
    <t>45106B</t>
  </si>
  <si>
    <t>延岡商業</t>
  </si>
  <si>
    <t>45105D</t>
  </si>
  <si>
    <t>延岡工業</t>
  </si>
  <si>
    <t>45104F</t>
  </si>
  <si>
    <t>延岡</t>
  </si>
  <si>
    <t>45102K</t>
  </si>
  <si>
    <t>高千穂</t>
  </si>
  <si>
    <t>45101A</t>
  </si>
  <si>
    <t>都城工業高専</t>
  </si>
  <si>
    <t>45091A</t>
  </si>
  <si>
    <t>44999H</t>
  </si>
  <si>
    <t>府内</t>
  </si>
  <si>
    <t>44518F</t>
  </si>
  <si>
    <t>明豊</t>
  </si>
  <si>
    <t>44517H</t>
  </si>
  <si>
    <t>大分国際情報</t>
  </si>
  <si>
    <t>44516K</t>
  </si>
  <si>
    <t>稲葉学園</t>
  </si>
  <si>
    <t>44515A</t>
  </si>
  <si>
    <t>日本文理大学附属</t>
  </si>
  <si>
    <t>44513E</t>
  </si>
  <si>
    <t>岩田</t>
  </si>
  <si>
    <t>44512G</t>
  </si>
  <si>
    <t>別府溝部学園</t>
  </si>
  <si>
    <t>44511J</t>
  </si>
  <si>
    <t>昭和学園</t>
  </si>
  <si>
    <t>44510A</t>
  </si>
  <si>
    <t>柳ケ浦</t>
  </si>
  <si>
    <t>44508J</t>
  </si>
  <si>
    <t>藤蔭</t>
  </si>
  <si>
    <t>44507A</t>
  </si>
  <si>
    <t>東九州龍谷</t>
  </si>
  <si>
    <t>44506B</t>
  </si>
  <si>
    <t>大分東明</t>
  </si>
  <si>
    <t>44504F</t>
  </si>
  <si>
    <t>楊志館</t>
  </si>
  <si>
    <t>44503H</t>
  </si>
  <si>
    <t>大分</t>
  </si>
  <si>
    <t>44502K</t>
  </si>
  <si>
    <t>福徳学院</t>
  </si>
  <si>
    <t>44501A</t>
  </si>
  <si>
    <t>別府やまなみ支援</t>
  </si>
  <si>
    <t>44459G</t>
  </si>
  <si>
    <t>日田支援</t>
  </si>
  <si>
    <t>44458J</t>
  </si>
  <si>
    <t>新生支援</t>
  </si>
  <si>
    <t>44457A</t>
  </si>
  <si>
    <t>臼杵支援</t>
  </si>
  <si>
    <t>44456B</t>
  </si>
  <si>
    <t>宇佐支援</t>
  </si>
  <si>
    <t>44455D</t>
  </si>
  <si>
    <t>別府支援</t>
  </si>
  <si>
    <t>44453H</t>
  </si>
  <si>
    <t>ろう</t>
  </si>
  <si>
    <t>44452K</t>
  </si>
  <si>
    <t>盲</t>
  </si>
  <si>
    <t>44451A</t>
  </si>
  <si>
    <t>中津支援</t>
  </si>
  <si>
    <t>44450C</t>
  </si>
  <si>
    <t>大分支援</t>
  </si>
  <si>
    <t>44441D</t>
  </si>
  <si>
    <t>さくらの杜高等支援</t>
  </si>
  <si>
    <t>44435K</t>
  </si>
  <si>
    <t>由布支援</t>
  </si>
  <si>
    <t>44434A</t>
  </si>
  <si>
    <t>日出支援</t>
  </si>
  <si>
    <t>44433C</t>
  </si>
  <si>
    <t>佐伯支援</t>
  </si>
  <si>
    <t>44432E</t>
  </si>
  <si>
    <t>竹田支援</t>
  </si>
  <si>
    <t>44431G</t>
  </si>
  <si>
    <t>中央支援</t>
  </si>
  <si>
    <t>44421K</t>
  </si>
  <si>
    <t>久住高原農業</t>
  </si>
  <si>
    <t>44170J</t>
  </si>
  <si>
    <t>海洋科学</t>
  </si>
  <si>
    <t>44169E</t>
  </si>
  <si>
    <t>佐伯豊南</t>
  </si>
  <si>
    <t>44168G</t>
  </si>
  <si>
    <t>玖珠美山</t>
  </si>
  <si>
    <t>44167J</t>
  </si>
  <si>
    <t>別府翔青</t>
  </si>
  <si>
    <t>44166A</t>
  </si>
  <si>
    <t>日出総合</t>
  </si>
  <si>
    <t>44165B</t>
  </si>
  <si>
    <t>爽風館</t>
  </si>
  <si>
    <t>44164D</t>
  </si>
  <si>
    <t>中津東</t>
  </si>
  <si>
    <t>44163F</t>
  </si>
  <si>
    <t>国東</t>
  </si>
  <si>
    <t>44162H</t>
  </si>
  <si>
    <t>宇佐</t>
  </si>
  <si>
    <t>44161K</t>
  </si>
  <si>
    <t>三重総合</t>
  </si>
  <si>
    <t>44160A</t>
  </si>
  <si>
    <t>情報科学</t>
  </si>
  <si>
    <t>44159H</t>
  </si>
  <si>
    <t>大分豊府</t>
  </si>
  <si>
    <t>44158K</t>
  </si>
  <si>
    <t>大分南</t>
  </si>
  <si>
    <t>44156C</t>
  </si>
  <si>
    <t>安心院</t>
  </si>
  <si>
    <t>44152A</t>
  </si>
  <si>
    <t>宇佐産業科学</t>
  </si>
  <si>
    <t>44151B</t>
  </si>
  <si>
    <t>中津北</t>
  </si>
  <si>
    <t>44147D</t>
  </si>
  <si>
    <t>中津南</t>
  </si>
  <si>
    <t>44146F</t>
  </si>
  <si>
    <t>日田林工</t>
  </si>
  <si>
    <t>44144K</t>
  </si>
  <si>
    <t>日田三隈</t>
  </si>
  <si>
    <t>44143A</t>
  </si>
  <si>
    <t>日田</t>
  </si>
  <si>
    <t>44142C</t>
  </si>
  <si>
    <t>竹田</t>
  </si>
  <si>
    <t>44138E</t>
  </si>
  <si>
    <t>佐伯鶴城</t>
  </si>
  <si>
    <t>44129F</t>
  </si>
  <si>
    <t>津久見</t>
  </si>
  <si>
    <t>44128H</t>
  </si>
  <si>
    <t>臼杵</t>
  </si>
  <si>
    <t>44125C</t>
  </si>
  <si>
    <t>大分東</t>
  </si>
  <si>
    <t>44123G</t>
  </si>
  <si>
    <t>鶴崎工業</t>
  </si>
  <si>
    <t>44122J</t>
  </si>
  <si>
    <t>大分鶴崎</t>
  </si>
  <si>
    <t>44121A</t>
  </si>
  <si>
    <t>由布</t>
  </si>
  <si>
    <t>44120B</t>
  </si>
  <si>
    <t>大分西</t>
  </si>
  <si>
    <t>44117B</t>
  </si>
  <si>
    <t>大分商業</t>
  </si>
  <si>
    <t>44116D</t>
  </si>
  <si>
    <t>大分工業</t>
  </si>
  <si>
    <t>44115F</t>
  </si>
  <si>
    <t>大分雄城台</t>
  </si>
  <si>
    <t>44114H</t>
  </si>
  <si>
    <t>大分舞鶴</t>
  </si>
  <si>
    <t>44113K</t>
  </si>
  <si>
    <t>大分上野丘</t>
  </si>
  <si>
    <t>44112A</t>
  </si>
  <si>
    <t>芸術緑丘</t>
  </si>
  <si>
    <t>44110E</t>
  </si>
  <si>
    <t>別府鶴見丘</t>
  </si>
  <si>
    <t>44109A</t>
  </si>
  <si>
    <t>杵築</t>
  </si>
  <si>
    <t>44106G</t>
  </si>
  <si>
    <t>高田</t>
  </si>
  <si>
    <t>44101F</t>
  </si>
  <si>
    <t>大分工業高専</t>
  </si>
  <si>
    <t>44091E</t>
  </si>
  <si>
    <t>大分大学教育学部附属特別支援</t>
  </si>
  <si>
    <t>44051F</t>
  </si>
  <si>
    <t>43999B</t>
  </si>
  <si>
    <t>やまと</t>
  </si>
  <si>
    <t>43526A</t>
  </si>
  <si>
    <t>一ツ葉</t>
  </si>
  <si>
    <t>43525C</t>
  </si>
  <si>
    <t>くまもと清陵</t>
  </si>
  <si>
    <t>43524E</t>
  </si>
  <si>
    <t>勇志国際</t>
  </si>
  <si>
    <t>43523G</t>
  </si>
  <si>
    <t>城北</t>
  </si>
  <si>
    <t>43522J</t>
  </si>
  <si>
    <t>専修大学熊本玉名</t>
  </si>
  <si>
    <t>43521A</t>
  </si>
  <si>
    <t>菊池女子</t>
  </si>
  <si>
    <t>43520B</t>
  </si>
  <si>
    <t>真和</t>
  </si>
  <si>
    <t>43519J</t>
  </si>
  <si>
    <t>東海大学付属熊本星翔</t>
  </si>
  <si>
    <t>43518A</t>
  </si>
  <si>
    <t>文徳</t>
  </si>
  <si>
    <t>43517B</t>
  </si>
  <si>
    <t>有明</t>
  </si>
  <si>
    <t>43516D</t>
  </si>
  <si>
    <t>熊本マリスト学園</t>
  </si>
  <si>
    <t>43515F</t>
  </si>
  <si>
    <t>熊本学園大学付属</t>
  </si>
  <si>
    <t>43514H</t>
  </si>
  <si>
    <t>秀岳館</t>
  </si>
  <si>
    <t>43513K</t>
  </si>
  <si>
    <t>熊本国府</t>
  </si>
  <si>
    <t>43512A</t>
  </si>
  <si>
    <t>ルーテル学院</t>
  </si>
  <si>
    <t>43511C</t>
  </si>
  <si>
    <t>玉名女子</t>
  </si>
  <si>
    <t>43510E</t>
  </si>
  <si>
    <t>慶誠</t>
  </si>
  <si>
    <t>43509A</t>
  </si>
  <si>
    <t>九州学院</t>
  </si>
  <si>
    <t>43508C</t>
  </si>
  <si>
    <t>八代白百合学園</t>
  </si>
  <si>
    <t>43507E</t>
  </si>
  <si>
    <t>鎮西</t>
  </si>
  <si>
    <t>43506G</t>
  </si>
  <si>
    <t>開新</t>
  </si>
  <si>
    <t>43505J</t>
  </si>
  <si>
    <t>熊本中央</t>
  </si>
  <si>
    <t>43504A</t>
  </si>
  <si>
    <t>熊本信愛女学院</t>
  </si>
  <si>
    <t>43503B</t>
  </si>
  <si>
    <t>尚絅</t>
  </si>
  <si>
    <t>43502D</t>
  </si>
  <si>
    <t>黒石原支援</t>
  </si>
  <si>
    <t>43460E</t>
  </si>
  <si>
    <t>大津支援</t>
  </si>
  <si>
    <t>43459A</t>
  </si>
  <si>
    <t>球磨支援</t>
  </si>
  <si>
    <t>43458C</t>
  </si>
  <si>
    <t>天草支援</t>
  </si>
  <si>
    <t>43457E</t>
  </si>
  <si>
    <t>荒尾支援</t>
  </si>
  <si>
    <t>43456G</t>
  </si>
  <si>
    <t>松橋西支援</t>
  </si>
  <si>
    <t>43455J</t>
  </si>
  <si>
    <t>松橋支援</t>
  </si>
  <si>
    <t>43453B</t>
  </si>
  <si>
    <t>熊本聾</t>
  </si>
  <si>
    <t>43452D</t>
  </si>
  <si>
    <t>43451F</t>
  </si>
  <si>
    <t>八代支援</t>
  </si>
  <si>
    <t>43446K</t>
  </si>
  <si>
    <t>小国支援</t>
  </si>
  <si>
    <t>43445A</t>
  </si>
  <si>
    <t>ひのくに高等支援</t>
  </si>
  <si>
    <t>43444C</t>
  </si>
  <si>
    <t>苓北支援</t>
  </si>
  <si>
    <t>43443E</t>
  </si>
  <si>
    <t>芦北支援</t>
  </si>
  <si>
    <t>43442G</t>
  </si>
  <si>
    <t>菊池支援</t>
  </si>
  <si>
    <t>43441J</t>
  </si>
  <si>
    <t>かもと稲田支援</t>
  </si>
  <si>
    <t>43435D</t>
  </si>
  <si>
    <t>鏡わかあゆ高等支援</t>
  </si>
  <si>
    <t>43434F</t>
  </si>
  <si>
    <t>熊本はばたき高等支援</t>
  </si>
  <si>
    <t>43433H</t>
  </si>
  <si>
    <t>平成さくら</t>
  </si>
  <si>
    <t>43432K</t>
  </si>
  <si>
    <t>熊本かがやきの森支援</t>
  </si>
  <si>
    <t>43431A</t>
  </si>
  <si>
    <t>南稜</t>
  </si>
  <si>
    <t>43170C</t>
  </si>
  <si>
    <t>球磨中央</t>
  </si>
  <si>
    <t>43169K</t>
  </si>
  <si>
    <t>牛深</t>
  </si>
  <si>
    <t>43168A</t>
  </si>
  <si>
    <t>天草拓心</t>
  </si>
  <si>
    <t>43167C</t>
  </si>
  <si>
    <t>岱志</t>
  </si>
  <si>
    <t>43166E</t>
  </si>
  <si>
    <t>水俣</t>
  </si>
  <si>
    <t>43165G</t>
  </si>
  <si>
    <t>上天草</t>
  </si>
  <si>
    <t>43164J</t>
  </si>
  <si>
    <t>八代清流</t>
  </si>
  <si>
    <t>43163A</t>
  </si>
  <si>
    <t>阿蘇中央</t>
  </si>
  <si>
    <t>43162B</t>
  </si>
  <si>
    <t>東稜</t>
  </si>
  <si>
    <t>43161D</t>
  </si>
  <si>
    <t>熊本北</t>
  </si>
  <si>
    <t>43160F</t>
  </si>
  <si>
    <t>湧心館</t>
  </si>
  <si>
    <t>43159B</t>
  </si>
  <si>
    <t>千原台</t>
  </si>
  <si>
    <t>43157F</t>
  </si>
  <si>
    <t>必由館</t>
  </si>
  <si>
    <t>43156H</t>
  </si>
  <si>
    <t>天草工業</t>
  </si>
  <si>
    <t>43154A</t>
  </si>
  <si>
    <t>天草</t>
  </si>
  <si>
    <t>43145B</t>
  </si>
  <si>
    <t>球磨工業</t>
  </si>
  <si>
    <t>43143F</t>
  </si>
  <si>
    <t>人吉</t>
  </si>
  <si>
    <t>43140A</t>
  </si>
  <si>
    <t>芦北</t>
  </si>
  <si>
    <t>43137A</t>
  </si>
  <si>
    <t>八代農業</t>
  </si>
  <si>
    <t>43136C</t>
  </si>
  <si>
    <t>八代工業</t>
  </si>
  <si>
    <t>43135E</t>
  </si>
  <si>
    <t>八代東</t>
  </si>
  <si>
    <t>43133J</t>
  </si>
  <si>
    <t>八代</t>
  </si>
  <si>
    <t>43132A</t>
  </si>
  <si>
    <t>小川工業</t>
  </si>
  <si>
    <t>43131B</t>
  </si>
  <si>
    <t>松橋</t>
  </si>
  <si>
    <t>43130D</t>
  </si>
  <si>
    <t>宇土</t>
  </si>
  <si>
    <t>43129A</t>
  </si>
  <si>
    <t>矢部</t>
  </si>
  <si>
    <t>43128B</t>
  </si>
  <si>
    <t>甲佐</t>
  </si>
  <si>
    <t>43127D</t>
  </si>
  <si>
    <t>御船</t>
  </si>
  <si>
    <t>43126F</t>
  </si>
  <si>
    <t>高森</t>
  </si>
  <si>
    <t>43124K</t>
  </si>
  <si>
    <t>小国</t>
  </si>
  <si>
    <t>43123A</t>
  </si>
  <si>
    <t>翔陽</t>
  </si>
  <si>
    <t>43120G</t>
  </si>
  <si>
    <t>大津</t>
  </si>
  <si>
    <t>43119C</t>
  </si>
  <si>
    <t>菊池農業</t>
  </si>
  <si>
    <t>43118E</t>
  </si>
  <si>
    <t>菊池</t>
  </si>
  <si>
    <t>43117G</t>
  </si>
  <si>
    <t>鹿本農業</t>
  </si>
  <si>
    <t>43116J</t>
  </si>
  <si>
    <t>鹿本商工</t>
  </si>
  <si>
    <t>43115A</t>
  </si>
  <si>
    <t>鹿本</t>
  </si>
  <si>
    <t>43114B</t>
  </si>
  <si>
    <t>玉名工業</t>
  </si>
  <si>
    <t>43112F</t>
  </si>
  <si>
    <t>北稜</t>
  </si>
  <si>
    <t>43111H</t>
  </si>
  <si>
    <t>玉名</t>
  </si>
  <si>
    <t>43110K</t>
  </si>
  <si>
    <t>熊本農業</t>
  </si>
  <si>
    <t>43108H</t>
  </si>
  <si>
    <t>熊本商業</t>
  </si>
  <si>
    <t>43107K</t>
  </si>
  <si>
    <t>熊本工業</t>
  </si>
  <si>
    <t>43106A</t>
  </si>
  <si>
    <t>熊本西</t>
  </si>
  <si>
    <t>43105C</t>
  </si>
  <si>
    <t>第二</t>
  </si>
  <si>
    <t>43104E</t>
  </si>
  <si>
    <t>第一</t>
  </si>
  <si>
    <t>43103G</t>
  </si>
  <si>
    <t>熊本</t>
  </si>
  <si>
    <t>43102J</t>
  </si>
  <si>
    <t>済々黌</t>
  </si>
  <si>
    <t>43101A</t>
  </si>
  <si>
    <t>熊本高専</t>
  </si>
  <si>
    <t>43093F</t>
  </si>
  <si>
    <t>熊本大学教育学部附属特別支援</t>
  </si>
  <si>
    <t>43051A</t>
  </si>
  <si>
    <t>42999G</t>
  </si>
  <si>
    <t>こころ咲良</t>
  </si>
  <si>
    <t>42524K</t>
  </si>
  <si>
    <t>こころ未来</t>
  </si>
  <si>
    <t>42523A</t>
  </si>
  <si>
    <t>精道三川台</t>
  </si>
  <si>
    <t>42522C</t>
  </si>
  <si>
    <t>青雲</t>
  </si>
  <si>
    <t>42521E</t>
  </si>
  <si>
    <t>長崎日本大学</t>
  </si>
  <si>
    <t>42520G</t>
  </si>
  <si>
    <t>佐世保実業</t>
  </si>
  <si>
    <t>42519C</t>
  </si>
  <si>
    <t>島原中央</t>
  </si>
  <si>
    <t>42518E</t>
  </si>
  <si>
    <t>鎮西学院</t>
  </si>
  <si>
    <t>42517G</t>
  </si>
  <si>
    <t>42516J</t>
  </si>
  <si>
    <t>聖和女子学院</t>
  </si>
  <si>
    <t>42515A</t>
  </si>
  <si>
    <t>九州文化学園</t>
  </si>
  <si>
    <t>42514B</t>
  </si>
  <si>
    <t>久田学園佐世保女子</t>
  </si>
  <si>
    <t>42513D</t>
  </si>
  <si>
    <t>西海学園</t>
  </si>
  <si>
    <t>42512F</t>
  </si>
  <si>
    <t>聖母の騎士</t>
  </si>
  <si>
    <t>42511H</t>
  </si>
  <si>
    <t>創成館</t>
  </si>
  <si>
    <t>42510K</t>
  </si>
  <si>
    <t>長崎総合科学大学附属</t>
  </si>
  <si>
    <t>42509F</t>
  </si>
  <si>
    <t>長崎女子商業</t>
  </si>
  <si>
    <t>42508H</t>
  </si>
  <si>
    <t>純心女子</t>
  </si>
  <si>
    <t>42507K</t>
  </si>
  <si>
    <t>長崎玉成</t>
  </si>
  <si>
    <t>42506A</t>
  </si>
  <si>
    <t>瓊浦</t>
  </si>
  <si>
    <t>42505C</t>
  </si>
  <si>
    <t>鶴鳴</t>
  </si>
  <si>
    <t>42504E</t>
  </si>
  <si>
    <t>活水</t>
  </si>
  <si>
    <t>42503G</t>
  </si>
  <si>
    <t>長崎南山</t>
  </si>
  <si>
    <t>42502J</t>
  </si>
  <si>
    <t>海星</t>
  </si>
  <si>
    <t>42501A</t>
  </si>
  <si>
    <t>虹の原特別支援</t>
  </si>
  <si>
    <t>42459F</t>
  </si>
  <si>
    <t>鶴南特別支援</t>
  </si>
  <si>
    <t>42458H</t>
  </si>
  <si>
    <t>希望が丘高等特別支援</t>
  </si>
  <si>
    <t>42457K</t>
  </si>
  <si>
    <t>佐世保特別支援</t>
  </si>
  <si>
    <t>42456A</t>
  </si>
  <si>
    <t>桜が丘特別支援</t>
  </si>
  <si>
    <t>42454E</t>
  </si>
  <si>
    <t>諫早特別支援</t>
  </si>
  <si>
    <t>42453G</t>
  </si>
  <si>
    <t>42452J</t>
  </si>
  <si>
    <t>42451A</t>
  </si>
  <si>
    <t>島原特別支援</t>
  </si>
  <si>
    <t>42441C</t>
  </si>
  <si>
    <t>川棚特別支援</t>
  </si>
  <si>
    <t>42432D</t>
  </si>
  <si>
    <t>長崎特別支援</t>
  </si>
  <si>
    <t>42431F</t>
  </si>
  <si>
    <t>時和特別支援</t>
  </si>
  <si>
    <t>42421J</t>
  </si>
  <si>
    <t>島原翔南</t>
  </si>
  <si>
    <t>42170H</t>
  </si>
  <si>
    <t>鳴滝</t>
  </si>
  <si>
    <t>42169D</t>
  </si>
  <si>
    <t>西陵</t>
  </si>
  <si>
    <t>42168F</t>
  </si>
  <si>
    <t>諫早東</t>
  </si>
  <si>
    <t>42166K</t>
  </si>
  <si>
    <t>長崎北陽台</t>
  </si>
  <si>
    <t>42164C</t>
  </si>
  <si>
    <t>諫早農業</t>
  </si>
  <si>
    <t>42163E</t>
  </si>
  <si>
    <t>佐世保中央</t>
  </si>
  <si>
    <t>42162G</t>
  </si>
  <si>
    <t>波佐見</t>
  </si>
  <si>
    <t>42160A</t>
  </si>
  <si>
    <t>長崎商業</t>
  </si>
  <si>
    <t>42155D</t>
  </si>
  <si>
    <t>奈留</t>
  </si>
  <si>
    <t>42154F</t>
  </si>
  <si>
    <t>五島海陽</t>
  </si>
  <si>
    <t>42153H</t>
  </si>
  <si>
    <t>豊玉</t>
  </si>
  <si>
    <t>42152K</t>
  </si>
  <si>
    <t>上対馬</t>
  </si>
  <si>
    <t>42151A</t>
  </si>
  <si>
    <t>対馬</t>
  </si>
  <si>
    <t>42150C</t>
  </si>
  <si>
    <t>壱岐商業</t>
  </si>
  <si>
    <t>42149K</t>
  </si>
  <si>
    <t>壱岐</t>
  </si>
  <si>
    <t>42148A</t>
  </si>
  <si>
    <t>中五島</t>
  </si>
  <si>
    <t>42147C</t>
  </si>
  <si>
    <t>上五島</t>
  </si>
  <si>
    <t>42146E</t>
  </si>
  <si>
    <t>五島南</t>
  </si>
  <si>
    <t>42145G</t>
  </si>
  <si>
    <t>五島</t>
  </si>
  <si>
    <t>42143A</t>
  </si>
  <si>
    <t>宇久</t>
  </si>
  <si>
    <t>42142B</t>
  </si>
  <si>
    <t>北松西</t>
  </si>
  <si>
    <t>42141D</t>
  </si>
  <si>
    <t>鹿町工業</t>
  </si>
  <si>
    <t>42140F</t>
  </si>
  <si>
    <t>北松農業</t>
  </si>
  <si>
    <t>42138D</t>
  </si>
  <si>
    <t>松浦</t>
  </si>
  <si>
    <t>42137F</t>
  </si>
  <si>
    <t>清峰</t>
  </si>
  <si>
    <t>42136H</t>
  </si>
  <si>
    <t>平戸</t>
  </si>
  <si>
    <t>42135K</t>
  </si>
  <si>
    <t>猶興館</t>
  </si>
  <si>
    <t>42134A</t>
  </si>
  <si>
    <t>大崎</t>
  </si>
  <si>
    <t>42133C</t>
  </si>
  <si>
    <t>西彼農業</t>
  </si>
  <si>
    <t>42132E</t>
  </si>
  <si>
    <t>長崎明誠</t>
  </si>
  <si>
    <t>42131G</t>
  </si>
  <si>
    <t>西彼杵</t>
  </si>
  <si>
    <t>42130J</t>
  </si>
  <si>
    <t>川棚</t>
  </si>
  <si>
    <t>42129E</t>
  </si>
  <si>
    <t>小浜</t>
  </si>
  <si>
    <t>42128G</t>
  </si>
  <si>
    <t>口加</t>
  </si>
  <si>
    <t>42126A</t>
  </si>
  <si>
    <t>国見</t>
  </si>
  <si>
    <t>42124D</t>
  </si>
  <si>
    <t>島原工業</t>
  </si>
  <si>
    <t>42123F</t>
  </si>
  <si>
    <t>島原商業</t>
  </si>
  <si>
    <t>42122H</t>
  </si>
  <si>
    <t>島原農業</t>
  </si>
  <si>
    <t>42121K</t>
  </si>
  <si>
    <t>島原</t>
  </si>
  <si>
    <t>42120A</t>
  </si>
  <si>
    <t>諫早商業</t>
  </si>
  <si>
    <t>42119H</t>
  </si>
  <si>
    <t>諫早</t>
  </si>
  <si>
    <t>42118K</t>
  </si>
  <si>
    <t>大村工業</t>
  </si>
  <si>
    <t>42117A</t>
  </si>
  <si>
    <t>大村城南</t>
  </si>
  <si>
    <t>42116C</t>
  </si>
  <si>
    <t>大村</t>
  </si>
  <si>
    <t>42115E</t>
  </si>
  <si>
    <t>佐世保東翔</t>
  </si>
  <si>
    <t>42114G</t>
  </si>
  <si>
    <t>佐世保工業</t>
  </si>
  <si>
    <t>42113J</t>
  </si>
  <si>
    <t>佐世保商業</t>
  </si>
  <si>
    <t>42112A</t>
  </si>
  <si>
    <t>佐世保西</t>
  </si>
  <si>
    <t>42111B</t>
  </si>
  <si>
    <t>佐世保北</t>
  </si>
  <si>
    <t>42110D</t>
  </si>
  <si>
    <t>佐世保南</t>
  </si>
  <si>
    <t>42109A</t>
  </si>
  <si>
    <t>長崎鶴洋</t>
  </si>
  <si>
    <t>42106F</t>
  </si>
  <si>
    <t>長崎工業</t>
  </si>
  <si>
    <t>42105H</t>
  </si>
  <si>
    <t>長崎北</t>
  </si>
  <si>
    <t>42104K</t>
  </si>
  <si>
    <t>長崎南</t>
  </si>
  <si>
    <t>42103A</t>
  </si>
  <si>
    <t>長崎西</t>
  </si>
  <si>
    <t>42102C</t>
  </si>
  <si>
    <t>長崎東</t>
  </si>
  <si>
    <t>42101E</t>
  </si>
  <si>
    <t>佐世保工業高専</t>
  </si>
  <si>
    <t>42091D</t>
  </si>
  <si>
    <t>長崎大学教育学部附属特別支援</t>
  </si>
  <si>
    <t>42051E</t>
  </si>
  <si>
    <t>41999A</t>
  </si>
  <si>
    <t>早稲田佐賀</t>
  </si>
  <si>
    <t>41509A</t>
  </si>
  <si>
    <t>東明館</t>
  </si>
  <si>
    <t>41508B</t>
  </si>
  <si>
    <t>弘学館</t>
  </si>
  <si>
    <t>41507D</t>
  </si>
  <si>
    <t>敬徳</t>
  </si>
  <si>
    <t>41506F</t>
  </si>
  <si>
    <t>北陵</t>
  </si>
  <si>
    <t>41505H</t>
  </si>
  <si>
    <t>佐賀学園</t>
  </si>
  <si>
    <t>41504K</t>
  </si>
  <si>
    <t>佐賀女子短期大学付属佐賀女子</t>
  </si>
  <si>
    <t>41503A</t>
  </si>
  <si>
    <t>佐賀清和</t>
  </si>
  <si>
    <t>41502C</t>
  </si>
  <si>
    <t>龍谷</t>
  </si>
  <si>
    <t>41501E</t>
  </si>
  <si>
    <t>伊万里特別支援</t>
  </si>
  <si>
    <t>41456F</t>
  </si>
  <si>
    <t>大和特別支援</t>
  </si>
  <si>
    <t>41454K</t>
  </si>
  <si>
    <t>金立特別支援</t>
  </si>
  <si>
    <t>41453A</t>
  </si>
  <si>
    <t>41452C</t>
  </si>
  <si>
    <t>41451E</t>
  </si>
  <si>
    <t>うれしの特別支援</t>
  </si>
  <si>
    <t>41442F</t>
  </si>
  <si>
    <t>唐津特別支援</t>
  </si>
  <si>
    <t>41441H</t>
  </si>
  <si>
    <t>中原特別支援</t>
  </si>
  <si>
    <t>41431A</t>
  </si>
  <si>
    <t>鳥栖特別支援</t>
  </si>
  <si>
    <t>41421C</t>
  </si>
  <si>
    <t>伊万里実業</t>
  </si>
  <si>
    <t>41143E</t>
  </si>
  <si>
    <t>白石</t>
  </si>
  <si>
    <t>41142G</t>
  </si>
  <si>
    <t>嬉野</t>
  </si>
  <si>
    <t>41141J</t>
  </si>
  <si>
    <t>鹿島</t>
  </si>
  <si>
    <t>41140A</t>
  </si>
  <si>
    <t>唐津青翔</t>
  </si>
  <si>
    <t>41139G</t>
  </si>
  <si>
    <t>致遠館</t>
  </si>
  <si>
    <t>41138J</t>
  </si>
  <si>
    <t>鳥栖商業</t>
  </si>
  <si>
    <t>41135D</t>
  </si>
  <si>
    <t>唐津商業</t>
  </si>
  <si>
    <t>41132K</t>
  </si>
  <si>
    <t>佐賀商業</t>
  </si>
  <si>
    <t>41130C</t>
  </si>
  <si>
    <t>多久</t>
  </si>
  <si>
    <t>41128A</t>
  </si>
  <si>
    <t>唐津工業</t>
  </si>
  <si>
    <t>41127C</t>
  </si>
  <si>
    <t>有田工業</t>
  </si>
  <si>
    <t>41126E</t>
  </si>
  <si>
    <t>鳥栖工業</t>
  </si>
  <si>
    <t>41125G</t>
  </si>
  <si>
    <t>佐賀工業</t>
  </si>
  <si>
    <t>41124J</t>
  </si>
  <si>
    <t>唐津南</t>
  </si>
  <si>
    <t>41123A</t>
  </si>
  <si>
    <t>佐賀農業</t>
  </si>
  <si>
    <t>41122B</t>
  </si>
  <si>
    <t>神埼清明</t>
  </si>
  <si>
    <t>41120F</t>
  </si>
  <si>
    <t>高志館</t>
  </si>
  <si>
    <t>41119B</t>
  </si>
  <si>
    <t>太良</t>
  </si>
  <si>
    <t>41117F</t>
  </si>
  <si>
    <t>神埼</t>
  </si>
  <si>
    <t>41114A</t>
  </si>
  <si>
    <t>三養基</t>
  </si>
  <si>
    <t>41113C</t>
  </si>
  <si>
    <t>鳥栖</t>
  </si>
  <si>
    <t>41112E</t>
  </si>
  <si>
    <t>武雄</t>
  </si>
  <si>
    <t>41110J</t>
  </si>
  <si>
    <t>牛津</t>
  </si>
  <si>
    <t>41109E</t>
  </si>
  <si>
    <t>小城</t>
  </si>
  <si>
    <t>41108G</t>
  </si>
  <si>
    <t>伊万里</t>
  </si>
  <si>
    <t>41107J</t>
  </si>
  <si>
    <t>厳木</t>
  </si>
  <si>
    <t>41106A</t>
  </si>
  <si>
    <t>唐津西</t>
  </si>
  <si>
    <t>41105B</t>
  </si>
  <si>
    <t>唐津東</t>
  </si>
  <si>
    <t>41104D</t>
  </si>
  <si>
    <t>佐賀東</t>
  </si>
  <si>
    <t>41103F</t>
  </si>
  <si>
    <t>佐賀北</t>
  </si>
  <si>
    <t>41102H</t>
  </si>
  <si>
    <t>佐賀西</t>
  </si>
  <si>
    <t>41101K</t>
  </si>
  <si>
    <t>佐賀大学教育学部附属特別支援</t>
  </si>
  <si>
    <t>41051K</t>
  </si>
  <si>
    <t>40999F</t>
  </si>
  <si>
    <t>福岡芸術</t>
  </si>
  <si>
    <t>40571A</t>
  </si>
  <si>
    <t>福岡女子商業</t>
  </si>
  <si>
    <t>40570B</t>
  </si>
  <si>
    <t>つくば開成福岡</t>
  </si>
  <si>
    <t>40569J</t>
  </si>
  <si>
    <t>リンデンホールスクール中高学部</t>
  </si>
  <si>
    <t>40568A</t>
  </si>
  <si>
    <t>明蓬館</t>
  </si>
  <si>
    <t>40567B</t>
  </si>
  <si>
    <t>仰星学園</t>
  </si>
  <si>
    <t>40566D</t>
  </si>
  <si>
    <t>自由ケ丘</t>
  </si>
  <si>
    <t>40565F</t>
  </si>
  <si>
    <t>中村学園三陽</t>
  </si>
  <si>
    <t>40564H</t>
  </si>
  <si>
    <t>東海大学付属福岡</t>
  </si>
  <si>
    <t>40563K</t>
  </si>
  <si>
    <t>第一薬科大学付属</t>
  </si>
  <si>
    <t>40562A</t>
  </si>
  <si>
    <t>福岡常葉</t>
  </si>
  <si>
    <t>40561C</t>
  </si>
  <si>
    <t>希望が丘</t>
  </si>
  <si>
    <t>40560E</t>
  </si>
  <si>
    <t>西日本短期大学附属</t>
  </si>
  <si>
    <t>40559A</t>
  </si>
  <si>
    <t>福岡海星女子学院</t>
  </si>
  <si>
    <t>40558C</t>
  </si>
  <si>
    <t>九州産業大学付属九州</t>
  </si>
  <si>
    <t>40557E</t>
  </si>
  <si>
    <t>星琳</t>
  </si>
  <si>
    <t>40556G</t>
  </si>
  <si>
    <t>八女学院</t>
  </si>
  <si>
    <t>40555J</t>
  </si>
  <si>
    <t>柳川</t>
  </si>
  <si>
    <t>40554A</t>
  </si>
  <si>
    <t>明光学園</t>
  </si>
  <si>
    <t>40553B</t>
  </si>
  <si>
    <t>久留米学園</t>
  </si>
  <si>
    <t>40551F</t>
  </si>
  <si>
    <t>福岡キャリアｉ</t>
  </si>
  <si>
    <t>40550H</t>
  </si>
  <si>
    <t>誠修</t>
  </si>
  <si>
    <t>40549D</t>
  </si>
  <si>
    <t>久留米大学附設</t>
  </si>
  <si>
    <t>40548F</t>
  </si>
  <si>
    <t>久留米信愛</t>
  </si>
  <si>
    <t>40547H</t>
  </si>
  <si>
    <t>祐誠</t>
  </si>
  <si>
    <t>40546K</t>
  </si>
  <si>
    <t>大牟田</t>
  </si>
  <si>
    <t>40545A</t>
  </si>
  <si>
    <t>立花</t>
  </si>
  <si>
    <t>40544C</t>
  </si>
  <si>
    <t>福岡舞鶴</t>
  </si>
  <si>
    <t>40543E</t>
  </si>
  <si>
    <t>福岡雙葉</t>
  </si>
  <si>
    <t>40542G</t>
  </si>
  <si>
    <t>福岡工業大学附属城東</t>
  </si>
  <si>
    <t>40541J</t>
  </si>
  <si>
    <t>福岡第一</t>
  </si>
  <si>
    <t>40540A</t>
  </si>
  <si>
    <t>福岡女学院</t>
  </si>
  <si>
    <t>40539G</t>
  </si>
  <si>
    <t>東福岡</t>
  </si>
  <si>
    <t>40538J</t>
  </si>
  <si>
    <t>沖学園</t>
  </si>
  <si>
    <t>40537A</t>
  </si>
  <si>
    <t>博多女子</t>
  </si>
  <si>
    <t>40536B</t>
  </si>
  <si>
    <t>博多</t>
  </si>
  <si>
    <t>40535D</t>
  </si>
  <si>
    <t>九州産業大学付属九州産業</t>
  </si>
  <si>
    <t>40534F</t>
  </si>
  <si>
    <t>中村学園</t>
  </si>
  <si>
    <t>40533H</t>
  </si>
  <si>
    <t>筑陽学園</t>
  </si>
  <si>
    <t>40532K</t>
  </si>
  <si>
    <t>筑紫女学園</t>
  </si>
  <si>
    <t>40531A</t>
  </si>
  <si>
    <t>筑紫台</t>
  </si>
  <si>
    <t>40530C</t>
  </si>
  <si>
    <t>上智福岡</t>
  </si>
  <si>
    <t>40529K</t>
  </si>
  <si>
    <t>西南学院</t>
  </si>
  <si>
    <t>40528A</t>
  </si>
  <si>
    <t>精華女子</t>
  </si>
  <si>
    <t>40527C</t>
  </si>
  <si>
    <t>純真</t>
  </si>
  <si>
    <t>40526E</t>
  </si>
  <si>
    <t>福岡大学附属若葉</t>
  </si>
  <si>
    <t>40525G</t>
  </si>
  <si>
    <t>福岡大学附属大濠</t>
  </si>
  <si>
    <t>40524J</t>
  </si>
  <si>
    <t>福智</t>
  </si>
  <si>
    <t>40523A</t>
  </si>
  <si>
    <t>大和青藍</t>
  </si>
  <si>
    <t>40522B</t>
  </si>
  <si>
    <t>近畿大学附属福岡</t>
  </si>
  <si>
    <t>40520F</t>
  </si>
  <si>
    <t>飯塚</t>
  </si>
  <si>
    <t>40517F</t>
  </si>
  <si>
    <t>九州国際大学付属</t>
  </si>
  <si>
    <t>40513C</t>
  </si>
  <si>
    <t>明治学園</t>
  </si>
  <si>
    <t>40512E</t>
  </si>
  <si>
    <t>美萩野女子</t>
  </si>
  <si>
    <t>40511G</t>
  </si>
  <si>
    <t>豊国学園</t>
  </si>
  <si>
    <t>40510J</t>
  </si>
  <si>
    <t>東筑紫学園</t>
  </si>
  <si>
    <t>40509E</t>
  </si>
  <si>
    <t>常磐</t>
  </si>
  <si>
    <t>40508G</t>
  </si>
  <si>
    <t>敬愛</t>
  </si>
  <si>
    <t>40507J</t>
  </si>
  <si>
    <t>西南女学院</t>
  </si>
  <si>
    <t>40506A</t>
  </si>
  <si>
    <t>慶成</t>
  </si>
  <si>
    <t>40505B</t>
  </si>
  <si>
    <t>真颯館</t>
  </si>
  <si>
    <t>40503F</t>
  </si>
  <si>
    <t>折尾愛真</t>
  </si>
  <si>
    <t>40502H</t>
  </si>
  <si>
    <t>高稜</t>
  </si>
  <si>
    <t>40501K</t>
  </si>
  <si>
    <t>福岡高等視覚特別支援</t>
  </si>
  <si>
    <t>40482K</t>
  </si>
  <si>
    <t>北九州高等学園</t>
  </si>
  <si>
    <t>40481A</t>
  </si>
  <si>
    <t>小池特別支援</t>
  </si>
  <si>
    <t>40480C</t>
  </si>
  <si>
    <t>福岡高等聴覚特別支援</t>
  </si>
  <si>
    <t>40479K</t>
  </si>
  <si>
    <t>今津特別支援</t>
  </si>
  <si>
    <t>40478A</t>
  </si>
  <si>
    <t>大牟田特別支援</t>
  </si>
  <si>
    <t>40477C</t>
  </si>
  <si>
    <t>福岡高等学園</t>
  </si>
  <si>
    <t>40476E</t>
  </si>
  <si>
    <t>生の松原特別支援</t>
  </si>
  <si>
    <t>40474J</t>
  </si>
  <si>
    <t>東福岡特別支援</t>
  </si>
  <si>
    <t>40473A</t>
  </si>
  <si>
    <t>小郡特別支援</t>
  </si>
  <si>
    <t>40472B</t>
  </si>
  <si>
    <t>南福岡特別支援</t>
  </si>
  <si>
    <t>40471D</t>
  </si>
  <si>
    <t>若久特別支援</t>
  </si>
  <si>
    <t>40470F</t>
  </si>
  <si>
    <t>八幡西特別支援</t>
  </si>
  <si>
    <t>40469B</t>
  </si>
  <si>
    <t>筑後特別支援</t>
  </si>
  <si>
    <t>40468D</t>
  </si>
  <si>
    <t>久留米特別支援</t>
  </si>
  <si>
    <t>40467F</t>
  </si>
  <si>
    <t>八幡特別支援</t>
  </si>
  <si>
    <t>40466H</t>
  </si>
  <si>
    <t>小倉南特別支援</t>
  </si>
  <si>
    <t>40463C</t>
  </si>
  <si>
    <t>田主丸特別支援</t>
  </si>
  <si>
    <t>40462E</t>
  </si>
  <si>
    <t>福岡中央特別支援</t>
  </si>
  <si>
    <t>40461G</t>
  </si>
  <si>
    <t>小倉北特別支援</t>
  </si>
  <si>
    <t>40460J</t>
  </si>
  <si>
    <t>福岡特別支援</t>
  </si>
  <si>
    <t>40458G</t>
  </si>
  <si>
    <t>北九州視覚特別支援</t>
  </si>
  <si>
    <t>40453F</t>
  </si>
  <si>
    <t>屋形原特別支援</t>
  </si>
  <si>
    <t>40443J</t>
  </si>
  <si>
    <t>北九州中央高等学園</t>
  </si>
  <si>
    <t>40442A</t>
  </si>
  <si>
    <t>博多高等学園</t>
  </si>
  <si>
    <t>40441B</t>
  </si>
  <si>
    <t>清水高等学園</t>
  </si>
  <si>
    <t>40438B</t>
  </si>
  <si>
    <t>小倉総合特別支援</t>
  </si>
  <si>
    <t>40437D</t>
  </si>
  <si>
    <t>門司総合特別支援</t>
  </si>
  <si>
    <t>40436F</t>
  </si>
  <si>
    <t>直方特別支援</t>
  </si>
  <si>
    <t>40435H</t>
  </si>
  <si>
    <t>太宰府特別支援</t>
  </si>
  <si>
    <t>40434K</t>
  </si>
  <si>
    <t>柳河特別支援</t>
  </si>
  <si>
    <t>40433A</t>
  </si>
  <si>
    <t>古賀特別支援</t>
  </si>
  <si>
    <t>40432C</t>
  </si>
  <si>
    <t>築城特別支援</t>
  </si>
  <si>
    <t>40431E</t>
  </si>
  <si>
    <t>福岡つくし特別支援</t>
  </si>
  <si>
    <t>40424B</t>
  </si>
  <si>
    <t>むなかた特別支援</t>
  </si>
  <si>
    <t>40423D</t>
  </si>
  <si>
    <t>城浜高等学園</t>
  </si>
  <si>
    <t>40422F</t>
  </si>
  <si>
    <t>糸島特別支援</t>
  </si>
  <si>
    <t>40421H</t>
  </si>
  <si>
    <t>朝倉光陽</t>
  </si>
  <si>
    <t>40232A</t>
  </si>
  <si>
    <t>門司学園</t>
  </si>
  <si>
    <t>40231B</t>
  </si>
  <si>
    <t>嘉穂総合</t>
  </si>
  <si>
    <t>40230D</t>
  </si>
  <si>
    <t>田川科学技術</t>
  </si>
  <si>
    <t>40229A</t>
  </si>
  <si>
    <t>浮羽究真館</t>
  </si>
  <si>
    <t>40228B</t>
  </si>
  <si>
    <t>門司大翔館</t>
  </si>
  <si>
    <t>40227D</t>
  </si>
  <si>
    <t>輝翔館</t>
  </si>
  <si>
    <t>40226F</t>
  </si>
  <si>
    <t>鞍手竜徳</t>
  </si>
  <si>
    <t>40225H</t>
  </si>
  <si>
    <t>ありあけ新世</t>
  </si>
  <si>
    <t>40224K</t>
  </si>
  <si>
    <t>大川樟風</t>
  </si>
  <si>
    <t>40223A</t>
  </si>
  <si>
    <t>青豊</t>
  </si>
  <si>
    <t>40222C</t>
  </si>
  <si>
    <t>博多青松</t>
  </si>
  <si>
    <t>40221E</t>
  </si>
  <si>
    <t>玄界</t>
  </si>
  <si>
    <t>40220G</t>
  </si>
  <si>
    <t>太宰府</t>
  </si>
  <si>
    <t>40219C</t>
  </si>
  <si>
    <t>早良</t>
  </si>
  <si>
    <t>40218E</t>
  </si>
  <si>
    <t>香住丘</t>
  </si>
  <si>
    <t>40217G</t>
  </si>
  <si>
    <t>小郡</t>
  </si>
  <si>
    <t>40216J</t>
  </si>
  <si>
    <t>玄洋</t>
  </si>
  <si>
    <t>40215A</t>
  </si>
  <si>
    <t>柏陵</t>
  </si>
  <si>
    <t>40214B</t>
  </si>
  <si>
    <t>須恵</t>
  </si>
  <si>
    <t>40213D</t>
  </si>
  <si>
    <t>筑前</t>
  </si>
  <si>
    <t>40212F</t>
  </si>
  <si>
    <t>武蔵台</t>
  </si>
  <si>
    <t>40211H</t>
  </si>
  <si>
    <t>光陵</t>
  </si>
  <si>
    <t>40210K</t>
  </si>
  <si>
    <t>中間</t>
  </si>
  <si>
    <t>40209F</t>
  </si>
  <si>
    <t>小倉東</t>
  </si>
  <si>
    <t>40208H</t>
  </si>
  <si>
    <t>春日</t>
  </si>
  <si>
    <t>40207K</t>
  </si>
  <si>
    <t>北筑</t>
  </si>
  <si>
    <t>40206A</t>
  </si>
  <si>
    <t>古賀竟成館</t>
  </si>
  <si>
    <t>40204E</t>
  </si>
  <si>
    <t>久留米商業</t>
  </si>
  <si>
    <t>40202J</t>
  </si>
  <si>
    <t>南筑</t>
  </si>
  <si>
    <t>40201A</t>
  </si>
  <si>
    <t>福岡西陵</t>
  </si>
  <si>
    <t>40200B</t>
  </si>
  <si>
    <t>博多工業</t>
  </si>
  <si>
    <t>40199E</t>
  </si>
  <si>
    <t>福岡女子</t>
  </si>
  <si>
    <t>40198G</t>
  </si>
  <si>
    <t>福翔</t>
  </si>
  <si>
    <t>40197J</t>
  </si>
  <si>
    <t>北九州市立</t>
  </si>
  <si>
    <t>40196A</t>
  </si>
  <si>
    <t>筑豊</t>
  </si>
  <si>
    <t>40191K</t>
  </si>
  <si>
    <t>直方</t>
  </si>
  <si>
    <t>40190A</t>
  </si>
  <si>
    <t>鞍手</t>
  </si>
  <si>
    <t>40189H</t>
  </si>
  <si>
    <t>嘉穂東</t>
  </si>
  <si>
    <t>40187A</t>
  </si>
  <si>
    <t>嘉穂</t>
  </si>
  <si>
    <t>40186C</t>
  </si>
  <si>
    <t>稲築志耕館</t>
  </si>
  <si>
    <t>40185E</t>
  </si>
  <si>
    <t>西田川</t>
  </si>
  <si>
    <t>40181B</t>
  </si>
  <si>
    <t>東鷹</t>
  </si>
  <si>
    <t>40179A</t>
  </si>
  <si>
    <t>田川</t>
  </si>
  <si>
    <t>40177D</t>
  </si>
  <si>
    <t>朝倉東</t>
  </si>
  <si>
    <t>40174K</t>
  </si>
  <si>
    <t>朝倉</t>
  </si>
  <si>
    <t>40173A</t>
  </si>
  <si>
    <t>浮羽工業</t>
  </si>
  <si>
    <t>40170G</t>
  </si>
  <si>
    <t>八女農業</t>
  </si>
  <si>
    <t>40168E</t>
  </si>
  <si>
    <t>40167G</t>
  </si>
  <si>
    <t>八女工業</t>
  </si>
  <si>
    <t>40166J</t>
  </si>
  <si>
    <t>八女</t>
  </si>
  <si>
    <t>40165A</t>
  </si>
  <si>
    <t>大牟田北</t>
  </si>
  <si>
    <t>40163D</t>
  </si>
  <si>
    <t>三池工業</t>
  </si>
  <si>
    <t>40160K</t>
  </si>
  <si>
    <t>三池</t>
  </si>
  <si>
    <t>40159F</t>
  </si>
  <si>
    <t>山門</t>
  </si>
  <si>
    <t>40158H</t>
  </si>
  <si>
    <t>伝習館</t>
  </si>
  <si>
    <t>40157K</t>
  </si>
  <si>
    <t>三潴</t>
  </si>
  <si>
    <t>40154E</t>
  </si>
  <si>
    <t>久留米</t>
  </si>
  <si>
    <t>40153G</t>
  </si>
  <si>
    <t>明善</t>
  </si>
  <si>
    <t>40152J</t>
  </si>
  <si>
    <t>久留米筑水</t>
  </si>
  <si>
    <t>40151A</t>
  </si>
  <si>
    <t>三井</t>
  </si>
  <si>
    <t>40150B</t>
  </si>
  <si>
    <t>糸島農業</t>
  </si>
  <si>
    <t>40149J</t>
  </si>
  <si>
    <t>糸島</t>
  </si>
  <si>
    <t>40148A</t>
  </si>
  <si>
    <t>筑紫</t>
  </si>
  <si>
    <t>40147B</t>
  </si>
  <si>
    <t>筑紫中央</t>
  </si>
  <si>
    <t>40146D</t>
  </si>
  <si>
    <t>福岡農業</t>
  </si>
  <si>
    <t>40145F</t>
  </si>
  <si>
    <t>福岡講倫館</t>
  </si>
  <si>
    <t>40144H</t>
  </si>
  <si>
    <t>福岡工業</t>
  </si>
  <si>
    <t>40143K</t>
  </si>
  <si>
    <t>修猷館</t>
  </si>
  <si>
    <t>40142A</t>
  </si>
  <si>
    <t>城南</t>
  </si>
  <si>
    <t>40141C</t>
  </si>
  <si>
    <t>福岡中央</t>
  </si>
  <si>
    <t>40140E</t>
  </si>
  <si>
    <t>筑紫丘</t>
  </si>
  <si>
    <t>40139A</t>
  </si>
  <si>
    <t>福岡</t>
  </si>
  <si>
    <t>40138C</t>
  </si>
  <si>
    <t>香椎工業</t>
  </si>
  <si>
    <t>40137E</t>
  </si>
  <si>
    <t>香椎</t>
  </si>
  <si>
    <t>40136G</t>
  </si>
  <si>
    <t>宇美商業</t>
  </si>
  <si>
    <t>40135J</t>
  </si>
  <si>
    <t>福岡魁誠</t>
  </si>
  <si>
    <t>40134A</t>
  </si>
  <si>
    <t>新宮</t>
  </si>
  <si>
    <t>40133B</t>
  </si>
  <si>
    <t>水産</t>
  </si>
  <si>
    <t>40132D</t>
  </si>
  <si>
    <t>宗像</t>
  </si>
  <si>
    <t>40131F</t>
  </si>
  <si>
    <t>遠賀</t>
  </si>
  <si>
    <t>40130H</t>
  </si>
  <si>
    <t>折尾</t>
  </si>
  <si>
    <t>40129D</t>
  </si>
  <si>
    <t>東筑</t>
  </si>
  <si>
    <t>40128F</t>
  </si>
  <si>
    <t>八幡南</t>
  </si>
  <si>
    <t>40127H</t>
  </si>
  <si>
    <t>八幡工業</t>
  </si>
  <si>
    <t>40126K</t>
  </si>
  <si>
    <t>八幡中央</t>
  </si>
  <si>
    <t>40125A</t>
  </si>
  <si>
    <t>八幡</t>
  </si>
  <si>
    <t>40124C</t>
  </si>
  <si>
    <t>若松商業</t>
  </si>
  <si>
    <t>40123E</t>
  </si>
  <si>
    <t>若松</t>
  </si>
  <si>
    <t>40122G</t>
  </si>
  <si>
    <t>戸畑工業</t>
  </si>
  <si>
    <t>40121J</t>
  </si>
  <si>
    <t>ひびき</t>
  </si>
  <si>
    <t>40120A</t>
  </si>
  <si>
    <t>戸畑</t>
  </si>
  <si>
    <t>40119G</t>
  </si>
  <si>
    <t>北九州</t>
  </si>
  <si>
    <t>40118J</t>
  </si>
  <si>
    <t>小倉西</t>
  </si>
  <si>
    <t>40117A</t>
  </si>
  <si>
    <t>小倉工業</t>
  </si>
  <si>
    <t>40116B</t>
  </si>
  <si>
    <t>小倉</t>
  </si>
  <si>
    <t>40115D</t>
  </si>
  <si>
    <t>小倉商業</t>
  </si>
  <si>
    <t>40114F</t>
  </si>
  <si>
    <t>小倉南</t>
  </si>
  <si>
    <t>40113H</t>
  </si>
  <si>
    <t>行橋</t>
  </si>
  <si>
    <t>40108A</t>
  </si>
  <si>
    <t>京都</t>
  </si>
  <si>
    <t>40107C</t>
  </si>
  <si>
    <t>苅田工業</t>
  </si>
  <si>
    <t>40106E</t>
  </si>
  <si>
    <t>育徳館</t>
  </si>
  <si>
    <t>40105G</t>
  </si>
  <si>
    <t>築上西</t>
  </si>
  <si>
    <t>40104J</t>
  </si>
  <si>
    <t>有明工業高専</t>
  </si>
  <si>
    <t>40093K</t>
  </si>
  <si>
    <t>久留米工業高専</t>
  </si>
  <si>
    <t>40092A</t>
  </si>
  <si>
    <t>北九州工業高専</t>
  </si>
  <si>
    <t>40091C</t>
  </si>
  <si>
    <t>39999A</t>
  </si>
  <si>
    <t>特別支援学校光の村土佐自然学園</t>
  </si>
  <si>
    <t>39951F</t>
  </si>
  <si>
    <t>土佐塾</t>
  </si>
  <si>
    <t>39510C</t>
  </si>
  <si>
    <t>明徳義塾</t>
  </si>
  <si>
    <t>39509K</t>
  </si>
  <si>
    <t>太平洋学園</t>
  </si>
  <si>
    <t>39507C</t>
  </si>
  <si>
    <t>高知学芸</t>
  </si>
  <si>
    <t>39506E</t>
  </si>
  <si>
    <t>清和女子</t>
  </si>
  <si>
    <t>39505G</t>
  </si>
  <si>
    <t>高知</t>
  </si>
  <si>
    <t>39504J</t>
  </si>
  <si>
    <t>土佐女子</t>
  </si>
  <si>
    <t>39503A</t>
  </si>
  <si>
    <t>土佐</t>
  </si>
  <si>
    <t>39502B</t>
  </si>
  <si>
    <t>高知中央</t>
  </si>
  <si>
    <t>39501D</t>
  </si>
  <si>
    <t>中村特別支援</t>
  </si>
  <si>
    <t>39457C</t>
  </si>
  <si>
    <t>日高特別支援</t>
  </si>
  <si>
    <t>39456E</t>
  </si>
  <si>
    <t>高知江の口特別支援</t>
  </si>
  <si>
    <t>39455G</t>
  </si>
  <si>
    <t>高知若草特別支援</t>
  </si>
  <si>
    <t>39454J</t>
  </si>
  <si>
    <t>山田特別支援</t>
  </si>
  <si>
    <t>39453A</t>
  </si>
  <si>
    <t>高知ろう</t>
  </si>
  <si>
    <t>39452B</t>
  </si>
  <si>
    <t>39451D</t>
  </si>
  <si>
    <t>高知特別支援</t>
  </si>
  <si>
    <t>39441G</t>
  </si>
  <si>
    <t>高知国際</t>
  </si>
  <si>
    <t>39141H</t>
  </si>
  <si>
    <t>須崎総合</t>
  </si>
  <si>
    <t>39140K</t>
  </si>
  <si>
    <t>大方</t>
  </si>
  <si>
    <t>39139F</t>
  </si>
  <si>
    <t>高知海洋</t>
  </si>
  <si>
    <t>39138H</t>
  </si>
  <si>
    <t>岡豊</t>
  </si>
  <si>
    <t>39136A</t>
  </si>
  <si>
    <t>高知商業</t>
  </si>
  <si>
    <t>39135C</t>
  </si>
  <si>
    <t>清水</t>
  </si>
  <si>
    <t>39134E</t>
  </si>
  <si>
    <t>宿毛工業</t>
  </si>
  <si>
    <t>39133G</t>
  </si>
  <si>
    <t>宿毛</t>
  </si>
  <si>
    <t>39132J</t>
  </si>
  <si>
    <t>幡多農業</t>
  </si>
  <si>
    <t>39131A</t>
  </si>
  <si>
    <t>中村</t>
  </si>
  <si>
    <t>39130B</t>
  </si>
  <si>
    <t>四万十</t>
  </si>
  <si>
    <t>39128A</t>
  </si>
  <si>
    <t>窪川</t>
  </si>
  <si>
    <t>39127B</t>
  </si>
  <si>
    <t>檮原</t>
  </si>
  <si>
    <t>39126D</t>
  </si>
  <si>
    <t>佐川</t>
  </si>
  <si>
    <t>39122A</t>
  </si>
  <si>
    <t>高岡</t>
  </si>
  <si>
    <t>39121C</t>
  </si>
  <si>
    <t>春野</t>
  </si>
  <si>
    <t>39120E</t>
  </si>
  <si>
    <t>伊野商業</t>
  </si>
  <si>
    <t>39119A</t>
  </si>
  <si>
    <t>高知工業</t>
  </si>
  <si>
    <t>39118C</t>
  </si>
  <si>
    <t>高知北</t>
  </si>
  <si>
    <t>39117E</t>
  </si>
  <si>
    <t>高知小津</t>
  </si>
  <si>
    <t>39115J</t>
  </si>
  <si>
    <t>高知丸の内</t>
  </si>
  <si>
    <t>39114A</t>
  </si>
  <si>
    <t>高知追手前</t>
  </si>
  <si>
    <t>39113B</t>
  </si>
  <si>
    <t>高知東</t>
  </si>
  <si>
    <t>39112D</t>
  </si>
  <si>
    <t>高知東工業</t>
  </si>
  <si>
    <t>39111F</t>
  </si>
  <si>
    <t>高知農業</t>
  </si>
  <si>
    <t>39110H</t>
  </si>
  <si>
    <t>嶺北</t>
  </si>
  <si>
    <t>39109D</t>
  </si>
  <si>
    <t>山田</t>
  </si>
  <si>
    <t>39107H</t>
  </si>
  <si>
    <t>城山</t>
  </si>
  <si>
    <t>39106K</t>
  </si>
  <si>
    <t>安芸</t>
  </si>
  <si>
    <t>39104C</t>
  </si>
  <si>
    <t>中芸</t>
  </si>
  <si>
    <t>39103E</t>
  </si>
  <si>
    <t>室戸</t>
  </si>
  <si>
    <t>39102G</t>
  </si>
  <si>
    <t>高知工業高専</t>
  </si>
  <si>
    <t>39091H</t>
  </si>
  <si>
    <t>高知大学教育学部附属特別支援</t>
  </si>
  <si>
    <t>39051J</t>
  </si>
  <si>
    <t>38999E</t>
  </si>
  <si>
    <t>未来</t>
  </si>
  <si>
    <t>38515J</t>
  </si>
  <si>
    <t>日本ウェルネス</t>
  </si>
  <si>
    <t>38514A</t>
  </si>
  <si>
    <t>新田青雲</t>
  </si>
  <si>
    <t>38513B</t>
  </si>
  <si>
    <t>済美平成</t>
  </si>
  <si>
    <t>38512D</t>
  </si>
  <si>
    <t>帝京第五</t>
  </si>
  <si>
    <t>38510H</t>
  </si>
  <si>
    <t>済美</t>
  </si>
  <si>
    <t>38509D</t>
  </si>
  <si>
    <t>聖カタリナ学園</t>
  </si>
  <si>
    <t>38508F</t>
  </si>
  <si>
    <t>松山東雲</t>
  </si>
  <si>
    <t>38507H</t>
  </si>
  <si>
    <t>松山聖陵</t>
  </si>
  <si>
    <t>38506K</t>
  </si>
  <si>
    <t>愛光</t>
  </si>
  <si>
    <t>38505A</t>
  </si>
  <si>
    <t>松山学院</t>
  </si>
  <si>
    <t>38504C</t>
  </si>
  <si>
    <t>新田</t>
  </si>
  <si>
    <t>38503E</t>
  </si>
  <si>
    <t>ＦＣ今治</t>
  </si>
  <si>
    <t>38502G</t>
  </si>
  <si>
    <t>今治精華</t>
  </si>
  <si>
    <t>38501J</t>
  </si>
  <si>
    <t>宇和特別支援</t>
  </si>
  <si>
    <t>38457H</t>
  </si>
  <si>
    <t>みなら特別支援</t>
  </si>
  <si>
    <t>38456K</t>
  </si>
  <si>
    <t>今治特別支援</t>
  </si>
  <si>
    <t>38455A</t>
  </si>
  <si>
    <t>しげのぶ特別支援</t>
  </si>
  <si>
    <t>38454C</t>
  </si>
  <si>
    <t>松山ろう</t>
  </si>
  <si>
    <t>38452G</t>
  </si>
  <si>
    <t>松山盲</t>
  </si>
  <si>
    <t>38451J</t>
  </si>
  <si>
    <t>新居浜特別支援</t>
  </si>
  <si>
    <t>38431D</t>
  </si>
  <si>
    <t>松山城北特別支援</t>
  </si>
  <si>
    <t>38421G</t>
  </si>
  <si>
    <t>北条清新</t>
  </si>
  <si>
    <t>38161G</t>
  </si>
  <si>
    <t>しまなみ</t>
  </si>
  <si>
    <t>38160J</t>
  </si>
  <si>
    <t>東予総合</t>
  </si>
  <si>
    <t>38159E</t>
  </si>
  <si>
    <t>宇和島南</t>
  </si>
  <si>
    <t>38158G</t>
  </si>
  <si>
    <t>松山西</t>
  </si>
  <si>
    <t>38157J</t>
  </si>
  <si>
    <t>今治東</t>
  </si>
  <si>
    <t>38156A</t>
  </si>
  <si>
    <t>松山中央</t>
  </si>
  <si>
    <t>38155B</t>
  </si>
  <si>
    <t>伊予</t>
  </si>
  <si>
    <t>38154D</t>
  </si>
  <si>
    <t>新居浜商業</t>
  </si>
  <si>
    <t>38152H</t>
  </si>
  <si>
    <t>南宇和</t>
  </si>
  <si>
    <t>38151K</t>
  </si>
  <si>
    <t>北宇和</t>
  </si>
  <si>
    <t>38149H</t>
  </si>
  <si>
    <t>吉田</t>
  </si>
  <si>
    <t>38147A</t>
  </si>
  <si>
    <t>宇和島水産</t>
  </si>
  <si>
    <t>38146C</t>
  </si>
  <si>
    <t>宇和島東</t>
  </si>
  <si>
    <t>38144G</t>
  </si>
  <si>
    <t>野村</t>
  </si>
  <si>
    <t>38143J</t>
  </si>
  <si>
    <t>宇和</t>
  </si>
  <si>
    <t>38142A</t>
  </si>
  <si>
    <t>三崎</t>
  </si>
  <si>
    <t>38140D</t>
  </si>
  <si>
    <t>川之石</t>
  </si>
  <si>
    <t>38139A</t>
  </si>
  <si>
    <t>八幡浜工業</t>
  </si>
  <si>
    <t>38138B</t>
  </si>
  <si>
    <t>八幡浜</t>
  </si>
  <si>
    <t>38137D</t>
  </si>
  <si>
    <t>内子</t>
  </si>
  <si>
    <t>38136F</t>
  </si>
  <si>
    <t>長浜</t>
  </si>
  <si>
    <t>38135H</t>
  </si>
  <si>
    <t>大洲農業</t>
  </si>
  <si>
    <t>38134K</t>
  </si>
  <si>
    <t>大洲</t>
  </si>
  <si>
    <t>38133A</t>
  </si>
  <si>
    <t>伊予農業</t>
  </si>
  <si>
    <t>38131E</t>
  </si>
  <si>
    <t>上浮穴</t>
  </si>
  <si>
    <t>38129C</t>
  </si>
  <si>
    <t>東温</t>
  </si>
  <si>
    <t>38128E</t>
  </si>
  <si>
    <t>松山商業</t>
  </si>
  <si>
    <t>38127G</t>
  </si>
  <si>
    <t>松山工業</t>
  </si>
  <si>
    <t>38126J</t>
  </si>
  <si>
    <t>松山北</t>
  </si>
  <si>
    <t>38125A</t>
  </si>
  <si>
    <t>松山南</t>
  </si>
  <si>
    <t>38124B</t>
  </si>
  <si>
    <t>松山東</t>
  </si>
  <si>
    <t>38122F</t>
  </si>
  <si>
    <t>北条</t>
  </si>
  <si>
    <t>38121H</t>
  </si>
  <si>
    <t>弓削</t>
  </si>
  <si>
    <t>38119F</t>
  </si>
  <si>
    <t>今治工業</t>
  </si>
  <si>
    <t>38116A</t>
  </si>
  <si>
    <t>今治北</t>
  </si>
  <si>
    <t>38115C</t>
  </si>
  <si>
    <t>今治南</t>
  </si>
  <si>
    <t>38114E</t>
  </si>
  <si>
    <t>今治西</t>
  </si>
  <si>
    <t>38113G</t>
  </si>
  <si>
    <t>丹原</t>
  </si>
  <si>
    <t>38112J</t>
  </si>
  <si>
    <t>東予</t>
  </si>
  <si>
    <t>38111A</t>
  </si>
  <si>
    <t>小松</t>
  </si>
  <si>
    <t>38110B</t>
  </si>
  <si>
    <t>西条農業</t>
  </si>
  <si>
    <t>38109J</t>
  </si>
  <si>
    <t>西条</t>
  </si>
  <si>
    <t>38108A</t>
  </si>
  <si>
    <t>新居浜工業</t>
  </si>
  <si>
    <t>38107B</t>
  </si>
  <si>
    <t>新居浜南</t>
  </si>
  <si>
    <t>38106D</t>
  </si>
  <si>
    <t>新居浜西</t>
  </si>
  <si>
    <t>38105F</t>
  </si>
  <si>
    <t>新居浜東</t>
  </si>
  <si>
    <t>38104H</t>
  </si>
  <si>
    <t>土居</t>
  </si>
  <si>
    <t>38103K</t>
  </si>
  <si>
    <t>三島</t>
  </si>
  <si>
    <t>38102A</t>
  </si>
  <si>
    <t>川之江</t>
  </si>
  <si>
    <t>38101C</t>
  </si>
  <si>
    <t>弓削商船高専</t>
  </si>
  <si>
    <t>38092A</t>
  </si>
  <si>
    <t>新居浜工業高専</t>
  </si>
  <si>
    <t>38091B</t>
  </si>
  <si>
    <t>愛媛大学教育学部附属特別支援</t>
  </si>
  <si>
    <t>38051C</t>
  </si>
  <si>
    <t>愛媛大学附属</t>
  </si>
  <si>
    <t>38001G</t>
  </si>
  <si>
    <t>37999K</t>
  </si>
  <si>
    <t>穴吹学園</t>
  </si>
  <si>
    <t>37513G</t>
  </si>
  <si>
    <t>ＲＩＴＡ学園</t>
  </si>
  <si>
    <t>37512J</t>
  </si>
  <si>
    <t>村上学園</t>
  </si>
  <si>
    <t>37511A</t>
  </si>
  <si>
    <t>香川誠陵</t>
  </si>
  <si>
    <t>37510B</t>
  </si>
  <si>
    <t>四国学院大学香川西</t>
  </si>
  <si>
    <t>37509J</t>
  </si>
  <si>
    <t>尽誠学園</t>
  </si>
  <si>
    <t>37508A</t>
  </si>
  <si>
    <t>蓬莱</t>
  </si>
  <si>
    <t>37507B</t>
  </si>
  <si>
    <t>大手前丸亀</t>
  </si>
  <si>
    <t>37506D</t>
  </si>
  <si>
    <t>坂出第一</t>
  </si>
  <si>
    <t>37505F</t>
  </si>
  <si>
    <t>大手前高松</t>
  </si>
  <si>
    <t>37504H</t>
  </si>
  <si>
    <t>高松中央</t>
  </si>
  <si>
    <t>37503K</t>
  </si>
  <si>
    <t>英明</t>
  </si>
  <si>
    <t>37502A</t>
  </si>
  <si>
    <t>寒川</t>
  </si>
  <si>
    <t>37501C</t>
  </si>
  <si>
    <t>善通寺支援</t>
  </si>
  <si>
    <t>37459J</t>
  </si>
  <si>
    <t>香川丸亀支援</t>
  </si>
  <si>
    <t>37458A</t>
  </si>
  <si>
    <t>香川中部支援</t>
  </si>
  <si>
    <t>37457B</t>
  </si>
  <si>
    <t>高松支援</t>
  </si>
  <si>
    <t>37456D</t>
  </si>
  <si>
    <t>香川東部支援</t>
  </si>
  <si>
    <t>37455F</t>
  </si>
  <si>
    <t>香川西部支援</t>
  </si>
  <si>
    <t>37454H</t>
  </si>
  <si>
    <t>聴覚支援</t>
  </si>
  <si>
    <t>37452A</t>
  </si>
  <si>
    <t>視覚支援</t>
  </si>
  <si>
    <t>37451C</t>
  </si>
  <si>
    <t>観音寺総合</t>
  </si>
  <si>
    <t>37138G</t>
  </si>
  <si>
    <t>小豆島中央</t>
  </si>
  <si>
    <t>37137J</t>
  </si>
  <si>
    <t>多度津</t>
  </si>
  <si>
    <t>37136A</t>
  </si>
  <si>
    <t>三木</t>
  </si>
  <si>
    <t>37135B</t>
  </si>
  <si>
    <t>高松桜井</t>
  </si>
  <si>
    <t>37134D</t>
  </si>
  <si>
    <t>香川中央</t>
  </si>
  <si>
    <t>37133F</t>
  </si>
  <si>
    <t>高松北</t>
  </si>
  <si>
    <t>37131K</t>
  </si>
  <si>
    <t>高松西</t>
  </si>
  <si>
    <t>37130A</t>
  </si>
  <si>
    <t>高松第一</t>
  </si>
  <si>
    <t>37129H</t>
  </si>
  <si>
    <t>観音寺第一</t>
  </si>
  <si>
    <t>37126C</t>
  </si>
  <si>
    <t>笠田</t>
  </si>
  <si>
    <t>37125E</t>
  </si>
  <si>
    <t>高瀬</t>
  </si>
  <si>
    <t>37124G</t>
  </si>
  <si>
    <t>琴平</t>
  </si>
  <si>
    <t>37123J</t>
  </si>
  <si>
    <t>善通寺第一</t>
  </si>
  <si>
    <t>37121B</t>
  </si>
  <si>
    <t>丸亀城西</t>
  </si>
  <si>
    <t>37118B</t>
  </si>
  <si>
    <t>丸亀</t>
  </si>
  <si>
    <t>37117D</t>
  </si>
  <si>
    <t>坂出工業</t>
  </si>
  <si>
    <t>37116F</t>
  </si>
  <si>
    <t>坂出商業</t>
  </si>
  <si>
    <t>37115H</t>
  </si>
  <si>
    <t>坂出</t>
  </si>
  <si>
    <t>37114K</t>
  </si>
  <si>
    <t>飯山</t>
  </si>
  <si>
    <t>37113A</t>
  </si>
  <si>
    <t>農業経営</t>
  </si>
  <si>
    <t>37112C</t>
  </si>
  <si>
    <t>高松南</t>
  </si>
  <si>
    <t>37111E</t>
  </si>
  <si>
    <t>高松商業</t>
  </si>
  <si>
    <t>37110G</t>
  </si>
  <si>
    <t>高松工芸</t>
  </si>
  <si>
    <t>37109C</t>
  </si>
  <si>
    <t>高松</t>
  </si>
  <si>
    <t>37108E</t>
  </si>
  <si>
    <t>高松東</t>
  </si>
  <si>
    <t>37107G</t>
  </si>
  <si>
    <t>志度</t>
  </si>
  <si>
    <t>37106J</t>
  </si>
  <si>
    <t>石田</t>
  </si>
  <si>
    <t>37105A</t>
  </si>
  <si>
    <t>津田</t>
  </si>
  <si>
    <t>37104B</t>
  </si>
  <si>
    <t>三本松</t>
  </si>
  <si>
    <t>37103D</t>
  </si>
  <si>
    <t>香川高専</t>
  </si>
  <si>
    <t>37093C</t>
  </si>
  <si>
    <t>香川大学教育学部附属特別支援</t>
  </si>
  <si>
    <t>37051H</t>
  </si>
  <si>
    <t>36999D</t>
  </si>
  <si>
    <t>神山まるごと</t>
  </si>
  <si>
    <t>36991J</t>
  </si>
  <si>
    <t>マーキュリー国際</t>
  </si>
  <si>
    <t>36507G</t>
  </si>
  <si>
    <t>みのり</t>
  </si>
  <si>
    <t>36506J</t>
  </si>
  <si>
    <t>生光学園</t>
  </si>
  <si>
    <t>36503D</t>
  </si>
  <si>
    <t>徳島文理</t>
  </si>
  <si>
    <t>36502F</t>
  </si>
  <si>
    <t>香蘭</t>
  </si>
  <si>
    <t>36501H</t>
  </si>
  <si>
    <t>阿南支援</t>
  </si>
  <si>
    <t>36457G</t>
  </si>
  <si>
    <t>ひのみね支援</t>
  </si>
  <si>
    <t>36456J</t>
  </si>
  <si>
    <t>鴨島支援</t>
  </si>
  <si>
    <t>36455A</t>
  </si>
  <si>
    <t>国府支援</t>
  </si>
  <si>
    <t>36454B</t>
  </si>
  <si>
    <t>板野支援</t>
  </si>
  <si>
    <t>36453D</t>
  </si>
  <si>
    <t>徳島聴覚支援</t>
  </si>
  <si>
    <t>36452F</t>
  </si>
  <si>
    <t>徳島視覚支援</t>
  </si>
  <si>
    <t>36451H</t>
  </si>
  <si>
    <t>みなと高等学園</t>
  </si>
  <si>
    <t>36432A</t>
  </si>
  <si>
    <t>池田支援</t>
  </si>
  <si>
    <t>36431C</t>
  </si>
  <si>
    <t>城ノ内</t>
  </si>
  <si>
    <t>36147A</t>
  </si>
  <si>
    <t>阿南光</t>
  </si>
  <si>
    <t>36146B</t>
  </si>
  <si>
    <t>つるぎ</t>
  </si>
  <si>
    <t>36145D</t>
  </si>
  <si>
    <t>吉野川</t>
  </si>
  <si>
    <t>36144F</t>
  </si>
  <si>
    <t>鳴門渦潮</t>
  </si>
  <si>
    <t>36143H</t>
  </si>
  <si>
    <t>徳島科学技術</t>
  </si>
  <si>
    <t>36142K</t>
  </si>
  <si>
    <t>海部</t>
  </si>
  <si>
    <t>36141A</t>
  </si>
  <si>
    <t>徳島北</t>
  </si>
  <si>
    <t>36140C</t>
  </si>
  <si>
    <t>徳島中央</t>
  </si>
  <si>
    <t>36138A</t>
  </si>
  <si>
    <t>徳島市立</t>
  </si>
  <si>
    <t>36136E</t>
  </si>
  <si>
    <t>池田</t>
  </si>
  <si>
    <t>36132B</t>
  </si>
  <si>
    <t>脇町</t>
  </si>
  <si>
    <t>36128D</t>
  </si>
  <si>
    <t>穴吹</t>
  </si>
  <si>
    <t>36127F</t>
  </si>
  <si>
    <t>阿波</t>
  </si>
  <si>
    <t>36125K</t>
  </si>
  <si>
    <t>阿波西</t>
  </si>
  <si>
    <t>36124A</t>
  </si>
  <si>
    <t>川島</t>
  </si>
  <si>
    <t>36123C</t>
  </si>
  <si>
    <t>名西</t>
  </si>
  <si>
    <t>36122E</t>
  </si>
  <si>
    <t>板野</t>
  </si>
  <si>
    <t>36121G</t>
  </si>
  <si>
    <t>鳴門</t>
  </si>
  <si>
    <t>36119E</t>
  </si>
  <si>
    <t>那賀</t>
  </si>
  <si>
    <t>36114D</t>
  </si>
  <si>
    <t>富岡西</t>
  </si>
  <si>
    <t>36111K</t>
  </si>
  <si>
    <t>富岡東</t>
  </si>
  <si>
    <t>36110A</t>
  </si>
  <si>
    <t>小松島西</t>
  </si>
  <si>
    <t>36109H</t>
  </si>
  <si>
    <t>小松島</t>
  </si>
  <si>
    <t>36108K</t>
  </si>
  <si>
    <t>徳島商業</t>
  </si>
  <si>
    <t>36105E</t>
  </si>
  <si>
    <t>城西</t>
  </si>
  <si>
    <t>36104G</t>
  </si>
  <si>
    <t>36103J</t>
  </si>
  <si>
    <t>36102A</t>
  </si>
  <si>
    <t>城東</t>
  </si>
  <si>
    <t>36101B</t>
  </si>
  <si>
    <t>阿南工業高専</t>
  </si>
  <si>
    <t>36091A</t>
  </si>
  <si>
    <t>鳴門教育大学附属特別支援</t>
  </si>
  <si>
    <t>36051B</t>
  </si>
  <si>
    <t>35999J</t>
  </si>
  <si>
    <t>萩明倫館</t>
  </si>
  <si>
    <t>35523C</t>
  </si>
  <si>
    <t>松陰</t>
  </si>
  <si>
    <t>35522E</t>
  </si>
  <si>
    <t>精華学園</t>
  </si>
  <si>
    <t>35521G</t>
  </si>
  <si>
    <t>萩光塩学院</t>
  </si>
  <si>
    <t>35520J</t>
  </si>
  <si>
    <t>長門</t>
  </si>
  <si>
    <t>35519E</t>
  </si>
  <si>
    <t>下関短期大学付属</t>
  </si>
  <si>
    <t>35518G</t>
  </si>
  <si>
    <t>早鞆</t>
  </si>
  <si>
    <t>35517J</t>
  </si>
  <si>
    <t>梅光学院</t>
  </si>
  <si>
    <t>35516A</t>
  </si>
  <si>
    <t>下関国際</t>
  </si>
  <si>
    <t>35515B</t>
  </si>
  <si>
    <t>サビエル</t>
  </si>
  <si>
    <t>35514D</t>
  </si>
  <si>
    <t>宇部フロンティア大学付属香川</t>
  </si>
  <si>
    <t>35513F</t>
  </si>
  <si>
    <t>成進</t>
  </si>
  <si>
    <t>35512H</t>
  </si>
  <si>
    <t>慶進</t>
  </si>
  <si>
    <t>35511K</t>
  </si>
  <si>
    <t>宇部鴻城</t>
  </si>
  <si>
    <t>35510A</t>
  </si>
  <si>
    <t>山口県鴻城</t>
  </si>
  <si>
    <t>35509H</t>
  </si>
  <si>
    <t>野田学園</t>
  </si>
  <si>
    <t>35508K</t>
  </si>
  <si>
    <t>山口中村学園</t>
  </si>
  <si>
    <t>35507A</t>
  </si>
  <si>
    <t>高川学園</t>
  </si>
  <si>
    <t>35506C</t>
  </si>
  <si>
    <t>誠英</t>
  </si>
  <si>
    <t>35505E</t>
  </si>
  <si>
    <t>山口県桜ケ丘</t>
  </si>
  <si>
    <t>35504G</t>
  </si>
  <si>
    <t>聖光</t>
  </si>
  <si>
    <t>35503J</t>
  </si>
  <si>
    <t>柳井学園</t>
  </si>
  <si>
    <t>35502A</t>
  </si>
  <si>
    <t>高水</t>
  </si>
  <si>
    <t>35501B</t>
  </si>
  <si>
    <t>萩総合支援</t>
  </si>
  <si>
    <t>35459H</t>
  </si>
  <si>
    <t>徳山総合支援</t>
  </si>
  <si>
    <t>35458K</t>
  </si>
  <si>
    <t>下関総合支援</t>
  </si>
  <si>
    <t>35457A</t>
  </si>
  <si>
    <t>田布施総合支援</t>
  </si>
  <si>
    <t>35456C</t>
  </si>
  <si>
    <t>岩国総合支援</t>
  </si>
  <si>
    <t>35455E</t>
  </si>
  <si>
    <t>宇部総合支援</t>
  </si>
  <si>
    <t>35454G</t>
  </si>
  <si>
    <t>防府総合支援</t>
  </si>
  <si>
    <t>35453J</t>
  </si>
  <si>
    <t>山口南総合支援</t>
  </si>
  <si>
    <t>35452A</t>
  </si>
  <si>
    <t>下関南総合支援</t>
  </si>
  <si>
    <t>35451B</t>
  </si>
  <si>
    <t>山口総合支援</t>
  </si>
  <si>
    <t>35443A</t>
  </si>
  <si>
    <t>周南総合支援</t>
  </si>
  <si>
    <t>35442C</t>
  </si>
  <si>
    <t>豊浦総合支援</t>
  </si>
  <si>
    <t>35441E</t>
  </si>
  <si>
    <t>厚狭明進</t>
  </si>
  <si>
    <t>35182C</t>
  </si>
  <si>
    <t>山口松風館</t>
  </si>
  <si>
    <t>35181E</t>
  </si>
  <si>
    <t>下関双葉</t>
  </si>
  <si>
    <t>35180G</t>
  </si>
  <si>
    <t>下関北</t>
  </si>
  <si>
    <t>35179C</t>
  </si>
  <si>
    <t>下関工科</t>
  </si>
  <si>
    <t>35178E</t>
  </si>
  <si>
    <t>美祢青嶺</t>
  </si>
  <si>
    <t>35177G</t>
  </si>
  <si>
    <t>防府商工</t>
  </si>
  <si>
    <t>35176J</t>
  </si>
  <si>
    <t>大津緑洋</t>
  </si>
  <si>
    <t>35175A</t>
  </si>
  <si>
    <t>田布施農工</t>
  </si>
  <si>
    <t>35174B</t>
  </si>
  <si>
    <t>山口県立大学附属周防大島</t>
  </si>
  <si>
    <t>35172F</t>
  </si>
  <si>
    <t>萩商工</t>
  </si>
  <si>
    <t>35171H</t>
  </si>
  <si>
    <t>徳山商工</t>
  </si>
  <si>
    <t>35170K</t>
  </si>
  <si>
    <t>柳井商工</t>
  </si>
  <si>
    <t>35169F</t>
  </si>
  <si>
    <t>下関</t>
  </si>
  <si>
    <t>35168H</t>
  </si>
  <si>
    <t>華陵</t>
  </si>
  <si>
    <t>35167K</t>
  </si>
  <si>
    <t>西京</t>
  </si>
  <si>
    <t>35166A</t>
  </si>
  <si>
    <t>新南陽</t>
  </si>
  <si>
    <t>35162J</t>
  </si>
  <si>
    <t>防府西</t>
  </si>
  <si>
    <t>35161A</t>
  </si>
  <si>
    <t>下関商業</t>
  </si>
  <si>
    <t>35160B</t>
  </si>
  <si>
    <t>萩</t>
  </si>
  <si>
    <t>35155F</t>
  </si>
  <si>
    <t>下関南</t>
  </si>
  <si>
    <t>35147E</t>
  </si>
  <si>
    <t>下関西</t>
  </si>
  <si>
    <t>35146G</t>
  </si>
  <si>
    <t>長府</t>
  </si>
  <si>
    <t>35145J</t>
  </si>
  <si>
    <t>豊浦</t>
  </si>
  <si>
    <t>35144A</t>
  </si>
  <si>
    <t>田部</t>
  </si>
  <si>
    <t>35142D</t>
  </si>
  <si>
    <t>厚狭</t>
  </si>
  <si>
    <t>35138F</t>
  </si>
  <si>
    <t>小野田工業</t>
  </si>
  <si>
    <t>35137H</t>
  </si>
  <si>
    <t>小野田</t>
  </si>
  <si>
    <t>35136K</t>
  </si>
  <si>
    <t>宇部工業</t>
  </si>
  <si>
    <t>35135A</t>
  </si>
  <si>
    <t>宇部商業</t>
  </si>
  <si>
    <t>35134C</t>
  </si>
  <si>
    <t>宇部中央</t>
  </si>
  <si>
    <t>35132G</t>
  </si>
  <si>
    <t>宇部</t>
  </si>
  <si>
    <t>35131J</t>
  </si>
  <si>
    <t>山口農業</t>
  </si>
  <si>
    <t>35130A</t>
  </si>
  <si>
    <t>山口中央</t>
  </si>
  <si>
    <t>35129G</t>
  </si>
  <si>
    <t>山口</t>
  </si>
  <si>
    <t>35128J</t>
  </si>
  <si>
    <t>防府</t>
  </si>
  <si>
    <t>35126B</t>
  </si>
  <si>
    <t>南陽工業</t>
  </si>
  <si>
    <t>35124F</t>
  </si>
  <si>
    <t>徳山</t>
  </si>
  <si>
    <t>35119K</t>
  </si>
  <si>
    <t>下松工業</t>
  </si>
  <si>
    <t>35118A</t>
  </si>
  <si>
    <t>下松</t>
  </si>
  <si>
    <t>35117C</t>
  </si>
  <si>
    <t>熊毛北</t>
  </si>
  <si>
    <t>35116E</t>
  </si>
  <si>
    <t>光</t>
  </si>
  <si>
    <t>35115G</t>
  </si>
  <si>
    <t>熊毛南</t>
  </si>
  <si>
    <t>35113A</t>
  </si>
  <si>
    <t>柳井</t>
  </si>
  <si>
    <t>35110F</t>
  </si>
  <si>
    <t>35109B</t>
  </si>
  <si>
    <t>岩国工業</t>
  </si>
  <si>
    <t>35106H</t>
  </si>
  <si>
    <t>岩国商業</t>
  </si>
  <si>
    <t>35105K</t>
  </si>
  <si>
    <t>岩国総合</t>
  </si>
  <si>
    <t>35104A</t>
  </si>
  <si>
    <t>岩国</t>
  </si>
  <si>
    <t>35103C</t>
  </si>
  <si>
    <t>大島商船高専</t>
  </si>
  <si>
    <t>35093B</t>
  </si>
  <si>
    <t>宇部工業高専</t>
  </si>
  <si>
    <t>35092D</t>
  </si>
  <si>
    <t>徳山工業高専</t>
  </si>
  <si>
    <t>35091F</t>
  </si>
  <si>
    <t>山口大学教育学部附属特別支援</t>
  </si>
  <si>
    <t>35051G</t>
  </si>
  <si>
    <t>34999C</t>
  </si>
  <si>
    <t>シンギュラリティ</t>
  </si>
  <si>
    <t>34544A</t>
  </si>
  <si>
    <t>並木学院福山</t>
  </si>
  <si>
    <t>34543B</t>
  </si>
  <si>
    <t>並木学院</t>
  </si>
  <si>
    <t>34541F</t>
  </si>
  <si>
    <t>呉青山</t>
  </si>
  <si>
    <t>34540H</t>
  </si>
  <si>
    <t>東林館</t>
  </si>
  <si>
    <t>34539D</t>
  </si>
  <si>
    <t>近畿大学附属広島（東広島校）</t>
  </si>
  <si>
    <t>34537H</t>
  </si>
  <si>
    <t>如水館</t>
  </si>
  <si>
    <t>34536K</t>
  </si>
  <si>
    <t>英数学館</t>
  </si>
  <si>
    <t>34535A</t>
  </si>
  <si>
    <t>銀河学院</t>
  </si>
  <si>
    <t>34534C</t>
  </si>
  <si>
    <t>広島三育学院</t>
  </si>
  <si>
    <t>34533E</t>
  </si>
  <si>
    <t>尾道</t>
  </si>
  <si>
    <t>34531J</t>
  </si>
  <si>
    <t>近畿大学附属広島（福山校）</t>
  </si>
  <si>
    <t>34529G</t>
  </si>
  <si>
    <t>福山暁の星女子</t>
  </si>
  <si>
    <t>34528J</t>
  </si>
  <si>
    <t>盈進</t>
  </si>
  <si>
    <t>34527A</t>
  </si>
  <si>
    <t>武田</t>
  </si>
  <si>
    <t>34526B</t>
  </si>
  <si>
    <t>清水ケ丘</t>
  </si>
  <si>
    <t>34525D</t>
  </si>
  <si>
    <t>呉港</t>
  </si>
  <si>
    <t>34524F</t>
  </si>
  <si>
    <t>広島桜が丘</t>
  </si>
  <si>
    <t>34523H</t>
  </si>
  <si>
    <t>広島なぎさ</t>
  </si>
  <si>
    <t>34522K</t>
  </si>
  <si>
    <t>広島城北</t>
  </si>
  <si>
    <t>34521A</t>
  </si>
  <si>
    <t>広島学院</t>
  </si>
  <si>
    <t>34520C</t>
  </si>
  <si>
    <t>広島工業大学</t>
  </si>
  <si>
    <t>34519K</t>
  </si>
  <si>
    <t>広島文教大学附属</t>
  </si>
  <si>
    <t>34518A</t>
  </si>
  <si>
    <t>広島新庄</t>
  </si>
  <si>
    <t>34517C</t>
  </si>
  <si>
    <t>ＡＩＣＪ</t>
  </si>
  <si>
    <t>34516E</t>
  </si>
  <si>
    <t>山陽女学園高等部</t>
  </si>
  <si>
    <t>34515G</t>
  </si>
  <si>
    <t>広島修道大学ひろしま協創</t>
  </si>
  <si>
    <t>34514J</t>
  </si>
  <si>
    <t>広島国際学院</t>
  </si>
  <si>
    <t>34513A</t>
  </si>
  <si>
    <t>広島翔洋</t>
  </si>
  <si>
    <t>34511D</t>
  </si>
  <si>
    <t>ノートルダム清心</t>
  </si>
  <si>
    <t>34510F</t>
  </si>
  <si>
    <t>広島女学院</t>
  </si>
  <si>
    <t>34509B</t>
  </si>
  <si>
    <t>比治山学園</t>
  </si>
  <si>
    <t>34508D</t>
  </si>
  <si>
    <t>安田女子</t>
  </si>
  <si>
    <t>34507F</t>
  </si>
  <si>
    <t>進徳女子</t>
  </si>
  <si>
    <t>34506H</t>
  </si>
  <si>
    <t>広島県瀬戸内</t>
  </si>
  <si>
    <t>34505K</t>
  </si>
  <si>
    <t>山陽</t>
  </si>
  <si>
    <t>34504A</t>
  </si>
  <si>
    <t>広陵</t>
  </si>
  <si>
    <t>34503C</t>
  </si>
  <si>
    <t>崇徳</t>
  </si>
  <si>
    <t>34502E</t>
  </si>
  <si>
    <t>修道</t>
  </si>
  <si>
    <t>34501G</t>
  </si>
  <si>
    <t>広島特別支援（市立）</t>
  </si>
  <si>
    <t>34467C</t>
  </si>
  <si>
    <t>黒瀬特別支援</t>
  </si>
  <si>
    <t>34466E</t>
  </si>
  <si>
    <t>沼隈特別支援</t>
  </si>
  <si>
    <t>34465G</t>
  </si>
  <si>
    <t>広島北特別支援</t>
  </si>
  <si>
    <t>34464J</t>
  </si>
  <si>
    <t>庄原特別支援</t>
  </si>
  <si>
    <t>34463A</t>
  </si>
  <si>
    <t>呉特別支援</t>
  </si>
  <si>
    <t>34462B</t>
  </si>
  <si>
    <t>三原特別支援</t>
  </si>
  <si>
    <t>34461D</t>
  </si>
  <si>
    <t>福山北特別支援</t>
  </si>
  <si>
    <t>34460F</t>
  </si>
  <si>
    <t>福山特別支援</t>
  </si>
  <si>
    <t>34459B</t>
  </si>
  <si>
    <t>広島西特別支援</t>
  </si>
  <si>
    <t>34456H</t>
  </si>
  <si>
    <t>廿日市特別支援</t>
  </si>
  <si>
    <t>34455K</t>
  </si>
  <si>
    <t>西条特別支援</t>
  </si>
  <si>
    <t>34454A</t>
  </si>
  <si>
    <t>広島特別支援（県立）</t>
  </si>
  <si>
    <t>34453C</t>
  </si>
  <si>
    <t>広島南特別支援</t>
  </si>
  <si>
    <t>34452E</t>
  </si>
  <si>
    <t>広島中央特別支援</t>
  </si>
  <si>
    <t>34451G</t>
  </si>
  <si>
    <t>呉南特別支援</t>
  </si>
  <si>
    <t>34432A</t>
  </si>
  <si>
    <t>尾道特別支援</t>
  </si>
  <si>
    <t>34431B</t>
  </si>
  <si>
    <t>広島叡智学園</t>
  </si>
  <si>
    <t>34212C</t>
  </si>
  <si>
    <t>広島みらい創生</t>
  </si>
  <si>
    <t>34211E</t>
  </si>
  <si>
    <t>広島</t>
  </si>
  <si>
    <t>34210G</t>
  </si>
  <si>
    <t>総合技術</t>
  </si>
  <si>
    <t>34209C</t>
  </si>
  <si>
    <t>34208E</t>
  </si>
  <si>
    <t>芦品まなび学園</t>
  </si>
  <si>
    <t>34207G</t>
  </si>
  <si>
    <t>因島</t>
  </si>
  <si>
    <t>34206J</t>
  </si>
  <si>
    <t>戸手</t>
  </si>
  <si>
    <t>34205A</t>
  </si>
  <si>
    <t>大崎海星</t>
  </si>
  <si>
    <t>34204B</t>
  </si>
  <si>
    <t>東</t>
  </si>
  <si>
    <t>34203D</t>
  </si>
  <si>
    <t>美鈴が丘</t>
  </si>
  <si>
    <t>34201H</t>
  </si>
  <si>
    <t>安芸南</t>
  </si>
  <si>
    <t>34200K</t>
  </si>
  <si>
    <t>沼田</t>
  </si>
  <si>
    <t>34199B</t>
  </si>
  <si>
    <t>湯来南</t>
  </si>
  <si>
    <t>34198D</t>
  </si>
  <si>
    <t>高陽東</t>
  </si>
  <si>
    <t>34195K</t>
  </si>
  <si>
    <t>祇園北</t>
  </si>
  <si>
    <t>34194A</t>
  </si>
  <si>
    <t>廿日市西</t>
  </si>
  <si>
    <t>34193C</t>
  </si>
  <si>
    <t>神辺旭</t>
  </si>
  <si>
    <t>34190J</t>
  </si>
  <si>
    <t>安芸府中</t>
  </si>
  <si>
    <t>34189E</t>
  </si>
  <si>
    <t>安西</t>
  </si>
  <si>
    <t>34188G</t>
  </si>
  <si>
    <t>豊田</t>
  </si>
  <si>
    <t>34185B</t>
  </si>
  <si>
    <t>広島井口</t>
  </si>
  <si>
    <t>34184D</t>
  </si>
  <si>
    <t>熊野</t>
  </si>
  <si>
    <t>34183F</t>
  </si>
  <si>
    <t>高陽</t>
  </si>
  <si>
    <t>34182H</t>
  </si>
  <si>
    <t>府中東</t>
  </si>
  <si>
    <t>34181K</t>
  </si>
  <si>
    <t>34180A</t>
  </si>
  <si>
    <t>広島県尾道南</t>
  </si>
  <si>
    <t>34179H</t>
  </si>
  <si>
    <t>呉</t>
  </si>
  <si>
    <t>34178K</t>
  </si>
  <si>
    <t>広島工業（市立）</t>
  </si>
  <si>
    <t>34176C</t>
  </si>
  <si>
    <t>広島商業（市立）</t>
  </si>
  <si>
    <t>34175E</t>
  </si>
  <si>
    <t>基町</t>
  </si>
  <si>
    <t>34174G</t>
  </si>
  <si>
    <t>舟入</t>
  </si>
  <si>
    <t>34173J</t>
  </si>
  <si>
    <t>日彰館</t>
  </si>
  <si>
    <t>34171B</t>
  </si>
  <si>
    <t>向原</t>
  </si>
  <si>
    <t>34169A</t>
  </si>
  <si>
    <t>34168B</t>
  </si>
  <si>
    <t>三次</t>
  </si>
  <si>
    <t>34167D</t>
  </si>
  <si>
    <t>三次青陵</t>
  </si>
  <si>
    <t>34166F</t>
  </si>
  <si>
    <t>庄原格致</t>
  </si>
  <si>
    <t>34165H</t>
  </si>
  <si>
    <t>庄原実業</t>
  </si>
  <si>
    <t>34164K</t>
  </si>
  <si>
    <t>西城紫水</t>
  </si>
  <si>
    <t>34163A</t>
  </si>
  <si>
    <t>東城</t>
  </si>
  <si>
    <t>34162C</t>
  </si>
  <si>
    <t>福山明王台</t>
  </si>
  <si>
    <t>34161E</t>
  </si>
  <si>
    <t>大門</t>
  </si>
  <si>
    <t>34159C</t>
  </si>
  <si>
    <t>油木</t>
  </si>
  <si>
    <t>34157G</t>
  </si>
  <si>
    <t>上下</t>
  </si>
  <si>
    <t>34156J</t>
  </si>
  <si>
    <t>府中</t>
  </si>
  <si>
    <t>34154B</t>
  </si>
  <si>
    <t>福山商業</t>
  </si>
  <si>
    <t>34153D</t>
  </si>
  <si>
    <t>神辺</t>
  </si>
  <si>
    <t>34152F</t>
  </si>
  <si>
    <t>沼南</t>
  </si>
  <si>
    <t>34151H</t>
  </si>
  <si>
    <t>松永</t>
  </si>
  <si>
    <t>34150K</t>
  </si>
  <si>
    <t>福山工業</t>
  </si>
  <si>
    <t>34149F</t>
  </si>
  <si>
    <t>福山葦陽</t>
  </si>
  <si>
    <t>34148H</t>
  </si>
  <si>
    <t>福山誠之館</t>
  </si>
  <si>
    <t>34147K</t>
  </si>
  <si>
    <t>瀬戸田</t>
  </si>
  <si>
    <t>34143G</t>
  </si>
  <si>
    <t>世羅</t>
  </si>
  <si>
    <t>34140B</t>
  </si>
  <si>
    <t>御調</t>
  </si>
  <si>
    <t>34139J</t>
  </si>
  <si>
    <t>竹原</t>
  </si>
  <si>
    <t>34137B</t>
  </si>
  <si>
    <t>忠海</t>
  </si>
  <si>
    <t>34136D</t>
  </si>
  <si>
    <t>三原東</t>
  </si>
  <si>
    <t>34135F</t>
  </si>
  <si>
    <t>三原</t>
  </si>
  <si>
    <t>34134H</t>
  </si>
  <si>
    <t>尾道商業</t>
  </si>
  <si>
    <t>34133K</t>
  </si>
  <si>
    <t>尾道北</t>
  </si>
  <si>
    <t>34132A</t>
  </si>
  <si>
    <t>尾道東</t>
  </si>
  <si>
    <t>34131C</t>
  </si>
  <si>
    <t>呉商業</t>
  </si>
  <si>
    <t>34129A</t>
  </si>
  <si>
    <t>呉工業</t>
  </si>
  <si>
    <t>34128C</t>
  </si>
  <si>
    <t>音戸</t>
  </si>
  <si>
    <t>34126G</t>
  </si>
  <si>
    <t>呉三津田</t>
  </si>
  <si>
    <t>34125J</t>
  </si>
  <si>
    <t>呉宮原</t>
  </si>
  <si>
    <t>34124A</t>
  </si>
  <si>
    <t>広</t>
  </si>
  <si>
    <t>34123B</t>
  </si>
  <si>
    <t>安古市</t>
  </si>
  <si>
    <t>34122D</t>
  </si>
  <si>
    <t>五日市</t>
  </si>
  <si>
    <t>34120H</t>
  </si>
  <si>
    <t>黒瀬</t>
  </si>
  <si>
    <t>34119D</t>
  </si>
  <si>
    <t>河内</t>
  </si>
  <si>
    <t>34118F</t>
  </si>
  <si>
    <t>賀茂北</t>
  </si>
  <si>
    <t>34117H</t>
  </si>
  <si>
    <t>千代田</t>
  </si>
  <si>
    <t>34116K</t>
  </si>
  <si>
    <t>加計</t>
  </si>
  <si>
    <t>34115A</t>
  </si>
  <si>
    <t>34114C</t>
  </si>
  <si>
    <t>賀茂</t>
  </si>
  <si>
    <t>34113E</t>
  </si>
  <si>
    <t>大柿</t>
  </si>
  <si>
    <t>34112G</t>
  </si>
  <si>
    <t>大竹</t>
  </si>
  <si>
    <t>34111J</t>
  </si>
  <si>
    <t>宮島工業</t>
  </si>
  <si>
    <t>34110A</t>
  </si>
  <si>
    <t>佐伯</t>
  </si>
  <si>
    <t>34109G</t>
  </si>
  <si>
    <t>廿日市</t>
  </si>
  <si>
    <t>34108J</t>
  </si>
  <si>
    <t>可部</t>
  </si>
  <si>
    <t>34107A</t>
  </si>
  <si>
    <t>海田</t>
  </si>
  <si>
    <t>34106B</t>
  </si>
  <si>
    <t>広島商業（県立）</t>
  </si>
  <si>
    <t>34105D</t>
  </si>
  <si>
    <t>広島工業（県立）</t>
  </si>
  <si>
    <t>34104F</t>
  </si>
  <si>
    <t>広島皆実</t>
  </si>
  <si>
    <t>34103H</t>
  </si>
  <si>
    <t>広島国泰寺</t>
  </si>
  <si>
    <t>34102K</t>
  </si>
  <si>
    <t>広島観音</t>
  </si>
  <si>
    <t>34101A</t>
  </si>
  <si>
    <t>呉工業高専</t>
  </si>
  <si>
    <t>34092J</t>
  </si>
  <si>
    <t>広島商船高専</t>
  </si>
  <si>
    <t>34091A</t>
  </si>
  <si>
    <t>広島大学附属福山</t>
  </si>
  <si>
    <t>34002C</t>
  </si>
  <si>
    <t>広島大学附属</t>
  </si>
  <si>
    <t>34001E</t>
  </si>
  <si>
    <t>33999H</t>
  </si>
  <si>
    <t>ワオ</t>
  </si>
  <si>
    <t>33528C</t>
  </si>
  <si>
    <t>滋慶学園</t>
  </si>
  <si>
    <t>33527E</t>
  </si>
  <si>
    <t>鹿島朝日</t>
  </si>
  <si>
    <t>33526G</t>
  </si>
  <si>
    <t>朝日塾</t>
  </si>
  <si>
    <t>33525J</t>
  </si>
  <si>
    <t>吉備高原学園</t>
  </si>
  <si>
    <t>33524A</t>
  </si>
  <si>
    <t>岡山</t>
  </si>
  <si>
    <t>33523B</t>
  </si>
  <si>
    <t>岡山白陵</t>
  </si>
  <si>
    <t>33522D</t>
  </si>
  <si>
    <t>岡山県共生</t>
  </si>
  <si>
    <t>33521F</t>
  </si>
  <si>
    <t>川崎医科大学附属</t>
  </si>
  <si>
    <t>33520H</t>
  </si>
  <si>
    <t>おかやま山陽</t>
  </si>
  <si>
    <t>33519D</t>
  </si>
  <si>
    <t>金光学園</t>
  </si>
  <si>
    <t>33518F</t>
  </si>
  <si>
    <t>清心女子</t>
  </si>
  <si>
    <t>33517H</t>
  </si>
  <si>
    <t>方谷學舎</t>
  </si>
  <si>
    <t>33516K</t>
  </si>
  <si>
    <t>興譲館</t>
  </si>
  <si>
    <t>33515A</t>
  </si>
  <si>
    <t>岡山学芸館</t>
  </si>
  <si>
    <t>33514C</t>
  </si>
  <si>
    <t>岡山龍谷</t>
  </si>
  <si>
    <t>33513E</t>
  </si>
  <si>
    <t>作陽学園</t>
  </si>
  <si>
    <t>33511J</t>
  </si>
  <si>
    <t>岡山県美作</t>
  </si>
  <si>
    <t>33510A</t>
  </si>
  <si>
    <t>倉敷翠松</t>
  </si>
  <si>
    <t>33509G</t>
  </si>
  <si>
    <t>岡山理科大学附属</t>
  </si>
  <si>
    <t>33508J</t>
  </si>
  <si>
    <t>倉敷</t>
  </si>
  <si>
    <t>33507A</t>
  </si>
  <si>
    <t>関西</t>
  </si>
  <si>
    <t>33506B</t>
  </si>
  <si>
    <t>岡山商科大学附属</t>
  </si>
  <si>
    <t>33505D</t>
  </si>
  <si>
    <t>創志学園</t>
  </si>
  <si>
    <t>33504F</t>
  </si>
  <si>
    <t>明誠学院</t>
  </si>
  <si>
    <t>33503H</t>
  </si>
  <si>
    <t>就実</t>
  </si>
  <si>
    <t>33502K</t>
  </si>
  <si>
    <t>山陽学園</t>
  </si>
  <si>
    <t>33501A</t>
  </si>
  <si>
    <t>健康の森学園支援</t>
  </si>
  <si>
    <t>33460A</t>
  </si>
  <si>
    <t>東備支援</t>
  </si>
  <si>
    <t>33459G</t>
  </si>
  <si>
    <t>西備支援</t>
  </si>
  <si>
    <t>33458J</t>
  </si>
  <si>
    <t>倉敷支援</t>
  </si>
  <si>
    <t>33457A</t>
  </si>
  <si>
    <t>岡山西支援</t>
  </si>
  <si>
    <t>33456B</t>
  </si>
  <si>
    <t>誕生寺支援</t>
  </si>
  <si>
    <t>33455D</t>
  </si>
  <si>
    <t>早島支援</t>
  </si>
  <si>
    <t>33454F</t>
  </si>
  <si>
    <t>岡山支援</t>
  </si>
  <si>
    <t>33453H</t>
  </si>
  <si>
    <t>岡山ろう</t>
  </si>
  <si>
    <t>33452K</t>
  </si>
  <si>
    <t>岡山盲</t>
  </si>
  <si>
    <t>33451A</t>
  </si>
  <si>
    <t>岡山瀬戸高等支援</t>
  </si>
  <si>
    <t>33443A</t>
  </si>
  <si>
    <t>岡山南支援</t>
  </si>
  <si>
    <t>33442B</t>
  </si>
  <si>
    <t>岡山東支援</t>
  </si>
  <si>
    <t>33441D</t>
  </si>
  <si>
    <t>倉敷まきび支援</t>
  </si>
  <si>
    <t>33432E</t>
  </si>
  <si>
    <t>倉敷琴浦高等支援</t>
  </si>
  <si>
    <t>33431G</t>
  </si>
  <si>
    <t>真庭</t>
  </si>
  <si>
    <t>33195D</t>
  </si>
  <si>
    <t>岡山大安寺</t>
  </si>
  <si>
    <t>33194F</t>
  </si>
  <si>
    <t>岡山御津</t>
  </si>
  <si>
    <t>33193H</t>
  </si>
  <si>
    <t>倉敷鷲羽</t>
  </si>
  <si>
    <t>33192K</t>
  </si>
  <si>
    <t>高梁城南</t>
  </si>
  <si>
    <t>33191A</t>
  </si>
  <si>
    <t>倉敷翔南</t>
  </si>
  <si>
    <t>33190C</t>
  </si>
  <si>
    <t>備前緑陽</t>
  </si>
  <si>
    <t>33189K</t>
  </si>
  <si>
    <t>岡山後楽館</t>
  </si>
  <si>
    <t>33188A</t>
  </si>
  <si>
    <t>岡山城東</t>
  </si>
  <si>
    <t>33187C</t>
  </si>
  <si>
    <t>総社南</t>
  </si>
  <si>
    <t>33186E</t>
  </si>
  <si>
    <t>玉野光南</t>
  </si>
  <si>
    <t>33184J</t>
  </si>
  <si>
    <t>倉敷古城池</t>
  </si>
  <si>
    <t>33183A</t>
  </si>
  <si>
    <t>岡山一宮</t>
  </si>
  <si>
    <t>33182B</t>
  </si>
  <si>
    <t>真備陵南</t>
  </si>
  <si>
    <t>33180F</t>
  </si>
  <si>
    <t>玉野備南</t>
  </si>
  <si>
    <t>33177F</t>
  </si>
  <si>
    <t>玉野商工</t>
  </si>
  <si>
    <t>33176H</t>
  </si>
  <si>
    <t>精思</t>
  </si>
  <si>
    <t>33175K</t>
  </si>
  <si>
    <t>片上</t>
  </si>
  <si>
    <t>33173C</t>
  </si>
  <si>
    <t>松山</t>
  </si>
  <si>
    <t>33172E</t>
  </si>
  <si>
    <t>井原市立</t>
  </si>
  <si>
    <t>33171G</t>
  </si>
  <si>
    <t>倉敷市立工業</t>
  </si>
  <si>
    <t>33167J</t>
  </si>
  <si>
    <t>宇治</t>
  </si>
  <si>
    <t>33165B</t>
  </si>
  <si>
    <t>林野</t>
  </si>
  <si>
    <t>33160A</t>
  </si>
  <si>
    <t>勝間田</t>
  </si>
  <si>
    <t>33158K</t>
  </si>
  <si>
    <t>勝山</t>
  </si>
  <si>
    <t>33154G</t>
  </si>
  <si>
    <t>高松農業</t>
  </si>
  <si>
    <t>33148B</t>
  </si>
  <si>
    <t>矢掛</t>
  </si>
  <si>
    <t>33147D</t>
  </si>
  <si>
    <t>鴨方</t>
  </si>
  <si>
    <t>33146F</t>
  </si>
  <si>
    <t>興陽</t>
  </si>
  <si>
    <t>33145H</t>
  </si>
  <si>
    <t>邑久</t>
  </si>
  <si>
    <t>33144K</t>
  </si>
  <si>
    <t>和気閑谷</t>
  </si>
  <si>
    <t>33142C</t>
  </si>
  <si>
    <t>瀬戸南</t>
  </si>
  <si>
    <t>33140G</t>
  </si>
  <si>
    <t>瀬戸</t>
  </si>
  <si>
    <t>33139C</t>
  </si>
  <si>
    <t>新見</t>
  </si>
  <si>
    <t>33135A</t>
  </si>
  <si>
    <t>高梁</t>
  </si>
  <si>
    <t>33133D</t>
  </si>
  <si>
    <t>総社</t>
  </si>
  <si>
    <t>33132F</t>
  </si>
  <si>
    <t>井原</t>
  </si>
  <si>
    <t>33130K</t>
  </si>
  <si>
    <t>西大寺</t>
  </si>
  <si>
    <t>33129F</t>
  </si>
  <si>
    <t>笠岡商業</t>
  </si>
  <si>
    <t>33128H</t>
  </si>
  <si>
    <t>笠岡工業</t>
  </si>
  <si>
    <t>33127K</t>
  </si>
  <si>
    <t>笠岡</t>
  </si>
  <si>
    <t>33126A</t>
  </si>
  <si>
    <t>玉島商業</t>
  </si>
  <si>
    <t>33125C</t>
  </si>
  <si>
    <t>玉島（県立）</t>
  </si>
  <si>
    <t>33124E</t>
  </si>
  <si>
    <t>玉野</t>
  </si>
  <si>
    <t>33121A</t>
  </si>
  <si>
    <t>津山東</t>
  </si>
  <si>
    <t>33120B</t>
  </si>
  <si>
    <t>津山商業</t>
  </si>
  <si>
    <t>33119J</t>
  </si>
  <si>
    <t>津山工業</t>
  </si>
  <si>
    <t>33118A</t>
  </si>
  <si>
    <t>津山</t>
  </si>
  <si>
    <t>33117B</t>
  </si>
  <si>
    <t>倉敷商業</t>
  </si>
  <si>
    <t>33116D</t>
  </si>
  <si>
    <t>水島工業</t>
  </si>
  <si>
    <t>33115F</t>
  </si>
  <si>
    <t>倉敷工業</t>
  </si>
  <si>
    <t>33114H</t>
  </si>
  <si>
    <t>倉敷中央</t>
  </si>
  <si>
    <t>33113K</t>
  </si>
  <si>
    <t>倉敷南</t>
  </si>
  <si>
    <t>33112A</t>
  </si>
  <si>
    <t>倉敷天城</t>
  </si>
  <si>
    <t>33111C</t>
  </si>
  <si>
    <t>倉敷青陵</t>
  </si>
  <si>
    <t>33110E</t>
  </si>
  <si>
    <t>岡山南</t>
  </si>
  <si>
    <t>33109A</t>
  </si>
  <si>
    <t>岡山東商業</t>
  </si>
  <si>
    <t>33108C</t>
  </si>
  <si>
    <t>東岡山工業</t>
  </si>
  <si>
    <t>33107E</t>
  </si>
  <si>
    <t>岡山工業</t>
  </si>
  <si>
    <t>33106G</t>
  </si>
  <si>
    <t>岡山芳泉</t>
  </si>
  <si>
    <t>33105J</t>
  </si>
  <si>
    <t>岡山操山</t>
  </si>
  <si>
    <t>33103B</t>
  </si>
  <si>
    <t>烏城</t>
  </si>
  <si>
    <t>33102D</t>
  </si>
  <si>
    <t>岡山朝日</t>
  </si>
  <si>
    <t>33101F</t>
  </si>
  <si>
    <t>津山工業高専</t>
  </si>
  <si>
    <t>33091E</t>
  </si>
  <si>
    <t>岡山大学附属特別支援</t>
  </si>
  <si>
    <t>33051F</t>
  </si>
  <si>
    <t>32999B</t>
  </si>
  <si>
    <t>キリスト教愛真</t>
  </si>
  <si>
    <t>32513K</t>
  </si>
  <si>
    <t>益田東</t>
  </si>
  <si>
    <t>32512A</t>
  </si>
  <si>
    <t>明誠</t>
  </si>
  <si>
    <t>32509A</t>
  </si>
  <si>
    <t>石見智翠館</t>
  </si>
  <si>
    <t>32508C</t>
  </si>
  <si>
    <t>出雲西</t>
  </si>
  <si>
    <t>32507E</t>
  </si>
  <si>
    <t>出雲北陵</t>
  </si>
  <si>
    <t>32506G</t>
  </si>
  <si>
    <t>松江西</t>
  </si>
  <si>
    <t>32505J</t>
  </si>
  <si>
    <t>松徳学院</t>
  </si>
  <si>
    <t>32504A</t>
  </si>
  <si>
    <t>立正大学淞南</t>
  </si>
  <si>
    <t>32502D</t>
  </si>
  <si>
    <t>開星</t>
  </si>
  <si>
    <t>32501F</t>
  </si>
  <si>
    <t>隠岐養護</t>
  </si>
  <si>
    <t>32461C</t>
  </si>
  <si>
    <t>浜田養護</t>
  </si>
  <si>
    <t>32460E</t>
  </si>
  <si>
    <t>江津清和養護</t>
  </si>
  <si>
    <t>32459A</t>
  </si>
  <si>
    <t>松江養護</t>
  </si>
  <si>
    <t>32458C</t>
  </si>
  <si>
    <t>松江緑が丘養護</t>
  </si>
  <si>
    <t>32457E</t>
  </si>
  <si>
    <t>石見養護</t>
  </si>
  <si>
    <t>32456G</t>
  </si>
  <si>
    <t>出雲養護</t>
  </si>
  <si>
    <t>32455J</t>
  </si>
  <si>
    <t>松江清心養護</t>
  </si>
  <si>
    <t>32454A</t>
  </si>
  <si>
    <t>浜田ろう</t>
  </si>
  <si>
    <t>32453B</t>
  </si>
  <si>
    <t>松江ろう</t>
  </si>
  <si>
    <t>32452D</t>
  </si>
  <si>
    <t>32451F</t>
  </si>
  <si>
    <t>益田養護</t>
  </si>
  <si>
    <t>32441J</t>
  </si>
  <si>
    <t>宍道</t>
  </si>
  <si>
    <t>32140A</t>
  </si>
  <si>
    <t>島根中央</t>
  </si>
  <si>
    <t>32139H</t>
  </si>
  <si>
    <t>益田翔陽</t>
  </si>
  <si>
    <t>32138K</t>
  </si>
  <si>
    <t>32137A</t>
  </si>
  <si>
    <t>松江東</t>
  </si>
  <si>
    <t>32136C</t>
  </si>
  <si>
    <t>松江市立皆美が丘女子</t>
  </si>
  <si>
    <t>32135E</t>
  </si>
  <si>
    <t>隠岐水産</t>
  </si>
  <si>
    <t>32134G</t>
  </si>
  <si>
    <t>隠岐島前</t>
  </si>
  <si>
    <t>32133J</t>
  </si>
  <si>
    <t>隠岐</t>
  </si>
  <si>
    <t>32132A</t>
  </si>
  <si>
    <t>津和野</t>
  </si>
  <si>
    <t>32131B</t>
  </si>
  <si>
    <t>吉賀</t>
  </si>
  <si>
    <t>32130D</t>
  </si>
  <si>
    <t>益田</t>
  </si>
  <si>
    <t>32127D</t>
  </si>
  <si>
    <t>浜田水産</t>
  </si>
  <si>
    <t>32126F</t>
  </si>
  <si>
    <t>浜田商業</t>
  </si>
  <si>
    <t>32125H</t>
  </si>
  <si>
    <t>浜田</t>
  </si>
  <si>
    <t>32124K</t>
  </si>
  <si>
    <t>江津工業</t>
  </si>
  <si>
    <t>32123A</t>
  </si>
  <si>
    <t>江津</t>
  </si>
  <si>
    <t>32122C</t>
  </si>
  <si>
    <t>矢上</t>
  </si>
  <si>
    <t>32121E</t>
  </si>
  <si>
    <t>邇摩</t>
  </si>
  <si>
    <t>32118E</t>
  </si>
  <si>
    <t>大田</t>
  </si>
  <si>
    <t>32117G</t>
  </si>
  <si>
    <t>大社</t>
  </si>
  <si>
    <t>32116J</t>
  </si>
  <si>
    <t>出雲農林</t>
  </si>
  <si>
    <t>32115A</t>
  </si>
  <si>
    <t>出雲商業</t>
  </si>
  <si>
    <t>32114B</t>
  </si>
  <si>
    <t>出雲工業</t>
  </si>
  <si>
    <t>32113D</t>
  </si>
  <si>
    <t>出雲</t>
  </si>
  <si>
    <t>32112F</t>
  </si>
  <si>
    <t>平田</t>
  </si>
  <si>
    <t>32111H</t>
  </si>
  <si>
    <t>飯南</t>
  </si>
  <si>
    <t>32110K</t>
  </si>
  <si>
    <t>三刀屋</t>
  </si>
  <si>
    <t>32109F</t>
  </si>
  <si>
    <t>横田</t>
  </si>
  <si>
    <t>32108H</t>
  </si>
  <si>
    <t>大東</t>
  </si>
  <si>
    <t>32107K</t>
  </si>
  <si>
    <t>松江商業</t>
  </si>
  <si>
    <t>32106A</t>
  </si>
  <si>
    <t>松江工業</t>
  </si>
  <si>
    <t>32105C</t>
  </si>
  <si>
    <t>松江農林</t>
  </si>
  <si>
    <t>32104E</t>
  </si>
  <si>
    <t>松江南</t>
  </si>
  <si>
    <t>32103G</t>
  </si>
  <si>
    <t>松江北</t>
  </si>
  <si>
    <t>32102J</t>
  </si>
  <si>
    <t>安来</t>
  </si>
  <si>
    <t>32101A</t>
  </si>
  <si>
    <t>松江工業高専</t>
  </si>
  <si>
    <t>32091K</t>
  </si>
  <si>
    <t>31999G</t>
  </si>
  <si>
    <t>青翔開智</t>
  </si>
  <si>
    <t>31508H</t>
  </si>
  <si>
    <t>湯梨浜学園</t>
  </si>
  <si>
    <t>31507K</t>
  </si>
  <si>
    <t>米子北斗</t>
  </si>
  <si>
    <t>31506A</t>
  </si>
  <si>
    <t>米子松蔭</t>
  </si>
  <si>
    <t>31505C</t>
  </si>
  <si>
    <t>米子北</t>
  </si>
  <si>
    <t>31504E</t>
  </si>
  <si>
    <t>倉吉北</t>
  </si>
  <si>
    <t>31503G</t>
  </si>
  <si>
    <t>鳥取城北</t>
  </si>
  <si>
    <t>31502J</t>
  </si>
  <si>
    <t>鳥取敬愛</t>
  </si>
  <si>
    <t>31501A</t>
  </si>
  <si>
    <t>琴の浦高等特別支援</t>
  </si>
  <si>
    <t>31457K</t>
  </si>
  <si>
    <t>米子養護</t>
  </si>
  <si>
    <t>31456A</t>
  </si>
  <si>
    <t>白兎養護</t>
  </si>
  <si>
    <t>31455C</t>
  </si>
  <si>
    <t>倉吉養護</t>
  </si>
  <si>
    <t>31454E</t>
  </si>
  <si>
    <t>皆生養護</t>
  </si>
  <si>
    <t>31453G</t>
  </si>
  <si>
    <t>鳥取聾</t>
  </si>
  <si>
    <t>31452J</t>
  </si>
  <si>
    <t>鳥取盲</t>
  </si>
  <si>
    <t>31451A</t>
  </si>
  <si>
    <t>鳥取養護</t>
  </si>
  <si>
    <t>31441C</t>
  </si>
  <si>
    <t>米子白鳳</t>
  </si>
  <si>
    <t>31135K</t>
  </si>
  <si>
    <t>鳥取緑風</t>
  </si>
  <si>
    <t>31134A</t>
  </si>
  <si>
    <t>境港総合技術</t>
  </si>
  <si>
    <t>31133C</t>
  </si>
  <si>
    <t>鳥取中央育英</t>
  </si>
  <si>
    <t>31132E</t>
  </si>
  <si>
    <t>倉吉総合産業</t>
  </si>
  <si>
    <t>31131G</t>
  </si>
  <si>
    <t>鳥取湖陵</t>
  </si>
  <si>
    <t>31130J</t>
  </si>
  <si>
    <t>日野</t>
  </si>
  <si>
    <t>31129E</t>
  </si>
  <si>
    <t>境</t>
  </si>
  <si>
    <t>31124D</t>
  </si>
  <si>
    <t>米子工業</t>
  </si>
  <si>
    <t>31122H</t>
  </si>
  <si>
    <t>米子南</t>
  </si>
  <si>
    <t>31121K</t>
  </si>
  <si>
    <t>米子</t>
  </si>
  <si>
    <t>31120A</t>
  </si>
  <si>
    <t>米子西</t>
  </si>
  <si>
    <t>31119H</t>
  </si>
  <si>
    <t>米子東</t>
  </si>
  <si>
    <t>31118K</t>
  </si>
  <si>
    <t>倉吉農業</t>
  </si>
  <si>
    <t>31113J</t>
  </si>
  <si>
    <t>倉吉西</t>
  </si>
  <si>
    <t>31112A</t>
  </si>
  <si>
    <t>倉吉東</t>
  </si>
  <si>
    <t>31111B</t>
  </si>
  <si>
    <t>青谷</t>
  </si>
  <si>
    <t>31110D</t>
  </si>
  <si>
    <t>智頭農林</t>
  </si>
  <si>
    <t>31109A</t>
  </si>
  <si>
    <t>八頭</t>
  </si>
  <si>
    <t>31108B</t>
  </si>
  <si>
    <t>岩美</t>
  </si>
  <si>
    <t>31107D</t>
  </si>
  <si>
    <t>鳥取工業</t>
  </si>
  <si>
    <t>31104K</t>
  </si>
  <si>
    <t>鳥取商業</t>
  </si>
  <si>
    <t>31103A</t>
  </si>
  <si>
    <t>鳥取西</t>
  </si>
  <si>
    <t>31102C</t>
  </si>
  <si>
    <t>鳥取東</t>
  </si>
  <si>
    <t>31101E</t>
  </si>
  <si>
    <t>米子工業高専</t>
  </si>
  <si>
    <t>31091D</t>
  </si>
  <si>
    <t>鳥取大学附属特別支援</t>
  </si>
  <si>
    <t>31051E</t>
  </si>
  <si>
    <t>30999A</t>
  </si>
  <si>
    <t>りら創造芸術</t>
  </si>
  <si>
    <t>30511B</t>
  </si>
  <si>
    <t>慶風</t>
  </si>
  <si>
    <t>30510D</t>
  </si>
  <si>
    <t>初芝橋本</t>
  </si>
  <si>
    <t>30509A</t>
  </si>
  <si>
    <t>和歌山南陵</t>
  </si>
  <si>
    <t>30508B</t>
  </si>
  <si>
    <t>近畿大学附属和歌山</t>
  </si>
  <si>
    <t>30507D</t>
  </si>
  <si>
    <t>智辯学園和歌山</t>
  </si>
  <si>
    <t>30506F</t>
  </si>
  <si>
    <t>近畿大学附属新宮</t>
  </si>
  <si>
    <t>30505H</t>
  </si>
  <si>
    <t>和歌山信愛</t>
  </si>
  <si>
    <t>30503A</t>
  </si>
  <si>
    <t>開智</t>
  </si>
  <si>
    <t>30502C</t>
  </si>
  <si>
    <t>高野山</t>
  </si>
  <si>
    <t>30501E</t>
  </si>
  <si>
    <t>みはま支援</t>
  </si>
  <si>
    <t>30459A</t>
  </si>
  <si>
    <t>たちばな支援</t>
  </si>
  <si>
    <t>30458B</t>
  </si>
  <si>
    <t>みくまの支援</t>
  </si>
  <si>
    <t>30457D</t>
  </si>
  <si>
    <t>きのかわ支援</t>
  </si>
  <si>
    <t>30456F</t>
  </si>
  <si>
    <t>和歌山ろう</t>
  </si>
  <si>
    <t>30454K</t>
  </si>
  <si>
    <t>和歌山盲</t>
  </si>
  <si>
    <t>30453A</t>
  </si>
  <si>
    <t>紀北支援</t>
  </si>
  <si>
    <t>30452C</t>
  </si>
  <si>
    <t>南紀はまゆう支援</t>
  </si>
  <si>
    <t>30451E</t>
  </si>
  <si>
    <t>紀伊コスモス支援</t>
  </si>
  <si>
    <t>30441H</t>
  </si>
  <si>
    <t>和歌山さくら支援</t>
  </si>
  <si>
    <t>30431A</t>
  </si>
  <si>
    <t>伊都中央</t>
  </si>
  <si>
    <t>30145A</t>
  </si>
  <si>
    <t>きのくに青雲</t>
  </si>
  <si>
    <t>30144C</t>
  </si>
  <si>
    <t>串本古座</t>
  </si>
  <si>
    <t>30143E</t>
  </si>
  <si>
    <t>紀北農芸</t>
  </si>
  <si>
    <t>30141J</t>
  </si>
  <si>
    <t>和歌山（県立）</t>
  </si>
  <si>
    <t>30139G</t>
  </si>
  <si>
    <t>和歌山（市立）</t>
  </si>
  <si>
    <t>30136B</t>
  </si>
  <si>
    <t>新翔</t>
  </si>
  <si>
    <t>30135D</t>
  </si>
  <si>
    <t>30134F</t>
  </si>
  <si>
    <t>30131A</t>
  </si>
  <si>
    <t>南紀</t>
  </si>
  <si>
    <t>30130C</t>
  </si>
  <si>
    <t>田辺工業</t>
  </si>
  <si>
    <t>30129K</t>
  </si>
  <si>
    <t>神島</t>
  </si>
  <si>
    <t>30128A</t>
  </si>
  <si>
    <t>田辺</t>
  </si>
  <si>
    <t>30127C</t>
  </si>
  <si>
    <t>南部</t>
  </si>
  <si>
    <t>30126E</t>
  </si>
  <si>
    <t>紀央館</t>
  </si>
  <si>
    <t>30125G</t>
  </si>
  <si>
    <t>日高</t>
  </si>
  <si>
    <t>30124J</t>
  </si>
  <si>
    <t>耐久</t>
  </si>
  <si>
    <t>30123A</t>
  </si>
  <si>
    <t>有田中央</t>
  </si>
  <si>
    <t>30122B</t>
  </si>
  <si>
    <t>箕島</t>
  </si>
  <si>
    <t>30121D</t>
  </si>
  <si>
    <t>海南</t>
  </si>
  <si>
    <t>30119B</t>
  </si>
  <si>
    <t>星林</t>
  </si>
  <si>
    <t>30118D</t>
  </si>
  <si>
    <t>和歌山工業</t>
  </si>
  <si>
    <t>30116H</t>
  </si>
  <si>
    <t>和歌山商業</t>
  </si>
  <si>
    <t>30115K</t>
  </si>
  <si>
    <t>桐蔭</t>
  </si>
  <si>
    <t>30112E</t>
  </si>
  <si>
    <t>和歌山北</t>
  </si>
  <si>
    <t>30111G</t>
  </si>
  <si>
    <t>和歌山東</t>
  </si>
  <si>
    <t>30110J</t>
  </si>
  <si>
    <t>30109E</t>
  </si>
  <si>
    <t>貴志川</t>
  </si>
  <si>
    <t>30108G</t>
  </si>
  <si>
    <t>30107J</t>
  </si>
  <si>
    <t>粉河</t>
  </si>
  <si>
    <t>30106A</t>
  </si>
  <si>
    <t>30104D</t>
  </si>
  <si>
    <t>紀北工業</t>
  </si>
  <si>
    <t>30102H</t>
  </si>
  <si>
    <t>橋本</t>
  </si>
  <si>
    <t>30101K</t>
  </si>
  <si>
    <t>和歌山工業高専</t>
  </si>
  <si>
    <t>30091J</t>
  </si>
  <si>
    <t>和歌山大学教育学部附属特別支援</t>
  </si>
  <si>
    <t>30051K</t>
  </si>
  <si>
    <t>29999F</t>
  </si>
  <si>
    <t>関西文化芸術</t>
  </si>
  <si>
    <t>29522B</t>
  </si>
  <si>
    <t>日本教育学院</t>
  </si>
  <si>
    <t>29521D</t>
  </si>
  <si>
    <t>飛鳥未来</t>
  </si>
  <si>
    <t>29520F</t>
  </si>
  <si>
    <t>奈良学園登美ヶ丘</t>
  </si>
  <si>
    <t>29519B</t>
  </si>
  <si>
    <t>智辯学園奈良カレッジ高等部</t>
  </si>
  <si>
    <t>29518D</t>
  </si>
  <si>
    <t>聖心学園</t>
  </si>
  <si>
    <t>29517F</t>
  </si>
  <si>
    <t>西大和学園</t>
  </si>
  <si>
    <t>29515K</t>
  </si>
  <si>
    <t>育英西</t>
  </si>
  <si>
    <t>29514A</t>
  </si>
  <si>
    <t>奈良学園</t>
  </si>
  <si>
    <t>29513C</t>
  </si>
  <si>
    <t>奈良文化</t>
  </si>
  <si>
    <t>29510J</t>
  </si>
  <si>
    <t>智辯学園</t>
  </si>
  <si>
    <t>29509E</t>
  </si>
  <si>
    <t>橿原学院</t>
  </si>
  <si>
    <t>29508G</t>
  </si>
  <si>
    <t>関西中央</t>
  </si>
  <si>
    <t>29507J</t>
  </si>
  <si>
    <t>東大寺学園</t>
  </si>
  <si>
    <t>29506A</t>
  </si>
  <si>
    <t>奈良大学附属</t>
  </si>
  <si>
    <t>29505B</t>
  </si>
  <si>
    <t>奈良女子</t>
  </si>
  <si>
    <t>29504D</t>
  </si>
  <si>
    <t>天理</t>
  </si>
  <si>
    <t>29503F</t>
  </si>
  <si>
    <t>帝塚山</t>
  </si>
  <si>
    <t>29502H</t>
  </si>
  <si>
    <t>奈良育英</t>
  </si>
  <si>
    <t>29501K</t>
  </si>
  <si>
    <t>二階堂養護</t>
  </si>
  <si>
    <t>29459E</t>
  </si>
  <si>
    <t>奈良養護</t>
  </si>
  <si>
    <t>29458G</t>
  </si>
  <si>
    <t>高等養護</t>
  </si>
  <si>
    <t>29457J</t>
  </si>
  <si>
    <t>大淀養護</t>
  </si>
  <si>
    <t>29456A</t>
  </si>
  <si>
    <t>明日香養護</t>
  </si>
  <si>
    <t>29453F</t>
  </si>
  <si>
    <t>29452H</t>
  </si>
  <si>
    <t>29451K</t>
  </si>
  <si>
    <t>奈良西養護</t>
  </si>
  <si>
    <t>29443J</t>
  </si>
  <si>
    <t>西和養護</t>
  </si>
  <si>
    <t>29442A</t>
  </si>
  <si>
    <t>奈良東養護</t>
  </si>
  <si>
    <t>29441B</t>
  </si>
  <si>
    <t>奈良県立大学附属</t>
  </si>
  <si>
    <t>29165A</t>
  </si>
  <si>
    <t>宇陀</t>
  </si>
  <si>
    <t>29164B</t>
  </si>
  <si>
    <t>西吉野農業</t>
  </si>
  <si>
    <t>29163D</t>
  </si>
  <si>
    <t>奈良南</t>
  </si>
  <si>
    <t>29162F</t>
  </si>
  <si>
    <t>商業</t>
  </si>
  <si>
    <t>29161H</t>
  </si>
  <si>
    <t>高円芸術</t>
  </si>
  <si>
    <t>29160K</t>
  </si>
  <si>
    <t>奈良商工</t>
  </si>
  <si>
    <t>29159F</t>
  </si>
  <si>
    <t>国際</t>
  </si>
  <si>
    <t>29158H</t>
  </si>
  <si>
    <t>大和中央</t>
  </si>
  <si>
    <t>29157K</t>
  </si>
  <si>
    <t>御所実業</t>
  </si>
  <si>
    <t>29155C</t>
  </si>
  <si>
    <t>大和広陵</t>
  </si>
  <si>
    <t>29154E</t>
  </si>
  <si>
    <t>磯城野</t>
  </si>
  <si>
    <t>29152J</t>
  </si>
  <si>
    <t>法隆寺国際</t>
  </si>
  <si>
    <t>29151A</t>
  </si>
  <si>
    <t>奈良北</t>
  </si>
  <si>
    <t>29150B</t>
  </si>
  <si>
    <t>西和清陵</t>
  </si>
  <si>
    <t>29148A</t>
  </si>
  <si>
    <t>高取国際</t>
  </si>
  <si>
    <t>29143K</t>
  </si>
  <si>
    <t>香芝</t>
  </si>
  <si>
    <t>29137E</t>
  </si>
  <si>
    <t>高田商業</t>
  </si>
  <si>
    <t>29132D</t>
  </si>
  <si>
    <t>一条</t>
  </si>
  <si>
    <t>29131F</t>
  </si>
  <si>
    <t>二階堂</t>
  </si>
  <si>
    <t>29130H</t>
  </si>
  <si>
    <t>十津川</t>
  </si>
  <si>
    <t>29129D</t>
  </si>
  <si>
    <t>五條</t>
  </si>
  <si>
    <t>29128F</t>
  </si>
  <si>
    <t>青翔</t>
  </si>
  <si>
    <t>29124C</t>
  </si>
  <si>
    <t>29120A</t>
  </si>
  <si>
    <t>王寺工業</t>
  </si>
  <si>
    <t>29118J</t>
  </si>
  <si>
    <t>桜井</t>
  </si>
  <si>
    <t>29115D</t>
  </si>
  <si>
    <t>橿原</t>
  </si>
  <si>
    <t>29113H</t>
  </si>
  <si>
    <t>畝傍</t>
  </si>
  <si>
    <t>29112K</t>
  </si>
  <si>
    <t>山辺</t>
  </si>
  <si>
    <t>29110C</t>
  </si>
  <si>
    <t>添上</t>
  </si>
  <si>
    <t>29109K</t>
  </si>
  <si>
    <t>郡山</t>
  </si>
  <si>
    <t>29108A</t>
  </si>
  <si>
    <t>生駒</t>
  </si>
  <si>
    <t>29104J</t>
  </si>
  <si>
    <t>奈良</t>
  </si>
  <si>
    <t>29103A</t>
  </si>
  <si>
    <t>奈良工業高専</t>
  </si>
  <si>
    <t>29091C</t>
  </si>
  <si>
    <t>奈良女子大学附属</t>
  </si>
  <si>
    <t>29001H</t>
  </si>
  <si>
    <t>28999A</t>
  </si>
  <si>
    <t>ＡＩＥ国際</t>
  </si>
  <si>
    <t>28555C</t>
  </si>
  <si>
    <t>相生学院</t>
  </si>
  <si>
    <t>28554E</t>
  </si>
  <si>
    <t>第一学院　養父校</t>
  </si>
  <si>
    <t>28553G</t>
  </si>
  <si>
    <t>神戸国際</t>
  </si>
  <si>
    <t>28552J</t>
  </si>
  <si>
    <t>生野学園</t>
  </si>
  <si>
    <t>28551A</t>
  </si>
  <si>
    <t>滝川第二</t>
  </si>
  <si>
    <t>28550B</t>
  </si>
  <si>
    <t>28549J</t>
  </si>
  <si>
    <t>神戸弘陵学園</t>
  </si>
  <si>
    <t>28548A</t>
  </si>
  <si>
    <t>近畿大学附属豊岡</t>
  </si>
  <si>
    <t>28547B</t>
  </si>
  <si>
    <t>市川</t>
  </si>
  <si>
    <t>28546D</t>
  </si>
  <si>
    <t>東洋大学附属姫路</t>
  </si>
  <si>
    <t>28545F</t>
  </si>
  <si>
    <t>淳心学院</t>
  </si>
  <si>
    <t>28544H</t>
  </si>
  <si>
    <t>賢明女子学院</t>
  </si>
  <si>
    <t>28543K</t>
  </si>
  <si>
    <t>日ノ本学園</t>
  </si>
  <si>
    <t>28542A</t>
  </si>
  <si>
    <t>姫路女学院</t>
  </si>
  <si>
    <t>28541C</t>
  </si>
  <si>
    <t>白陵</t>
  </si>
  <si>
    <t>28540E</t>
  </si>
  <si>
    <t>蒼開</t>
  </si>
  <si>
    <t>28539A</t>
  </si>
  <si>
    <t>三田松聖</t>
  </si>
  <si>
    <t>28538C</t>
  </si>
  <si>
    <t>三田学園</t>
  </si>
  <si>
    <t>28537E</t>
  </si>
  <si>
    <t>芦屋学園</t>
  </si>
  <si>
    <t>28536G</t>
  </si>
  <si>
    <t>夙川</t>
  </si>
  <si>
    <t>28535J</t>
  </si>
  <si>
    <t>甲陽学院</t>
  </si>
  <si>
    <t>28534A</t>
  </si>
  <si>
    <t>甲子園学院</t>
  </si>
  <si>
    <t>28533B</t>
  </si>
  <si>
    <t>武庫川女子大学附属</t>
  </si>
  <si>
    <t>28532D</t>
  </si>
  <si>
    <t>仁川学院</t>
  </si>
  <si>
    <t>28531F</t>
  </si>
  <si>
    <t>報徳学園</t>
  </si>
  <si>
    <t>28530H</t>
  </si>
  <si>
    <t>神戸女学院高等学部</t>
  </si>
  <si>
    <t>28529D</t>
  </si>
  <si>
    <t>関西学院高等部</t>
  </si>
  <si>
    <t>28528F</t>
  </si>
  <si>
    <t>百合学院</t>
  </si>
  <si>
    <t>28527H</t>
  </si>
  <si>
    <t>園田学園</t>
  </si>
  <si>
    <t>28526K</t>
  </si>
  <si>
    <t>小林聖心女子学院</t>
  </si>
  <si>
    <t>28525A</t>
  </si>
  <si>
    <t>雲雀丘学園</t>
  </si>
  <si>
    <t>28524C</t>
  </si>
  <si>
    <t>神戸国際大学附属</t>
  </si>
  <si>
    <t>28523E</t>
  </si>
  <si>
    <t>愛徳学園</t>
  </si>
  <si>
    <t>28522G</t>
  </si>
  <si>
    <t>兵庫大学附属須磨ノ浦</t>
  </si>
  <si>
    <t>28521J</t>
  </si>
  <si>
    <t>須磨学園</t>
  </si>
  <si>
    <t>28520A</t>
  </si>
  <si>
    <t>滝川</t>
  </si>
  <si>
    <t>28519G</t>
  </si>
  <si>
    <t>育英</t>
  </si>
  <si>
    <t>28518J</t>
  </si>
  <si>
    <t>神戸野田</t>
  </si>
  <si>
    <t>28517A</t>
  </si>
  <si>
    <t>神戸星城</t>
  </si>
  <si>
    <t>28516B</t>
  </si>
  <si>
    <t>神戸常盤女子</t>
  </si>
  <si>
    <t>28515D</t>
  </si>
  <si>
    <t>彩星工科</t>
  </si>
  <si>
    <t>28514F</t>
  </si>
  <si>
    <t>神戸学院大学附属</t>
  </si>
  <si>
    <t>28513H</t>
  </si>
  <si>
    <t>親和女子</t>
  </si>
  <si>
    <t>28512K</t>
  </si>
  <si>
    <t>神戸山手グローバル</t>
  </si>
  <si>
    <t>28511A</t>
  </si>
  <si>
    <t>神港学園</t>
  </si>
  <si>
    <t>28510C</t>
  </si>
  <si>
    <t>啓明学院</t>
  </si>
  <si>
    <t>28509K</t>
  </si>
  <si>
    <t>神戸第一</t>
  </si>
  <si>
    <t>28508A</t>
  </si>
  <si>
    <t>神戸龍谷</t>
  </si>
  <si>
    <t>28507C</t>
  </si>
  <si>
    <t>松蔭</t>
  </si>
  <si>
    <t>28506E</t>
  </si>
  <si>
    <t>神戸海星女子学院</t>
  </si>
  <si>
    <t>28505G</t>
  </si>
  <si>
    <t>六甲学院</t>
  </si>
  <si>
    <t>28504J</t>
  </si>
  <si>
    <t>灘</t>
  </si>
  <si>
    <t>28503A</t>
  </si>
  <si>
    <t>甲南女子</t>
  </si>
  <si>
    <t>28502B</t>
  </si>
  <si>
    <t>28501D</t>
  </si>
  <si>
    <t>神戸市立工業高専</t>
  </si>
  <si>
    <t>28491C</t>
  </si>
  <si>
    <t>和田山特別支援</t>
  </si>
  <si>
    <t>28484A</t>
  </si>
  <si>
    <t>高等特別支援</t>
  </si>
  <si>
    <t>28483B</t>
  </si>
  <si>
    <t>ささやま支援</t>
  </si>
  <si>
    <t>28482D</t>
  </si>
  <si>
    <t>加西特別支援</t>
  </si>
  <si>
    <t>28481F</t>
  </si>
  <si>
    <t>北はりま特別支援</t>
  </si>
  <si>
    <t>28480H</t>
  </si>
  <si>
    <t>加古川養護</t>
  </si>
  <si>
    <t>28478F</t>
  </si>
  <si>
    <t>明石養護</t>
  </si>
  <si>
    <t>28477H</t>
  </si>
  <si>
    <t>赤穂特別支援</t>
  </si>
  <si>
    <t>28476K</t>
  </si>
  <si>
    <t>出石特別支援</t>
  </si>
  <si>
    <t>28475A</t>
  </si>
  <si>
    <t>氷上特別支援</t>
  </si>
  <si>
    <t>28474C</t>
  </si>
  <si>
    <t>いなみ野特別支援</t>
  </si>
  <si>
    <t>28473E</t>
  </si>
  <si>
    <t>川西養護</t>
  </si>
  <si>
    <t>28472G</t>
  </si>
  <si>
    <t>こやの里特別支援</t>
  </si>
  <si>
    <t>28471J</t>
  </si>
  <si>
    <t>神戸特別支援</t>
  </si>
  <si>
    <t>28470A</t>
  </si>
  <si>
    <t>姫路特別支援</t>
  </si>
  <si>
    <t>28468J</t>
  </si>
  <si>
    <t>書写養護</t>
  </si>
  <si>
    <t>28467A</t>
  </si>
  <si>
    <t>西宮支援</t>
  </si>
  <si>
    <t>28466B</t>
  </si>
  <si>
    <t>伊丹特別支援</t>
  </si>
  <si>
    <t>28465D</t>
  </si>
  <si>
    <t>あまよう特別支援</t>
  </si>
  <si>
    <t>28464F</t>
  </si>
  <si>
    <t>宝塚市立たからづか支援</t>
  </si>
  <si>
    <t>28463H</t>
  </si>
  <si>
    <t>上野ケ原特別支援</t>
  </si>
  <si>
    <t>28462K</t>
  </si>
  <si>
    <t>友生支援</t>
  </si>
  <si>
    <t>28458A</t>
  </si>
  <si>
    <t>盲（市立）</t>
  </si>
  <si>
    <t>28457C</t>
  </si>
  <si>
    <t>播磨特別支援</t>
  </si>
  <si>
    <t>28455G</t>
  </si>
  <si>
    <t>姫路聴覚特別支援</t>
  </si>
  <si>
    <t>28454J</t>
  </si>
  <si>
    <t>阪神特別支援</t>
  </si>
  <si>
    <t>28453A</t>
  </si>
  <si>
    <t>神戸聴覚特別支援</t>
  </si>
  <si>
    <t>28452B</t>
  </si>
  <si>
    <t>視覚特別支援</t>
  </si>
  <si>
    <t>28451D</t>
  </si>
  <si>
    <t>のじぎく特別支援</t>
  </si>
  <si>
    <t>28446H</t>
  </si>
  <si>
    <t>東はりま特別支援</t>
  </si>
  <si>
    <t>28444A</t>
  </si>
  <si>
    <t>青陽須磨支援</t>
  </si>
  <si>
    <t>28443C</t>
  </si>
  <si>
    <t>西はりま特別支援</t>
  </si>
  <si>
    <t>28441G</t>
  </si>
  <si>
    <t>灘さくら支援</t>
  </si>
  <si>
    <t>28439E</t>
  </si>
  <si>
    <t>青陽灘高等支援</t>
  </si>
  <si>
    <t>28438G</t>
  </si>
  <si>
    <t>西神戸高等特別支援</t>
  </si>
  <si>
    <t>28437J</t>
  </si>
  <si>
    <t>いぶき明生支援</t>
  </si>
  <si>
    <t>28436A</t>
  </si>
  <si>
    <t>ひまわり特別支援</t>
  </si>
  <si>
    <t>28435B</t>
  </si>
  <si>
    <t>姫路しらさぎ特別支援</t>
  </si>
  <si>
    <t>28434D</t>
  </si>
  <si>
    <t>阪神昆陽特別支援</t>
  </si>
  <si>
    <t>28433F</t>
  </si>
  <si>
    <t>あわじ特別支援</t>
  </si>
  <si>
    <t>28432H</t>
  </si>
  <si>
    <t>芦屋特別支援</t>
  </si>
  <si>
    <t>28431K</t>
  </si>
  <si>
    <t>かこがわ清流特別支援</t>
  </si>
  <si>
    <t>28423J</t>
  </si>
  <si>
    <t>川西カリヨンの丘特別支援</t>
  </si>
  <si>
    <t>28422A</t>
  </si>
  <si>
    <t>むこがわ特別支援</t>
  </si>
  <si>
    <t>28421B</t>
  </si>
  <si>
    <t>姫路市立</t>
  </si>
  <si>
    <t>28300C</t>
  </si>
  <si>
    <t>播磨福崎</t>
  </si>
  <si>
    <t>28299F</t>
  </si>
  <si>
    <t>姫路海稜</t>
  </si>
  <si>
    <t>28298H</t>
  </si>
  <si>
    <t>三木総合</t>
  </si>
  <si>
    <t>28297K</t>
  </si>
  <si>
    <t>西宮苦楽園</t>
  </si>
  <si>
    <t>28296A</t>
  </si>
  <si>
    <t>神戸学園都市</t>
  </si>
  <si>
    <t>28295C</t>
  </si>
  <si>
    <t>北神戸総合</t>
  </si>
  <si>
    <t>28294E</t>
  </si>
  <si>
    <t>神港橘</t>
  </si>
  <si>
    <t>28293G</t>
  </si>
  <si>
    <t>琴ノ浦</t>
  </si>
  <si>
    <t>28292J</t>
  </si>
  <si>
    <t>阪神昆陽</t>
  </si>
  <si>
    <t>28291A</t>
  </si>
  <si>
    <t>尼崎双星</t>
  </si>
  <si>
    <t>28290B</t>
  </si>
  <si>
    <t>篠山東雲</t>
  </si>
  <si>
    <t>28289J</t>
  </si>
  <si>
    <t>須磨翔風</t>
  </si>
  <si>
    <t>28288A</t>
  </si>
  <si>
    <t>龍野北</t>
  </si>
  <si>
    <t>28287B</t>
  </si>
  <si>
    <t>淡路三原</t>
  </si>
  <si>
    <t>28286D</t>
  </si>
  <si>
    <t>神戸鈴蘭台</t>
  </si>
  <si>
    <t>28285F</t>
  </si>
  <si>
    <t>神戸工科</t>
  </si>
  <si>
    <t>28284H</t>
  </si>
  <si>
    <t>科学技術</t>
  </si>
  <si>
    <t>28283K</t>
  </si>
  <si>
    <t>芦屋国際</t>
  </si>
  <si>
    <t>28282A</t>
  </si>
  <si>
    <t>28281C</t>
  </si>
  <si>
    <t>武庫荘総合</t>
  </si>
  <si>
    <t>28280E</t>
  </si>
  <si>
    <t>豊岡総合</t>
  </si>
  <si>
    <t>28279A</t>
  </si>
  <si>
    <t>三田祥雲館</t>
  </si>
  <si>
    <t>28278C</t>
  </si>
  <si>
    <t>西宮香風</t>
  </si>
  <si>
    <t>28277E</t>
  </si>
  <si>
    <t>六甲アイランド</t>
  </si>
  <si>
    <t>28276G</t>
  </si>
  <si>
    <t>兵庫県立大学附属</t>
  </si>
  <si>
    <t>28275J</t>
  </si>
  <si>
    <t>三田西陵</t>
  </si>
  <si>
    <t>28274A</t>
  </si>
  <si>
    <t>北摂三田</t>
  </si>
  <si>
    <t>28273B</t>
  </si>
  <si>
    <t>伊川谷北</t>
  </si>
  <si>
    <t>28272D</t>
  </si>
  <si>
    <t>姫路飾西</t>
  </si>
  <si>
    <t>28271F</t>
  </si>
  <si>
    <t>宝塚北</t>
  </si>
  <si>
    <t>28270H</t>
  </si>
  <si>
    <t>家島</t>
  </si>
  <si>
    <t>28269D</t>
  </si>
  <si>
    <t>播磨南</t>
  </si>
  <si>
    <t>28268F</t>
  </si>
  <si>
    <t>明石城西</t>
  </si>
  <si>
    <t>28267H</t>
  </si>
  <si>
    <t>神戸高塚</t>
  </si>
  <si>
    <t>28266K</t>
  </si>
  <si>
    <t>加古川南</t>
  </si>
  <si>
    <t>28265A</t>
  </si>
  <si>
    <t>川西北陵</t>
  </si>
  <si>
    <t>28264C</t>
  </si>
  <si>
    <t>西宮甲山</t>
  </si>
  <si>
    <t>28263E</t>
  </si>
  <si>
    <t>須磨友が丘</t>
  </si>
  <si>
    <t>28262G</t>
  </si>
  <si>
    <t>三木北</t>
  </si>
  <si>
    <t>28261J</t>
  </si>
  <si>
    <t>高砂南</t>
  </si>
  <si>
    <t>28260A</t>
  </si>
  <si>
    <t>明石清水</t>
  </si>
  <si>
    <t>28259G</t>
  </si>
  <si>
    <t>網干</t>
  </si>
  <si>
    <t>28256B</t>
  </si>
  <si>
    <t>伊丹西</t>
  </si>
  <si>
    <t>28255D</t>
  </si>
  <si>
    <t>加古川北</t>
  </si>
  <si>
    <t>28252K</t>
  </si>
  <si>
    <t>須磨東</t>
  </si>
  <si>
    <t>28251A</t>
  </si>
  <si>
    <t>尼崎稲園</t>
  </si>
  <si>
    <t>28250C</t>
  </si>
  <si>
    <t>飾磨</t>
  </si>
  <si>
    <t>28249K</t>
  </si>
  <si>
    <t>琴丘</t>
  </si>
  <si>
    <t>28248A</t>
  </si>
  <si>
    <t>姫路</t>
  </si>
  <si>
    <t>28247C</t>
  </si>
  <si>
    <t>明石商業</t>
  </si>
  <si>
    <t>28246E</t>
  </si>
  <si>
    <t>伊丹（市立）</t>
  </si>
  <si>
    <t>28244J</t>
  </si>
  <si>
    <t>尼崎（市立）</t>
  </si>
  <si>
    <t>28239B</t>
  </si>
  <si>
    <t>西宮東</t>
  </si>
  <si>
    <t>28238D</t>
  </si>
  <si>
    <t>西宮（市立）</t>
  </si>
  <si>
    <t>28236H</t>
  </si>
  <si>
    <t>楠</t>
  </si>
  <si>
    <t>28232E</t>
  </si>
  <si>
    <t>摩耶兵庫</t>
  </si>
  <si>
    <t>28231G</t>
  </si>
  <si>
    <t>葺合</t>
  </si>
  <si>
    <t>28224D</t>
  </si>
  <si>
    <t>東播磨</t>
  </si>
  <si>
    <t>28221K</t>
  </si>
  <si>
    <t>神崎</t>
  </si>
  <si>
    <t>28220A</t>
  </si>
  <si>
    <t>相生</t>
  </si>
  <si>
    <t>28219H</t>
  </si>
  <si>
    <t>宝塚西</t>
  </si>
  <si>
    <t>28218K</t>
  </si>
  <si>
    <t>西宮今津</t>
  </si>
  <si>
    <t>28217A</t>
  </si>
  <si>
    <t>淡路</t>
  </si>
  <si>
    <t>28216C</t>
  </si>
  <si>
    <t>洲本実業</t>
  </si>
  <si>
    <t>28215E</t>
  </si>
  <si>
    <t>津名</t>
  </si>
  <si>
    <t>28212A</t>
  </si>
  <si>
    <t>洲本</t>
  </si>
  <si>
    <t>28211B</t>
  </si>
  <si>
    <t>但馬農業</t>
  </si>
  <si>
    <t>28210D</t>
  </si>
  <si>
    <t>和田山</t>
  </si>
  <si>
    <t>28209A</t>
  </si>
  <si>
    <t>出石</t>
  </si>
  <si>
    <t>28206F</t>
  </si>
  <si>
    <t>浜坂</t>
  </si>
  <si>
    <t>28205H</t>
  </si>
  <si>
    <t>香住</t>
  </si>
  <si>
    <t>28204K</t>
  </si>
  <si>
    <t>村岡</t>
  </si>
  <si>
    <t>28203A</t>
  </si>
  <si>
    <t>生野</t>
  </si>
  <si>
    <t>28202C</t>
  </si>
  <si>
    <t>八鹿</t>
  </si>
  <si>
    <t>28200G</t>
  </si>
  <si>
    <t>28199K</t>
  </si>
  <si>
    <t>豊岡</t>
  </si>
  <si>
    <t>28198A</t>
  </si>
  <si>
    <t>太子</t>
  </si>
  <si>
    <t>28197C</t>
  </si>
  <si>
    <t>姫路北</t>
  </si>
  <si>
    <t>28194J</t>
  </si>
  <si>
    <t>相生産業</t>
  </si>
  <si>
    <t>28191D</t>
  </si>
  <si>
    <t>飾磨工業</t>
  </si>
  <si>
    <t>28190F</t>
  </si>
  <si>
    <t>姫路商業</t>
  </si>
  <si>
    <t>28189B</t>
  </si>
  <si>
    <t>姫路工業</t>
  </si>
  <si>
    <t>28188D</t>
  </si>
  <si>
    <t>千種</t>
  </si>
  <si>
    <t>28187F</t>
  </si>
  <si>
    <t>伊和</t>
  </si>
  <si>
    <t>28186H</t>
  </si>
  <si>
    <t>山崎</t>
  </si>
  <si>
    <t>28185K</t>
  </si>
  <si>
    <t>佐用</t>
  </si>
  <si>
    <t>28184A</t>
  </si>
  <si>
    <t>上郡</t>
  </si>
  <si>
    <t>28183C</t>
  </si>
  <si>
    <t>赤穂</t>
  </si>
  <si>
    <t>28182E</t>
  </si>
  <si>
    <t>龍野</t>
  </si>
  <si>
    <t>28180J</t>
  </si>
  <si>
    <t>夢前</t>
  </si>
  <si>
    <t>28179E</t>
  </si>
  <si>
    <t>香寺</t>
  </si>
  <si>
    <t>28178G</t>
  </si>
  <si>
    <t>福崎</t>
  </si>
  <si>
    <t>28177J</t>
  </si>
  <si>
    <t>姫路別所</t>
  </si>
  <si>
    <t>28176A</t>
  </si>
  <si>
    <t>姫路南</t>
  </si>
  <si>
    <t>28175B</t>
  </si>
  <si>
    <t>姫路西</t>
  </si>
  <si>
    <t>28174D</t>
  </si>
  <si>
    <t>姫路東</t>
  </si>
  <si>
    <t>28173F</t>
  </si>
  <si>
    <t>西脇北</t>
  </si>
  <si>
    <t>28172H</t>
  </si>
  <si>
    <t>錦城</t>
  </si>
  <si>
    <t>28171K</t>
  </si>
  <si>
    <t>播磨農業</t>
  </si>
  <si>
    <t>28170A</t>
  </si>
  <si>
    <t>西脇工業</t>
  </si>
  <si>
    <t>28169H</t>
  </si>
  <si>
    <t>小野工業</t>
  </si>
  <si>
    <t>28168K</t>
  </si>
  <si>
    <t>東播工業</t>
  </si>
  <si>
    <t>28167A</t>
  </si>
  <si>
    <t>農業</t>
  </si>
  <si>
    <t>28166C</t>
  </si>
  <si>
    <t>吉川</t>
  </si>
  <si>
    <t>28165E</t>
  </si>
  <si>
    <t>三木東</t>
  </si>
  <si>
    <t>28164G</t>
  </si>
  <si>
    <t>28163J</t>
  </si>
  <si>
    <t>28162A</t>
  </si>
  <si>
    <t>社</t>
  </si>
  <si>
    <t>28161B</t>
  </si>
  <si>
    <t>多可</t>
  </si>
  <si>
    <t>28160D</t>
  </si>
  <si>
    <t>西脇</t>
  </si>
  <si>
    <t>28159A</t>
  </si>
  <si>
    <t>小野</t>
  </si>
  <si>
    <t>28158B</t>
  </si>
  <si>
    <t>28157D</t>
  </si>
  <si>
    <t>高砂</t>
  </si>
  <si>
    <t>28156F</t>
  </si>
  <si>
    <t>加古川西</t>
  </si>
  <si>
    <t>28155H</t>
  </si>
  <si>
    <t>加古川東</t>
  </si>
  <si>
    <t>28154K</t>
  </si>
  <si>
    <t>明石西</t>
  </si>
  <si>
    <t>28153A</t>
  </si>
  <si>
    <t>明石北</t>
  </si>
  <si>
    <t>28152C</t>
  </si>
  <si>
    <t>明石南</t>
  </si>
  <si>
    <t>28151E</t>
  </si>
  <si>
    <t>明石</t>
  </si>
  <si>
    <t>28150G</t>
  </si>
  <si>
    <t>篠山産業</t>
  </si>
  <si>
    <t>28149C</t>
  </si>
  <si>
    <t>篠山鳳鳴</t>
  </si>
  <si>
    <t>28148E</t>
  </si>
  <si>
    <t>氷上</t>
  </si>
  <si>
    <t>28147G</t>
  </si>
  <si>
    <t>氷上西</t>
  </si>
  <si>
    <t>28146J</t>
  </si>
  <si>
    <t>柏原</t>
  </si>
  <si>
    <t>28145A</t>
  </si>
  <si>
    <t>有馬</t>
  </si>
  <si>
    <t>28144B</t>
  </si>
  <si>
    <t>神崎工業</t>
  </si>
  <si>
    <t>28143D</t>
  </si>
  <si>
    <t>尼崎工業</t>
  </si>
  <si>
    <t>28138H</t>
  </si>
  <si>
    <t>猪名川</t>
  </si>
  <si>
    <t>28137K</t>
  </si>
  <si>
    <t>川西明峰</t>
  </si>
  <si>
    <t>28136A</t>
  </si>
  <si>
    <t>川西緑台</t>
  </si>
  <si>
    <t>28135C</t>
  </si>
  <si>
    <t>宝塚東</t>
  </si>
  <si>
    <t>28134E</t>
  </si>
  <si>
    <t>宝塚</t>
  </si>
  <si>
    <t>28133G</t>
  </si>
  <si>
    <t>伊丹北</t>
  </si>
  <si>
    <t>28132J</t>
  </si>
  <si>
    <t>伊丹（県立）</t>
  </si>
  <si>
    <t>28131A</t>
  </si>
  <si>
    <t>尼崎小田</t>
  </si>
  <si>
    <t>28129J</t>
  </si>
  <si>
    <t>尼崎西</t>
  </si>
  <si>
    <t>28128A</t>
  </si>
  <si>
    <t>尼崎北</t>
  </si>
  <si>
    <t>28127B</t>
  </si>
  <si>
    <t>尼崎（県立）</t>
  </si>
  <si>
    <t>28126D</t>
  </si>
  <si>
    <t>芦屋（県立）</t>
  </si>
  <si>
    <t>28125F</t>
  </si>
  <si>
    <t>西宮南</t>
  </si>
  <si>
    <t>28124H</t>
  </si>
  <si>
    <t>西宮北</t>
  </si>
  <si>
    <t>28123K</t>
  </si>
  <si>
    <t>鳴尾</t>
  </si>
  <si>
    <t>28122A</t>
  </si>
  <si>
    <t>西宮（県立）</t>
  </si>
  <si>
    <t>28121C</t>
  </si>
  <si>
    <t>28120E</t>
  </si>
  <si>
    <t>長田商業</t>
  </si>
  <si>
    <t>28119A</t>
  </si>
  <si>
    <t>神戸工業</t>
  </si>
  <si>
    <t>28118C</t>
  </si>
  <si>
    <t>湊川</t>
  </si>
  <si>
    <t>28117E</t>
  </si>
  <si>
    <t>神戸商業</t>
  </si>
  <si>
    <t>28115J</t>
  </si>
  <si>
    <t>兵庫工業</t>
  </si>
  <si>
    <t>28114A</t>
  </si>
  <si>
    <t>伊川谷</t>
  </si>
  <si>
    <t>28113B</t>
  </si>
  <si>
    <t>東灘</t>
  </si>
  <si>
    <t>28112D</t>
  </si>
  <si>
    <t>舞子</t>
  </si>
  <si>
    <t>28111F</t>
  </si>
  <si>
    <t>神戸甲北</t>
  </si>
  <si>
    <t>28110H</t>
  </si>
  <si>
    <t>神戸北</t>
  </si>
  <si>
    <t>28109D</t>
  </si>
  <si>
    <t>北須磨</t>
  </si>
  <si>
    <t>28108F</t>
  </si>
  <si>
    <t>星陵</t>
  </si>
  <si>
    <t>28107H</t>
  </si>
  <si>
    <t>長田</t>
  </si>
  <si>
    <t>28105A</t>
  </si>
  <si>
    <t>夢野台</t>
  </si>
  <si>
    <t>28104C</t>
  </si>
  <si>
    <t>兵庫</t>
  </si>
  <si>
    <t>28103E</t>
  </si>
  <si>
    <t>神戸</t>
  </si>
  <si>
    <t>28102G</t>
  </si>
  <si>
    <t>御影</t>
  </si>
  <si>
    <t>28101J</t>
  </si>
  <si>
    <t>明石工業高専</t>
  </si>
  <si>
    <t>28091H</t>
  </si>
  <si>
    <t>神戸大学附属特別支援</t>
  </si>
  <si>
    <t>28051J</t>
  </si>
  <si>
    <t>神戸大学附属</t>
  </si>
  <si>
    <t>28001B</t>
  </si>
  <si>
    <t>27999E</t>
  </si>
  <si>
    <t>甲英</t>
  </si>
  <si>
    <t>27614G</t>
  </si>
  <si>
    <t>近畿大阪</t>
  </si>
  <si>
    <t>27613J</t>
  </si>
  <si>
    <t>英風</t>
  </si>
  <si>
    <t>27612A</t>
  </si>
  <si>
    <t>大阪つくば開成</t>
  </si>
  <si>
    <t>27611B</t>
  </si>
  <si>
    <t>東朋学園</t>
  </si>
  <si>
    <t>27610D</t>
  </si>
  <si>
    <t>堺リベラル</t>
  </si>
  <si>
    <t>27609A</t>
  </si>
  <si>
    <t>四天王寺東</t>
  </si>
  <si>
    <t>27608B</t>
  </si>
  <si>
    <t>神須学園</t>
  </si>
  <si>
    <t>27607D</t>
  </si>
  <si>
    <t>ルネサンス大阪</t>
  </si>
  <si>
    <t>27606F</t>
  </si>
  <si>
    <t>関西大学高等部</t>
  </si>
  <si>
    <t>27605H</t>
  </si>
  <si>
    <t>秋桜</t>
  </si>
  <si>
    <t>27602C</t>
  </si>
  <si>
    <t>ＹＭＣＡ学院</t>
  </si>
  <si>
    <t>27601E</t>
  </si>
  <si>
    <t>天王寺学館</t>
  </si>
  <si>
    <t>27600G</t>
  </si>
  <si>
    <t>長尾谷</t>
  </si>
  <si>
    <t>27599K</t>
  </si>
  <si>
    <t>八洲学園</t>
  </si>
  <si>
    <t>27598A</t>
  </si>
  <si>
    <t>関西学院千里国際高等部</t>
  </si>
  <si>
    <t>27595G</t>
  </si>
  <si>
    <t>上宮太子</t>
  </si>
  <si>
    <t>27594J</t>
  </si>
  <si>
    <t>大阪桐蔭</t>
  </si>
  <si>
    <t>27593A</t>
  </si>
  <si>
    <t>金光八尾</t>
  </si>
  <si>
    <t>27592B</t>
  </si>
  <si>
    <t>大阪金剛インターナショナル</t>
  </si>
  <si>
    <t>27591D</t>
  </si>
  <si>
    <t>利晶学園</t>
  </si>
  <si>
    <t>27590F</t>
  </si>
  <si>
    <t>大阪青凌</t>
  </si>
  <si>
    <t>27589B</t>
  </si>
  <si>
    <t>東海大学付属大阪仰星</t>
  </si>
  <si>
    <t>27587F</t>
  </si>
  <si>
    <t>帝塚山学院泉ケ丘</t>
  </si>
  <si>
    <t>27586H</t>
  </si>
  <si>
    <t>追手門学院</t>
  </si>
  <si>
    <t>27585K</t>
  </si>
  <si>
    <t>大阪国際</t>
  </si>
  <si>
    <t>27584A</t>
  </si>
  <si>
    <t>近畿大学泉州</t>
  </si>
  <si>
    <t>27583C</t>
  </si>
  <si>
    <t>関西創価</t>
  </si>
  <si>
    <t>27582E</t>
  </si>
  <si>
    <t>大阪商業大学堺</t>
  </si>
  <si>
    <t>27581G</t>
  </si>
  <si>
    <t>清教学園</t>
  </si>
  <si>
    <t>27580J</t>
  </si>
  <si>
    <t>金蘭千里</t>
  </si>
  <si>
    <t>27579E</t>
  </si>
  <si>
    <t>アサンプション国際</t>
  </si>
  <si>
    <t>27578G</t>
  </si>
  <si>
    <t>清風南海</t>
  </si>
  <si>
    <t>27577J</t>
  </si>
  <si>
    <t>東大阪大学柏原</t>
  </si>
  <si>
    <t>27576A</t>
  </si>
  <si>
    <t>向陽台</t>
  </si>
  <si>
    <t>27575B</t>
  </si>
  <si>
    <t>早稲田大阪</t>
  </si>
  <si>
    <t>27574D</t>
  </si>
  <si>
    <t>ヴェリタス城星学園</t>
  </si>
  <si>
    <t>27573F</t>
  </si>
  <si>
    <t>常翔啓光学園</t>
  </si>
  <si>
    <t>27572H</t>
  </si>
  <si>
    <t>大阪学院大学</t>
  </si>
  <si>
    <t>27571K</t>
  </si>
  <si>
    <t>建国</t>
  </si>
  <si>
    <t>27570A</t>
  </si>
  <si>
    <t>東大阪大学敬愛</t>
  </si>
  <si>
    <t>27569H</t>
  </si>
  <si>
    <t>ＰＬ学園</t>
  </si>
  <si>
    <t>27568K</t>
  </si>
  <si>
    <t>清風</t>
  </si>
  <si>
    <t>27567A</t>
  </si>
  <si>
    <t>大阪電気通信大学</t>
  </si>
  <si>
    <t>27566C</t>
  </si>
  <si>
    <t>近畿大学附属</t>
  </si>
  <si>
    <t>27565E</t>
  </si>
  <si>
    <t>星翔</t>
  </si>
  <si>
    <t>27564G</t>
  </si>
  <si>
    <t>阪南大学</t>
  </si>
  <si>
    <t>27563J</t>
  </si>
  <si>
    <t>大阪産業大学附属</t>
  </si>
  <si>
    <t>27562A</t>
  </si>
  <si>
    <t>常翔学園</t>
  </si>
  <si>
    <t>27561B</t>
  </si>
  <si>
    <t>関西大倉</t>
  </si>
  <si>
    <t>27560D</t>
  </si>
  <si>
    <t>箕面自由学園</t>
  </si>
  <si>
    <t>27559A</t>
  </si>
  <si>
    <t>箕面学園</t>
  </si>
  <si>
    <t>27558B</t>
  </si>
  <si>
    <t>関西福祉科学大学</t>
  </si>
  <si>
    <t>27557D</t>
  </si>
  <si>
    <t>清明学院</t>
  </si>
  <si>
    <t>27556F</t>
  </si>
  <si>
    <t>大阪緑涼</t>
  </si>
  <si>
    <t>27555H</t>
  </si>
  <si>
    <t>アナン学園</t>
  </si>
  <si>
    <t>27554K</t>
  </si>
  <si>
    <t>城南学園</t>
  </si>
  <si>
    <t>27553A</t>
  </si>
  <si>
    <t>大阪成蹊女子</t>
  </si>
  <si>
    <t>27552C</t>
  </si>
  <si>
    <t>大阪薫英女学院</t>
  </si>
  <si>
    <t>27551E</t>
  </si>
  <si>
    <t>金光藤蔭</t>
  </si>
  <si>
    <t>27549C</t>
  </si>
  <si>
    <t>四條畷学園</t>
  </si>
  <si>
    <t>27548E</t>
  </si>
  <si>
    <t>香里ヌヴェール学院</t>
  </si>
  <si>
    <t>27547G</t>
  </si>
  <si>
    <t>香ヶ丘リベルテ</t>
  </si>
  <si>
    <t>27546J</t>
  </si>
  <si>
    <t>羽衣学園</t>
  </si>
  <si>
    <t>27545A</t>
  </si>
  <si>
    <t>四天王寺</t>
  </si>
  <si>
    <t>27544B</t>
  </si>
  <si>
    <t>明浄学院</t>
  </si>
  <si>
    <t>27543D</t>
  </si>
  <si>
    <t>宣真</t>
  </si>
  <si>
    <t>27542F</t>
  </si>
  <si>
    <t>樟蔭</t>
  </si>
  <si>
    <t>27541H</t>
  </si>
  <si>
    <t>帝塚山学院</t>
  </si>
  <si>
    <t>27540K</t>
  </si>
  <si>
    <t>東大谷</t>
  </si>
  <si>
    <t>27538H</t>
  </si>
  <si>
    <t>大谷</t>
  </si>
  <si>
    <t>27537K</t>
  </si>
  <si>
    <t>大阪信愛学院</t>
  </si>
  <si>
    <t>27536A</t>
  </si>
  <si>
    <t>相愛</t>
  </si>
  <si>
    <t>27535C</t>
  </si>
  <si>
    <t>金蘭会</t>
  </si>
  <si>
    <t>27534E</t>
  </si>
  <si>
    <t>大阪女学院</t>
  </si>
  <si>
    <t>27533G</t>
  </si>
  <si>
    <t>梅花</t>
  </si>
  <si>
    <t>27532J</t>
  </si>
  <si>
    <t>大阪星光学院</t>
  </si>
  <si>
    <t>27531A</t>
  </si>
  <si>
    <t>昇陽</t>
  </si>
  <si>
    <t>27530B</t>
  </si>
  <si>
    <t>高槻</t>
  </si>
  <si>
    <t>27529J</t>
  </si>
  <si>
    <t>同志社香里</t>
  </si>
  <si>
    <t>27528A</t>
  </si>
  <si>
    <t>大阪</t>
  </si>
  <si>
    <t>27527B</t>
  </si>
  <si>
    <t>浪速</t>
  </si>
  <si>
    <t>27526D</t>
  </si>
  <si>
    <t>上宮</t>
  </si>
  <si>
    <t>27525F</t>
  </si>
  <si>
    <t>桃山学院</t>
  </si>
  <si>
    <t>27524H</t>
  </si>
  <si>
    <t>明星</t>
  </si>
  <si>
    <t>27523K</t>
  </si>
  <si>
    <t>関西大学第一</t>
  </si>
  <si>
    <t>27522A</t>
  </si>
  <si>
    <t>利晶学園大阪立命館</t>
  </si>
  <si>
    <t>27521C</t>
  </si>
  <si>
    <t>好文学園女子</t>
  </si>
  <si>
    <t>27520E</t>
  </si>
  <si>
    <t>金光大阪</t>
  </si>
  <si>
    <t>27519A</t>
  </si>
  <si>
    <t>太成学院大学</t>
  </si>
  <si>
    <t>27518C</t>
  </si>
  <si>
    <t>大阪偕星学園</t>
  </si>
  <si>
    <t>27517E</t>
  </si>
  <si>
    <t>あべの翔学</t>
  </si>
  <si>
    <t>27516G</t>
  </si>
  <si>
    <t>大阪商業大学</t>
  </si>
  <si>
    <t>27515J</t>
  </si>
  <si>
    <t>英真学園</t>
  </si>
  <si>
    <t>27514A</t>
  </si>
  <si>
    <t>精華</t>
  </si>
  <si>
    <t>27513B</t>
  </si>
  <si>
    <t>興國</t>
  </si>
  <si>
    <t>27512D</t>
  </si>
  <si>
    <t>関西大学北陽</t>
  </si>
  <si>
    <t>27511F</t>
  </si>
  <si>
    <t>大阪体育大学浪商</t>
  </si>
  <si>
    <t>27510H</t>
  </si>
  <si>
    <t>履正社</t>
  </si>
  <si>
    <t>27509D</t>
  </si>
  <si>
    <t>開明</t>
  </si>
  <si>
    <t>27508F</t>
  </si>
  <si>
    <t>大阪学芸</t>
  </si>
  <si>
    <t>27507H</t>
  </si>
  <si>
    <t>賢明学院</t>
  </si>
  <si>
    <t>27506K</t>
  </si>
  <si>
    <t>大商学園</t>
  </si>
  <si>
    <t>27505A</t>
  </si>
  <si>
    <t>大阪夕陽丘学園</t>
  </si>
  <si>
    <t>27504C</t>
  </si>
  <si>
    <t>大阪暁光</t>
  </si>
  <si>
    <t>27503E</t>
  </si>
  <si>
    <t>追手門学院大手前</t>
  </si>
  <si>
    <t>27502G</t>
  </si>
  <si>
    <t>プール学院</t>
  </si>
  <si>
    <t>27501J</t>
  </si>
  <si>
    <t>大阪公立大学工業高専</t>
  </si>
  <si>
    <t>27491H</t>
  </si>
  <si>
    <t>摂津支援</t>
  </si>
  <si>
    <t>27482J</t>
  </si>
  <si>
    <t>とりかい高等支援</t>
  </si>
  <si>
    <t>27481A</t>
  </si>
  <si>
    <t>東住吉支援</t>
  </si>
  <si>
    <t>27480B</t>
  </si>
  <si>
    <t>守口支援</t>
  </si>
  <si>
    <t>27479J</t>
  </si>
  <si>
    <t>27478A</t>
  </si>
  <si>
    <t>箕面支援</t>
  </si>
  <si>
    <t>27477B</t>
  </si>
  <si>
    <t>刀根山支援</t>
  </si>
  <si>
    <t>27476D</t>
  </si>
  <si>
    <t>平野支援</t>
  </si>
  <si>
    <t>27475F</t>
  </si>
  <si>
    <t>交野支援</t>
  </si>
  <si>
    <t>27474H</t>
  </si>
  <si>
    <t>藤井寺支援</t>
  </si>
  <si>
    <t>27473K</t>
  </si>
  <si>
    <t>西淀川支援</t>
  </si>
  <si>
    <t>27472A</t>
  </si>
  <si>
    <t>岸和田支援</t>
  </si>
  <si>
    <t>27471C</t>
  </si>
  <si>
    <t>住之江支援</t>
  </si>
  <si>
    <t>27470E</t>
  </si>
  <si>
    <t>和泉支援</t>
  </si>
  <si>
    <t>27469A</t>
  </si>
  <si>
    <t>生野支援</t>
  </si>
  <si>
    <t>27468C</t>
  </si>
  <si>
    <t>光陽支援</t>
  </si>
  <si>
    <t>27467E</t>
  </si>
  <si>
    <t>難波支援</t>
  </si>
  <si>
    <t>27466G</t>
  </si>
  <si>
    <t>思斉支援</t>
  </si>
  <si>
    <t>27465J</t>
  </si>
  <si>
    <t>中央聴覚支援</t>
  </si>
  <si>
    <t>27464A</t>
  </si>
  <si>
    <t>大阪北視覚支援</t>
  </si>
  <si>
    <t>27463B</t>
  </si>
  <si>
    <t>東大阪支援</t>
  </si>
  <si>
    <t>27462D</t>
  </si>
  <si>
    <t>寝屋川支援</t>
  </si>
  <si>
    <t>27461F</t>
  </si>
  <si>
    <t>豊中支援</t>
  </si>
  <si>
    <t>27460H</t>
  </si>
  <si>
    <t>佐野支援</t>
  </si>
  <si>
    <t>27459D</t>
  </si>
  <si>
    <t>富田林支援</t>
  </si>
  <si>
    <t>27458F</t>
  </si>
  <si>
    <t>八尾支援</t>
  </si>
  <si>
    <t>27457H</t>
  </si>
  <si>
    <t>高槻支援</t>
  </si>
  <si>
    <t>27456K</t>
  </si>
  <si>
    <t>茨木支援</t>
  </si>
  <si>
    <t>27455A</t>
  </si>
  <si>
    <t>堺支援</t>
  </si>
  <si>
    <t>27454C</t>
  </si>
  <si>
    <t>大阪南視覚支援</t>
  </si>
  <si>
    <t>27451J</t>
  </si>
  <si>
    <t>たまがわ高等支援</t>
  </si>
  <si>
    <t>27444F</t>
  </si>
  <si>
    <t>だいせん聴覚高等支援</t>
  </si>
  <si>
    <t>27443H</t>
  </si>
  <si>
    <t>泉北高等支援</t>
  </si>
  <si>
    <t>27442K</t>
  </si>
  <si>
    <t>吹田支援</t>
  </si>
  <si>
    <t>27441A</t>
  </si>
  <si>
    <t>西浦支援</t>
  </si>
  <si>
    <t>27437C</t>
  </si>
  <si>
    <t>むらの高等支援</t>
  </si>
  <si>
    <t>27436E</t>
  </si>
  <si>
    <t>枚方支援</t>
  </si>
  <si>
    <t>27435G</t>
  </si>
  <si>
    <t>なにわ高等支援</t>
  </si>
  <si>
    <t>27434J</t>
  </si>
  <si>
    <t>東淀川支援</t>
  </si>
  <si>
    <t>27433A</t>
  </si>
  <si>
    <t>すながわ高等支援</t>
  </si>
  <si>
    <t>27432B</t>
  </si>
  <si>
    <t>泉南支援</t>
  </si>
  <si>
    <t>27431D</t>
  </si>
  <si>
    <t>出来島支援</t>
  </si>
  <si>
    <t>27421G</t>
  </si>
  <si>
    <t>東大阪みらい工科</t>
  </si>
  <si>
    <t>27333D</t>
  </si>
  <si>
    <t>桜和</t>
  </si>
  <si>
    <t>27332F</t>
  </si>
  <si>
    <t>大阪わかば</t>
  </si>
  <si>
    <t>27331H</t>
  </si>
  <si>
    <t>水都国際</t>
  </si>
  <si>
    <t>27330K</t>
  </si>
  <si>
    <t>大正白稜</t>
  </si>
  <si>
    <t>27329F</t>
  </si>
  <si>
    <t>淀川清流</t>
  </si>
  <si>
    <t>27328H</t>
  </si>
  <si>
    <t>大阪ビジネスフロンティア</t>
  </si>
  <si>
    <t>27327K</t>
  </si>
  <si>
    <t>大阪府教育センター附属</t>
  </si>
  <si>
    <t>27326A</t>
  </si>
  <si>
    <t>りんくう翔南</t>
  </si>
  <si>
    <t>27325C</t>
  </si>
  <si>
    <t>懐風館</t>
  </si>
  <si>
    <t>27324E</t>
  </si>
  <si>
    <t>みどり清朋</t>
  </si>
  <si>
    <t>27323G</t>
  </si>
  <si>
    <t>北かわち皐が丘</t>
  </si>
  <si>
    <t>27322J</t>
  </si>
  <si>
    <t>咲くやこの花</t>
  </si>
  <si>
    <t>27321A</t>
  </si>
  <si>
    <t>堺</t>
  </si>
  <si>
    <t>27320B</t>
  </si>
  <si>
    <t>千里青雲</t>
  </si>
  <si>
    <t>27319J</t>
  </si>
  <si>
    <t>北摂つばさ</t>
  </si>
  <si>
    <t>27318A</t>
  </si>
  <si>
    <t>緑風冠</t>
  </si>
  <si>
    <t>27317B</t>
  </si>
  <si>
    <t>和泉総合</t>
  </si>
  <si>
    <t>27316D</t>
  </si>
  <si>
    <t>東住吉総合</t>
  </si>
  <si>
    <t>27315F</t>
  </si>
  <si>
    <t>成城</t>
  </si>
  <si>
    <t>27314H</t>
  </si>
  <si>
    <t>佐野工科</t>
  </si>
  <si>
    <t>27313K</t>
  </si>
  <si>
    <t>堺工科</t>
  </si>
  <si>
    <t>27312A</t>
  </si>
  <si>
    <t>藤井寺工科</t>
  </si>
  <si>
    <t>27311C</t>
  </si>
  <si>
    <t>布施工科</t>
  </si>
  <si>
    <t>27310E</t>
  </si>
  <si>
    <t>城東工科</t>
  </si>
  <si>
    <t>27309A</t>
  </si>
  <si>
    <t>茨木工科</t>
  </si>
  <si>
    <t>27308C</t>
  </si>
  <si>
    <t>今宮工科</t>
  </si>
  <si>
    <t>27307E</t>
  </si>
  <si>
    <t>西野田工科</t>
  </si>
  <si>
    <t>27306G</t>
  </si>
  <si>
    <t>淀川工科</t>
  </si>
  <si>
    <t>27305J</t>
  </si>
  <si>
    <t>枚方なぎさ</t>
  </si>
  <si>
    <t>27303B</t>
  </si>
  <si>
    <t>成美</t>
  </si>
  <si>
    <t>27302D</t>
  </si>
  <si>
    <t>槻の木</t>
  </si>
  <si>
    <t>27301F</t>
  </si>
  <si>
    <t>港南造形</t>
  </si>
  <si>
    <t>27300H</t>
  </si>
  <si>
    <t>芦間</t>
  </si>
  <si>
    <t>27298B</t>
  </si>
  <si>
    <t>八尾翠翔</t>
  </si>
  <si>
    <t>27297D</t>
  </si>
  <si>
    <t>枚岡樟風</t>
  </si>
  <si>
    <t>27296F</t>
  </si>
  <si>
    <t>門真なみはや</t>
  </si>
  <si>
    <t>27295H</t>
  </si>
  <si>
    <t>中央</t>
  </si>
  <si>
    <t>27294K</t>
  </si>
  <si>
    <t>日根野</t>
  </si>
  <si>
    <t>27293A</t>
  </si>
  <si>
    <t>枚方津田</t>
  </si>
  <si>
    <t>27292C</t>
  </si>
  <si>
    <t>大冠</t>
  </si>
  <si>
    <t>27291E</t>
  </si>
  <si>
    <t>堺上</t>
  </si>
  <si>
    <t>27290G</t>
  </si>
  <si>
    <t>27287G</t>
  </si>
  <si>
    <t>福井</t>
  </si>
  <si>
    <t>27286J</t>
  </si>
  <si>
    <t>信太</t>
  </si>
  <si>
    <t>27283D</t>
  </si>
  <si>
    <t>福泉</t>
  </si>
  <si>
    <t>27282F</t>
  </si>
  <si>
    <t>大塚</t>
  </si>
  <si>
    <t>27281H</t>
  </si>
  <si>
    <t>八尾北</t>
  </si>
  <si>
    <t>27280K</t>
  </si>
  <si>
    <t>守口東</t>
  </si>
  <si>
    <t>27279F</t>
  </si>
  <si>
    <t>阿武野</t>
  </si>
  <si>
    <t>27276A</t>
  </si>
  <si>
    <t>香里丘</t>
  </si>
  <si>
    <t>27273G</t>
  </si>
  <si>
    <t>西寝屋川</t>
  </si>
  <si>
    <t>27272J</t>
  </si>
  <si>
    <t>芥川</t>
  </si>
  <si>
    <t>27270B</t>
  </si>
  <si>
    <t>金剛</t>
  </si>
  <si>
    <t>27269J</t>
  </si>
  <si>
    <t>狭山</t>
  </si>
  <si>
    <t>27264H</t>
  </si>
  <si>
    <t>岬</t>
  </si>
  <si>
    <t>27260E</t>
  </si>
  <si>
    <t>久米田</t>
  </si>
  <si>
    <t>27259A</t>
  </si>
  <si>
    <t>伯太</t>
  </si>
  <si>
    <t>27258C</t>
  </si>
  <si>
    <t>布施北</t>
  </si>
  <si>
    <t>27256G</t>
  </si>
  <si>
    <t>北千里</t>
  </si>
  <si>
    <t>27252D</t>
  </si>
  <si>
    <t>工芸</t>
  </si>
  <si>
    <t>27239G</t>
  </si>
  <si>
    <t>生野工業</t>
  </si>
  <si>
    <t>27238J</t>
  </si>
  <si>
    <t>東淀工業</t>
  </si>
  <si>
    <t>27237A</t>
  </si>
  <si>
    <t>泉尾工業</t>
  </si>
  <si>
    <t>27236B</t>
  </si>
  <si>
    <t>都島工業</t>
  </si>
  <si>
    <t>27234F</t>
  </si>
  <si>
    <t>住吉商業</t>
  </si>
  <si>
    <t>27233H</t>
  </si>
  <si>
    <t>鶴見商業</t>
  </si>
  <si>
    <t>27232K</t>
  </si>
  <si>
    <t>淀商業</t>
  </si>
  <si>
    <t>27231A</t>
  </si>
  <si>
    <t>いちりつ</t>
  </si>
  <si>
    <t>27225G</t>
  </si>
  <si>
    <t>汎愛</t>
  </si>
  <si>
    <t>27224J</t>
  </si>
  <si>
    <t>27222B</t>
  </si>
  <si>
    <t>桜宮</t>
  </si>
  <si>
    <t>27221D</t>
  </si>
  <si>
    <t>岸和田市立産業</t>
  </si>
  <si>
    <t>27218D</t>
  </si>
  <si>
    <t>堺西</t>
  </si>
  <si>
    <t>27213C</t>
  </si>
  <si>
    <t>東大阪市立日新</t>
  </si>
  <si>
    <t>27212E</t>
  </si>
  <si>
    <t>高石</t>
  </si>
  <si>
    <t>27211G</t>
  </si>
  <si>
    <t>門真西</t>
  </si>
  <si>
    <t>27208G</t>
  </si>
  <si>
    <t>高槻北</t>
  </si>
  <si>
    <t>27207J</t>
  </si>
  <si>
    <t>刀根山</t>
  </si>
  <si>
    <t>27206A</t>
  </si>
  <si>
    <t>桃谷</t>
  </si>
  <si>
    <t>27205B</t>
  </si>
  <si>
    <t>農芸</t>
  </si>
  <si>
    <t>27190A</t>
  </si>
  <si>
    <t>園芸</t>
  </si>
  <si>
    <t>27189G</t>
  </si>
  <si>
    <t>貝塚南</t>
  </si>
  <si>
    <t>27186B</t>
  </si>
  <si>
    <t>貝塚</t>
  </si>
  <si>
    <t>27185D</t>
  </si>
  <si>
    <t>佐野</t>
  </si>
  <si>
    <t>27184F</t>
  </si>
  <si>
    <t>岸和田</t>
  </si>
  <si>
    <t>27183H</t>
  </si>
  <si>
    <t>和泉</t>
  </si>
  <si>
    <t>27182K</t>
  </si>
  <si>
    <t>泉大津</t>
  </si>
  <si>
    <t>27180C</t>
  </si>
  <si>
    <t>東百舌鳥</t>
  </si>
  <si>
    <t>27179K</t>
  </si>
  <si>
    <t>金岡</t>
  </si>
  <si>
    <t>27178A</t>
  </si>
  <si>
    <t>堺東</t>
  </si>
  <si>
    <t>27177C</t>
  </si>
  <si>
    <t>泉北</t>
  </si>
  <si>
    <t>27176E</t>
  </si>
  <si>
    <t>鳳</t>
  </si>
  <si>
    <t>27175G</t>
  </si>
  <si>
    <t>三国丘</t>
  </si>
  <si>
    <t>27174J</t>
  </si>
  <si>
    <t>泉陽</t>
  </si>
  <si>
    <t>27173A</t>
  </si>
  <si>
    <t>登美丘</t>
  </si>
  <si>
    <t>27172B</t>
  </si>
  <si>
    <t>藤井寺</t>
  </si>
  <si>
    <t>27170F</t>
  </si>
  <si>
    <t>長野</t>
  </si>
  <si>
    <t>27168D</t>
  </si>
  <si>
    <t>富田林</t>
  </si>
  <si>
    <t>27166H</t>
  </si>
  <si>
    <t>河南</t>
  </si>
  <si>
    <t>27165K</t>
  </si>
  <si>
    <t>松原</t>
  </si>
  <si>
    <t>27164A</t>
  </si>
  <si>
    <t>27163C</t>
  </si>
  <si>
    <t>長吉</t>
  </si>
  <si>
    <t>27162E</t>
  </si>
  <si>
    <t>東住吉</t>
  </si>
  <si>
    <t>27161G</t>
  </si>
  <si>
    <t>阪南</t>
  </si>
  <si>
    <t>27159E</t>
  </si>
  <si>
    <t>住吉</t>
  </si>
  <si>
    <t>27158G</t>
  </si>
  <si>
    <t>阿倍野</t>
  </si>
  <si>
    <t>27157J</t>
  </si>
  <si>
    <t>天王寺</t>
  </si>
  <si>
    <t>27156A</t>
  </si>
  <si>
    <t>西成</t>
  </si>
  <si>
    <t>27155B</t>
  </si>
  <si>
    <t>今宮</t>
  </si>
  <si>
    <t>27153F</t>
  </si>
  <si>
    <t>八尾</t>
  </si>
  <si>
    <t>27151K</t>
  </si>
  <si>
    <t>山本</t>
  </si>
  <si>
    <t>27150A</t>
  </si>
  <si>
    <t>花園</t>
  </si>
  <si>
    <t>27147A</t>
  </si>
  <si>
    <t>布施</t>
  </si>
  <si>
    <t>27146C</t>
  </si>
  <si>
    <t>夕陽丘</t>
  </si>
  <si>
    <t>27145E</t>
  </si>
  <si>
    <t>高津</t>
  </si>
  <si>
    <t>27144G</t>
  </si>
  <si>
    <t>清水谷</t>
  </si>
  <si>
    <t>27143J</t>
  </si>
  <si>
    <t>交野</t>
  </si>
  <si>
    <t>27142A</t>
  </si>
  <si>
    <t>野崎</t>
  </si>
  <si>
    <t>27141B</t>
  </si>
  <si>
    <t>牧野</t>
  </si>
  <si>
    <t>27137D</t>
  </si>
  <si>
    <t>長尾</t>
  </si>
  <si>
    <t>27136F</t>
  </si>
  <si>
    <t>枚方</t>
  </si>
  <si>
    <t>27135H</t>
  </si>
  <si>
    <t>寝屋川</t>
  </si>
  <si>
    <t>27133A</t>
  </si>
  <si>
    <t>四條畷</t>
  </si>
  <si>
    <t>27132C</t>
  </si>
  <si>
    <t>市岡</t>
  </si>
  <si>
    <t>27130G</t>
  </si>
  <si>
    <t>港</t>
  </si>
  <si>
    <t>27129C</t>
  </si>
  <si>
    <t>旭</t>
  </si>
  <si>
    <t>27127G</t>
  </si>
  <si>
    <t>大手前</t>
  </si>
  <si>
    <t>27126J</t>
  </si>
  <si>
    <t>摂津</t>
  </si>
  <si>
    <t>27124B</t>
  </si>
  <si>
    <t>27122F</t>
  </si>
  <si>
    <t>吹田東</t>
  </si>
  <si>
    <t>27120K</t>
  </si>
  <si>
    <t>千里</t>
  </si>
  <si>
    <t>27119F</t>
  </si>
  <si>
    <t>吹田</t>
  </si>
  <si>
    <t>27118H</t>
  </si>
  <si>
    <t>茨木西</t>
  </si>
  <si>
    <t>27117K</t>
  </si>
  <si>
    <t>茨木</t>
  </si>
  <si>
    <t>27116A</t>
  </si>
  <si>
    <t>春日丘</t>
  </si>
  <si>
    <t>27115C</t>
  </si>
  <si>
    <t>柴島</t>
  </si>
  <si>
    <t>27114E</t>
  </si>
  <si>
    <t>箕面東</t>
  </si>
  <si>
    <t>27111A</t>
  </si>
  <si>
    <t>箕面</t>
  </si>
  <si>
    <t>27110B</t>
  </si>
  <si>
    <t>豊島</t>
  </si>
  <si>
    <t>27108A</t>
  </si>
  <si>
    <t>桜塚</t>
  </si>
  <si>
    <t>27106D</t>
  </si>
  <si>
    <t>豊中</t>
  </si>
  <si>
    <t>27105F</t>
  </si>
  <si>
    <t>渋谷</t>
  </si>
  <si>
    <t>27104H</t>
  </si>
  <si>
    <t>27103K</t>
  </si>
  <si>
    <t>東淀川</t>
  </si>
  <si>
    <t>27102A</t>
  </si>
  <si>
    <t>北野</t>
  </si>
  <si>
    <t>27101C</t>
  </si>
  <si>
    <t>大阪教育大学附属特別支援</t>
  </si>
  <si>
    <t>27051C</t>
  </si>
  <si>
    <t>大阪教育大学附属平野</t>
  </si>
  <si>
    <t>27003C</t>
  </si>
  <si>
    <t>大阪教育大学附属池田</t>
  </si>
  <si>
    <t>27002E</t>
  </si>
  <si>
    <t>大阪教育大学附属天王寺</t>
  </si>
  <si>
    <t>27001G</t>
  </si>
  <si>
    <t>26999K</t>
  </si>
  <si>
    <t>京都文教大学附属宇治</t>
  </si>
  <si>
    <t>26546C</t>
  </si>
  <si>
    <t>京都長尾谷</t>
  </si>
  <si>
    <t>26545E</t>
  </si>
  <si>
    <t>京都芸術大学附属</t>
  </si>
  <si>
    <t>26544G</t>
  </si>
  <si>
    <t>京都つくば開成</t>
  </si>
  <si>
    <t>26543J</t>
  </si>
  <si>
    <t>京都国際</t>
  </si>
  <si>
    <t>26542A</t>
  </si>
  <si>
    <t>京都芸術</t>
  </si>
  <si>
    <t>26541B</t>
  </si>
  <si>
    <t>京都翔英</t>
  </si>
  <si>
    <t>26540D</t>
  </si>
  <si>
    <t>京都成章</t>
  </si>
  <si>
    <t>26539A</t>
  </si>
  <si>
    <t>京都美山</t>
  </si>
  <si>
    <t>26538B</t>
  </si>
  <si>
    <t>京都廣学館</t>
  </si>
  <si>
    <t>26537D</t>
  </si>
  <si>
    <t>同志社国際</t>
  </si>
  <si>
    <t>26536F</t>
  </si>
  <si>
    <t>福知山淑徳</t>
  </si>
  <si>
    <t>26534K</t>
  </si>
  <si>
    <t>日星</t>
  </si>
  <si>
    <t>26533A</t>
  </si>
  <si>
    <t>京都暁星</t>
  </si>
  <si>
    <t>26532C</t>
  </si>
  <si>
    <t>京都聖カタリナ</t>
  </si>
  <si>
    <t>26531E</t>
  </si>
  <si>
    <t>福知山成美</t>
  </si>
  <si>
    <t>26530G</t>
  </si>
  <si>
    <t>京都共栄学園</t>
  </si>
  <si>
    <t>26529C</t>
  </si>
  <si>
    <t>立命館宇治</t>
  </si>
  <si>
    <t>26528E</t>
  </si>
  <si>
    <t>洛陽総合</t>
  </si>
  <si>
    <t>26527G</t>
  </si>
  <si>
    <t>京都明徳</t>
  </si>
  <si>
    <t>26525A</t>
  </si>
  <si>
    <t>平安女学院</t>
  </si>
  <si>
    <t>26524B</t>
  </si>
  <si>
    <t>洛星ノートルダム女学院</t>
  </si>
  <si>
    <t>26523D</t>
  </si>
  <si>
    <t>京都西山</t>
  </si>
  <si>
    <t>26522F</t>
  </si>
  <si>
    <t>同志社女子</t>
  </si>
  <si>
    <t>26521H</t>
  </si>
  <si>
    <t>京都聖母学院</t>
  </si>
  <si>
    <t>26520K</t>
  </si>
  <si>
    <t>京都産業大学附属</t>
  </si>
  <si>
    <t>26519F</t>
  </si>
  <si>
    <t>京都光華</t>
  </si>
  <si>
    <t>26518H</t>
  </si>
  <si>
    <t>京都橘</t>
  </si>
  <si>
    <t>26517K</t>
  </si>
  <si>
    <t>京都精華学園</t>
  </si>
  <si>
    <t>26516A</t>
  </si>
  <si>
    <t>京都女子</t>
  </si>
  <si>
    <t>26515C</t>
  </si>
  <si>
    <t>華頂女子</t>
  </si>
  <si>
    <t>26514E</t>
  </si>
  <si>
    <t>京都文教</t>
  </si>
  <si>
    <t>26513G</t>
  </si>
  <si>
    <t>京都両洋</t>
  </si>
  <si>
    <t>26512J</t>
  </si>
  <si>
    <t>立命館</t>
  </si>
  <si>
    <t>26511A</t>
  </si>
  <si>
    <t>洛南</t>
  </si>
  <si>
    <t>26510B</t>
  </si>
  <si>
    <t>洛星</t>
  </si>
  <si>
    <t>26509J</t>
  </si>
  <si>
    <t>龍谷大学付属平安</t>
  </si>
  <si>
    <t>26508A</t>
  </si>
  <si>
    <t>東山</t>
  </si>
  <si>
    <t>26507B</t>
  </si>
  <si>
    <t>26506D</t>
  </si>
  <si>
    <t>同志社</t>
  </si>
  <si>
    <t>26505F</t>
  </si>
  <si>
    <t>京都外大西</t>
  </si>
  <si>
    <t>26504H</t>
  </si>
  <si>
    <t>京都先端科学大学附属</t>
  </si>
  <si>
    <t>26503K</t>
  </si>
  <si>
    <t>26502A</t>
  </si>
  <si>
    <t>一燈園</t>
  </si>
  <si>
    <t>26501C</t>
  </si>
  <si>
    <t>西総合支援</t>
  </si>
  <si>
    <t>26464E</t>
  </si>
  <si>
    <t>城陽支援</t>
  </si>
  <si>
    <t>26463G</t>
  </si>
  <si>
    <t>中丹支援</t>
  </si>
  <si>
    <t>26462J</t>
  </si>
  <si>
    <t>南山城支援</t>
  </si>
  <si>
    <t>26461A</t>
  </si>
  <si>
    <t>東総合支援</t>
  </si>
  <si>
    <t>26460B</t>
  </si>
  <si>
    <t>丹波支援</t>
  </si>
  <si>
    <t>26459J</t>
  </si>
  <si>
    <t>白河総合支援</t>
  </si>
  <si>
    <t>26458A</t>
  </si>
  <si>
    <t>呉竹総合支援</t>
  </si>
  <si>
    <t>26457B</t>
  </si>
  <si>
    <t>鳴滝総合支援</t>
  </si>
  <si>
    <t>26456D</t>
  </si>
  <si>
    <t>与謝の海支援</t>
  </si>
  <si>
    <t>26454H</t>
  </si>
  <si>
    <t>向日が丘支援</t>
  </si>
  <si>
    <t>26453K</t>
  </si>
  <si>
    <t>26452A</t>
  </si>
  <si>
    <t>26451C</t>
  </si>
  <si>
    <t>舞鶴支援</t>
  </si>
  <si>
    <t>26442D</t>
  </si>
  <si>
    <t>北総合支援</t>
  </si>
  <si>
    <t>26441F</t>
  </si>
  <si>
    <t>井手やまぶき支援</t>
  </si>
  <si>
    <t>26433E</t>
  </si>
  <si>
    <t>宇治支援</t>
  </si>
  <si>
    <t>26432G</t>
  </si>
  <si>
    <t>八幡支援</t>
  </si>
  <si>
    <t>26431J</t>
  </si>
  <si>
    <t>開建</t>
  </si>
  <si>
    <t>26167A</t>
  </si>
  <si>
    <t>京都奏和</t>
  </si>
  <si>
    <t>26166B</t>
  </si>
  <si>
    <t>清新</t>
  </si>
  <si>
    <t>26165D</t>
  </si>
  <si>
    <t>丹後緑風</t>
  </si>
  <si>
    <t>26164F</t>
  </si>
  <si>
    <t>宮津天橋</t>
  </si>
  <si>
    <t>26163H</t>
  </si>
  <si>
    <t>東山総合支援</t>
  </si>
  <si>
    <t>26162K</t>
  </si>
  <si>
    <t>京都工学院</t>
  </si>
  <si>
    <t>26161A</t>
  </si>
  <si>
    <t>清明</t>
  </si>
  <si>
    <t>26160C</t>
  </si>
  <si>
    <t>城南菱創</t>
  </si>
  <si>
    <t>26159K</t>
  </si>
  <si>
    <t>京都八幡</t>
  </si>
  <si>
    <t>26158A</t>
  </si>
  <si>
    <t>京都堀川音楽</t>
  </si>
  <si>
    <t>26157C</t>
  </si>
  <si>
    <t>南陽</t>
  </si>
  <si>
    <t>26156E</t>
  </si>
  <si>
    <t>京都すばる</t>
  </si>
  <si>
    <t>26155G</t>
  </si>
  <si>
    <t>莵道</t>
  </si>
  <si>
    <t>26154J</t>
  </si>
  <si>
    <t>西乙訓</t>
  </si>
  <si>
    <t>26153A</t>
  </si>
  <si>
    <t>鳥羽</t>
  </si>
  <si>
    <t>26152B</t>
  </si>
  <si>
    <t>26151D</t>
  </si>
  <si>
    <t>西城陽</t>
  </si>
  <si>
    <t>26149B</t>
  </si>
  <si>
    <t>26148D</t>
  </si>
  <si>
    <t>久御山</t>
  </si>
  <si>
    <t>26147F</t>
  </si>
  <si>
    <t>洛西</t>
  </si>
  <si>
    <t>26146H</t>
  </si>
  <si>
    <t>美術工芸</t>
  </si>
  <si>
    <t>26145K</t>
  </si>
  <si>
    <t>南丹</t>
  </si>
  <si>
    <t>26144A</t>
  </si>
  <si>
    <t>洛水</t>
  </si>
  <si>
    <t>26143C</t>
  </si>
  <si>
    <t>紫野</t>
  </si>
  <si>
    <t>26141G</t>
  </si>
  <si>
    <t>日吉ケ丘</t>
  </si>
  <si>
    <t>26140J</t>
  </si>
  <si>
    <t>堀川</t>
  </si>
  <si>
    <t>26139E</t>
  </si>
  <si>
    <t>26138G</t>
  </si>
  <si>
    <t>26134D</t>
  </si>
  <si>
    <t>峰山</t>
  </si>
  <si>
    <t>26131K</t>
  </si>
  <si>
    <t>海洋</t>
  </si>
  <si>
    <t>26129H</t>
  </si>
  <si>
    <t>大江</t>
  </si>
  <si>
    <t>26127A</t>
  </si>
  <si>
    <t>西舞鶴</t>
  </si>
  <si>
    <t>26126C</t>
  </si>
  <si>
    <t>東舞鶴</t>
  </si>
  <si>
    <t>26125E</t>
  </si>
  <si>
    <t>工業</t>
  </si>
  <si>
    <t>26124G</t>
  </si>
  <si>
    <t>福知山</t>
  </si>
  <si>
    <t>26123J</t>
  </si>
  <si>
    <t>綾部</t>
  </si>
  <si>
    <t>26122A</t>
  </si>
  <si>
    <t>須知</t>
  </si>
  <si>
    <t>26121B</t>
  </si>
  <si>
    <t>園部</t>
  </si>
  <si>
    <t>26120D</t>
  </si>
  <si>
    <t>亀岡</t>
  </si>
  <si>
    <t>26119A</t>
  </si>
  <si>
    <t>北桑田</t>
  </si>
  <si>
    <t>26118B</t>
  </si>
  <si>
    <t>木津</t>
  </si>
  <si>
    <t>26117D</t>
  </si>
  <si>
    <t>26116F</t>
  </si>
  <si>
    <t>城陽</t>
  </si>
  <si>
    <t>26114K</t>
  </si>
  <si>
    <t>東宇治</t>
  </si>
  <si>
    <t>26112C</t>
  </si>
  <si>
    <t>26111E</t>
  </si>
  <si>
    <t>乙訓</t>
  </si>
  <si>
    <t>26110G</t>
  </si>
  <si>
    <t>桃山</t>
  </si>
  <si>
    <t>26109C</t>
  </si>
  <si>
    <t>北嵯峨</t>
  </si>
  <si>
    <t>26108E</t>
  </si>
  <si>
    <t>桂</t>
  </si>
  <si>
    <t>26107G</t>
  </si>
  <si>
    <t>嵯峨野</t>
  </si>
  <si>
    <t>26106J</t>
  </si>
  <si>
    <t>洛東</t>
  </si>
  <si>
    <t>26105A</t>
  </si>
  <si>
    <t>朱雀</t>
  </si>
  <si>
    <t>26104B</t>
  </si>
  <si>
    <t>洛北</t>
  </si>
  <si>
    <t>26103D</t>
  </si>
  <si>
    <t>鴨沂</t>
  </si>
  <si>
    <t>26102F</t>
  </si>
  <si>
    <t>山城</t>
  </si>
  <si>
    <t>26101H</t>
  </si>
  <si>
    <t>舞鶴工業高専</t>
  </si>
  <si>
    <t>26091G</t>
  </si>
  <si>
    <t>京都教育大学附属特別支援</t>
  </si>
  <si>
    <t>26051H</t>
  </si>
  <si>
    <t>京都教育大学附属</t>
  </si>
  <si>
    <t>26001A</t>
  </si>
  <si>
    <t>25999D</t>
  </si>
  <si>
    <t>幸福の科学学園関西</t>
  </si>
  <si>
    <t>25513A</t>
  </si>
  <si>
    <t>ＭＩＨＯ美学院</t>
  </si>
  <si>
    <t>25512C</t>
  </si>
  <si>
    <t>ＥＣＣ学園</t>
  </si>
  <si>
    <t>25511E</t>
  </si>
  <si>
    <t>彦根総合</t>
  </si>
  <si>
    <t>25510G</t>
  </si>
  <si>
    <t>司学館</t>
  </si>
  <si>
    <t>25509C</t>
  </si>
  <si>
    <t>光泉カトリック</t>
  </si>
  <si>
    <t>25508E</t>
  </si>
  <si>
    <t>滋賀学園</t>
  </si>
  <si>
    <t>25507G</t>
  </si>
  <si>
    <t>綾羽</t>
  </si>
  <si>
    <t>25506J</t>
  </si>
  <si>
    <t>近江兄弟社</t>
  </si>
  <si>
    <t>25504B</t>
  </si>
  <si>
    <t>近江</t>
  </si>
  <si>
    <t>25503D</t>
  </si>
  <si>
    <t>比叡山</t>
  </si>
  <si>
    <t>25502F</t>
  </si>
  <si>
    <t>滋賀短期大学附属</t>
  </si>
  <si>
    <t>25501H</t>
  </si>
  <si>
    <t>甲良養護</t>
  </si>
  <si>
    <t>25460G</t>
  </si>
  <si>
    <t>草津養護</t>
  </si>
  <si>
    <t>25459C</t>
  </si>
  <si>
    <t>北大津養護</t>
  </si>
  <si>
    <t>25458E</t>
  </si>
  <si>
    <t>三雲養護</t>
  </si>
  <si>
    <t>25457G</t>
  </si>
  <si>
    <t>鳥居本養護</t>
  </si>
  <si>
    <t>25456J</t>
  </si>
  <si>
    <t>長浜養護</t>
  </si>
  <si>
    <t>25455A</t>
  </si>
  <si>
    <t>八日市養護</t>
  </si>
  <si>
    <t>25454B</t>
  </si>
  <si>
    <t>野洲養護</t>
  </si>
  <si>
    <t>25453D</t>
  </si>
  <si>
    <t>ろう話</t>
  </si>
  <si>
    <t>25452F</t>
  </si>
  <si>
    <t>25451H</t>
  </si>
  <si>
    <t>愛知高等養護</t>
  </si>
  <si>
    <t>25450K</t>
  </si>
  <si>
    <t>甲南高等養護</t>
  </si>
  <si>
    <t>25443G</t>
  </si>
  <si>
    <t>長浜北星高等養護</t>
  </si>
  <si>
    <t>25442J</t>
  </si>
  <si>
    <t>新旭養護</t>
  </si>
  <si>
    <t>25441A</t>
  </si>
  <si>
    <t>北大津高等養護</t>
  </si>
  <si>
    <t>25431C</t>
  </si>
  <si>
    <t>長浜北</t>
  </si>
  <si>
    <t>25153E</t>
  </si>
  <si>
    <t>彦根翔西館</t>
  </si>
  <si>
    <t>25152G</t>
  </si>
  <si>
    <t>石部</t>
  </si>
  <si>
    <t>25151J</t>
  </si>
  <si>
    <t>大津清陵</t>
  </si>
  <si>
    <t>25150A</t>
  </si>
  <si>
    <t>国際情報</t>
  </si>
  <si>
    <t>25149G</t>
  </si>
  <si>
    <t>北大津</t>
  </si>
  <si>
    <t>25148J</t>
  </si>
  <si>
    <t>伊吹</t>
  </si>
  <si>
    <t>25147A</t>
  </si>
  <si>
    <t>甲西</t>
  </si>
  <si>
    <t>25146B</t>
  </si>
  <si>
    <t>守山北</t>
  </si>
  <si>
    <t>25145D</t>
  </si>
  <si>
    <t>玉川</t>
  </si>
  <si>
    <t>25144F</t>
  </si>
  <si>
    <t>河瀬</t>
  </si>
  <si>
    <t>25143H</t>
  </si>
  <si>
    <t>湖南農業</t>
  </si>
  <si>
    <t>25142K</t>
  </si>
  <si>
    <t>草津東</t>
  </si>
  <si>
    <t>25141A</t>
  </si>
  <si>
    <t>立命館守山</t>
  </si>
  <si>
    <t>25140C</t>
  </si>
  <si>
    <t>安曇川</t>
  </si>
  <si>
    <t>25139K</t>
  </si>
  <si>
    <t>高島</t>
  </si>
  <si>
    <t>25138A</t>
  </si>
  <si>
    <t>伊香</t>
  </si>
  <si>
    <t>25137C</t>
  </si>
  <si>
    <t>虎姫</t>
  </si>
  <si>
    <t>25136E</t>
  </si>
  <si>
    <t>米原</t>
  </si>
  <si>
    <t>25135G</t>
  </si>
  <si>
    <t>愛知</t>
  </si>
  <si>
    <t>25134J</t>
  </si>
  <si>
    <t>能登川</t>
  </si>
  <si>
    <t>25133A</t>
  </si>
  <si>
    <t>25132B</t>
  </si>
  <si>
    <t>信楽</t>
  </si>
  <si>
    <t>25131D</t>
  </si>
  <si>
    <t>25130F</t>
  </si>
  <si>
    <t>水口東</t>
  </si>
  <si>
    <t>25129B</t>
  </si>
  <si>
    <t>水口</t>
  </si>
  <si>
    <t>25128D</t>
  </si>
  <si>
    <t>野洲</t>
  </si>
  <si>
    <t>25127F</t>
  </si>
  <si>
    <t>栗東</t>
  </si>
  <si>
    <t>25126H</t>
  </si>
  <si>
    <t>守山</t>
  </si>
  <si>
    <t>25125K</t>
  </si>
  <si>
    <t>草津</t>
  </si>
  <si>
    <t>25124A</t>
  </si>
  <si>
    <t>八日市南</t>
  </si>
  <si>
    <t>25123C</t>
  </si>
  <si>
    <t>八日市</t>
  </si>
  <si>
    <t>25122E</t>
  </si>
  <si>
    <t>八幡商業</t>
  </si>
  <si>
    <t>25121G</t>
  </si>
  <si>
    <t>25120J</t>
  </si>
  <si>
    <t>25119E</t>
  </si>
  <si>
    <t>長浜北星</t>
  </si>
  <si>
    <t>25118G</t>
  </si>
  <si>
    <t>長浜農業</t>
  </si>
  <si>
    <t>25117J</t>
  </si>
  <si>
    <t>彦根工業</t>
  </si>
  <si>
    <t>25113F</t>
  </si>
  <si>
    <t>彦根東</t>
  </si>
  <si>
    <t>25111K</t>
  </si>
  <si>
    <t>大津商業</t>
  </si>
  <si>
    <t>25110A</t>
  </si>
  <si>
    <t>瀬田工業</t>
  </si>
  <si>
    <t>25108K</t>
  </si>
  <si>
    <t>石山</t>
  </si>
  <si>
    <t>25107A</t>
  </si>
  <si>
    <t>25106C</t>
  </si>
  <si>
    <t>東大津</t>
  </si>
  <si>
    <t>25104G</t>
  </si>
  <si>
    <t>堅田</t>
  </si>
  <si>
    <t>25103J</t>
  </si>
  <si>
    <t>膳所</t>
  </si>
  <si>
    <t>25101B</t>
  </si>
  <si>
    <t>滋賀大学教育学部附属特別支援</t>
  </si>
  <si>
    <t>25051B</t>
  </si>
  <si>
    <t>24999J</t>
  </si>
  <si>
    <t>近畿大学工業高専</t>
  </si>
  <si>
    <t>24991C</t>
  </si>
  <si>
    <t>聖母の家学園</t>
  </si>
  <si>
    <t>24951D</t>
  </si>
  <si>
    <t>みえ大台おおぞら</t>
  </si>
  <si>
    <t>24524A</t>
  </si>
  <si>
    <t>鈴鹿</t>
  </si>
  <si>
    <t>24523C</t>
  </si>
  <si>
    <t>一志学園</t>
  </si>
  <si>
    <t>24522E</t>
  </si>
  <si>
    <t>代々木</t>
  </si>
  <si>
    <t>24520J</t>
  </si>
  <si>
    <t>英心</t>
  </si>
  <si>
    <t>24519E</t>
  </si>
  <si>
    <t>徳風</t>
  </si>
  <si>
    <t>24518G</t>
  </si>
  <si>
    <t>大橋学園</t>
  </si>
  <si>
    <t>24517J</t>
  </si>
  <si>
    <t>津田学園</t>
  </si>
  <si>
    <t>24515B</t>
  </si>
  <si>
    <t>青山</t>
  </si>
  <si>
    <t>24514D</t>
  </si>
  <si>
    <t>桜丘</t>
  </si>
  <si>
    <t>24513F</t>
  </si>
  <si>
    <t>愛農学園農業</t>
  </si>
  <si>
    <t>24512H</t>
  </si>
  <si>
    <t>皇學館</t>
  </si>
  <si>
    <t>24510A</t>
  </si>
  <si>
    <t>伊勢学園</t>
  </si>
  <si>
    <t>24509H</t>
  </si>
  <si>
    <t>三重</t>
  </si>
  <si>
    <t>24507A</t>
  </si>
  <si>
    <t>セントヨゼフ女子学園</t>
  </si>
  <si>
    <t>24506C</t>
  </si>
  <si>
    <t>24505E</t>
  </si>
  <si>
    <t>24504G</t>
  </si>
  <si>
    <t>四日市メリノール学院</t>
  </si>
  <si>
    <t>24503J</t>
  </si>
  <si>
    <t>24502A</t>
  </si>
  <si>
    <t>暁</t>
  </si>
  <si>
    <t>24501B</t>
  </si>
  <si>
    <t>特別支援学校伊賀つばさ学園</t>
  </si>
  <si>
    <t>24461K</t>
  </si>
  <si>
    <t>特別支援学校玉城わかば学園</t>
  </si>
  <si>
    <t>24460A</t>
  </si>
  <si>
    <t>かがやき特別支援</t>
  </si>
  <si>
    <t>24458K</t>
  </si>
  <si>
    <t>杉の子特別支援</t>
  </si>
  <si>
    <t>24457A</t>
  </si>
  <si>
    <t>度会特別支援</t>
  </si>
  <si>
    <t>24456C</t>
  </si>
  <si>
    <t>特別支援学校西日野にじ学園</t>
  </si>
  <si>
    <t>24455E</t>
  </si>
  <si>
    <t>稲葉特別支援</t>
  </si>
  <si>
    <t>24454G</t>
  </si>
  <si>
    <t>城山特別支援</t>
  </si>
  <si>
    <t>24453J</t>
  </si>
  <si>
    <t>聾</t>
  </si>
  <si>
    <t>24452A</t>
  </si>
  <si>
    <t>24451B</t>
  </si>
  <si>
    <t>特別支援学校東紀州くろしお学園</t>
  </si>
  <si>
    <t>24442C</t>
  </si>
  <si>
    <t>特別支援学校北勢きらら学園</t>
  </si>
  <si>
    <t>24441E</t>
  </si>
  <si>
    <t>松阪あゆみ特別支援</t>
  </si>
  <si>
    <t>24432F</t>
  </si>
  <si>
    <t>くわな特別支援</t>
  </si>
  <si>
    <t>24431H</t>
  </si>
  <si>
    <t>熊野青藍</t>
  </si>
  <si>
    <t>24168H</t>
  </si>
  <si>
    <t>名張青峰</t>
  </si>
  <si>
    <t>24167K</t>
  </si>
  <si>
    <t>伊賀白鳳</t>
  </si>
  <si>
    <t>24166A</t>
  </si>
  <si>
    <t>南伊勢</t>
  </si>
  <si>
    <t>24165C</t>
  </si>
  <si>
    <t>昴学園</t>
  </si>
  <si>
    <t>24164E</t>
  </si>
  <si>
    <t>川越</t>
  </si>
  <si>
    <t>24162J</t>
  </si>
  <si>
    <t>久居</t>
  </si>
  <si>
    <t>24161A</t>
  </si>
  <si>
    <t>稲生</t>
  </si>
  <si>
    <t>24160B</t>
  </si>
  <si>
    <t>四日市四郷</t>
  </si>
  <si>
    <t>24159J</t>
  </si>
  <si>
    <t>桑名北</t>
  </si>
  <si>
    <t>24158A</t>
  </si>
  <si>
    <t>石薬師</t>
  </si>
  <si>
    <t>24157B</t>
  </si>
  <si>
    <t>朝明</t>
  </si>
  <si>
    <t>24156D</t>
  </si>
  <si>
    <t>紀南</t>
  </si>
  <si>
    <t>24155F</t>
  </si>
  <si>
    <t>木本</t>
  </si>
  <si>
    <t>24154H</t>
  </si>
  <si>
    <t>尾鷲</t>
  </si>
  <si>
    <t>24151C</t>
  </si>
  <si>
    <t>名張</t>
  </si>
  <si>
    <t>24149A</t>
  </si>
  <si>
    <t>あけぼの学園</t>
  </si>
  <si>
    <t>24148C</t>
  </si>
  <si>
    <t>上野</t>
  </si>
  <si>
    <t>24144A</t>
  </si>
  <si>
    <t>24143B</t>
  </si>
  <si>
    <t>志摩</t>
  </si>
  <si>
    <t>24142D</t>
  </si>
  <si>
    <t>24141F</t>
  </si>
  <si>
    <t>明野</t>
  </si>
  <si>
    <t>24137H</t>
  </si>
  <si>
    <t>伊勢まなび</t>
  </si>
  <si>
    <t>24136K</t>
  </si>
  <si>
    <t>宇治山田商業</t>
  </si>
  <si>
    <t>24135A</t>
  </si>
  <si>
    <t>伊勢工業</t>
  </si>
  <si>
    <t>24134C</t>
  </si>
  <si>
    <t>伊勢</t>
  </si>
  <si>
    <t>24133E</t>
  </si>
  <si>
    <t>宇治山田</t>
  </si>
  <si>
    <t>24132G</t>
  </si>
  <si>
    <t>相可</t>
  </si>
  <si>
    <t>24130A</t>
  </si>
  <si>
    <t>24129G</t>
  </si>
  <si>
    <t>松阪商業</t>
  </si>
  <si>
    <t>24128J</t>
  </si>
  <si>
    <t>松阪工業</t>
  </si>
  <si>
    <t>24127A</t>
  </si>
  <si>
    <t>松阪</t>
  </si>
  <si>
    <t>24126B</t>
  </si>
  <si>
    <t>白山</t>
  </si>
  <si>
    <t>24125D</t>
  </si>
  <si>
    <t>久居農林</t>
  </si>
  <si>
    <t>24124F</t>
  </si>
  <si>
    <t>みえ夢学園</t>
  </si>
  <si>
    <t>24123H</t>
  </si>
  <si>
    <t>津商業</t>
  </si>
  <si>
    <t>24122K</t>
  </si>
  <si>
    <t>津工業</t>
  </si>
  <si>
    <t>24121A</t>
  </si>
  <si>
    <t>津東</t>
  </si>
  <si>
    <t>24120C</t>
  </si>
  <si>
    <t>津西</t>
  </si>
  <si>
    <t>24119K</t>
  </si>
  <si>
    <t>津</t>
  </si>
  <si>
    <t>24118A</t>
  </si>
  <si>
    <t>亀山</t>
  </si>
  <si>
    <t>24117C</t>
  </si>
  <si>
    <t>白子</t>
  </si>
  <si>
    <t>24116E</t>
  </si>
  <si>
    <t>24115G</t>
  </si>
  <si>
    <t>24114J</t>
  </si>
  <si>
    <t>菰野</t>
  </si>
  <si>
    <t>24113A</t>
  </si>
  <si>
    <t>北星</t>
  </si>
  <si>
    <t>24112B</t>
  </si>
  <si>
    <t>四日市商業</t>
  </si>
  <si>
    <t>24111D</t>
  </si>
  <si>
    <t>四日市中央工業</t>
  </si>
  <si>
    <t>24110F</t>
  </si>
  <si>
    <t>四日市工業</t>
  </si>
  <si>
    <t>24109B</t>
  </si>
  <si>
    <t>四日市農芸</t>
  </si>
  <si>
    <t>24108D</t>
  </si>
  <si>
    <t>四日市西</t>
  </si>
  <si>
    <t>24107F</t>
  </si>
  <si>
    <t>四日市南</t>
  </si>
  <si>
    <t>24106H</t>
  </si>
  <si>
    <t>四日市</t>
  </si>
  <si>
    <t>24105K</t>
  </si>
  <si>
    <t>いなべ総合学園</t>
  </si>
  <si>
    <t>24104A</t>
  </si>
  <si>
    <t>桑名工業</t>
  </si>
  <si>
    <t>24103C</t>
  </si>
  <si>
    <t>桑名西</t>
  </si>
  <si>
    <t>24102E</t>
  </si>
  <si>
    <t>桑名</t>
  </si>
  <si>
    <t>24101G</t>
  </si>
  <si>
    <t>鈴鹿工業高専</t>
  </si>
  <si>
    <t>24092D</t>
  </si>
  <si>
    <t>鳥羽商船高専</t>
  </si>
  <si>
    <t>24091F</t>
  </si>
  <si>
    <t>三重大学教育学部附属特別支援</t>
  </si>
  <si>
    <t>24051G</t>
  </si>
  <si>
    <t>23999C</t>
  </si>
  <si>
    <t>23559J</t>
  </si>
  <si>
    <t>ルネサンス豊田</t>
  </si>
  <si>
    <t>23558A</t>
  </si>
  <si>
    <t>海陽</t>
  </si>
  <si>
    <t>23557B</t>
  </si>
  <si>
    <t>黄柳野</t>
  </si>
  <si>
    <t>23556D</t>
  </si>
  <si>
    <t>大成</t>
  </si>
  <si>
    <t>23554H</t>
  </si>
  <si>
    <t>豊田大谷</t>
  </si>
  <si>
    <t>23553K</t>
  </si>
  <si>
    <t>栄徳</t>
  </si>
  <si>
    <t>23552A</t>
  </si>
  <si>
    <t>誉</t>
  </si>
  <si>
    <t>23551C</t>
  </si>
  <si>
    <t>愛知産業大学三河</t>
  </si>
  <si>
    <t>23550E</t>
  </si>
  <si>
    <t>藤ノ花女子</t>
  </si>
  <si>
    <t>23549A</t>
  </si>
  <si>
    <t>光ケ丘女子</t>
  </si>
  <si>
    <t>23548C</t>
  </si>
  <si>
    <t>豊橋中央</t>
  </si>
  <si>
    <t>23547E</t>
  </si>
  <si>
    <t>豊川</t>
  </si>
  <si>
    <t>23546G</t>
  </si>
  <si>
    <t>杜若</t>
  </si>
  <si>
    <t>23545J</t>
  </si>
  <si>
    <t>23544A</t>
  </si>
  <si>
    <t>人間環境大学附属岡崎</t>
  </si>
  <si>
    <t>23543B</t>
  </si>
  <si>
    <t>岡崎城西</t>
  </si>
  <si>
    <t>23542D</t>
  </si>
  <si>
    <t>安城学園</t>
  </si>
  <si>
    <t>23541F</t>
  </si>
  <si>
    <t>誠信</t>
  </si>
  <si>
    <t>23540H</t>
  </si>
  <si>
    <t>愛知黎明</t>
  </si>
  <si>
    <t>23538F</t>
  </si>
  <si>
    <t>清林館</t>
  </si>
  <si>
    <t>23537H</t>
  </si>
  <si>
    <t>中部大学春日丘</t>
  </si>
  <si>
    <t>23536K</t>
  </si>
  <si>
    <t>滝</t>
  </si>
  <si>
    <t>23535A</t>
  </si>
  <si>
    <t>聖霊</t>
  </si>
  <si>
    <t>23534C</t>
  </si>
  <si>
    <t>星城</t>
  </si>
  <si>
    <t>23533E</t>
  </si>
  <si>
    <t>聖カピタニオ女子</t>
  </si>
  <si>
    <t>23532G</t>
  </si>
  <si>
    <t>愛知啓成</t>
  </si>
  <si>
    <t>23531J</t>
  </si>
  <si>
    <t>修文学院</t>
  </si>
  <si>
    <t>23530A</t>
  </si>
  <si>
    <t>菊華</t>
  </si>
  <si>
    <t>23529G</t>
  </si>
  <si>
    <t>名城大学附属</t>
  </si>
  <si>
    <t>23528J</t>
  </si>
  <si>
    <t>愛知みずほ大学瑞穂</t>
  </si>
  <si>
    <t>23527A</t>
  </si>
  <si>
    <t>南山</t>
  </si>
  <si>
    <t>23526B</t>
  </si>
  <si>
    <t>愛知工業大学名電</t>
  </si>
  <si>
    <t>23525D</t>
  </si>
  <si>
    <t>桜花学園</t>
  </si>
  <si>
    <t>23524F</t>
  </si>
  <si>
    <t>中部大学第一</t>
  </si>
  <si>
    <t>23523H</t>
  </si>
  <si>
    <t>名古屋葵大学</t>
  </si>
  <si>
    <t>23522K</t>
  </si>
  <si>
    <t>名古屋国際</t>
  </si>
  <si>
    <t>23521A</t>
  </si>
  <si>
    <t>名古屋工業</t>
  </si>
  <si>
    <t>23520C</t>
  </si>
  <si>
    <t>名古屋</t>
  </si>
  <si>
    <t>23519K</t>
  </si>
  <si>
    <t>同朋</t>
  </si>
  <si>
    <t>23518A</t>
  </si>
  <si>
    <t>東邦</t>
  </si>
  <si>
    <t>23517C</t>
  </si>
  <si>
    <t>名古屋たちばな</t>
  </si>
  <si>
    <t>23516E</t>
  </si>
  <si>
    <t>東海学園</t>
  </si>
  <si>
    <t>23515G</t>
  </si>
  <si>
    <t>東海</t>
  </si>
  <si>
    <t>23514J</t>
  </si>
  <si>
    <t>至学館</t>
  </si>
  <si>
    <t>23513A</t>
  </si>
  <si>
    <t>中京大学附属中京</t>
  </si>
  <si>
    <t>23512B</t>
  </si>
  <si>
    <t>日本福祉大学付属</t>
  </si>
  <si>
    <t>23511D</t>
  </si>
  <si>
    <t>大同大学大同</t>
  </si>
  <si>
    <t>23510F</t>
  </si>
  <si>
    <t>椙山女学園</t>
  </si>
  <si>
    <t>23509B</t>
  </si>
  <si>
    <t>金城学院</t>
  </si>
  <si>
    <t>23508D</t>
  </si>
  <si>
    <t>享栄</t>
  </si>
  <si>
    <t>23507F</t>
  </si>
  <si>
    <t>名古屋大谷</t>
  </si>
  <si>
    <t>23506H</t>
  </si>
  <si>
    <t>名古屋経済大学高蔵</t>
  </si>
  <si>
    <t>23505K</t>
  </si>
  <si>
    <t>名古屋経済大学市邨</t>
  </si>
  <si>
    <t>23504A</t>
  </si>
  <si>
    <t>啓明学館</t>
  </si>
  <si>
    <t>23503C</t>
  </si>
  <si>
    <t>愛知淑徳</t>
  </si>
  <si>
    <t>23502E</t>
  </si>
  <si>
    <t>23501G</t>
  </si>
  <si>
    <t>春日井高等特別支援</t>
  </si>
  <si>
    <t>23478J</t>
  </si>
  <si>
    <t>豊田特別支援</t>
  </si>
  <si>
    <t>23477A</t>
  </si>
  <si>
    <t>港特別支援</t>
  </si>
  <si>
    <t>23476B</t>
  </si>
  <si>
    <t>豊田高等特別支援</t>
  </si>
  <si>
    <t>23475D</t>
  </si>
  <si>
    <t>守山特別支援</t>
  </si>
  <si>
    <t>23474F</t>
  </si>
  <si>
    <t>佐織特別支援</t>
  </si>
  <si>
    <t>23473H</t>
  </si>
  <si>
    <t>豊川特別支援</t>
  </si>
  <si>
    <t>23472K</t>
  </si>
  <si>
    <t>天白特別支援</t>
  </si>
  <si>
    <t>23471A</t>
  </si>
  <si>
    <t>安城特別支援</t>
  </si>
  <si>
    <t>23470C</t>
  </si>
  <si>
    <t>半田特別支援</t>
  </si>
  <si>
    <t>23469K</t>
  </si>
  <si>
    <t>南特別支援</t>
  </si>
  <si>
    <t>23468A</t>
  </si>
  <si>
    <t>西特別支援</t>
  </si>
  <si>
    <t>23467C</t>
  </si>
  <si>
    <t>小牧特別支援</t>
  </si>
  <si>
    <t>23466E</t>
  </si>
  <si>
    <t>豊橋特別支援</t>
  </si>
  <si>
    <t>23465G</t>
  </si>
  <si>
    <t>三好特別支援</t>
  </si>
  <si>
    <t>23464J</t>
  </si>
  <si>
    <t>岡崎特別支援</t>
  </si>
  <si>
    <t>23463A</t>
  </si>
  <si>
    <t>大府特別支援</t>
  </si>
  <si>
    <t>23462B</t>
  </si>
  <si>
    <t>一宮特別支援</t>
  </si>
  <si>
    <t>23461D</t>
  </si>
  <si>
    <t>春日台特別支援</t>
  </si>
  <si>
    <t>23460F</t>
  </si>
  <si>
    <t>名古屋特別支援</t>
  </si>
  <si>
    <t>23459B</t>
  </si>
  <si>
    <t>豊橋聾</t>
  </si>
  <si>
    <t>23458D</t>
  </si>
  <si>
    <t>岡崎聾</t>
  </si>
  <si>
    <t>23457F</t>
  </si>
  <si>
    <t>一宮聾</t>
  </si>
  <si>
    <t>23456H</t>
  </si>
  <si>
    <t>一宮東特別支援</t>
  </si>
  <si>
    <t>23455K</t>
  </si>
  <si>
    <t>名古屋聾</t>
  </si>
  <si>
    <t>23454A</t>
  </si>
  <si>
    <t>岡崎盲</t>
  </si>
  <si>
    <t>23452E</t>
  </si>
  <si>
    <t>名古屋盲</t>
  </si>
  <si>
    <t>23451G</t>
  </si>
  <si>
    <t>みあい特別支援</t>
  </si>
  <si>
    <t>23442H</t>
  </si>
  <si>
    <t>ひいらぎ特別支援</t>
  </si>
  <si>
    <t>23441K</t>
  </si>
  <si>
    <t>にしお特別支援</t>
  </si>
  <si>
    <t>23437A</t>
  </si>
  <si>
    <t>瀬戸つばき特別支援</t>
  </si>
  <si>
    <t>23436C</t>
  </si>
  <si>
    <t>刈谷特別支援</t>
  </si>
  <si>
    <t>23435E</t>
  </si>
  <si>
    <t>大府もちのき特別支援</t>
  </si>
  <si>
    <t>23434G</t>
  </si>
  <si>
    <t>くすのき特別支援</t>
  </si>
  <si>
    <t>23433J</t>
  </si>
  <si>
    <t>いなざわ特別支援</t>
  </si>
  <si>
    <t>23432A</t>
  </si>
  <si>
    <t>瀬戸特別支援</t>
  </si>
  <si>
    <t>23431B</t>
  </si>
  <si>
    <t>若宮高等特別支援</t>
  </si>
  <si>
    <t>23421E</t>
  </si>
  <si>
    <t>津島北翔</t>
  </si>
  <si>
    <t>23288C</t>
  </si>
  <si>
    <t>稲沢緑風館</t>
  </si>
  <si>
    <t>23287E</t>
  </si>
  <si>
    <t>新城有教館</t>
  </si>
  <si>
    <t>23286G</t>
  </si>
  <si>
    <t>城北つばさ</t>
  </si>
  <si>
    <t>23285J</t>
  </si>
  <si>
    <t>愛知総合工科</t>
  </si>
  <si>
    <t>23284A</t>
  </si>
  <si>
    <t>常滑</t>
  </si>
  <si>
    <t>23283B</t>
  </si>
  <si>
    <t>知多翔洋</t>
  </si>
  <si>
    <t>23282D</t>
  </si>
  <si>
    <t>海翔</t>
  </si>
  <si>
    <t>23281F</t>
  </si>
  <si>
    <t>杏和</t>
  </si>
  <si>
    <t>23280H</t>
  </si>
  <si>
    <t>御津あおば</t>
  </si>
  <si>
    <t>23279D</t>
  </si>
  <si>
    <t>新川</t>
  </si>
  <si>
    <t>23278F</t>
  </si>
  <si>
    <t>知立東</t>
  </si>
  <si>
    <t>23277H</t>
  </si>
  <si>
    <t>豊野</t>
  </si>
  <si>
    <t>23276K</t>
  </si>
  <si>
    <t>春日井南</t>
  </si>
  <si>
    <t>23275A</t>
  </si>
  <si>
    <t>名東</t>
  </si>
  <si>
    <t>23274C</t>
  </si>
  <si>
    <t>岡崎西</t>
  </si>
  <si>
    <t>23273E</t>
  </si>
  <si>
    <t>瀬戸北総合</t>
  </si>
  <si>
    <t>23272G</t>
  </si>
  <si>
    <t>名古屋南</t>
  </si>
  <si>
    <t>23271J</t>
  </si>
  <si>
    <t>豊橋西</t>
  </si>
  <si>
    <t>23270A</t>
  </si>
  <si>
    <t>安城南</t>
  </si>
  <si>
    <t>23269G</t>
  </si>
  <si>
    <t>23268J</t>
  </si>
  <si>
    <t>大府東</t>
  </si>
  <si>
    <t>23266B</t>
  </si>
  <si>
    <t>美和</t>
  </si>
  <si>
    <t>23265D</t>
  </si>
  <si>
    <t>一宮興道</t>
  </si>
  <si>
    <t>23264F</t>
  </si>
  <si>
    <t>日進西</t>
  </si>
  <si>
    <t>23263H</t>
  </si>
  <si>
    <t>春日井工科</t>
  </si>
  <si>
    <t>23262K</t>
  </si>
  <si>
    <t>半田東</t>
  </si>
  <si>
    <t>23261A</t>
  </si>
  <si>
    <t>豊田南</t>
  </si>
  <si>
    <t>23260C</t>
  </si>
  <si>
    <t>小牧南</t>
  </si>
  <si>
    <t>23259K</t>
  </si>
  <si>
    <t>江南</t>
  </si>
  <si>
    <t>23258A</t>
  </si>
  <si>
    <t>高蔵寺</t>
  </si>
  <si>
    <t>23257C</t>
  </si>
  <si>
    <t>豊田北</t>
  </si>
  <si>
    <t>23256E</t>
  </si>
  <si>
    <t>阿久比</t>
  </si>
  <si>
    <t>23255G</t>
  </si>
  <si>
    <t>一宮南</t>
  </si>
  <si>
    <t>23252B</t>
  </si>
  <si>
    <t>西春</t>
  </si>
  <si>
    <t>23250F</t>
  </si>
  <si>
    <t>犬山総合</t>
  </si>
  <si>
    <t>23249B</t>
  </si>
  <si>
    <t>津島東</t>
  </si>
  <si>
    <t>23248D</t>
  </si>
  <si>
    <t>日進</t>
  </si>
  <si>
    <t>23247F</t>
  </si>
  <si>
    <t>春日井東</t>
  </si>
  <si>
    <t>23246H</t>
  </si>
  <si>
    <t>瀬戸西</t>
  </si>
  <si>
    <t>23245K</t>
  </si>
  <si>
    <t>23244A</t>
  </si>
  <si>
    <t>富田</t>
  </si>
  <si>
    <t>23243C</t>
  </si>
  <si>
    <t>23240J</t>
  </si>
  <si>
    <t>緑</t>
  </si>
  <si>
    <t>23239E</t>
  </si>
  <si>
    <t>若宮商業</t>
  </si>
  <si>
    <t>23238G</t>
  </si>
  <si>
    <t>名古屋商業</t>
  </si>
  <si>
    <t>23237J</t>
  </si>
  <si>
    <t>23236A</t>
  </si>
  <si>
    <t>23235B</t>
  </si>
  <si>
    <t>工業（市立）</t>
  </si>
  <si>
    <t>23234D</t>
  </si>
  <si>
    <t>北</t>
  </si>
  <si>
    <t>23233F</t>
  </si>
  <si>
    <t>桜台</t>
  </si>
  <si>
    <t>23232H</t>
  </si>
  <si>
    <t>23231K</t>
  </si>
  <si>
    <t>菊里</t>
  </si>
  <si>
    <t>23230A</t>
  </si>
  <si>
    <t>豊橋</t>
  </si>
  <si>
    <t>23229H</t>
  </si>
  <si>
    <t>東海南</t>
  </si>
  <si>
    <t>23228K</t>
  </si>
  <si>
    <t>天白</t>
  </si>
  <si>
    <t>23226C</t>
  </si>
  <si>
    <t>小坂井</t>
  </si>
  <si>
    <t>23225E</t>
  </si>
  <si>
    <t>福江</t>
  </si>
  <si>
    <t>23224G</t>
  </si>
  <si>
    <t>渥美農業</t>
  </si>
  <si>
    <t>23223J</t>
  </si>
  <si>
    <t>成章</t>
  </si>
  <si>
    <t>23222A</t>
  </si>
  <si>
    <t>三谷水産</t>
  </si>
  <si>
    <t>23221B</t>
  </si>
  <si>
    <t>蒲郡東</t>
  </si>
  <si>
    <t>23220D</t>
  </si>
  <si>
    <t>蒲郡</t>
  </si>
  <si>
    <t>23219A</t>
  </si>
  <si>
    <t>豊橋商業</t>
  </si>
  <si>
    <t>23218B</t>
  </si>
  <si>
    <t>豊橋工科</t>
  </si>
  <si>
    <t>23217D</t>
  </si>
  <si>
    <t>豊橋南</t>
  </si>
  <si>
    <t>23216F</t>
  </si>
  <si>
    <t>豊丘</t>
  </si>
  <si>
    <t>23215H</t>
  </si>
  <si>
    <t>豊橋東</t>
  </si>
  <si>
    <t>23214K</t>
  </si>
  <si>
    <t>時習館</t>
  </si>
  <si>
    <t>23213A</t>
  </si>
  <si>
    <t>豊川工科</t>
  </si>
  <si>
    <t>23212C</t>
  </si>
  <si>
    <t>国府</t>
  </si>
  <si>
    <t>23211E</t>
  </si>
  <si>
    <t>宝陵</t>
  </si>
  <si>
    <t>23210G</t>
  </si>
  <si>
    <t>田口</t>
  </si>
  <si>
    <t>23205A</t>
  </si>
  <si>
    <t>三好</t>
  </si>
  <si>
    <t>23204B</t>
  </si>
  <si>
    <t>加茂丘</t>
  </si>
  <si>
    <t>23203D</t>
  </si>
  <si>
    <t>足助</t>
  </si>
  <si>
    <t>23202F</t>
  </si>
  <si>
    <t>豊田工科</t>
  </si>
  <si>
    <t>23201H</t>
  </si>
  <si>
    <t>松平</t>
  </si>
  <si>
    <t>23200K</t>
  </si>
  <si>
    <t>猿投農林</t>
  </si>
  <si>
    <t>23199B</t>
  </si>
  <si>
    <t>衣台</t>
  </si>
  <si>
    <t>23198D</t>
  </si>
  <si>
    <t>豊田東</t>
  </si>
  <si>
    <t>23197F</t>
  </si>
  <si>
    <t>豊田西</t>
  </si>
  <si>
    <t>23196H</t>
  </si>
  <si>
    <t>幸田</t>
  </si>
  <si>
    <t>23195K</t>
  </si>
  <si>
    <t>岩津</t>
  </si>
  <si>
    <t>23194A</t>
  </si>
  <si>
    <t>岡崎商業</t>
  </si>
  <si>
    <t>23193C</t>
  </si>
  <si>
    <t>岡崎工科</t>
  </si>
  <si>
    <t>23192E</t>
  </si>
  <si>
    <t>岡崎東</t>
  </si>
  <si>
    <t>23191G</t>
  </si>
  <si>
    <t>岡崎北</t>
  </si>
  <si>
    <t>23190J</t>
  </si>
  <si>
    <t>岡崎</t>
  </si>
  <si>
    <t>23189E</t>
  </si>
  <si>
    <t>一色</t>
  </si>
  <si>
    <t>23188G</t>
  </si>
  <si>
    <t>吉良</t>
  </si>
  <si>
    <t>23187J</t>
  </si>
  <si>
    <t>鶴城丘</t>
  </si>
  <si>
    <t>23186A</t>
  </si>
  <si>
    <t>西尾東</t>
  </si>
  <si>
    <t>23185B</t>
  </si>
  <si>
    <t>西尾</t>
  </si>
  <si>
    <t>23184D</t>
  </si>
  <si>
    <t>安城農林</t>
  </si>
  <si>
    <t>23183F</t>
  </si>
  <si>
    <t>安城東</t>
  </si>
  <si>
    <t>23182H</t>
  </si>
  <si>
    <t>安城</t>
  </si>
  <si>
    <t>23181K</t>
  </si>
  <si>
    <t>知立</t>
  </si>
  <si>
    <t>23180A</t>
  </si>
  <si>
    <t>刈谷東</t>
  </si>
  <si>
    <t>23179H</t>
  </si>
  <si>
    <t>刈谷工科</t>
  </si>
  <si>
    <t>23178K</t>
  </si>
  <si>
    <t>刈谷北</t>
  </si>
  <si>
    <t>23177A</t>
  </si>
  <si>
    <t>刈谷</t>
  </si>
  <si>
    <t>23176C</t>
  </si>
  <si>
    <t>高浜</t>
  </si>
  <si>
    <t>23175E</t>
  </si>
  <si>
    <t>碧南工科</t>
  </si>
  <si>
    <t>23174G</t>
  </si>
  <si>
    <t>碧南</t>
  </si>
  <si>
    <t>23173J</t>
  </si>
  <si>
    <t>武豊</t>
  </si>
  <si>
    <t>23172A</t>
  </si>
  <si>
    <t>東浦</t>
  </si>
  <si>
    <t>23170D</t>
  </si>
  <si>
    <t>半田商業</t>
  </si>
  <si>
    <t>23169A</t>
  </si>
  <si>
    <t>半田工科</t>
  </si>
  <si>
    <t>23168B</t>
  </si>
  <si>
    <t>半田農業</t>
  </si>
  <si>
    <t>23167D</t>
  </si>
  <si>
    <t>半田</t>
  </si>
  <si>
    <t>23166F</t>
  </si>
  <si>
    <t>内海</t>
  </si>
  <si>
    <t>23165H</t>
  </si>
  <si>
    <t>東海樟風</t>
  </si>
  <si>
    <t>23162C</t>
  </si>
  <si>
    <t>横須賀</t>
  </si>
  <si>
    <t>23161E</t>
  </si>
  <si>
    <t>桃陵</t>
  </si>
  <si>
    <t>23160G</t>
  </si>
  <si>
    <t>大府</t>
  </si>
  <si>
    <t>23159C</t>
  </si>
  <si>
    <t>愛西工科</t>
  </si>
  <si>
    <t>23158E</t>
  </si>
  <si>
    <t>五条</t>
  </si>
  <si>
    <t>23156J</t>
  </si>
  <si>
    <t>佐屋</t>
  </si>
  <si>
    <t>23154B</t>
  </si>
  <si>
    <t>津島北</t>
  </si>
  <si>
    <t>23153D</t>
  </si>
  <si>
    <t>津島</t>
  </si>
  <si>
    <t>23152F</t>
  </si>
  <si>
    <t>一宮起工科</t>
  </si>
  <si>
    <t>23148H</t>
  </si>
  <si>
    <t>木曽川</t>
  </si>
  <si>
    <t>23147K</t>
  </si>
  <si>
    <t>一宮商業</t>
  </si>
  <si>
    <t>23145C</t>
  </si>
  <si>
    <t>一宮工科</t>
  </si>
  <si>
    <t>23144E</t>
  </si>
  <si>
    <t>一宮北</t>
  </si>
  <si>
    <t>23143G</t>
  </si>
  <si>
    <t>一宮西</t>
  </si>
  <si>
    <t>23142J</t>
  </si>
  <si>
    <t>一宮</t>
  </si>
  <si>
    <t>23141A</t>
  </si>
  <si>
    <t>丹羽</t>
  </si>
  <si>
    <t>23140B</t>
  </si>
  <si>
    <t>岩倉総合</t>
  </si>
  <si>
    <t>23139J</t>
  </si>
  <si>
    <t>小牧工科</t>
  </si>
  <si>
    <t>23138A</t>
  </si>
  <si>
    <t>小牧</t>
  </si>
  <si>
    <t>23137B</t>
  </si>
  <si>
    <t>古知野</t>
  </si>
  <si>
    <t>23136D</t>
  </si>
  <si>
    <t>尾北</t>
  </si>
  <si>
    <t>23135F</t>
  </si>
  <si>
    <t>犬山</t>
  </si>
  <si>
    <t>23134H</t>
  </si>
  <si>
    <t>豊明</t>
  </si>
  <si>
    <t>23133K</t>
  </si>
  <si>
    <t>瀬戸工科</t>
  </si>
  <si>
    <t>23131C</t>
  </si>
  <si>
    <t>23130E</t>
  </si>
  <si>
    <t>東郷</t>
  </si>
  <si>
    <t>23129A</t>
  </si>
  <si>
    <t>長久手</t>
  </si>
  <si>
    <t>23128C</t>
  </si>
  <si>
    <t>旭野</t>
  </si>
  <si>
    <t>23127E</t>
  </si>
  <si>
    <t>春日井泉</t>
  </si>
  <si>
    <t>23126G</t>
  </si>
  <si>
    <t>春日井西</t>
  </si>
  <si>
    <t>23125J</t>
  </si>
  <si>
    <t>春日井</t>
  </si>
  <si>
    <t>23124A</t>
  </si>
  <si>
    <t>旭陵</t>
  </si>
  <si>
    <t>23123B</t>
  </si>
  <si>
    <t>緑丘</t>
  </si>
  <si>
    <t>23119D</t>
  </si>
  <si>
    <t>中川青和</t>
  </si>
  <si>
    <t>23118F</t>
  </si>
  <si>
    <t>愛知商業</t>
  </si>
  <si>
    <t>23117H</t>
  </si>
  <si>
    <t>名古屋工科</t>
  </si>
  <si>
    <t>23116K</t>
  </si>
  <si>
    <t>23113E</t>
  </si>
  <si>
    <t>鳴海</t>
  </si>
  <si>
    <t>23112G</t>
  </si>
  <si>
    <t>23111J</t>
  </si>
  <si>
    <t>23110A</t>
  </si>
  <si>
    <t>熱田</t>
  </si>
  <si>
    <t>23109G</t>
  </si>
  <si>
    <t>名古屋西</t>
  </si>
  <si>
    <t>23108J</t>
  </si>
  <si>
    <t>昭和</t>
  </si>
  <si>
    <t>23107A</t>
  </si>
  <si>
    <t>23106B</t>
  </si>
  <si>
    <t>惟信</t>
  </si>
  <si>
    <t>23105D</t>
  </si>
  <si>
    <t>瑞陵</t>
  </si>
  <si>
    <t>23104F</t>
  </si>
  <si>
    <t>23103H</t>
  </si>
  <si>
    <t>明和</t>
  </si>
  <si>
    <t>23102K</t>
  </si>
  <si>
    <t>旭丘</t>
  </si>
  <si>
    <t>23101A</t>
  </si>
  <si>
    <t>豊田工業高専</t>
  </si>
  <si>
    <t>23091A</t>
  </si>
  <si>
    <t>愛知教育大学附属特別支援</t>
  </si>
  <si>
    <t>23051A</t>
  </si>
  <si>
    <t>愛知教育大学附属</t>
  </si>
  <si>
    <t>23002C</t>
  </si>
  <si>
    <t>名古屋大学教育学部附属</t>
  </si>
  <si>
    <t>23001E</t>
  </si>
  <si>
    <t>22999H</t>
  </si>
  <si>
    <t>ねむの木</t>
  </si>
  <si>
    <t>22951C</t>
  </si>
  <si>
    <t>あおい開惺</t>
  </si>
  <si>
    <t>22550K</t>
  </si>
  <si>
    <t>静岡泉洋</t>
  </si>
  <si>
    <t>22549F</t>
  </si>
  <si>
    <t>聖隷クリストファーグローバルスクール</t>
  </si>
  <si>
    <t>22548H</t>
  </si>
  <si>
    <t>静岡学園なごみ</t>
  </si>
  <si>
    <t>22547K</t>
  </si>
  <si>
    <t>キラリ</t>
  </si>
  <si>
    <t>22546A</t>
  </si>
  <si>
    <t>浜松啓陽</t>
  </si>
  <si>
    <t>22545C</t>
  </si>
  <si>
    <t>菊川南陵</t>
  </si>
  <si>
    <t>22544E</t>
  </si>
  <si>
    <t>オイスカ浜松国際</t>
  </si>
  <si>
    <t>22543G</t>
  </si>
  <si>
    <t>藤枝明誠</t>
  </si>
  <si>
    <t>22542J</t>
  </si>
  <si>
    <t>桐陽</t>
  </si>
  <si>
    <t>22541A</t>
  </si>
  <si>
    <t>誠恵</t>
  </si>
  <si>
    <t>22540B</t>
  </si>
  <si>
    <t>聖隷クリストファー</t>
  </si>
  <si>
    <t>22539J</t>
  </si>
  <si>
    <t>浜松日体</t>
  </si>
  <si>
    <t>22538A</t>
  </si>
  <si>
    <t>浜松聖星</t>
  </si>
  <si>
    <t>22537B</t>
  </si>
  <si>
    <t>静岡県西遠女子学園</t>
  </si>
  <si>
    <t>22536D</t>
  </si>
  <si>
    <t>浜松学芸</t>
  </si>
  <si>
    <t>22535F</t>
  </si>
  <si>
    <t>浜松開誠館</t>
  </si>
  <si>
    <t>22534H</t>
  </si>
  <si>
    <t>浜松修学舎</t>
  </si>
  <si>
    <t>22533K</t>
  </si>
  <si>
    <t>浜松学院興誠</t>
  </si>
  <si>
    <t>22532A</t>
  </si>
  <si>
    <t>磐田東</t>
  </si>
  <si>
    <t>22531C</t>
  </si>
  <si>
    <t>常葉大学附属菊川</t>
  </si>
  <si>
    <t>22530E</t>
  </si>
  <si>
    <t>島田樟誠</t>
  </si>
  <si>
    <t>22529A</t>
  </si>
  <si>
    <t>藤枝順心</t>
  </si>
  <si>
    <t>22528C</t>
  </si>
  <si>
    <t>静清</t>
  </si>
  <si>
    <t>22527E</t>
  </si>
  <si>
    <t>焼津</t>
  </si>
  <si>
    <t>22526G</t>
  </si>
  <si>
    <t>静岡聖光学院</t>
  </si>
  <si>
    <t>22525J</t>
  </si>
  <si>
    <t>静岡学園</t>
  </si>
  <si>
    <t>22524A</t>
  </si>
  <si>
    <t>静岡北</t>
  </si>
  <si>
    <t>22523B</t>
  </si>
  <si>
    <t>常葉大学附属橘</t>
  </si>
  <si>
    <t>22522D</t>
  </si>
  <si>
    <t>常葉大学附属常葉</t>
  </si>
  <si>
    <t>22521F</t>
  </si>
  <si>
    <t>静岡雙葉</t>
  </si>
  <si>
    <t>22520H</t>
  </si>
  <si>
    <t>静岡女子</t>
  </si>
  <si>
    <t>22519D</t>
  </si>
  <si>
    <t>城南静岡</t>
  </si>
  <si>
    <t>22518F</t>
  </si>
  <si>
    <t>静岡英和女学院</t>
  </si>
  <si>
    <t>22517H</t>
  </si>
  <si>
    <t>静岡大成</t>
  </si>
  <si>
    <t>22516K</t>
  </si>
  <si>
    <t>東海大学付属静岡翔洋</t>
  </si>
  <si>
    <t>22514C</t>
  </si>
  <si>
    <t>静岡サレジオ</t>
  </si>
  <si>
    <t>22512G</t>
  </si>
  <si>
    <t>清水国際</t>
  </si>
  <si>
    <t>22511J</t>
  </si>
  <si>
    <t>静岡県富士見</t>
  </si>
  <si>
    <t>22510A</t>
  </si>
  <si>
    <t>22509G</t>
  </si>
  <si>
    <t>加藤学園</t>
  </si>
  <si>
    <t>22508J</t>
  </si>
  <si>
    <t>加藤学園暁秀</t>
  </si>
  <si>
    <t>22507A</t>
  </si>
  <si>
    <t>飛龍</t>
  </si>
  <si>
    <t>22506B</t>
  </si>
  <si>
    <t>沼津中央</t>
  </si>
  <si>
    <t>22505D</t>
  </si>
  <si>
    <t>日本大学三島</t>
  </si>
  <si>
    <t>22504F</t>
  </si>
  <si>
    <t>知徳</t>
  </si>
  <si>
    <t>22503H</t>
  </si>
  <si>
    <t>不二聖心女子学院</t>
  </si>
  <si>
    <t>22502K</t>
  </si>
  <si>
    <t>御殿場西</t>
  </si>
  <si>
    <t>22501A</t>
  </si>
  <si>
    <t>御殿場特別支援</t>
  </si>
  <si>
    <t>22464C</t>
  </si>
  <si>
    <t>袋井特別支援</t>
  </si>
  <si>
    <t>22463E</t>
  </si>
  <si>
    <t>富士特別支援</t>
  </si>
  <si>
    <t>22462G</t>
  </si>
  <si>
    <t>藤枝特別支援</t>
  </si>
  <si>
    <t>22461J</t>
  </si>
  <si>
    <t>西部特別支援</t>
  </si>
  <si>
    <t>22460A</t>
  </si>
  <si>
    <t>中央特別支援</t>
  </si>
  <si>
    <t>22459G</t>
  </si>
  <si>
    <t>東部特別支援</t>
  </si>
  <si>
    <t>22458J</t>
  </si>
  <si>
    <t>静岡北特別支援</t>
  </si>
  <si>
    <t>22457A</t>
  </si>
  <si>
    <t>浜松特別支援</t>
  </si>
  <si>
    <t>22456B</t>
  </si>
  <si>
    <t>沼津特別支援</t>
  </si>
  <si>
    <t>22455D</t>
  </si>
  <si>
    <t>沼津聴覚特別支援</t>
  </si>
  <si>
    <t>22454F</t>
  </si>
  <si>
    <t>浜松視覚特別支援</t>
  </si>
  <si>
    <t>22453H</t>
  </si>
  <si>
    <t>天竜特別支援</t>
  </si>
  <si>
    <t>22451A</t>
  </si>
  <si>
    <t>浜北特別支援</t>
  </si>
  <si>
    <t>22442B</t>
  </si>
  <si>
    <t>浜名特別支援</t>
  </si>
  <si>
    <t>22441D</t>
  </si>
  <si>
    <t>浜松みをつくし特別支援</t>
  </si>
  <si>
    <t>22435K</t>
  </si>
  <si>
    <t>伊豆の国特別支援</t>
  </si>
  <si>
    <t>22434A</t>
  </si>
  <si>
    <t>掛川特別支援</t>
  </si>
  <si>
    <t>22433C</t>
  </si>
  <si>
    <t>吉田特別支援</t>
  </si>
  <si>
    <t>22432E</t>
  </si>
  <si>
    <t>清水特別支援</t>
  </si>
  <si>
    <t>22431G</t>
  </si>
  <si>
    <t>ふじのくに国際</t>
  </si>
  <si>
    <t>22217J</t>
  </si>
  <si>
    <t>伊豆伊東</t>
  </si>
  <si>
    <t>22216A</t>
  </si>
  <si>
    <t>浜松湖北</t>
  </si>
  <si>
    <t>22215B</t>
  </si>
  <si>
    <t>天竜</t>
  </si>
  <si>
    <t>22214D</t>
  </si>
  <si>
    <t>清流館</t>
  </si>
  <si>
    <t>22213F</t>
  </si>
  <si>
    <t>駿河総合</t>
  </si>
  <si>
    <t>22212H</t>
  </si>
  <si>
    <t>静岡市立清水桜が丘</t>
  </si>
  <si>
    <t>22211K</t>
  </si>
  <si>
    <t>伊豆総合</t>
  </si>
  <si>
    <t>22210A</t>
  </si>
  <si>
    <t>遠江総合</t>
  </si>
  <si>
    <t>22209H</t>
  </si>
  <si>
    <t>22208K</t>
  </si>
  <si>
    <t>下田</t>
  </si>
  <si>
    <t>22207A</t>
  </si>
  <si>
    <t>浜松大平台</t>
  </si>
  <si>
    <t>22206C</t>
  </si>
  <si>
    <t>静岡中央</t>
  </si>
  <si>
    <t>22205E</t>
  </si>
  <si>
    <t>小山</t>
  </si>
  <si>
    <t>22204G</t>
  </si>
  <si>
    <t>三島長陵</t>
  </si>
  <si>
    <t>22203J</t>
  </si>
  <si>
    <t>浜松江之島</t>
  </si>
  <si>
    <t>22202A</t>
  </si>
  <si>
    <t>浜松湖南</t>
  </si>
  <si>
    <t>22200D</t>
  </si>
  <si>
    <t>富士宮西</t>
  </si>
  <si>
    <t>22196B</t>
  </si>
  <si>
    <t>湖西</t>
  </si>
  <si>
    <t>22194F</t>
  </si>
  <si>
    <t>浜北西</t>
  </si>
  <si>
    <t>22193H</t>
  </si>
  <si>
    <t>伊豆中央</t>
  </si>
  <si>
    <t>22192K</t>
  </si>
  <si>
    <t>富士東</t>
  </si>
  <si>
    <t>22191A</t>
  </si>
  <si>
    <t>浜松市立</t>
  </si>
  <si>
    <t>22190C</t>
  </si>
  <si>
    <t>静岡市立</t>
  </si>
  <si>
    <t>22188A</t>
  </si>
  <si>
    <t>富士市立</t>
  </si>
  <si>
    <t>22186E</t>
  </si>
  <si>
    <t>沼津市立沼津</t>
  </si>
  <si>
    <t>22185G</t>
  </si>
  <si>
    <t>静岡西</t>
  </si>
  <si>
    <t>22184J</t>
  </si>
  <si>
    <t>新居</t>
  </si>
  <si>
    <t>22179B</t>
  </si>
  <si>
    <t>浜名</t>
  </si>
  <si>
    <t>22178D</t>
  </si>
  <si>
    <t>浜松商業</t>
  </si>
  <si>
    <t>22177F</t>
  </si>
  <si>
    <t>浜松城北工業</t>
  </si>
  <si>
    <t>22176H</t>
  </si>
  <si>
    <t>浜松工業</t>
  </si>
  <si>
    <t>22175K</t>
  </si>
  <si>
    <t>浜松東</t>
  </si>
  <si>
    <t>22173C</t>
  </si>
  <si>
    <t>浜松湖東</t>
  </si>
  <si>
    <t>22172E</t>
  </si>
  <si>
    <t>浜松南</t>
  </si>
  <si>
    <t>22171G</t>
  </si>
  <si>
    <t>浜松西</t>
  </si>
  <si>
    <t>22170J</t>
  </si>
  <si>
    <t>浜松北</t>
  </si>
  <si>
    <t>22169E</t>
  </si>
  <si>
    <t>磐田西</t>
  </si>
  <si>
    <t>22168G</t>
  </si>
  <si>
    <t>磐田農業</t>
  </si>
  <si>
    <t>22167J</t>
  </si>
  <si>
    <t>磐田北</t>
  </si>
  <si>
    <t>22166A</t>
  </si>
  <si>
    <t>磐田南</t>
  </si>
  <si>
    <t>22165B</t>
  </si>
  <si>
    <t>袋井商業</t>
  </si>
  <si>
    <t>22161K</t>
  </si>
  <si>
    <t>袋井</t>
  </si>
  <si>
    <t>22160A</t>
  </si>
  <si>
    <t>22157A</t>
  </si>
  <si>
    <t>池新田</t>
  </si>
  <si>
    <t>22156C</t>
  </si>
  <si>
    <t>小笠</t>
  </si>
  <si>
    <t>22155E</t>
  </si>
  <si>
    <t>掛川工業</t>
  </si>
  <si>
    <t>22154G</t>
  </si>
  <si>
    <t>掛川西</t>
  </si>
  <si>
    <t>22153J</t>
  </si>
  <si>
    <t>掛川東</t>
  </si>
  <si>
    <t>22152A</t>
  </si>
  <si>
    <t>相良</t>
  </si>
  <si>
    <t>22151B</t>
  </si>
  <si>
    <t>榛原</t>
  </si>
  <si>
    <t>22150D</t>
  </si>
  <si>
    <t>川根</t>
  </si>
  <si>
    <t>22148B</t>
  </si>
  <si>
    <t>島田商業</t>
  </si>
  <si>
    <t>22146F</t>
  </si>
  <si>
    <t>島田工業</t>
  </si>
  <si>
    <t>22145H</t>
  </si>
  <si>
    <t>島田</t>
  </si>
  <si>
    <t>22144K</t>
  </si>
  <si>
    <t>藤枝北</t>
  </si>
  <si>
    <t>22143A</t>
  </si>
  <si>
    <t>藤枝西</t>
  </si>
  <si>
    <t>22142C</t>
  </si>
  <si>
    <t>藤枝東</t>
  </si>
  <si>
    <t>22141E</t>
  </si>
  <si>
    <t>焼津水産</t>
  </si>
  <si>
    <t>22140G</t>
  </si>
  <si>
    <t>焼津中央</t>
  </si>
  <si>
    <t>22139C</t>
  </si>
  <si>
    <t>静岡商業</t>
  </si>
  <si>
    <t>22138E</t>
  </si>
  <si>
    <t>静岡農業</t>
  </si>
  <si>
    <t>22136J</t>
  </si>
  <si>
    <t>静岡東</t>
  </si>
  <si>
    <t>22135A</t>
  </si>
  <si>
    <t>静岡城北</t>
  </si>
  <si>
    <t>22134B</t>
  </si>
  <si>
    <t>静岡</t>
  </si>
  <si>
    <t>22133D</t>
  </si>
  <si>
    <t>清水南</t>
  </si>
  <si>
    <t>22131H</t>
  </si>
  <si>
    <t>清水西</t>
  </si>
  <si>
    <t>22130K</t>
  </si>
  <si>
    <t>清水東</t>
  </si>
  <si>
    <t>22129F</t>
  </si>
  <si>
    <t>富岳館</t>
  </si>
  <si>
    <t>22128H</t>
  </si>
  <si>
    <t>富士宮北</t>
  </si>
  <si>
    <t>22127K</t>
  </si>
  <si>
    <t>富士宮東</t>
  </si>
  <si>
    <t>22126A</t>
  </si>
  <si>
    <t>富士</t>
  </si>
  <si>
    <t>22125C</t>
  </si>
  <si>
    <t>吉原工業</t>
  </si>
  <si>
    <t>22124E</t>
  </si>
  <si>
    <t>吉原</t>
  </si>
  <si>
    <t>22123G</t>
  </si>
  <si>
    <t>沼津商業</t>
  </si>
  <si>
    <t>22122J</t>
  </si>
  <si>
    <t>沼津工業</t>
  </si>
  <si>
    <t>22121A</t>
  </si>
  <si>
    <t>沼津城北</t>
  </si>
  <si>
    <t>22120B</t>
  </si>
  <si>
    <t>沼津西</t>
  </si>
  <si>
    <t>22119J</t>
  </si>
  <si>
    <t>沼津東</t>
  </si>
  <si>
    <t>22118A</t>
  </si>
  <si>
    <t>裾野</t>
  </si>
  <si>
    <t>22117B</t>
  </si>
  <si>
    <t>御殿場南</t>
  </si>
  <si>
    <t>22116D</t>
  </si>
  <si>
    <t>御殿場</t>
  </si>
  <si>
    <t>22115F</t>
  </si>
  <si>
    <t>三島北</t>
  </si>
  <si>
    <t>22114H</t>
  </si>
  <si>
    <t>三島南</t>
  </si>
  <si>
    <t>22113K</t>
  </si>
  <si>
    <t>田方農業</t>
  </si>
  <si>
    <t>22112A</t>
  </si>
  <si>
    <t>韮山</t>
  </si>
  <si>
    <t>22111C</t>
  </si>
  <si>
    <t>熱海</t>
  </si>
  <si>
    <t>22107E</t>
  </si>
  <si>
    <t>稲取</t>
  </si>
  <si>
    <t>22104A</t>
  </si>
  <si>
    <t>松崎</t>
  </si>
  <si>
    <t>22103B</t>
  </si>
  <si>
    <t>沼津工業高専</t>
  </si>
  <si>
    <t>22091E</t>
  </si>
  <si>
    <t>静岡大学教育学部附属特別支援</t>
  </si>
  <si>
    <t>22051F</t>
  </si>
  <si>
    <t>21999B</t>
  </si>
  <si>
    <t>西濃学園</t>
  </si>
  <si>
    <t>21522J</t>
  </si>
  <si>
    <t>西濃桃李</t>
  </si>
  <si>
    <t>21521A</t>
  </si>
  <si>
    <t>啓晴</t>
  </si>
  <si>
    <t>21520B</t>
  </si>
  <si>
    <t>清凌</t>
  </si>
  <si>
    <t>21519J</t>
  </si>
  <si>
    <t>ぎふ国際</t>
  </si>
  <si>
    <t>21518A</t>
  </si>
  <si>
    <t>21517B</t>
  </si>
  <si>
    <t>帝京大学可児</t>
  </si>
  <si>
    <t>21516D</t>
  </si>
  <si>
    <t>高山西</t>
  </si>
  <si>
    <t>21515F</t>
  </si>
  <si>
    <t>中京</t>
  </si>
  <si>
    <t>21514H</t>
  </si>
  <si>
    <t>麗澤瑞浪</t>
  </si>
  <si>
    <t>21513K</t>
  </si>
  <si>
    <t>多治見西</t>
  </si>
  <si>
    <t>21512A</t>
  </si>
  <si>
    <t>美濃加茂</t>
  </si>
  <si>
    <t>21511C</t>
  </si>
  <si>
    <t>大垣日本大学</t>
  </si>
  <si>
    <t>21510E</t>
  </si>
  <si>
    <t>岐阜第一</t>
  </si>
  <si>
    <t>21508C</t>
  </si>
  <si>
    <t>岐阜女子</t>
  </si>
  <si>
    <t>21507E</t>
  </si>
  <si>
    <t>聖マリア女学院</t>
  </si>
  <si>
    <t>21506G</t>
  </si>
  <si>
    <t>岐阜聖徳学園</t>
  </si>
  <si>
    <t>21505J</t>
  </si>
  <si>
    <t>岐阜東</t>
  </si>
  <si>
    <t>21504A</t>
  </si>
  <si>
    <t>21503B</t>
  </si>
  <si>
    <t>21502D</t>
  </si>
  <si>
    <t>鶯谷</t>
  </si>
  <si>
    <t>21501F</t>
  </si>
  <si>
    <t>中濃特別支援</t>
  </si>
  <si>
    <t>21460E</t>
  </si>
  <si>
    <t>飛騨特別支援</t>
  </si>
  <si>
    <t>21459A</t>
  </si>
  <si>
    <t>かかみがはら支援</t>
  </si>
  <si>
    <t>21458C</t>
  </si>
  <si>
    <t>東濃特別支援</t>
  </si>
  <si>
    <t>21457E</t>
  </si>
  <si>
    <t>長良特別支援</t>
  </si>
  <si>
    <t>21456G</t>
  </si>
  <si>
    <t>岐阜特別支援</t>
  </si>
  <si>
    <t>21455J</t>
  </si>
  <si>
    <t>大垣特別支援</t>
  </si>
  <si>
    <t>21454A</t>
  </si>
  <si>
    <t>関特別支援</t>
  </si>
  <si>
    <t>21453B</t>
  </si>
  <si>
    <t>岐阜ろう</t>
  </si>
  <si>
    <t>21452D</t>
  </si>
  <si>
    <t>岐阜盲</t>
  </si>
  <si>
    <t>21451F</t>
  </si>
  <si>
    <t>揖斐特別支援</t>
  </si>
  <si>
    <t>21445A</t>
  </si>
  <si>
    <t>恵那特別支援</t>
  </si>
  <si>
    <t>21444C</t>
  </si>
  <si>
    <t>海津特別支援</t>
  </si>
  <si>
    <t>21443E</t>
  </si>
  <si>
    <t>岐阜本巣特別支援</t>
  </si>
  <si>
    <t>21442G</t>
  </si>
  <si>
    <t>郡上特別支援</t>
  </si>
  <si>
    <t>21441J</t>
  </si>
  <si>
    <t>西濃高等特別支援</t>
  </si>
  <si>
    <t>21437A</t>
  </si>
  <si>
    <t>岐阜清流高等特別支援</t>
  </si>
  <si>
    <t>21436B</t>
  </si>
  <si>
    <t>岐阜希望が丘特別支援</t>
  </si>
  <si>
    <t>21435D</t>
  </si>
  <si>
    <t>羽島特別支援</t>
  </si>
  <si>
    <t>21434F</t>
  </si>
  <si>
    <t>飛騨吉城特別支援</t>
  </si>
  <si>
    <t>21433H</t>
  </si>
  <si>
    <t>下呂特別支援</t>
  </si>
  <si>
    <t>21432K</t>
  </si>
  <si>
    <t>可茂特別支援</t>
  </si>
  <si>
    <t>21431A</t>
  </si>
  <si>
    <t>恵那南</t>
  </si>
  <si>
    <t>21188F</t>
  </si>
  <si>
    <t>関有知</t>
  </si>
  <si>
    <t>21187H</t>
  </si>
  <si>
    <t>本巣松陽</t>
  </si>
  <si>
    <t>21186K</t>
  </si>
  <si>
    <t>岐阜城北</t>
  </si>
  <si>
    <t>21185A</t>
  </si>
  <si>
    <t>飛騨神岡</t>
  </si>
  <si>
    <t>21184C</t>
  </si>
  <si>
    <t>岐阜総合学園</t>
  </si>
  <si>
    <t>21183E</t>
  </si>
  <si>
    <t>21182G</t>
  </si>
  <si>
    <t>各務原西</t>
  </si>
  <si>
    <t>21180A</t>
  </si>
  <si>
    <t>可児</t>
  </si>
  <si>
    <t>21178J</t>
  </si>
  <si>
    <t>大垣西</t>
  </si>
  <si>
    <t>21177A</t>
  </si>
  <si>
    <t>東濃フロンティア</t>
  </si>
  <si>
    <t>21176B</t>
  </si>
  <si>
    <t>岐阜各務野</t>
  </si>
  <si>
    <t>21175D</t>
  </si>
  <si>
    <t>羽島北</t>
  </si>
  <si>
    <t>21173H</t>
  </si>
  <si>
    <t>阿木</t>
  </si>
  <si>
    <t>21170C</t>
  </si>
  <si>
    <t>関商工</t>
  </si>
  <si>
    <t>21167C</t>
  </si>
  <si>
    <t>岐阜商業（市立）</t>
  </si>
  <si>
    <t>21166E</t>
  </si>
  <si>
    <t>華陽フロンティア</t>
  </si>
  <si>
    <t>21165G</t>
  </si>
  <si>
    <t>吉城</t>
  </si>
  <si>
    <t>21163A</t>
  </si>
  <si>
    <t>高山工業</t>
  </si>
  <si>
    <t>21162B</t>
  </si>
  <si>
    <t>飛騨高山</t>
  </si>
  <si>
    <t>21160F</t>
  </si>
  <si>
    <t>斐太</t>
  </si>
  <si>
    <t>21159B</t>
  </si>
  <si>
    <t>益田清風</t>
  </si>
  <si>
    <t>21158D</t>
  </si>
  <si>
    <t>坂下</t>
  </si>
  <si>
    <t>21156H</t>
  </si>
  <si>
    <t>中津川工業</t>
  </si>
  <si>
    <t>21154A</t>
  </si>
  <si>
    <t>中津商業</t>
  </si>
  <si>
    <t>21153C</t>
  </si>
  <si>
    <t>中津</t>
  </si>
  <si>
    <t>21152E</t>
  </si>
  <si>
    <t>恵那農業</t>
  </si>
  <si>
    <t>21149E</t>
  </si>
  <si>
    <t>恵那</t>
  </si>
  <si>
    <t>21148G</t>
  </si>
  <si>
    <t>土岐商業</t>
  </si>
  <si>
    <t>21147J</t>
  </si>
  <si>
    <t>土岐紅陵</t>
  </si>
  <si>
    <t>21146A</t>
  </si>
  <si>
    <t>瑞浪</t>
  </si>
  <si>
    <t>21145B</t>
  </si>
  <si>
    <t>多治見工業</t>
  </si>
  <si>
    <t>21144D</t>
  </si>
  <si>
    <t>多治見北</t>
  </si>
  <si>
    <t>21143F</t>
  </si>
  <si>
    <t>多治見</t>
  </si>
  <si>
    <t>21142H</t>
  </si>
  <si>
    <t>可児工業</t>
  </si>
  <si>
    <t>21141K</t>
  </si>
  <si>
    <t>東濃実業</t>
  </si>
  <si>
    <t>21140A</t>
  </si>
  <si>
    <t>東濃</t>
  </si>
  <si>
    <t>21139H</t>
  </si>
  <si>
    <t>八百津</t>
  </si>
  <si>
    <t>21137A</t>
  </si>
  <si>
    <t>加茂農林</t>
  </si>
  <si>
    <t>21136C</t>
  </si>
  <si>
    <t>加茂</t>
  </si>
  <si>
    <t>21135E</t>
  </si>
  <si>
    <t>関</t>
  </si>
  <si>
    <t>21133J</t>
  </si>
  <si>
    <t>武義</t>
  </si>
  <si>
    <t>21131B</t>
  </si>
  <si>
    <t>郡上</t>
  </si>
  <si>
    <t>21130D</t>
  </si>
  <si>
    <t>郡上北</t>
  </si>
  <si>
    <t>21129A</t>
  </si>
  <si>
    <t>海津明誠</t>
  </si>
  <si>
    <t>21128B</t>
  </si>
  <si>
    <t>不破</t>
  </si>
  <si>
    <t>21126F</t>
  </si>
  <si>
    <t>大垣桜</t>
  </si>
  <si>
    <t>21125H</t>
  </si>
  <si>
    <t>大垣工業</t>
  </si>
  <si>
    <t>21124K</t>
  </si>
  <si>
    <t>大垣商業</t>
  </si>
  <si>
    <t>21123A</t>
  </si>
  <si>
    <t>大垣養老</t>
  </si>
  <si>
    <t>21122C</t>
  </si>
  <si>
    <t>大垣東</t>
  </si>
  <si>
    <t>21121E</t>
  </si>
  <si>
    <t>大垣南</t>
  </si>
  <si>
    <t>21120G</t>
  </si>
  <si>
    <t>大垣北</t>
  </si>
  <si>
    <t>21119C</t>
  </si>
  <si>
    <t>揖斐</t>
  </si>
  <si>
    <t>21118E</t>
  </si>
  <si>
    <t>岐阜工業</t>
  </si>
  <si>
    <t>21117G</t>
  </si>
  <si>
    <t>羽島</t>
  </si>
  <si>
    <t>21116J</t>
  </si>
  <si>
    <t>山県</t>
  </si>
  <si>
    <t>21115A</t>
  </si>
  <si>
    <t>岐阜農林</t>
  </si>
  <si>
    <t>21114B</t>
  </si>
  <si>
    <t>各務原</t>
  </si>
  <si>
    <t>21111H</t>
  </si>
  <si>
    <t>岐南工業</t>
  </si>
  <si>
    <t>21109F</t>
  </si>
  <si>
    <t>岐阜商業（県立）</t>
  </si>
  <si>
    <t>21108H</t>
  </si>
  <si>
    <t>加納</t>
  </si>
  <si>
    <t>21105C</t>
  </si>
  <si>
    <t>岐山</t>
  </si>
  <si>
    <t>21104E</t>
  </si>
  <si>
    <t>長良</t>
  </si>
  <si>
    <t>21103G</t>
  </si>
  <si>
    <t>岐阜北</t>
  </si>
  <si>
    <t>21102J</t>
  </si>
  <si>
    <t>岐阜</t>
  </si>
  <si>
    <t>21101A</t>
  </si>
  <si>
    <t>岐阜工業高専</t>
  </si>
  <si>
    <t>21091K</t>
  </si>
  <si>
    <t>20999G</t>
  </si>
  <si>
    <t>大日向</t>
  </si>
  <si>
    <t>20533J</t>
  </si>
  <si>
    <t>サミットアカデミー長聖</t>
  </si>
  <si>
    <t>20532A</t>
  </si>
  <si>
    <t>ステップ</t>
  </si>
  <si>
    <t>20531B</t>
  </si>
  <si>
    <t>緑誠蘭</t>
  </si>
  <si>
    <t>20530D</t>
  </si>
  <si>
    <t>ＩＤ学園</t>
  </si>
  <si>
    <t>20529A</t>
  </si>
  <si>
    <t>日本ウェルネス長野</t>
  </si>
  <si>
    <t>20528B</t>
  </si>
  <si>
    <t>つくば開成学園</t>
  </si>
  <si>
    <t>20527D</t>
  </si>
  <si>
    <t>ＵＷＣ　ＩＳＡＫ　Ｊａｐａｎ</t>
  </si>
  <si>
    <t>20526F</t>
  </si>
  <si>
    <t>コードアカデミー</t>
  </si>
  <si>
    <t>20525H</t>
  </si>
  <si>
    <t>松本秀峰</t>
  </si>
  <si>
    <t>20524K</t>
  </si>
  <si>
    <t>天龍興譲</t>
  </si>
  <si>
    <t>20522C</t>
  </si>
  <si>
    <t>さくら国際</t>
  </si>
  <si>
    <t>20521E</t>
  </si>
  <si>
    <t>信濃むつみ</t>
  </si>
  <si>
    <t>20520G</t>
  </si>
  <si>
    <t>地球環境</t>
  </si>
  <si>
    <t>20519C</t>
  </si>
  <si>
    <t>エクセラン</t>
  </si>
  <si>
    <t>20518E</t>
  </si>
  <si>
    <t>伊那西</t>
  </si>
  <si>
    <t>20517G</t>
  </si>
  <si>
    <t>佐久長聖</t>
  </si>
  <si>
    <t>20516J</t>
  </si>
  <si>
    <t>東海大学付属諏訪</t>
  </si>
  <si>
    <t>20515A</t>
  </si>
  <si>
    <t>東京都市大学塩尻</t>
  </si>
  <si>
    <t>20514B</t>
  </si>
  <si>
    <t>飯田女子</t>
  </si>
  <si>
    <t>20512F</t>
  </si>
  <si>
    <t>上田西</t>
  </si>
  <si>
    <t>20511H</t>
  </si>
  <si>
    <t>長野日本大学</t>
  </si>
  <si>
    <t>20510K</t>
  </si>
  <si>
    <t>文化学園長野</t>
  </si>
  <si>
    <t>20509F</t>
  </si>
  <si>
    <t>長野清泉女学院</t>
  </si>
  <si>
    <t>20507K</t>
  </si>
  <si>
    <t>松本国際</t>
  </si>
  <si>
    <t>20506A</t>
  </si>
  <si>
    <t>松本第一</t>
  </si>
  <si>
    <t>20505C</t>
  </si>
  <si>
    <t>長野俊英</t>
  </si>
  <si>
    <t>20504E</t>
  </si>
  <si>
    <t>松商学園</t>
  </si>
  <si>
    <t>20501A</t>
  </si>
  <si>
    <t>木曽支援</t>
  </si>
  <si>
    <t>20467G</t>
  </si>
  <si>
    <t>飯山支援</t>
  </si>
  <si>
    <t>20466J</t>
  </si>
  <si>
    <t>小諸支援</t>
  </si>
  <si>
    <t>20465A</t>
  </si>
  <si>
    <t>安曇支援</t>
  </si>
  <si>
    <t>20464B</t>
  </si>
  <si>
    <t>花田支援</t>
  </si>
  <si>
    <t>20463D</t>
  </si>
  <si>
    <t>飯田支援</t>
  </si>
  <si>
    <t>20462F</t>
  </si>
  <si>
    <t>長野支援</t>
  </si>
  <si>
    <t>20461H</t>
  </si>
  <si>
    <t>寿台支援</t>
  </si>
  <si>
    <t>20460K</t>
  </si>
  <si>
    <t>上田支援</t>
  </si>
  <si>
    <t>20459F</t>
  </si>
  <si>
    <t>伊那支援</t>
  </si>
  <si>
    <t>20458H</t>
  </si>
  <si>
    <t>松本支援</t>
  </si>
  <si>
    <t>20457K</t>
  </si>
  <si>
    <t>稲荷山支援</t>
  </si>
  <si>
    <t>20456A</t>
  </si>
  <si>
    <t>諏訪支援</t>
  </si>
  <si>
    <t>20455C</t>
  </si>
  <si>
    <t>松本盲</t>
  </si>
  <si>
    <t>20454E</t>
  </si>
  <si>
    <t>松本ろう</t>
  </si>
  <si>
    <t>20453G</t>
  </si>
  <si>
    <t>長野盲</t>
  </si>
  <si>
    <t>20452J</t>
  </si>
  <si>
    <t>長野ろう</t>
  </si>
  <si>
    <t>20451A</t>
  </si>
  <si>
    <t>若槻支援</t>
  </si>
  <si>
    <t>20441C</t>
  </si>
  <si>
    <t>小諸義塾</t>
  </si>
  <si>
    <t>20202K</t>
  </si>
  <si>
    <t>大町岳陽</t>
  </si>
  <si>
    <t>20201A</t>
  </si>
  <si>
    <t>佐久平総合技術</t>
  </si>
  <si>
    <t>20200C</t>
  </si>
  <si>
    <t>須坂創成</t>
  </si>
  <si>
    <t>20199F</t>
  </si>
  <si>
    <t>飯田ＯＩＤＥ長姫</t>
  </si>
  <si>
    <t>20198H</t>
  </si>
  <si>
    <t>長野（市立）</t>
  </si>
  <si>
    <t>20197K</t>
  </si>
  <si>
    <t>木曽青峰</t>
  </si>
  <si>
    <t>20196A</t>
  </si>
  <si>
    <t>中野立志館</t>
  </si>
  <si>
    <t>20195C</t>
  </si>
  <si>
    <t>20194E</t>
  </si>
  <si>
    <t>明科</t>
  </si>
  <si>
    <t>20193G</t>
  </si>
  <si>
    <t>松川</t>
  </si>
  <si>
    <t>20192J</t>
  </si>
  <si>
    <t>中野西</t>
  </si>
  <si>
    <t>20191A</t>
  </si>
  <si>
    <t>20190B</t>
  </si>
  <si>
    <t>長野南</t>
  </si>
  <si>
    <t>20189J</t>
  </si>
  <si>
    <t>下諏訪向陽</t>
  </si>
  <si>
    <t>20187B</t>
  </si>
  <si>
    <t>白馬</t>
  </si>
  <si>
    <t>20184H</t>
  </si>
  <si>
    <t>池田工業</t>
  </si>
  <si>
    <t>20181C</t>
  </si>
  <si>
    <t>穂高商業</t>
  </si>
  <si>
    <t>20180E</t>
  </si>
  <si>
    <t>南安曇農業</t>
  </si>
  <si>
    <t>20179A</t>
  </si>
  <si>
    <t>豊科</t>
  </si>
  <si>
    <t>20178C</t>
  </si>
  <si>
    <t>松本筑摩</t>
  </si>
  <si>
    <t>20177E</t>
  </si>
  <si>
    <t>松本蟻ケ崎</t>
  </si>
  <si>
    <t>20176G</t>
  </si>
  <si>
    <t>松本深志</t>
  </si>
  <si>
    <t>20175J</t>
  </si>
  <si>
    <t>松本美須々ケ丘</t>
  </si>
  <si>
    <t>20174A</t>
  </si>
  <si>
    <t>松本県ケ丘</t>
  </si>
  <si>
    <t>20173B</t>
  </si>
  <si>
    <t>松本工業</t>
  </si>
  <si>
    <t>20172D</t>
  </si>
  <si>
    <t>梓川</t>
  </si>
  <si>
    <t>20171F</t>
  </si>
  <si>
    <t>塩尻志学館</t>
  </si>
  <si>
    <t>20170H</t>
  </si>
  <si>
    <t>蘇南</t>
  </si>
  <si>
    <t>20166K</t>
  </si>
  <si>
    <t>阿南</t>
  </si>
  <si>
    <t>20165A</t>
  </si>
  <si>
    <t>阿智</t>
  </si>
  <si>
    <t>20164C</t>
  </si>
  <si>
    <t>下伊那農業</t>
  </si>
  <si>
    <t>20163E</t>
  </si>
  <si>
    <t>飯田風越</t>
  </si>
  <si>
    <t>20160A</t>
  </si>
  <si>
    <t>飯田</t>
  </si>
  <si>
    <t>20159G</t>
  </si>
  <si>
    <t>駒ケ根工業</t>
  </si>
  <si>
    <t>20158J</t>
  </si>
  <si>
    <t>20157A</t>
  </si>
  <si>
    <t>伊那弥生ケ丘</t>
  </si>
  <si>
    <t>20156B</t>
  </si>
  <si>
    <t>伊那北</t>
  </si>
  <si>
    <t>20155D</t>
  </si>
  <si>
    <t>高遠</t>
  </si>
  <si>
    <t>20154F</t>
  </si>
  <si>
    <t>上伊那農業</t>
  </si>
  <si>
    <t>20153H</t>
  </si>
  <si>
    <t>箕輪進修</t>
  </si>
  <si>
    <t>20152K</t>
  </si>
  <si>
    <t>辰野</t>
  </si>
  <si>
    <t>20151A</t>
  </si>
  <si>
    <t>岡谷工業</t>
  </si>
  <si>
    <t>20150C</t>
  </si>
  <si>
    <t>岡谷南</t>
  </si>
  <si>
    <t>20149K</t>
  </si>
  <si>
    <t>岡谷東</t>
  </si>
  <si>
    <t>20148A</t>
  </si>
  <si>
    <t>諏訪二葉</t>
  </si>
  <si>
    <t>20147C</t>
  </si>
  <si>
    <t>諏訪清陵</t>
  </si>
  <si>
    <t>20146E</t>
  </si>
  <si>
    <t>諏訪実業</t>
  </si>
  <si>
    <t>20145G</t>
  </si>
  <si>
    <t>茅野</t>
  </si>
  <si>
    <t>20144J</t>
  </si>
  <si>
    <t>富士見</t>
  </si>
  <si>
    <t>20143A</t>
  </si>
  <si>
    <t>小海</t>
  </si>
  <si>
    <t>20142B</t>
  </si>
  <si>
    <t>野沢南</t>
  </si>
  <si>
    <t>20140F</t>
  </si>
  <si>
    <t>野沢北</t>
  </si>
  <si>
    <t>20139B</t>
  </si>
  <si>
    <t>岩村田</t>
  </si>
  <si>
    <t>20138D</t>
  </si>
  <si>
    <t>軽井沢</t>
  </si>
  <si>
    <t>20136H</t>
  </si>
  <si>
    <t>蓼科</t>
  </si>
  <si>
    <t>20132E</t>
  </si>
  <si>
    <t>東御清翔</t>
  </si>
  <si>
    <t>20131G</t>
  </si>
  <si>
    <t>丸子修学館</t>
  </si>
  <si>
    <t>20130J</t>
  </si>
  <si>
    <t>上田東</t>
  </si>
  <si>
    <t>20129E</t>
  </si>
  <si>
    <t>上田染谷丘</t>
  </si>
  <si>
    <t>20128G</t>
  </si>
  <si>
    <t>上田</t>
  </si>
  <si>
    <t>20127J</t>
  </si>
  <si>
    <t>上田千曲</t>
  </si>
  <si>
    <t>20126A</t>
  </si>
  <si>
    <t>坂城</t>
  </si>
  <si>
    <t>20125B</t>
  </si>
  <si>
    <t>屋代南</t>
  </si>
  <si>
    <t>20124D</t>
  </si>
  <si>
    <t>屋代</t>
  </si>
  <si>
    <t>20123F</t>
  </si>
  <si>
    <t>松代</t>
  </si>
  <si>
    <t>20122H</t>
  </si>
  <si>
    <t>更級農業</t>
  </si>
  <si>
    <t>20121K</t>
  </si>
  <si>
    <t>篠ノ井</t>
  </si>
  <si>
    <t>20120A</t>
  </si>
  <si>
    <t>長野工業</t>
  </si>
  <si>
    <t>20117A</t>
  </si>
  <si>
    <t>長野東</t>
  </si>
  <si>
    <t>20116C</t>
  </si>
  <si>
    <t>長野商業</t>
  </si>
  <si>
    <t>20115E</t>
  </si>
  <si>
    <t>長野西</t>
  </si>
  <si>
    <t>20114G</t>
  </si>
  <si>
    <t>長野（県立）</t>
  </si>
  <si>
    <t>20113J</t>
  </si>
  <si>
    <t>長野吉田</t>
  </si>
  <si>
    <t>20112A</t>
  </si>
  <si>
    <t>北部</t>
  </si>
  <si>
    <t>20111B</t>
  </si>
  <si>
    <t>須坂</t>
  </si>
  <si>
    <t>20109A</t>
  </si>
  <si>
    <t>須坂東</t>
  </si>
  <si>
    <t>20108B</t>
  </si>
  <si>
    <t>下高井農林</t>
  </si>
  <si>
    <t>20104K</t>
  </si>
  <si>
    <t>長野工業高専</t>
  </si>
  <si>
    <t>20091D</t>
  </si>
  <si>
    <t>信州大学教育学部附属特別支援</t>
  </si>
  <si>
    <t>20051E</t>
  </si>
  <si>
    <t>19999A</t>
  </si>
  <si>
    <t>自然学園</t>
  </si>
  <si>
    <t>19511B</t>
  </si>
  <si>
    <t>日本航空</t>
  </si>
  <si>
    <t>19510D</t>
  </si>
  <si>
    <t>富士学苑</t>
  </si>
  <si>
    <t>19509A</t>
  </si>
  <si>
    <t>帝京第三</t>
  </si>
  <si>
    <t>19508B</t>
  </si>
  <si>
    <t>日本大学明誠</t>
  </si>
  <si>
    <t>19507D</t>
  </si>
  <si>
    <t>東海大学付属甲府</t>
  </si>
  <si>
    <t>19506F</t>
  </si>
  <si>
    <t>山梨学院</t>
  </si>
  <si>
    <t>19505H</t>
  </si>
  <si>
    <t>駿台甲府</t>
  </si>
  <si>
    <t>19504K</t>
  </si>
  <si>
    <t>身延山</t>
  </si>
  <si>
    <t>19503A</t>
  </si>
  <si>
    <t>甲斐清和</t>
  </si>
  <si>
    <t>19502C</t>
  </si>
  <si>
    <t>山梨英和</t>
  </si>
  <si>
    <t>19501E</t>
  </si>
  <si>
    <t>ふじざくら支援</t>
  </si>
  <si>
    <t>19457D</t>
  </si>
  <si>
    <t>やまびこ支援</t>
  </si>
  <si>
    <t>19456F</t>
  </si>
  <si>
    <t>わかば支援</t>
  </si>
  <si>
    <t>19455H</t>
  </si>
  <si>
    <t>あけぼの支援</t>
  </si>
  <si>
    <t>19454K</t>
  </si>
  <si>
    <t>甲府支援</t>
  </si>
  <si>
    <t>19453A</t>
  </si>
  <si>
    <t>19452C</t>
  </si>
  <si>
    <t>19451E</t>
  </si>
  <si>
    <t>かえで支援</t>
  </si>
  <si>
    <t>19441H</t>
  </si>
  <si>
    <t>高等支援学校桃花台学園</t>
  </si>
  <si>
    <t>19431A</t>
  </si>
  <si>
    <t>青洲</t>
  </si>
  <si>
    <t>19144C</t>
  </si>
  <si>
    <t>都留興譲館</t>
  </si>
  <si>
    <t>19143E</t>
  </si>
  <si>
    <t>笛吹</t>
  </si>
  <si>
    <t>19142G</t>
  </si>
  <si>
    <t>ひばりが丘</t>
  </si>
  <si>
    <t>19141J</t>
  </si>
  <si>
    <t>富士北稜</t>
  </si>
  <si>
    <t>19140A</t>
  </si>
  <si>
    <t>北杜</t>
  </si>
  <si>
    <t>19139G</t>
  </si>
  <si>
    <t>白根</t>
  </si>
  <si>
    <t>19138J</t>
  </si>
  <si>
    <t>甲府昭和</t>
  </si>
  <si>
    <t>19137A</t>
  </si>
  <si>
    <t>上野原</t>
  </si>
  <si>
    <t>19136B</t>
  </si>
  <si>
    <t>甲陵</t>
  </si>
  <si>
    <t>19135D</t>
  </si>
  <si>
    <t>甲府商業</t>
  </si>
  <si>
    <t>19133H</t>
  </si>
  <si>
    <t>甲府城西</t>
  </si>
  <si>
    <t>19132K</t>
  </si>
  <si>
    <t>富士河口湖</t>
  </si>
  <si>
    <t>19131A</t>
  </si>
  <si>
    <t>甲府東</t>
  </si>
  <si>
    <t>19130C</t>
  </si>
  <si>
    <t>甲府西</t>
  </si>
  <si>
    <t>19129K</t>
  </si>
  <si>
    <t>19126E</t>
  </si>
  <si>
    <t>都留</t>
  </si>
  <si>
    <t>19123A</t>
  </si>
  <si>
    <t>塩山</t>
  </si>
  <si>
    <t>19122B</t>
  </si>
  <si>
    <t>山梨</t>
  </si>
  <si>
    <t>19121D</t>
  </si>
  <si>
    <t>日川</t>
  </si>
  <si>
    <t>19120F</t>
  </si>
  <si>
    <t>身延</t>
  </si>
  <si>
    <t>19117F</t>
  </si>
  <si>
    <t>巨摩</t>
  </si>
  <si>
    <t>19113C</t>
  </si>
  <si>
    <t>農林</t>
  </si>
  <si>
    <t>19112E</t>
  </si>
  <si>
    <t>19111G</t>
  </si>
  <si>
    <t>甲府工業</t>
  </si>
  <si>
    <t>19109E</t>
  </si>
  <si>
    <t>甲府南</t>
  </si>
  <si>
    <t>19107J</t>
  </si>
  <si>
    <t>甲府第一</t>
  </si>
  <si>
    <t>19106A</t>
  </si>
  <si>
    <t>韮崎工業</t>
  </si>
  <si>
    <t>19105B</t>
  </si>
  <si>
    <t>韮崎</t>
  </si>
  <si>
    <t>19104D</t>
  </si>
  <si>
    <t>山梨大学教育学部附属特別支援</t>
  </si>
  <si>
    <t>19051K</t>
  </si>
  <si>
    <t>18999F</t>
  </si>
  <si>
    <t>ＡＯＩＫＥ</t>
  </si>
  <si>
    <t>18508G</t>
  </si>
  <si>
    <t>福井南</t>
  </si>
  <si>
    <t>18507J</t>
  </si>
  <si>
    <t>敦賀気比</t>
  </si>
  <si>
    <t>18506A</t>
  </si>
  <si>
    <t>敦賀国際令和</t>
  </si>
  <si>
    <t>18505B</t>
  </si>
  <si>
    <t>啓新</t>
  </si>
  <si>
    <t>18504D</t>
  </si>
  <si>
    <t>福井工業大学附属福井</t>
  </si>
  <si>
    <t>18503F</t>
  </si>
  <si>
    <t>仁愛女子</t>
  </si>
  <si>
    <t>18502H</t>
  </si>
  <si>
    <t>北陸</t>
  </si>
  <si>
    <t>18501K</t>
  </si>
  <si>
    <t>奥越特別支援</t>
  </si>
  <si>
    <t>18458G</t>
  </si>
  <si>
    <t>福井南特別支援</t>
  </si>
  <si>
    <t>18457J</t>
  </si>
  <si>
    <t>嶺南東特別支援</t>
  </si>
  <si>
    <t>18456A</t>
  </si>
  <si>
    <t>嶺北特別支援</t>
  </si>
  <si>
    <t>18455B</t>
  </si>
  <si>
    <t>福井特別支援</t>
  </si>
  <si>
    <t>18453F</t>
  </si>
  <si>
    <t>18452H</t>
  </si>
  <si>
    <t>18451K</t>
  </si>
  <si>
    <t>南越特別支援</t>
  </si>
  <si>
    <t>18443J</t>
  </si>
  <si>
    <t>福井東特別支援</t>
  </si>
  <si>
    <t>18442A</t>
  </si>
  <si>
    <t>嶺南西特別支援</t>
  </si>
  <si>
    <t>18441B</t>
  </si>
  <si>
    <t>18421H</t>
  </si>
  <si>
    <t>武生商工</t>
  </si>
  <si>
    <t>18133B</t>
  </si>
  <si>
    <t>坂井</t>
  </si>
  <si>
    <t>18132D</t>
  </si>
  <si>
    <t>奥越明成</t>
  </si>
  <si>
    <t>18131F</t>
  </si>
  <si>
    <t>武生東</t>
  </si>
  <si>
    <t>18130H</t>
  </si>
  <si>
    <t>金津</t>
  </si>
  <si>
    <t>18129D</t>
  </si>
  <si>
    <t>丸岡</t>
  </si>
  <si>
    <t>18127H</t>
  </si>
  <si>
    <t>若狭東</t>
  </si>
  <si>
    <t>18126K</t>
  </si>
  <si>
    <t>若狭</t>
  </si>
  <si>
    <t>18124C</t>
  </si>
  <si>
    <t>美方</t>
  </si>
  <si>
    <t>18123E</t>
  </si>
  <si>
    <t>敦賀工業</t>
  </si>
  <si>
    <t>18122G</t>
  </si>
  <si>
    <t>敦賀</t>
  </si>
  <si>
    <t>18121J</t>
  </si>
  <si>
    <t>武生</t>
  </si>
  <si>
    <t>18118J</t>
  </si>
  <si>
    <t>丹生</t>
  </si>
  <si>
    <t>18117A</t>
  </si>
  <si>
    <t>鯖江</t>
  </si>
  <si>
    <t>18116B</t>
  </si>
  <si>
    <t>18114F</t>
  </si>
  <si>
    <t>大野</t>
  </si>
  <si>
    <t>18112K</t>
  </si>
  <si>
    <t>三国</t>
  </si>
  <si>
    <t>18109K</t>
  </si>
  <si>
    <t>道守</t>
  </si>
  <si>
    <t>18108A</t>
  </si>
  <si>
    <t>18107C</t>
  </si>
  <si>
    <t>福井農林</t>
  </si>
  <si>
    <t>18106E</t>
  </si>
  <si>
    <t>福井商業</t>
  </si>
  <si>
    <t>18105G</t>
  </si>
  <si>
    <t>足羽</t>
  </si>
  <si>
    <t>18104J</t>
  </si>
  <si>
    <t>羽水</t>
  </si>
  <si>
    <t>18103A</t>
  </si>
  <si>
    <t>高志</t>
  </si>
  <si>
    <t>18102B</t>
  </si>
  <si>
    <t>藤島</t>
  </si>
  <si>
    <t>18101D</t>
  </si>
  <si>
    <t>福井工業高専</t>
  </si>
  <si>
    <t>18091C</t>
  </si>
  <si>
    <t>福井大学教育学部附属特別支援</t>
  </si>
  <si>
    <t>18051D</t>
  </si>
  <si>
    <t>17999A</t>
  </si>
  <si>
    <t>国際高専</t>
  </si>
  <si>
    <t>17991E</t>
  </si>
  <si>
    <t>金沢学院大学附属第二</t>
  </si>
  <si>
    <t>17512K</t>
  </si>
  <si>
    <t>アットマーク国際</t>
  </si>
  <si>
    <t>17511A</t>
  </si>
  <si>
    <t>日本航空高等学校石川</t>
  </si>
  <si>
    <t>17510C</t>
  </si>
  <si>
    <t>鵬学園</t>
  </si>
  <si>
    <t>17508A</t>
  </si>
  <si>
    <t>小松大谷</t>
  </si>
  <si>
    <t>17507C</t>
  </si>
  <si>
    <t>金沢学院大学附属</t>
  </si>
  <si>
    <t>17506E</t>
  </si>
  <si>
    <t>星稜</t>
  </si>
  <si>
    <t>17505G</t>
  </si>
  <si>
    <t>金沢龍谷</t>
  </si>
  <si>
    <t>17504J</t>
  </si>
  <si>
    <t>金沢</t>
  </si>
  <si>
    <t>17503A</t>
  </si>
  <si>
    <t>遊学館</t>
  </si>
  <si>
    <t>17502B</t>
  </si>
  <si>
    <t>北陸学院</t>
  </si>
  <si>
    <t>17501D</t>
  </si>
  <si>
    <t>錦城特別支援</t>
  </si>
  <si>
    <t>17459K</t>
  </si>
  <si>
    <t>七尾特別支援</t>
  </si>
  <si>
    <t>17458A</t>
  </si>
  <si>
    <t>医王特別支援</t>
  </si>
  <si>
    <t>17457C</t>
  </si>
  <si>
    <t>小松特別支援</t>
  </si>
  <si>
    <t>17456E</t>
  </si>
  <si>
    <t>小松瀬領特別支援</t>
  </si>
  <si>
    <t>17455G</t>
  </si>
  <si>
    <t>17452B</t>
  </si>
  <si>
    <t>17451D</t>
  </si>
  <si>
    <t>いしかわ特別支援</t>
  </si>
  <si>
    <t>17441G</t>
  </si>
  <si>
    <t>明和特別支援</t>
  </si>
  <si>
    <t>17431K</t>
  </si>
  <si>
    <t>能登</t>
  </si>
  <si>
    <t>17160D</t>
  </si>
  <si>
    <t>志賀</t>
  </si>
  <si>
    <t>17159A</t>
  </si>
  <si>
    <t>七尾東雲</t>
  </si>
  <si>
    <t>17158B</t>
  </si>
  <si>
    <t>内灘</t>
  </si>
  <si>
    <t>17155H</t>
  </si>
  <si>
    <t>金沢辰巳丘</t>
  </si>
  <si>
    <t>17154K</t>
  </si>
  <si>
    <t>野々市明倫</t>
  </si>
  <si>
    <t>17153A</t>
  </si>
  <si>
    <t>小松明峰</t>
  </si>
  <si>
    <t>17152C</t>
  </si>
  <si>
    <t>小松市立</t>
  </si>
  <si>
    <t>17151E</t>
  </si>
  <si>
    <t>金沢市立工業</t>
  </si>
  <si>
    <t>17150G</t>
  </si>
  <si>
    <t>17149C</t>
  </si>
  <si>
    <t>輪島</t>
  </si>
  <si>
    <t>17145A</t>
  </si>
  <si>
    <t>門前</t>
  </si>
  <si>
    <t>17141H</t>
  </si>
  <si>
    <t>穴水</t>
  </si>
  <si>
    <t>17140K</t>
  </si>
  <si>
    <t>田鶴浜</t>
  </si>
  <si>
    <t>17138H</t>
  </si>
  <si>
    <t>七尾城北</t>
  </si>
  <si>
    <t>17137K</t>
  </si>
  <si>
    <t>七尾</t>
  </si>
  <si>
    <t>17136A</t>
  </si>
  <si>
    <t>鹿西</t>
  </si>
  <si>
    <t>17132J</t>
  </si>
  <si>
    <t>羽咋工業</t>
  </si>
  <si>
    <t>17129J</t>
  </si>
  <si>
    <t>羽松</t>
  </si>
  <si>
    <t>17128A</t>
  </si>
  <si>
    <t>羽咋</t>
  </si>
  <si>
    <t>17127B</t>
  </si>
  <si>
    <t>宝達</t>
  </si>
  <si>
    <t>17126D</t>
  </si>
  <si>
    <t>津幡</t>
  </si>
  <si>
    <t>17124H</t>
  </si>
  <si>
    <t>金沢向陽</t>
  </si>
  <si>
    <t>17123K</t>
  </si>
  <si>
    <t>金沢北陵</t>
  </si>
  <si>
    <t>17122A</t>
  </si>
  <si>
    <t>金沢西</t>
  </si>
  <si>
    <t>17121C</t>
  </si>
  <si>
    <t>金沢桜丘</t>
  </si>
  <si>
    <t>17120E</t>
  </si>
  <si>
    <t>工業（県立）</t>
  </si>
  <si>
    <t>17119A</t>
  </si>
  <si>
    <t>金沢商業</t>
  </si>
  <si>
    <t>17118C</t>
  </si>
  <si>
    <t>金沢伏見</t>
  </si>
  <si>
    <t>17117E</t>
  </si>
  <si>
    <t>金沢中央</t>
  </si>
  <si>
    <t>17116G</t>
  </si>
  <si>
    <t>金沢二水</t>
  </si>
  <si>
    <t>17115J</t>
  </si>
  <si>
    <t>金沢泉丘</t>
  </si>
  <si>
    <t>17114A</t>
  </si>
  <si>
    <t>金沢錦丘</t>
  </si>
  <si>
    <t>17113B</t>
  </si>
  <si>
    <t>翠星</t>
  </si>
  <si>
    <t>17112D</t>
  </si>
  <si>
    <t>松任</t>
  </si>
  <si>
    <t>17111F</t>
  </si>
  <si>
    <t>鶴来</t>
  </si>
  <si>
    <t>17110H</t>
  </si>
  <si>
    <t>寺井</t>
  </si>
  <si>
    <t>17109D</t>
  </si>
  <si>
    <t>小松北</t>
  </si>
  <si>
    <t>17108F</t>
  </si>
  <si>
    <t>17107H</t>
  </si>
  <si>
    <t>小松工業</t>
  </si>
  <si>
    <t>17106K</t>
  </si>
  <si>
    <t>小松商業</t>
  </si>
  <si>
    <t>17105A</t>
  </si>
  <si>
    <t>加賀</t>
  </si>
  <si>
    <t>17104C</t>
  </si>
  <si>
    <t>加賀聖城</t>
  </si>
  <si>
    <t>17103E</t>
  </si>
  <si>
    <t>大聖寺</t>
  </si>
  <si>
    <t>17102G</t>
  </si>
  <si>
    <t>大聖寺実業</t>
  </si>
  <si>
    <t>17101J</t>
  </si>
  <si>
    <t>石川工業高専</t>
  </si>
  <si>
    <t>17091H</t>
  </si>
  <si>
    <t>金沢大学附属特別支援</t>
  </si>
  <si>
    <t>17051J</t>
  </si>
  <si>
    <t>金沢大学附属</t>
  </si>
  <si>
    <t>17001B</t>
  </si>
  <si>
    <t>16999E</t>
  </si>
  <si>
    <t>片山学園</t>
  </si>
  <si>
    <t>16510H</t>
  </si>
  <si>
    <t>16509D</t>
  </si>
  <si>
    <t>高岡向陵</t>
  </si>
  <si>
    <t>16508F</t>
  </si>
  <si>
    <t>高岡龍谷</t>
  </si>
  <si>
    <t>16507H</t>
  </si>
  <si>
    <t>高岡第一</t>
  </si>
  <si>
    <t>16506K</t>
  </si>
  <si>
    <t>富山国際大学付属</t>
  </si>
  <si>
    <t>16505A</t>
  </si>
  <si>
    <t>富山第一</t>
  </si>
  <si>
    <t>16504C</t>
  </si>
  <si>
    <t>高朋</t>
  </si>
  <si>
    <t>16503E</t>
  </si>
  <si>
    <t>龍谷富山</t>
  </si>
  <si>
    <t>16502G</t>
  </si>
  <si>
    <t>不二越工業</t>
  </si>
  <si>
    <t>16501J</t>
  </si>
  <si>
    <t>高岡高等支援</t>
  </si>
  <si>
    <t>16462D</t>
  </si>
  <si>
    <t>富山高等支援</t>
  </si>
  <si>
    <t>16461F</t>
  </si>
  <si>
    <t>にいかわ総合支援</t>
  </si>
  <si>
    <t>16460H</t>
  </si>
  <si>
    <t>となみ総合支援</t>
  </si>
  <si>
    <t>16459D</t>
  </si>
  <si>
    <t>しらとり支援</t>
  </si>
  <si>
    <t>16458F</t>
  </si>
  <si>
    <t>高志支援</t>
  </si>
  <si>
    <t>16457H</t>
  </si>
  <si>
    <t>高岡支援</t>
  </si>
  <si>
    <t>16456K</t>
  </si>
  <si>
    <t>ふるさと支援</t>
  </si>
  <si>
    <t>16455A</t>
  </si>
  <si>
    <t>富山総合支援</t>
  </si>
  <si>
    <t>16454C</t>
  </si>
  <si>
    <t>高岡聴覚総合支援</t>
  </si>
  <si>
    <t>16453E</t>
  </si>
  <si>
    <t>富山聴覚総合支援</t>
  </si>
  <si>
    <t>16452G</t>
  </si>
  <si>
    <t>富山視覚総合支援</t>
  </si>
  <si>
    <t>16451J</t>
  </si>
  <si>
    <t>南砺福野</t>
  </si>
  <si>
    <t>16150A</t>
  </si>
  <si>
    <t>となみ野</t>
  </si>
  <si>
    <t>16149H</t>
  </si>
  <si>
    <t>新川みどり野</t>
  </si>
  <si>
    <t>16148K</t>
  </si>
  <si>
    <t>16147A</t>
  </si>
  <si>
    <t>16146C</t>
  </si>
  <si>
    <t>呉羽</t>
  </si>
  <si>
    <t>16145E</t>
  </si>
  <si>
    <t>石動</t>
  </si>
  <si>
    <t>16143J</t>
  </si>
  <si>
    <t>砺波工業</t>
  </si>
  <si>
    <t>16137D</t>
  </si>
  <si>
    <t>砺波</t>
  </si>
  <si>
    <t>16136F</t>
  </si>
  <si>
    <t>志貴野</t>
  </si>
  <si>
    <t>16135H</t>
  </si>
  <si>
    <t>高岡南</t>
  </si>
  <si>
    <t>16134K</t>
  </si>
  <si>
    <t>氷見</t>
  </si>
  <si>
    <t>16132C</t>
  </si>
  <si>
    <t>新湊</t>
  </si>
  <si>
    <t>16131E</t>
  </si>
  <si>
    <t>伏木</t>
  </si>
  <si>
    <t>16130G</t>
  </si>
  <si>
    <t>高岡商業</t>
  </si>
  <si>
    <t>16129C</t>
  </si>
  <si>
    <t>高岡工芸</t>
  </si>
  <si>
    <t>16126J</t>
  </si>
  <si>
    <t>16125A</t>
  </si>
  <si>
    <t>小杉</t>
  </si>
  <si>
    <t>16124B</t>
  </si>
  <si>
    <t>中央農業</t>
  </si>
  <si>
    <t>16123D</t>
  </si>
  <si>
    <t>雄峰</t>
  </si>
  <si>
    <t>16122F</t>
  </si>
  <si>
    <t>16121H</t>
  </si>
  <si>
    <t>富山西</t>
  </si>
  <si>
    <t>16120K</t>
  </si>
  <si>
    <t>富山工業</t>
  </si>
  <si>
    <t>16118H</t>
  </si>
  <si>
    <t>富山商業</t>
  </si>
  <si>
    <t>16117K</t>
  </si>
  <si>
    <t>富山中部</t>
  </si>
  <si>
    <t>16116A</t>
  </si>
  <si>
    <t>富山いずみ</t>
  </si>
  <si>
    <t>16115C</t>
  </si>
  <si>
    <t>富山</t>
  </si>
  <si>
    <t>16114E</t>
  </si>
  <si>
    <t>富山南</t>
  </si>
  <si>
    <t>16113G</t>
  </si>
  <si>
    <t>富山東</t>
  </si>
  <si>
    <t>16112J</t>
  </si>
  <si>
    <t>富山北部</t>
  </si>
  <si>
    <t>16111A</t>
  </si>
  <si>
    <t>雄山</t>
  </si>
  <si>
    <t>16110B</t>
  </si>
  <si>
    <t>上市</t>
  </si>
  <si>
    <t>16109J</t>
  </si>
  <si>
    <t>滑川</t>
  </si>
  <si>
    <t>16107B</t>
  </si>
  <si>
    <t>魚津工業</t>
  </si>
  <si>
    <t>16105F</t>
  </si>
  <si>
    <t>魚津</t>
  </si>
  <si>
    <t>16104H</t>
  </si>
  <si>
    <t>16103K</t>
  </si>
  <si>
    <t>入善</t>
  </si>
  <si>
    <t>16102A</t>
  </si>
  <si>
    <t>富山高専</t>
  </si>
  <si>
    <t>16093J</t>
  </si>
  <si>
    <t>富山大学教育学部附属特別支援</t>
  </si>
  <si>
    <t>16051C</t>
  </si>
  <si>
    <t>15999K</t>
  </si>
  <si>
    <t>開志創造</t>
  </si>
  <si>
    <t>15521H</t>
  </si>
  <si>
    <t>開志国際</t>
  </si>
  <si>
    <t>15520K</t>
  </si>
  <si>
    <t>新潟英智</t>
  </si>
  <si>
    <t>15519F</t>
  </si>
  <si>
    <t>創進学園</t>
  </si>
  <si>
    <t>15518H</t>
  </si>
  <si>
    <t>開志学園</t>
  </si>
  <si>
    <t>15517K</t>
  </si>
  <si>
    <t>日本文理</t>
  </si>
  <si>
    <t>15516A</t>
  </si>
  <si>
    <t>東京学館新潟</t>
  </si>
  <si>
    <t>15515C</t>
  </si>
  <si>
    <t>新潟第一</t>
  </si>
  <si>
    <t>15514E</t>
  </si>
  <si>
    <t>関根学園</t>
  </si>
  <si>
    <t>15513G</t>
  </si>
  <si>
    <t>敬和学園</t>
  </si>
  <si>
    <t>15512J</t>
  </si>
  <si>
    <t>新潟清心女子</t>
  </si>
  <si>
    <t>15511A</t>
  </si>
  <si>
    <t>新潟産業大学附属</t>
  </si>
  <si>
    <t>15510B</t>
  </si>
  <si>
    <t>新発田中央</t>
  </si>
  <si>
    <t>15509J</t>
  </si>
  <si>
    <t>加茂暁星</t>
  </si>
  <si>
    <t>15508A</t>
  </si>
  <si>
    <t>上越</t>
  </si>
  <si>
    <t>15507B</t>
  </si>
  <si>
    <t>帝京長岡</t>
  </si>
  <si>
    <t>15505F</t>
  </si>
  <si>
    <t>中越</t>
  </si>
  <si>
    <t>15504H</t>
  </si>
  <si>
    <t>北越</t>
  </si>
  <si>
    <t>15503K</t>
  </si>
  <si>
    <t>新潟青陵</t>
  </si>
  <si>
    <t>15502A</t>
  </si>
  <si>
    <t>新潟明訓</t>
  </si>
  <si>
    <t>15501C</t>
  </si>
  <si>
    <t>江南高等特別支援</t>
  </si>
  <si>
    <t>15462J</t>
  </si>
  <si>
    <t>村上特別支援</t>
  </si>
  <si>
    <t>15461A</t>
  </si>
  <si>
    <t>月ケ岡特別支援</t>
  </si>
  <si>
    <t>15460B</t>
  </si>
  <si>
    <t>上越特別支援</t>
  </si>
  <si>
    <t>15459J</t>
  </si>
  <si>
    <t>高田特別支援</t>
  </si>
  <si>
    <t>15458A</t>
  </si>
  <si>
    <t>15457B</t>
  </si>
  <si>
    <t>柏崎特別支援</t>
  </si>
  <si>
    <t>15456D</t>
  </si>
  <si>
    <t>東新潟特別支援</t>
  </si>
  <si>
    <t>15455F</t>
  </si>
  <si>
    <t>長岡聾</t>
  </si>
  <si>
    <t>15454H</t>
  </si>
  <si>
    <t>佐渡特別支援</t>
  </si>
  <si>
    <t>15442D</t>
  </si>
  <si>
    <t>小出特別支援</t>
  </si>
  <si>
    <t>15441F</t>
  </si>
  <si>
    <t>新潟よつば学園</t>
  </si>
  <si>
    <t>15439D</t>
  </si>
  <si>
    <t>新発田竹俣特別支援</t>
  </si>
  <si>
    <t>15438F</t>
  </si>
  <si>
    <t>川西高等特別支援</t>
  </si>
  <si>
    <t>15437H</t>
  </si>
  <si>
    <t>駒林特別支援</t>
  </si>
  <si>
    <t>15436K</t>
  </si>
  <si>
    <t>吉川高等特別支援</t>
  </si>
  <si>
    <t>15435A</t>
  </si>
  <si>
    <t>西蒲高等特別支援</t>
  </si>
  <si>
    <t>15434C</t>
  </si>
  <si>
    <t>はまぐみ特別支援</t>
  </si>
  <si>
    <t>15433E</t>
  </si>
  <si>
    <t>はまなす特別支援</t>
  </si>
  <si>
    <t>15432G</t>
  </si>
  <si>
    <t>五泉特別支援</t>
  </si>
  <si>
    <t>15431J</t>
  </si>
  <si>
    <t>碧</t>
  </si>
  <si>
    <t>15221J</t>
  </si>
  <si>
    <t>15220A</t>
  </si>
  <si>
    <t>佐渡</t>
  </si>
  <si>
    <t>15219G</t>
  </si>
  <si>
    <t>直江津</t>
  </si>
  <si>
    <t>15218J</t>
  </si>
  <si>
    <t>津南</t>
  </si>
  <si>
    <t>15216B</t>
  </si>
  <si>
    <t>燕</t>
  </si>
  <si>
    <t>15215D</t>
  </si>
  <si>
    <t>正徳館</t>
  </si>
  <si>
    <t>15214F</t>
  </si>
  <si>
    <t>阿賀野</t>
  </si>
  <si>
    <t>15213H</t>
  </si>
  <si>
    <t>新潟翠江</t>
  </si>
  <si>
    <t>15212K</t>
  </si>
  <si>
    <t>柏崎翔洋</t>
  </si>
  <si>
    <t>15211A</t>
  </si>
  <si>
    <t>村上</t>
  </si>
  <si>
    <t>15210C</t>
  </si>
  <si>
    <t>15209K</t>
  </si>
  <si>
    <t>長岡向陵</t>
  </si>
  <si>
    <t>15207C</t>
  </si>
  <si>
    <t>荒川</t>
  </si>
  <si>
    <t>15206E</t>
  </si>
  <si>
    <t>新発田商業</t>
  </si>
  <si>
    <t>15205G</t>
  </si>
  <si>
    <t>新発田南</t>
  </si>
  <si>
    <t>15204J</t>
  </si>
  <si>
    <t>分水</t>
  </si>
  <si>
    <t>15203A</t>
  </si>
  <si>
    <t>新潟北</t>
  </si>
  <si>
    <t>15202B</t>
  </si>
  <si>
    <t>明鏡</t>
  </si>
  <si>
    <t>15201D</t>
  </si>
  <si>
    <t>新津南</t>
  </si>
  <si>
    <t>15199J</t>
  </si>
  <si>
    <t>新潟東</t>
  </si>
  <si>
    <t>15198A</t>
  </si>
  <si>
    <t>万代</t>
  </si>
  <si>
    <t>15193K</t>
  </si>
  <si>
    <t>佐渡総合</t>
  </si>
  <si>
    <t>15189A</t>
  </si>
  <si>
    <t>羽茂</t>
  </si>
  <si>
    <t>15185J</t>
  </si>
  <si>
    <t>15184A</t>
  </si>
  <si>
    <t>15183B</t>
  </si>
  <si>
    <t>糸魚川白嶺</t>
  </si>
  <si>
    <t>15182D</t>
  </si>
  <si>
    <t>糸魚川</t>
  </si>
  <si>
    <t>15181F</t>
  </si>
  <si>
    <t>有恒</t>
  </si>
  <si>
    <t>15178F</t>
  </si>
  <si>
    <t>新井</t>
  </si>
  <si>
    <t>15174C</t>
  </si>
  <si>
    <t>15173E</t>
  </si>
  <si>
    <t>上越総合技術</t>
  </si>
  <si>
    <t>15172G</t>
  </si>
  <si>
    <t>高田農業</t>
  </si>
  <si>
    <t>15171J</t>
  </si>
  <si>
    <t>高田南城</t>
  </si>
  <si>
    <t>15170A</t>
  </si>
  <si>
    <t>高田北城</t>
  </si>
  <si>
    <t>15169G</t>
  </si>
  <si>
    <t>15168J</t>
  </si>
  <si>
    <t>出雲崎</t>
  </si>
  <si>
    <t>15167A</t>
  </si>
  <si>
    <t>柏崎工業</t>
  </si>
  <si>
    <t>15165D</t>
  </si>
  <si>
    <t>柏崎総合</t>
  </si>
  <si>
    <t>15164F</t>
  </si>
  <si>
    <t>柏崎常盤</t>
  </si>
  <si>
    <t>15163H</t>
  </si>
  <si>
    <t>柏崎</t>
  </si>
  <si>
    <t>15162K</t>
  </si>
  <si>
    <t>15161A</t>
  </si>
  <si>
    <t>十日町総合</t>
  </si>
  <si>
    <t>15159K</t>
  </si>
  <si>
    <t>十日町</t>
  </si>
  <si>
    <t>15158A</t>
  </si>
  <si>
    <t>塩沢商工</t>
  </si>
  <si>
    <t>15157C</t>
  </si>
  <si>
    <t>八海</t>
  </si>
  <si>
    <t>15156E</t>
  </si>
  <si>
    <t>六日町</t>
  </si>
  <si>
    <t>15155G</t>
  </si>
  <si>
    <t>小出</t>
  </si>
  <si>
    <t>15154J</t>
  </si>
  <si>
    <t>堀之内</t>
  </si>
  <si>
    <t>15153A</t>
  </si>
  <si>
    <t>小千谷西</t>
  </si>
  <si>
    <t>15152B</t>
  </si>
  <si>
    <t>小千谷</t>
  </si>
  <si>
    <t>15151D</t>
  </si>
  <si>
    <t>15150F</t>
  </si>
  <si>
    <t>15149B</t>
  </si>
  <si>
    <t>三条商業</t>
  </si>
  <si>
    <t>15147F</t>
  </si>
  <si>
    <t>新潟県央工業</t>
  </si>
  <si>
    <t>15146H</t>
  </si>
  <si>
    <t>三条東</t>
  </si>
  <si>
    <t>15145K</t>
  </si>
  <si>
    <t>三条</t>
  </si>
  <si>
    <t>15144A</t>
  </si>
  <si>
    <t>栃尾</t>
  </si>
  <si>
    <t>15143C</t>
  </si>
  <si>
    <t>見附</t>
  </si>
  <si>
    <t>15141G</t>
  </si>
  <si>
    <t>長岡商業</t>
  </si>
  <si>
    <t>15140J</t>
  </si>
  <si>
    <t>長岡工業</t>
  </si>
  <si>
    <t>15139E</t>
  </si>
  <si>
    <t>長岡農業</t>
  </si>
  <si>
    <t>15138G</t>
  </si>
  <si>
    <t>長岡明徳</t>
  </si>
  <si>
    <t>15137J</t>
  </si>
  <si>
    <t>長岡大手</t>
  </si>
  <si>
    <t>15136A</t>
  </si>
  <si>
    <t>長岡</t>
  </si>
  <si>
    <t>15135B</t>
  </si>
  <si>
    <t>阿賀黎明</t>
  </si>
  <si>
    <t>15134D</t>
  </si>
  <si>
    <t>村松</t>
  </si>
  <si>
    <t>15133F</t>
  </si>
  <si>
    <t>五泉</t>
  </si>
  <si>
    <t>15132H</t>
  </si>
  <si>
    <t>15131K</t>
  </si>
  <si>
    <t>新津工業</t>
  </si>
  <si>
    <t>15130A</t>
  </si>
  <si>
    <t>新津</t>
  </si>
  <si>
    <t>15129H</t>
  </si>
  <si>
    <t>豊栄</t>
  </si>
  <si>
    <t>15128K</t>
  </si>
  <si>
    <t>中条</t>
  </si>
  <si>
    <t>15126C</t>
  </si>
  <si>
    <t>村上桜ケ丘</t>
  </si>
  <si>
    <t>15123J</t>
  </si>
  <si>
    <t>15122A</t>
  </si>
  <si>
    <t>新発田農業</t>
  </si>
  <si>
    <t>15120D</t>
  </si>
  <si>
    <t>西新発田</t>
  </si>
  <si>
    <t>15119A</t>
  </si>
  <si>
    <t>新発田</t>
  </si>
  <si>
    <t>15118B</t>
  </si>
  <si>
    <t>15117D</t>
  </si>
  <si>
    <t>巻総合</t>
  </si>
  <si>
    <t>15113A</t>
  </si>
  <si>
    <t>巻</t>
  </si>
  <si>
    <t>15112C</t>
  </si>
  <si>
    <t>新潟向陽</t>
  </si>
  <si>
    <t>15110G</t>
  </si>
  <si>
    <t>新潟商業</t>
  </si>
  <si>
    <t>15109C</t>
  </si>
  <si>
    <t>新潟工業</t>
  </si>
  <si>
    <t>15107G</t>
  </si>
  <si>
    <t>新潟西</t>
  </si>
  <si>
    <t>15105A</t>
  </si>
  <si>
    <t>新潟江南</t>
  </si>
  <si>
    <t>15104B</t>
  </si>
  <si>
    <t>新潟南</t>
  </si>
  <si>
    <t>15103D</t>
  </si>
  <si>
    <t>新潟中央</t>
  </si>
  <si>
    <t>15102F</t>
  </si>
  <si>
    <t>新潟</t>
  </si>
  <si>
    <t>15101H</t>
  </si>
  <si>
    <t>長岡工業高専</t>
  </si>
  <si>
    <t>15091G</t>
  </si>
  <si>
    <t>新潟大学附属特別支援</t>
  </si>
  <si>
    <t>15051H</t>
  </si>
  <si>
    <t>14999D</t>
  </si>
  <si>
    <t>聖坂支援学校高等部</t>
  </si>
  <si>
    <t>14952H</t>
  </si>
  <si>
    <t>横浜訓盲学院高等部</t>
  </si>
  <si>
    <t>14951K</t>
  </si>
  <si>
    <t>鹿島山北</t>
  </si>
  <si>
    <t>14588C</t>
  </si>
  <si>
    <t>横浜富士見丘学園</t>
  </si>
  <si>
    <t>14587E</t>
  </si>
  <si>
    <t>シュタイナー学園高等部</t>
  </si>
  <si>
    <t>14586G</t>
  </si>
  <si>
    <t>星槎</t>
  </si>
  <si>
    <t>14584A</t>
  </si>
  <si>
    <t>自修館</t>
  </si>
  <si>
    <t>14582D</t>
  </si>
  <si>
    <t>桐蔭学園</t>
  </si>
  <si>
    <t>14581F</t>
  </si>
  <si>
    <t>厚木中央</t>
  </si>
  <si>
    <t>14580H</t>
  </si>
  <si>
    <t>柏木学園</t>
  </si>
  <si>
    <t>14579D</t>
  </si>
  <si>
    <t>公文国際学園高等部</t>
  </si>
  <si>
    <t>14578F</t>
  </si>
  <si>
    <t>慶應義塾湘南藤沢高等部</t>
  </si>
  <si>
    <t>14577H</t>
  </si>
  <si>
    <t>横浜翠陵</t>
  </si>
  <si>
    <t>14576K</t>
  </si>
  <si>
    <t>秀英</t>
  </si>
  <si>
    <t>14575A</t>
  </si>
  <si>
    <t>森村学園高等部</t>
  </si>
  <si>
    <t>14574C</t>
  </si>
  <si>
    <t>桐光学園</t>
  </si>
  <si>
    <t>14573E</t>
  </si>
  <si>
    <t>横浜隼人</t>
  </si>
  <si>
    <t>14572G</t>
  </si>
  <si>
    <t>神奈川大学附属</t>
  </si>
  <si>
    <t>14571J</t>
  </si>
  <si>
    <t>14570A</t>
  </si>
  <si>
    <t>函嶺白百合学園</t>
  </si>
  <si>
    <t>14569G</t>
  </si>
  <si>
    <t>立花学園</t>
  </si>
  <si>
    <t>14568J</t>
  </si>
  <si>
    <t>聖セシリア女子</t>
  </si>
  <si>
    <t>14567A</t>
  </si>
  <si>
    <t>麻布大学附属</t>
  </si>
  <si>
    <t>14566B</t>
  </si>
  <si>
    <t>東海大学付属相模</t>
  </si>
  <si>
    <t>14565D</t>
  </si>
  <si>
    <t>相模女子大学高等部</t>
  </si>
  <si>
    <t>14564F</t>
  </si>
  <si>
    <t>相模原（私立）</t>
  </si>
  <si>
    <t>14563H</t>
  </si>
  <si>
    <t>逗子開成</t>
  </si>
  <si>
    <t>14562K</t>
  </si>
  <si>
    <t>聖和学院</t>
  </si>
  <si>
    <t>14561A</t>
  </si>
  <si>
    <t>アレセイア湘南</t>
  </si>
  <si>
    <t>14560C</t>
  </si>
  <si>
    <t>14559K</t>
  </si>
  <si>
    <t>相洋</t>
  </si>
  <si>
    <t>14558A</t>
  </si>
  <si>
    <t>向上</t>
  </si>
  <si>
    <t>14557C</t>
  </si>
  <si>
    <t>聖園女学院</t>
  </si>
  <si>
    <t>14556E</t>
  </si>
  <si>
    <t>藤沢翔陵</t>
  </si>
  <si>
    <t>14555G</t>
  </si>
  <si>
    <t>藤嶺学園藤沢</t>
  </si>
  <si>
    <t>14554J</t>
  </si>
  <si>
    <t>日本大学藤沢</t>
  </si>
  <si>
    <t>14553A</t>
  </si>
  <si>
    <t>湘南白百合学園</t>
  </si>
  <si>
    <t>14552B</t>
  </si>
  <si>
    <t>湘南学園</t>
  </si>
  <si>
    <t>14551D</t>
  </si>
  <si>
    <t>湘南工科大学附属</t>
  </si>
  <si>
    <t>14550F</t>
  </si>
  <si>
    <t>鵠沼</t>
  </si>
  <si>
    <t>14549B</t>
  </si>
  <si>
    <t>清泉女学院</t>
  </si>
  <si>
    <t>14548D</t>
  </si>
  <si>
    <t>鎌倉国際文理</t>
  </si>
  <si>
    <t>14547F</t>
  </si>
  <si>
    <t>北鎌倉女子学園</t>
  </si>
  <si>
    <t>14546H</t>
  </si>
  <si>
    <t>鎌倉女学院</t>
  </si>
  <si>
    <t>14545K</t>
  </si>
  <si>
    <t>鎌倉学園</t>
  </si>
  <si>
    <t>14544A</t>
  </si>
  <si>
    <t>栄光学園</t>
  </si>
  <si>
    <t>14543C</t>
  </si>
  <si>
    <t>平塚学園</t>
  </si>
  <si>
    <t>14542E</t>
  </si>
  <si>
    <t>日本女子大学附属</t>
  </si>
  <si>
    <t>14541G</t>
  </si>
  <si>
    <t>法政大学第二</t>
  </si>
  <si>
    <t>14540J</t>
  </si>
  <si>
    <t>洗足学園</t>
  </si>
  <si>
    <t>14539E</t>
  </si>
  <si>
    <t>サレジオ学院</t>
  </si>
  <si>
    <t>14538G</t>
  </si>
  <si>
    <t>カリタス女子</t>
  </si>
  <si>
    <t>14537J</t>
  </si>
  <si>
    <t>大西学園</t>
  </si>
  <si>
    <t>14536A</t>
  </si>
  <si>
    <t>横須賀学院</t>
  </si>
  <si>
    <t>14535B</t>
  </si>
  <si>
    <t>神奈川歯科大学系属緑ヶ丘女子</t>
  </si>
  <si>
    <t>14534D</t>
  </si>
  <si>
    <t>三浦学苑</t>
  </si>
  <si>
    <t>14533F</t>
  </si>
  <si>
    <t>湘南学院</t>
  </si>
  <si>
    <t>14532H</t>
  </si>
  <si>
    <t>山手学院</t>
  </si>
  <si>
    <t>14531K</t>
  </si>
  <si>
    <t>横浜</t>
  </si>
  <si>
    <t>14530A</t>
  </si>
  <si>
    <t>横浜創学館</t>
  </si>
  <si>
    <t>14529H</t>
  </si>
  <si>
    <t>関東学院六浦</t>
  </si>
  <si>
    <t>14528K</t>
  </si>
  <si>
    <t>横浜学園</t>
  </si>
  <si>
    <t>14527A</t>
  </si>
  <si>
    <t>武相</t>
  </si>
  <si>
    <t>14526C</t>
  </si>
  <si>
    <t>日本大学</t>
  </si>
  <si>
    <t>14525E</t>
  </si>
  <si>
    <t>14524G</t>
  </si>
  <si>
    <t>慶應義塾</t>
  </si>
  <si>
    <t>14523J</t>
  </si>
  <si>
    <t>英理女子学院</t>
  </si>
  <si>
    <t>14522A</t>
  </si>
  <si>
    <t>横浜商科大学</t>
  </si>
  <si>
    <t>14520D</t>
  </si>
  <si>
    <t>法政大学国際</t>
  </si>
  <si>
    <t>14519A</t>
  </si>
  <si>
    <t>聖ヨゼフ学園</t>
  </si>
  <si>
    <t>14518B</t>
  </si>
  <si>
    <t>鶴見大学附属</t>
  </si>
  <si>
    <t>14517D</t>
  </si>
  <si>
    <t>橘学苑</t>
  </si>
  <si>
    <t>14516F</t>
  </si>
  <si>
    <t>白鵬女子</t>
  </si>
  <si>
    <t>14515H</t>
  </si>
  <si>
    <t>捜真女学校高等学部</t>
  </si>
  <si>
    <t>14514K</t>
  </si>
  <si>
    <t>横浜創英</t>
  </si>
  <si>
    <t>14513A</t>
  </si>
  <si>
    <t>神奈川学園</t>
  </si>
  <si>
    <t>14512C</t>
  </si>
  <si>
    <t>浅野</t>
  </si>
  <si>
    <t>14511E</t>
  </si>
  <si>
    <t>横浜清風</t>
  </si>
  <si>
    <t>14510G</t>
  </si>
  <si>
    <t>青山学院横浜英和</t>
  </si>
  <si>
    <t>14508E</t>
  </si>
  <si>
    <t>関東学院</t>
  </si>
  <si>
    <t>14507G</t>
  </si>
  <si>
    <t>聖光学院</t>
  </si>
  <si>
    <t>14506J</t>
  </si>
  <si>
    <t>中央大学附属横浜</t>
  </si>
  <si>
    <t>14505A</t>
  </si>
  <si>
    <t>横浜女学院</t>
  </si>
  <si>
    <t>14504B</t>
  </si>
  <si>
    <t>横浜共立学園</t>
  </si>
  <si>
    <t>14503D</t>
  </si>
  <si>
    <t>横浜雙葉</t>
  </si>
  <si>
    <t>14502F</t>
  </si>
  <si>
    <t>フェリス女学院</t>
  </si>
  <si>
    <t>14501H</t>
  </si>
  <si>
    <t>田島支援</t>
  </si>
  <si>
    <t>14478K</t>
  </si>
  <si>
    <t>14477A</t>
  </si>
  <si>
    <t>日野中央高等特別支援</t>
  </si>
  <si>
    <t>14476C</t>
  </si>
  <si>
    <t>本郷特別支援</t>
  </si>
  <si>
    <t>14475E</t>
  </si>
  <si>
    <t>小田原支援</t>
  </si>
  <si>
    <t>14474G</t>
  </si>
  <si>
    <t>伊勢原支援</t>
  </si>
  <si>
    <t>14473J</t>
  </si>
  <si>
    <t>みどり支援</t>
  </si>
  <si>
    <t>14472A</t>
  </si>
  <si>
    <t>横須賀市立ろう</t>
  </si>
  <si>
    <t>14471B</t>
  </si>
  <si>
    <t>川崎市立ろう</t>
  </si>
  <si>
    <t>14470D</t>
  </si>
  <si>
    <t>上菅田特別支援</t>
  </si>
  <si>
    <t>14469A</t>
  </si>
  <si>
    <t>港南台ひの特別支援</t>
  </si>
  <si>
    <t>14468B</t>
  </si>
  <si>
    <t>鎌倉支援</t>
  </si>
  <si>
    <t>14467D</t>
  </si>
  <si>
    <t>ろう特別支援</t>
  </si>
  <si>
    <t>14466F</t>
  </si>
  <si>
    <t>盲特別支援</t>
  </si>
  <si>
    <t>14465H</t>
  </si>
  <si>
    <t>湘南支援</t>
  </si>
  <si>
    <t>14464K</t>
  </si>
  <si>
    <t>藤沢支援</t>
  </si>
  <si>
    <t>14463A</t>
  </si>
  <si>
    <t>高津支援</t>
  </si>
  <si>
    <t>14462C</t>
  </si>
  <si>
    <t>鶴見支援</t>
  </si>
  <si>
    <t>14461E</t>
  </si>
  <si>
    <t>相模原支援</t>
  </si>
  <si>
    <t>14460G</t>
  </si>
  <si>
    <t>座間支援</t>
  </si>
  <si>
    <t>14459C</t>
  </si>
  <si>
    <t>平塚支援</t>
  </si>
  <si>
    <t>14458E</t>
  </si>
  <si>
    <t>武山支援</t>
  </si>
  <si>
    <t>14457G</t>
  </si>
  <si>
    <t>中原支援</t>
  </si>
  <si>
    <t>14456J</t>
  </si>
  <si>
    <t>保土ケ谷支援</t>
  </si>
  <si>
    <t>14455A</t>
  </si>
  <si>
    <t>三ツ境支援</t>
  </si>
  <si>
    <t>14454B</t>
  </si>
  <si>
    <t>瀬谷支援</t>
  </si>
  <si>
    <t>14453D</t>
  </si>
  <si>
    <t>平塚ろう</t>
  </si>
  <si>
    <t>14452F</t>
  </si>
  <si>
    <t>平塚盲</t>
  </si>
  <si>
    <t>14451H</t>
  </si>
  <si>
    <t>横浜ひなたやま支援</t>
  </si>
  <si>
    <t>14450K</t>
  </si>
  <si>
    <t>金沢支援</t>
  </si>
  <si>
    <t>14448H</t>
  </si>
  <si>
    <t>二つ橋高等特別支援</t>
  </si>
  <si>
    <t>14447K</t>
  </si>
  <si>
    <t>麻生支援</t>
  </si>
  <si>
    <t>14446A</t>
  </si>
  <si>
    <t>津久井支援</t>
  </si>
  <si>
    <t>14445C</t>
  </si>
  <si>
    <t>横浜南支援</t>
  </si>
  <si>
    <t>14444E</t>
  </si>
  <si>
    <t>秦野支援</t>
  </si>
  <si>
    <t>14443G</t>
  </si>
  <si>
    <t>茅ケ崎支援</t>
  </si>
  <si>
    <t>14442J</t>
  </si>
  <si>
    <t>藤沢市立白浜養護</t>
  </si>
  <si>
    <t>14441A</t>
  </si>
  <si>
    <t>北綱島特別支援</t>
  </si>
  <si>
    <t>14440B</t>
  </si>
  <si>
    <t>あおば支援</t>
  </si>
  <si>
    <t>14439J</t>
  </si>
  <si>
    <t>左近山特別支援</t>
  </si>
  <si>
    <t>14438A</t>
  </si>
  <si>
    <t>えびな支援</t>
  </si>
  <si>
    <t>14437B</t>
  </si>
  <si>
    <t>相模原中央支援</t>
  </si>
  <si>
    <t>14436D</t>
  </si>
  <si>
    <t>若葉台特別支援</t>
  </si>
  <si>
    <t>14435F</t>
  </si>
  <si>
    <t>東俣野特別支援</t>
  </si>
  <si>
    <t>14434H</t>
  </si>
  <si>
    <t>14432A</t>
  </si>
  <si>
    <t>岩戸支援</t>
  </si>
  <si>
    <t>14431C</t>
  </si>
  <si>
    <t>平塚農商</t>
  </si>
  <si>
    <t>14325B</t>
  </si>
  <si>
    <t>横須賀南</t>
  </si>
  <si>
    <t>14324D</t>
  </si>
  <si>
    <t>相模原弥栄</t>
  </si>
  <si>
    <t>14323F</t>
  </si>
  <si>
    <t>横浜氷取沢</t>
  </si>
  <si>
    <t>14322H</t>
  </si>
  <si>
    <t>横浜明朋</t>
  </si>
  <si>
    <t>14321K</t>
  </si>
  <si>
    <t>吉田島</t>
  </si>
  <si>
    <t>14320A</t>
  </si>
  <si>
    <t>相模向陽館</t>
  </si>
  <si>
    <t>14319H</t>
  </si>
  <si>
    <t>藤沢清流</t>
  </si>
  <si>
    <t>14317A</t>
  </si>
  <si>
    <t>川崎工科</t>
  </si>
  <si>
    <t>14316C</t>
  </si>
  <si>
    <t>横浜サイエンスフロンティア</t>
  </si>
  <si>
    <t>14315E</t>
  </si>
  <si>
    <t>相模原</t>
  </si>
  <si>
    <t>14314G</t>
  </si>
  <si>
    <t>平塚</t>
  </si>
  <si>
    <t>14313J</t>
  </si>
  <si>
    <t>座間総合</t>
  </si>
  <si>
    <t>14312A</t>
  </si>
  <si>
    <t>平塚湘風</t>
  </si>
  <si>
    <t>14311B</t>
  </si>
  <si>
    <t>横浜栄</t>
  </si>
  <si>
    <t>14310D</t>
  </si>
  <si>
    <t>秦野総合</t>
  </si>
  <si>
    <t>14309A</t>
  </si>
  <si>
    <t>小田原東</t>
  </si>
  <si>
    <t>14307D</t>
  </si>
  <si>
    <t>14305H</t>
  </si>
  <si>
    <t>横浜修悠館</t>
  </si>
  <si>
    <t>14304K</t>
  </si>
  <si>
    <t>横浜緑園</t>
  </si>
  <si>
    <t>14303A</t>
  </si>
  <si>
    <t>横浜国際</t>
  </si>
  <si>
    <t>14302C</t>
  </si>
  <si>
    <t>厚木清南</t>
  </si>
  <si>
    <t>14301E</t>
  </si>
  <si>
    <t>神奈川総合産業</t>
  </si>
  <si>
    <t>14300G</t>
  </si>
  <si>
    <t>三浦初声</t>
  </si>
  <si>
    <t>14299K</t>
  </si>
  <si>
    <t>金沢総合</t>
  </si>
  <si>
    <t>14298A</t>
  </si>
  <si>
    <t>鶴見総合</t>
  </si>
  <si>
    <t>14297C</t>
  </si>
  <si>
    <t>藤沢総合</t>
  </si>
  <si>
    <t>14296E</t>
  </si>
  <si>
    <t>麻生総合</t>
  </si>
  <si>
    <t>14295G</t>
  </si>
  <si>
    <t>横浜旭陵</t>
  </si>
  <si>
    <t>14294J</t>
  </si>
  <si>
    <t>横浜清陵</t>
  </si>
  <si>
    <t>14293A</t>
  </si>
  <si>
    <t>横須賀総合</t>
  </si>
  <si>
    <t>14292B</t>
  </si>
  <si>
    <t>藤沢工科</t>
  </si>
  <si>
    <t>14290F</t>
  </si>
  <si>
    <t>平塚工科</t>
  </si>
  <si>
    <t>14289B</t>
  </si>
  <si>
    <t>横浜桜陽</t>
  </si>
  <si>
    <t>14288D</t>
  </si>
  <si>
    <t>横浜南陵</t>
  </si>
  <si>
    <t>14287F</t>
  </si>
  <si>
    <t>横浜総合</t>
  </si>
  <si>
    <t>14286H</t>
  </si>
  <si>
    <t>みなと総合</t>
  </si>
  <si>
    <t>14285K</t>
  </si>
  <si>
    <t>神奈川総合</t>
  </si>
  <si>
    <t>14284A</t>
  </si>
  <si>
    <t>相模田名</t>
  </si>
  <si>
    <t>14283C</t>
  </si>
  <si>
    <t>秦野曽屋</t>
  </si>
  <si>
    <t>14281G</t>
  </si>
  <si>
    <t>城郷</t>
  </si>
  <si>
    <t>14279E</t>
  </si>
  <si>
    <t>大和西</t>
  </si>
  <si>
    <t>14278G</t>
  </si>
  <si>
    <t>深沢</t>
  </si>
  <si>
    <t>14277J</t>
  </si>
  <si>
    <t>永谷</t>
  </si>
  <si>
    <t>14276A</t>
  </si>
  <si>
    <t>湘南台</t>
  </si>
  <si>
    <t>14272H</t>
  </si>
  <si>
    <t>厚木西</t>
  </si>
  <si>
    <t>14271K</t>
  </si>
  <si>
    <t>麻生</t>
  </si>
  <si>
    <t>14268K</t>
  </si>
  <si>
    <t>釜利谷</t>
  </si>
  <si>
    <t>14267A</t>
  </si>
  <si>
    <t>元石川</t>
  </si>
  <si>
    <t>14266C</t>
  </si>
  <si>
    <t>愛川</t>
  </si>
  <si>
    <t>14263J</t>
  </si>
  <si>
    <t>綾瀬西</t>
  </si>
  <si>
    <t>14262A</t>
  </si>
  <si>
    <t>14261B</t>
  </si>
  <si>
    <t>大船</t>
  </si>
  <si>
    <t>14258B</t>
  </si>
  <si>
    <t>菅</t>
  </si>
  <si>
    <t>14256F</t>
  </si>
  <si>
    <t>大師</t>
  </si>
  <si>
    <t>14255H</t>
  </si>
  <si>
    <t>上矢部</t>
  </si>
  <si>
    <t>14252C</t>
  </si>
  <si>
    <t>新栄</t>
  </si>
  <si>
    <t>14251E</t>
  </si>
  <si>
    <t>岸根</t>
  </si>
  <si>
    <t>14250G</t>
  </si>
  <si>
    <t>大和東</t>
  </si>
  <si>
    <t>14247G</t>
  </si>
  <si>
    <t>茅ケ崎西浜</t>
  </si>
  <si>
    <t>14242F</t>
  </si>
  <si>
    <t>14240K</t>
  </si>
  <si>
    <t>海老名</t>
  </si>
  <si>
    <t>14234E</t>
  </si>
  <si>
    <t>保土ケ谷</t>
  </si>
  <si>
    <t>14228A</t>
  </si>
  <si>
    <t>荏田</t>
  </si>
  <si>
    <t>14227B</t>
  </si>
  <si>
    <t>厚木北</t>
  </si>
  <si>
    <t>14226D</t>
  </si>
  <si>
    <t>14225F</t>
  </si>
  <si>
    <t>二宮</t>
  </si>
  <si>
    <t>14224H</t>
  </si>
  <si>
    <t>14223K</t>
  </si>
  <si>
    <t>逗子葉山</t>
  </si>
  <si>
    <t>14222A</t>
  </si>
  <si>
    <t>青葉総合</t>
  </si>
  <si>
    <t>14219A</t>
  </si>
  <si>
    <t>川崎総合科学</t>
  </si>
  <si>
    <t>14217E</t>
  </si>
  <si>
    <t>幸</t>
  </si>
  <si>
    <t>14216G</t>
  </si>
  <si>
    <t>横浜商業</t>
  </si>
  <si>
    <t>14212D</t>
  </si>
  <si>
    <t>橘</t>
  </si>
  <si>
    <t>14210H</t>
  </si>
  <si>
    <t>14209D</t>
  </si>
  <si>
    <t>川崎（市立）</t>
  </si>
  <si>
    <t>14208F</t>
  </si>
  <si>
    <t>14207H</t>
  </si>
  <si>
    <t>戸塚</t>
  </si>
  <si>
    <t>14206K</t>
  </si>
  <si>
    <t>14205A</t>
  </si>
  <si>
    <t>14204C</t>
  </si>
  <si>
    <t>南</t>
  </si>
  <si>
    <t>14202G</t>
  </si>
  <si>
    <t>綾瀬</t>
  </si>
  <si>
    <t>14201J</t>
  </si>
  <si>
    <t>大和南</t>
  </si>
  <si>
    <t>14200A</t>
  </si>
  <si>
    <t>上鶴間</t>
  </si>
  <si>
    <t>14199C</t>
  </si>
  <si>
    <t>足柄</t>
  </si>
  <si>
    <t>14198E</t>
  </si>
  <si>
    <t>生田東</t>
  </si>
  <si>
    <t>14195A</t>
  </si>
  <si>
    <t>新羽</t>
  </si>
  <si>
    <t>14191H</t>
  </si>
  <si>
    <t>津久井</t>
  </si>
  <si>
    <t>14189F</t>
  </si>
  <si>
    <t>相模原城山</t>
  </si>
  <si>
    <t>14188H</t>
  </si>
  <si>
    <t>山北</t>
  </si>
  <si>
    <t>14186A</t>
  </si>
  <si>
    <t>大磯</t>
  </si>
  <si>
    <t>14185C</t>
  </si>
  <si>
    <t>座間</t>
  </si>
  <si>
    <t>14184E</t>
  </si>
  <si>
    <t>14183G</t>
  </si>
  <si>
    <t>伊勢原</t>
  </si>
  <si>
    <t>14182J</t>
  </si>
  <si>
    <t>大和</t>
  </si>
  <si>
    <t>14181A</t>
  </si>
  <si>
    <t>伊志田</t>
  </si>
  <si>
    <t>14180B</t>
  </si>
  <si>
    <t>厚木王子</t>
  </si>
  <si>
    <t>14178A</t>
  </si>
  <si>
    <t>厚木</t>
  </si>
  <si>
    <t>14177B</t>
  </si>
  <si>
    <t>秦野</t>
  </si>
  <si>
    <t>14175F</t>
  </si>
  <si>
    <t>津久井浜</t>
  </si>
  <si>
    <t>14174H</t>
  </si>
  <si>
    <t>上溝南</t>
  </si>
  <si>
    <t>14172A</t>
  </si>
  <si>
    <t>麻溝台</t>
  </si>
  <si>
    <t>14171C</t>
  </si>
  <si>
    <t>相模原（県立）</t>
  </si>
  <si>
    <t>14169A</t>
  </si>
  <si>
    <t>上溝</t>
  </si>
  <si>
    <t>14167E</t>
  </si>
  <si>
    <t>相原</t>
  </si>
  <si>
    <t>14166G</t>
  </si>
  <si>
    <t>鶴嶺</t>
  </si>
  <si>
    <t>14164A</t>
  </si>
  <si>
    <t>茅ケ崎北陵</t>
  </si>
  <si>
    <t>14163B</t>
  </si>
  <si>
    <t>茅ケ崎</t>
  </si>
  <si>
    <t>14162D</t>
  </si>
  <si>
    <t>小田原北</t>
  </si>
  <si>
    <t>14161F</t>
  </si>
  <si>
    <t>西湘</t>
  </si>
  <si>
    <t>14160H</t>
  </si>
  <si>
    <t>小田原</t>
  </si>
  <si>
    <t>14157H</t>
  </si>
  <si>
    <t>藤沢西</t>
  </si>
  <si>
    <t>14155A</t>
  </si>
  <si>
    <t>湘南</t>
  </si>
  <si>
    <t>14153E</t>
  </si>
  <si>
    <t>七里ガ浜</t>
  </si>
  <si>
    <t>14152G</t>
  </si>
  <si>
    <t>鎌倉</t>
  </si>
  <si>
    <t>14150A</t>
  </si>
  <si>
    <t>14147A</t>
  </si>
  <si>
    <t>平塚江南</t>
  </si>
  <si>
    <t>14143H</t>
  </si>
  <si>
    <t>追浜</t>
  </si>
  <si>
    <t>14142K</t>
  </si>
  <si>
    <t>横須賀工業</t>
  </si>
  <si>
    <t>14140C</t>
  </si>
  <si>
    <t>横須賀大津</t>
  </si>
  <si>
    <t>14139K</t>
  </si>
  <si>
    <t>横須賀（県立）</t>
  </si>
  <si>
    <t>14138A</t>
  </si>
  <si>
    <t>百合丘</t>
  </si>
  <si>
    <t>14137C</t>
  </si>
  <si>
    <t>生田</t>
  </si>
  <si>
    <t>14136E</t>
  </si>
  <si>
    <t>向の岡工業</t>
  </si>
  <si>
    <t>14135G</t>
  </si>
  <si>
    <t>多摩</t>
  </si>
  <si>
    <t>14134J</t>
  </si>
  <si>
    <t>川崎北</t>
  </si>
  <si>
    <t>14132B</t>
  </si>
  <si>
    <t>新城</t>
  </si>
  <si>
    <t>14131D</t>
  </si>
  <si>
    <t>川崎（県立）</t>
  </si>
  <si>
    <t>14129B</t>
  </si>
  <si>
    <t>舞岡</t>
  </si>
  <si>
    <t>14128D</t>
  </si>
  <si>
    <t>横浜瀬谷</t>
  </si>
  <si>
    <t>14127F</t>
  </si>
  <si>
    <t>金井</t>
  </si>
  <si>
    <t>14126H</t>
  </si>
  <si>
    <t>14125K</t>
  </si>
  <si>
    <t>柏陽</t>
  </si>
  <si>
    <t>14124A</t>
  </si>
  <si>
    <t>14123C</t>
  </si>
  <si>
    <t>霧が丘</t>
  </si>
  <si>
    <t>14122E</t>
  </si>
  <si>
    <t>市ケ尾</t>
  </si>
  <si>
    <t>14121G</t>
  </si>
  <si>
    <t>川和</t>
  </si>
  <si>
    <t>14120J</t>
  </si>
  <si>
    <t>港北</t>
  </si>
  <si>
    <t>14119E</t>
  </si>
  <si>
    <t>磯子工業</t>
  </si>
  <si>
    <t>14116A</t>
  </si>
  <si>
    <t>14115B</t>
  </si>
  <si>
    <t>二俣川</t>
  </si>
  <si>
    <t>14114D</t>
  </si>
  <si>
    <t>希望ケ丘</t>
  </si>
  <si>
    <t>14113F</t>
  </si>
  <si>
    <t>商工</t>
  </si>
  <si>
    <t>14112H</t>
  </si>
  <si>
    <t>14111K</t>
  </si>
  <si>
    <t>横浜立野</t>
  </si>
  <si>
    <t>14106C</t>
  </si>
  <si>
    <t>横浜緑ケ丘</t>
  </si>
  <si>
    <t>14105E</t>
  </si>
  <si>
    <t>横浜平沼</t>
  </si>
  <si>
    <t>14104G</t>
  </si>
  <si>
    <t>横浜翠嵐</t>
  </si>
  <si>
    <t>14103J</t>
  </si>
  <si>
    <t>神奈川工業</t>
  </si>
  <si>
    <t>14102A</t>
  </si>
  <si>
    <t>鶴見</t>
  </si>
  <si>
    <t>14101B</t>
  </si>
  <si>
    <t>横浜国立大学附属特別支援</t>
  </si>
  <si>
    <t>14051B</t>
  </si>
  <si>
    <t>13999J</t>
  </si>
  <si>
    <t>サレジオ工業高専</t>
  </si>
  <si>
    <t>13991C</t>
  </si>
  <si>
    <t>旭出学園（特別支援学校）高等部</t>
  </si>
  <si>
    <t>13951D</t>
  </si>
  <si>
    <t>芝国際</t>
  </si>
  <si>
    <t>13752K</t>
  </si>
  <si>
    <t>大原学園美空</t>
  </si>
  <si>
    <t>13751A</t>
  </si>
  <si>
    <t>立教池袋</t>
  </si>
  <si>
    <t>13750C</t>
  </si>
  <si>
    <t>立志舎</t>
  </si>
  <si>
    <t>13749K</t>
  </si>
  <si>
    <t>多摩大学附属聖ケ丘</t>
  </si>
  <si>
    <t>13748A</t>
  </si>
  <si>
    <t>大妻多摩</t>
  </si>
  <si>
    <t>13747C</t>
  </si>
  <si>
    <t>穎明館</t>
  </si>
  <si>
    <t>13746E</t>
  </si>
  <si>
    <t>明治大学付属八王子</t>
  </si>
  <si>
    <t>13745G</t>
  </si>
  <si>
    <t>東海大学菅生</t>
  </si>
  <si>
    <t>13744J</t>
  </si>
  <si>
    <t>13742B</t>
  </si>
  <si>
    <t>国際基督教大学</t>
  </si>
  <si>
    <t>13741D</t>
  </si>
  <si>
    <t>東京文華</t>
  </si>
  <si>
    <t>13740F</t>
  </si>
  <si>
    <t>武蔵野大学</t>
  </si>
  <si>
    <t>13739B</t>
  </si>
  <si>
    <t>中央大学附属（小金井市）</t>
  </si>
  <si>
    <t>13738D</t>
  </si>
  <si>
    <t>明星学園</t>
  </si>
  <si>
    <t>13737F</t>
  </si>
  <si>
    <t>13736H</t>
  </si>
  <si>
    <t>法政大学</t>
  </si>
  <si>
    <t>13735K</t>
  </si>
  <si>
    <t>藤村女子</t>
  </si>
  <si>
    <t>13734A</t>
  </si>
  <si>
    <t>成蹊</t>
  </si>
  <si>
    <t>13733C</t>
  </si>
  <si>
    <t>吉祥女子</t>
  </si>
  <si>
    <t>13732E</t>
  </si>
  <si>
    <t>聖徳学園</t>
  </si>
  <si>
    <t>13731G</t>
  </si>
  <si>
    <t>ＮＨＫ学園</t>
  </si>
  <si>
    <t>13729E</t>
  </si>
  <si>
    <t>桐朋</t>
  </si>
  <si>
    <t>13728G</t>
  </si>
  <si>
    <t>国立音楽大学附属</t>
  </si>
  <si>
    <t>13727J</t>
  </si>
  <si>
    <t>明法</t>
  </si>
  <si>
    <t>13726A</t>
  </si>
  <si>
    <t>明治学院東村山</t>
  </si>
  <si>
    <t>13725B</t>
  </si>
  <si>
    <t>日本体育大学桜華</t>
  </si>
  <si>
    <t>13724D</t>
  </si>
  <si>
    <t>拓殖大学第一</t>
  </si>
  <si>
    <t>13723F</t>
  </si>
  <si>
    <t>創価</t>
  </si>
  <si>
    <t>13722H</t>
  </si>
  <si>
    <t>白梅学園</t>
  </si>
  <si>
    <t>13721K</t>
  </si>
  <si>
    <t>13720A</t>
  </si>
  <si>
    <t>桜美林</t>
  </si>
  <si>
    <t>13719H</t>
  </si>
  <si>
    <t>啓明学園</t>
  </si>
  <si>
    <t>13718K</t>
  </si>
  <si>
    <t>13717A</t>
  </si>
  <si>
    <t>立川女子</t>
  </si>
  <si>
    <t>13716C</t>
  </si>
  <si>
    <t>昭和第一学園</t>
  </si>
  <si>
    <t>13715E</t>
  </si>
  <si>
    <t>八王子実践</t>
  </si>
  <si>
    <t>13714G</t>
  </si>
  <si>
    <t>八王子学園八王子</t>
  </si>
  <si>
    <t>13713J</t>
  </si>
  <si>
    <t>東京純心女子</t>
  </si>
  <si>
    <t>13712A</t>
  </si>
  <si>
    <t>帝京大学</t>
  </si>
  <si>
    <t>13711B</t>
  </si>
  <si>
    <t>聖パウロ学園</t>
  </si>
  <si>
    <t>13710D</t>
  </si>
  <si>
    <t>工学院大学附属</t>
  </si>
  <si>
    <t>13709A</t>
  </si>
  <si>
    <t>共立女子第二</t>
  </si>
  <si>
    <t>13708B</t>
  </si>
  <si>
    <t>東星学園</t>
  </si>
  <si>
    <t>13707D</t>
  </si>
  <si>
    <t>自由学園高等部</t>
  </si>
  <si>
    <t>13706F</t>
  </si>
  <si>
    <t>武蔵（私立）</t>
  </si>
  <si>
    <t>13705H</t>
  </si>
  <si>
    <t>13704K</t>
  </si>
  <si>
    <t>英明フロンティア</t>
  </si>
  <si>
    <t>13703A</t>
  </si>
  <si>
    <t>日本大学豊山女子</t>
  </si>
  <si>
    <t>13702C</t>
  </si>
  <si>
    <t>東京家政大学附属女子</t>
  </si>
  <si>
    <t>13701E</t>
  </si>
  <si>
    <t>帝京</t>
  </si>
  <si>
    <t>13700G</t>
  </si>
  <si>
    <t>大東文化大学第一</t>
  </si>
  <si>
    <t>13699K</t>
  </si>
  <si>
    <t>城北（私立）</t>
  </si>
  <si>
    <t>13698A</t>
  </si>
  <si>
    <t>淑徳</t>
  </si>
  <si>
    <t>13697C</t>
  </si>
  <si>
    <t>本郷</t>
  </si>
  <si>
    <t>13696E</t>
  </si>
  <si>
    <t>豊南</t>
  </si>
  <si>
    <t>13695G</t>
  </si>
  <si>
    <t>豊島学院</t>
  </si>
  <si>
    <t>13694J</t>
  </si>
  <si>
    <t>豊島岡女子学園</t>
  </si>
  <si>
    <t>13693A</t>
  </si>
  <si>
    <t>東京音楽大学付属</t>
  </si>
  <si>
    <t>13692B</t>
  </si>
  <si>
    <t>淑徳巣鴨</t>
  </si>
  <si>
    <t>13691D</t>
  </si>
  <si>
    <t>巣鴨商業</t>
  </si>
  <si>
    <t>13690F</t>
  </si>
  <si>
    <t>巣鴨</t>
  </si>
  <si>
    <t>13689B</t>
  </si>
  <si>
    <t>昭和鉄道</t>
  </si>
  <si>
    <t>13688D</t>
  </si>
  <si>
    <t>城西大学附属城西</t>
  </si>
  <si>
    <t>13687F</t>
  </si>
  <si>
    <t>十文字</t>
  </si>
  <si>
    <t>13686H</t>
  </si>
  <si>
    <t>芝浦工業大学附属</t>
  </si>
  <si>
    <t>13685K</t>
  </si>
  <si>
    <t>川村</t>
  </si>
  <si>
    <t>13684A</t>
  </si>
  <si>
    <t>立教女学院</t>
  </si>
  <si>
    <t>13683C</t>
  </si>
  <si>
    <t>日本大学鶴ケ丘</t>
  </si>
  <si>
    <t>13682E</t>
  </si>
  <si>
    <t>日本大学第二</t>
  </si>
  <si>
    <t>13681G</t>
  </si>
  <si>
    <t>東京立正</t>
  </si>
  <si>
    <t>13680J</t>
  </si>
  <si>
    <t>中央大学杉並</t>
  </si>
  <si>
    <t>13679E</t>
  </si>
  <si>
    <t>専修大学附属</t>
  </si>
  <si>
    <t>13678G</t>
  </si>
  <si>
    <t>女子美術大学付属</t>
  </si>
  <si>
    <t>13677J</t>
  </si>
  <si>
    <t>文化学園大学杉並</t>
  </si>
  <si>
    <t>13676A</t>
  </si>
  <si>
    <t>國學院大學久我山</t>
  </si>
  <si>
    <t>13675B</t>
  </si>
  <si>
    <t>佼成学園</t>
  </si>
  <si>
    <t>13674D</t>
  </si>
  <si>
    <t>光塩女子学院高等科</t>
  </si>
  <si>
    <t>13673F</t>
  </si>
  <si>
    <t>杉並学院</t>
  </si>
  <si>
    <t>13672H</t>
  </si>
  <si>
    <t>明治大学付属中野</t>
  </si>
  <si>
    <t>13671K</t>
  </si>
  <si>
    <t>堀越</t>
  </si>
  <si>
    <t>13670A</t>
  </si>
  <si>
    <t>宝仙学園</t>
  </si>
  <si>
    <t>13669H</t>
  </si>
  <si>
    <t>大妻中野</t>
  </si>
  <si>
    <t>13668K</t>
  </si>
  <si>
    <t>新渡戸文化</t>
  </si>
  <si>
    <t>13667A</t>
  </si>
  <si>
    <t>東亜学園</t>
  </si>
  <si>
    <t>13666C</t>
  </si>
  <si>
    <t>実践学園</t>
  </si>
  <si>
    <t>13665E</t>
  </si>
  <si>
    <t>日本大学第三</t>
  </si>
  <si>
    <t>13664G</t>
  </si>
  <si>
    <t>フェリシア</t>
  </si>
  <si>
    <t>13663J</t>
  </si>
  <si>
    <t>玉川学園高等部</t>
  </si>
  <si>
    <t>13662A</t>
  </si>
  <si>
    <t>和光</t>
  </si>
  <si>
    <t>13661B</t>
  </si>
  <si>
    <t>日本工業大学駒場</t>
  </si>
  <si>
    <t>13660D</t>
  </si>
  <si>
    <t>サレジアン国際学園世田谷</t>
  </si>
  <si>
    <t>13659A</t>
  </si>
  <si>
    <t>東京都市大学付属</t>
  </si>
  <si>
    <t>13658B</t>
  </si>
  <si>
    <t>日本大学櫻丘</t>
  </si>
  <si>
    <t>13657D</t>
  </si>
  <si>
    <t>明治大学付属世田谷</t>
  </si>
  <si>
    <t>13656F</t>
  </si>
  <si>
    <t>日本女子体育大学附属二階堂</t>
  </si>
  <si>
    <t>13655H</t>
  </si>
  <si>
    <t>東京都市大学等々力</t>
  </si>
  <si>
    <t>13654K</t>
  </si>
  <si>
    <t>東京農業大学第一</t>
  </si>
  <si>
    <t>13653A</t>
  </si>
  <si>
    <t>田園調布雙葉</t>
  </si>
  <si>
    <t>13652C</t>
  </si>
  <si>
    <t>玉川聖学院高等部</t>
  </si>
  <si>
    <t>13651E</t>
  </si>
  <si>
    <t>大東学園</t>
  </si>
  <si>
    <t>13650G</t>
  </si>
  <si>
    <t>世田谷学園</t>
  </si>
  <si>
    <t>13649C</t>
  </si>
  <si>
    <t>聖ドミニコ学園</t>
  </si>
  <si>
    <t>13648E</t>
  </si>
  <si>
    <t>下北沢成徳</t>
  </si>
  <si>
    <t>13647G</t>
  </si>
  <si>
    <t>成城学園</t>
  </si>
  <si>
    <t>13646J</t>
  </si>
  <si>
    <t>昭和女子大学附属昭和</t>
  </si>
  <si>
    <t>13645A</t>
  </si>
  <si>
    <t>松蔭大学附属松蔭</t>
  </si>
  <si>
    <t>13644B</t>
  </si>
  <si>
    <t>駒場東邦</t>
  </si>
  <si>
    <t>13643D</t>
  </si>
  <si>
    <t>駒場学園</t>
  </si>
  <si>
    <t>13642F</t>
  </si>
  <si>
    <t>駒澤大学</t>
  </si>
  <si>
    <t>13641H</t>
  </si>
  <si>
    <t>駒沢学園女子</t>
  </si>
  <si>
    <t>13640K</t>
  </si>
  <si>
    <t>国士舘</t>
  </si>
  <si>
    <t>13639F</t>
  </si>
  <si>
    <t>佼成学園女子</t>
  </si>
  <si>
    <t>13638H</t>
  </si>
  <si>
    <t>恵泉女学園</t>
  </si>
  <si>
    <t>13637K</t>
  </si>
  <si>
    <t>国本女子</t>
  </si>
  <si>
    <t>13636A</t>
  </si>
  <si>
    <t>科学技術学園</t>
  </si>
  <si>
    <t>13635C</t>
  </si>
  <si>
    <t>鴎友学園女子</t>
  </si>
  <si>
    <t>13634E</t>
  </si>
  <si>
    <t>田園調布学園高等部</t>
  </si>
  <si>
    <t>13632J</t>
  </si>
  <si>
    <t>日本体育大学荏原</t>
  </si>
  <si>
    <t>13631A</t>
  </si>
  <si>
    <t>東京実業</t>
  </si>
  <si>
    <t>13630B</t>
  </si>
  <si>
    <t>東京</t>
  </si>
  <si>
    <t>13629J</t>
  </si>
  <si>
    <t>羽田国際</t>
  </si>
  <si>
    <t>13628A</t>
  </si>
  <si>
    <t>大森学園</t>
  </si>
  <si>
    <t>13627B</t>
  </si>
  <si>
    <t>八雲学園</t>
  </si>
  <si>
    <t>13626D</t>
  </si>
  <si>
    <t>多摩大学目黒</t>
  </si>
  <si>
    <t>13625F</t>
  </si>
  <si>
    <t>目黒学院</t>
  </si>
  <si>
    <t>13624H</t>
  </si>
  <si>
    <t>目黒日本大学</t>
  </si>
  <si>
    <t>13623K</t>
  </si>
  <si>
    <t>トキワ松学園</t>
  </si>
  <si>
    <t>13622A</t>
  </si>
  <si>
    <t>ドルトン東京学園高等部</t>
  </si>
  <si>
    <t>13621C</t>
  </si>
  <si>
    <t>自由ケ丘学園</t>
  </si>
  <si>
    <t>13619A</t>
  </si>
  <si>
    <t>文教大学付属</t>
  </si>
  <si>
    <t>13618C</t>
  </si>
  <si>
    <t>立正大学付属立正</t>
  </si>
  <si>
    <t>13617E</t>
  </si>
  <si>
    <t>品川エトワール女子</t>
  </si>
  <si>
    <t>13616G</t>
  </si>
  <si>
    <t>品川学藝</t>
  </si>
  <si>
    <t>13615J</t>
  </si>
  <si>
    <t>朋優学院</t>
  </si>
  <si>
    <t>13614A</t>
  </si>
  <si>
    <t>青稜</t>
  </si>
  <si>
    <t>13613B</t>
  </si>
  <si>
    <t>品川女子学院高等部</t>
  </si>
  <si>
    <t>13612D</t>
  </si>
  <si>
    <t>香蘭女学校高等科</t>
  </si>
  <si>
    <t>13611F</t>
  </si>
  <si>
    <t>攻玉社</t>
  </si>
  <si>
    <t>13610H</t>
  </si>
  <si>
    <t>品川翔英</t>
  </si>
  <si>
    <t>13609D</t>
  </si>
  <si>
    <t>関東第一</t>
  </si>
  <si>
    <t>13608F</t>
  </si>
  <si>
    <t>江戸川女子</t>
  </si>
  <si>
    <t>13607H</t>
  </si>
  <si>
    <t>愛国</t>
  </si>
  <si>
    <t>13606K</t>
  </si>
  <si>
    <t>修徳</t>
  </si>
  <si>
    <t>13605A</t>
  </si>
  <si>
    <t>共栄学園</t>
  </si>
  <si>
    <t>13604C</t>
  </si>
  <si>
    <t>潤徳女子</t>
  </si>
  <si>
    <t>13602G</t>
  </si>
  <si>
    <t>足立学園</t>
  </si>
  <si>
    <t>13601J</t>
  </si>
  <si>
    <t>13600A</t>
  </si>
  <si>
    <t>安田学園</t>
  </si>
  <si>
    <t>13599C</t>
  </si>
  <si>
    <t>日本大学第一</t>
  </si>
  <si>
    <t>13598E</t>
  </si>
  <si>
    <t>北豊島</t>
  </si>
  <si>
    <t>13597G</t>
  </si>
  <si>
    <t>開成</t>
  </si>
  <si>
    <t>13596J</t>
  </si>
  <si>
    <t>武蔵野</t>
  </si>
  <si>
    <t>13595A</t>
  </si>
  <si>
    <t>東京成徳大学</t>
  </si>
  <si>
    <t>13594B</t>
  </si>
  <si>
    <t>瀧野川女子学園</t>
  </si>
  <si>
    <t>13593D</t>
  </si>
  <si>
    <t>成立学園</t>
  </si>
  <si>
    <t>13592F</t>
  </si>
  <si>
    <t>サレジアン国際学園</t>
  </si>
  <si>
    <t>13591H</t>
  </si>
  <si>
    <t>聖学院</t>
  </si>
  <si>
    <t>13590K</t>
  </si>
  <si>
    <t>駿台学園</t>
  </si>
  <si>
    <t>13589F</t>
  </si>
  <si>
    <t>女子聖学院</t>
  </si>
  <si>
    <t>13588H</t>
  </si>
  <si>
    <t>北里大学附属順天</t>
  </si>
  <si>
    <t>13587K</t>
  </si>
  <si>
    <t>13586A</t>
  </si>
  <si>
    <t>安部学院</t>
  </si>
  <si>
    <t>13585C</t>
  </si>
  <si>
    <t>上野学園</t>
  </si>
  <si>
    <t>13584E</t>
  </si>
  <si>
    <t>岩倉</t>
  </si>
  <si>
    <t>13583G</t>
  </si>
  <si>
    <t>広尾学園小石川</t>
  </si>
  <si>
    <t>13582J</t>
  </si>
  <si>
    <t>文京学院大学女子</t>
  </si>
  <si>
    <t>13581A</t>
  </si>
  <si>
    <t>日本大学豊山</t>
  </si>
  <si>
    <t>13580B</t>
  </si>
  <si>
    <t>獨協</t>
  </si>
  <si>
    <t>13579J</t>
  </si>
  <si>
    <t>東洋女子</t>
  </si>
  <si>
    <t>13578A</t>
  </si>
  <si>
    <t>東邦音楽大学附属東邦</t>
  </si>
  <si>
    <t>13577B</t>
  </si>
  <si>
    <t>東京電機大学</t>
  </si>
  <si>
    <t>13576D</t>
  </si>
  <si>
    <t>貞静学園</t>
  </si>
  <si>
    <t>13575F</t>
  </si>
  <si>
    <t>昭和第一</t>
  </si>
  <si>
    <t>13574H</t>
  </si>
  <si>
    <t>小石川淑徳学園</t>
  </si>
  <si>
    <t>13573K</t>
  </si>
  <si>
    <t>駒込</t>
  </si>
  <si>
    <t>13572A</t>
  </si>
  <si>
    <t>京北学園白山</t>
  </si>
  <si>
    <t>13571C</t>
  </si>
  <si>
    <t>東洋大学京北</t>
  </si>
  <si>
    <t>13570E</t>
  </si>
  <si>
    <t>京華女子</t>
  </si>
  <si>
    <t>13569A</t>
  </si>
  <si>
    <t>京華商業</t>
  </si>
  <si>
    <t>13568C</t>
  </si>
  <si>
    <t>京華</t>
  </si>
  <si>
    <t>13567E</t>
  </si>
  <si>
    <t>桜蔭</t>
  </si>
  <si>
    <t>13566G</t>
  </si>
  <si>
    <t>郁文館グローバル</t>
  </si>
  <si>
    <t>13564A</t>
  </si>
  <si>
    <t>郁文館</t>
  </si>
  <si>
    <t>13563B</t>
  </si>
  <si>
    <t>跡見学園</t>
  </si>
  <si>
    <t>13562D</t>
  </si>
  <si>
    <t>早稲田大学高等学院</t>
  </si>
  <si>
    <t>13561F</t>
  </si>
  <si>
    <t>学習院高等科</t>
  </si>
  <si>
    <t>13560H</t>
  </si>
  <si>
    <t>桐朋女子</t>
  </si>
  <si>
    <t>13559D</t>
  </si>
  <si>
    <t>晃華学園</t>
  </si>
  <si>
    <t>13558F</t>
  </si>
  <si>
    <t>富士見丘</t>
  </si>
  <si>
    <t>13557H</t>
  </si>
  <si>
    <t>東京女学館</t>
  </si>
  <si>
    <t>13556K</t>
  </si>
  <si>
    <t>東海大学付属望星</t>
  </si>
  <si>
    <t>13555A</t>
  </si>
  <si>
    <t>帝京八王子</t>
  </si>
  <si>
    <t>13553E</t>
  </si>
  <si>
    <t>渋谷教育学園渋谷</t>
  </si>
  <si>
    <t>13552G</t>
  </si>
  <si>
    <t>実践女子学園</t>
  </si>
  <si>
    <t>13551J</t>
  </si>
  <si>
    <t>國學院</t>
  </si>
  <si>
    <t>13550A</t>
  </si>
  <si>
    <t>関東国際</t>
  </si>
  <si>
    <t>13549G</t>
  </si>
  <si>
    <t>青山学院高等部</t>
  </si>
  <si>
    <t>13548J</t>
  </si>
  <si>
    <t>早稲田大学系属早稲田実業学校高等部</t>
  </si>
  <si>
    <t>13547A</t>
  </si>
  <si>
    <t>早稲田</t>
  </si>
  <si>
    <t>13546B</t>
  </si>
  <si>
    <t>目白研心</t>
  </si>
  <si>
    <t>13545D</t>
  </si>
  <si>
    <t>保善</t>
  </si>
  <si>
    <t>13544F</t>
  </si>
  <si>
    <t>13543H</t>
  </si>
  <si>
    <t>成女</t>
  </si>
  <si>
    <t>13542K</t>
  </si>
  <si>
    <t>学習院女子高等科</t>
  </si>
  <si>
    <t>13541A</t>
  </si>
  <si>
    <t>海城</t>
  </si>
  <si>
    <t>13540C</t>
  </si>
  <si>
    <t>山脇学園</t>
  </si>
  <si>
    <t>13539K</t>
  </si>
  <si>
    <t>明治学院</t>
  </si>
  <si>
    <t>13537C</t>
  </si>
  <si>
    <t>普連土学園</t>
  </si>
  <si>
    <t>13536E</t>
  </si>
  <si>
    <t>東洋英和女学院高等部</t>
  </si>
  <si>
    <t>13535G</t>
  </si>
  <si>
    <t>東京女子学園</t>
  </si>
  <si>
    <t>13534J</t>
  </si>
  <si>
    <t>東海大学付属高輪台</t>
  </si>
  <si>
    <t>13533A</t>
  </si>
  <si>
    <t>三田国際科学学園</t>
  </si>
  <si>
    <t>13532B</t>
  </si>
  <si>
    <t>高輪</t>
  </si>
  <si>
    <t>13530F</t>
  </si>
  <si>
    <t>正則</t>
  </si>
  <si>
    <t>13529B</t>
  </si>
  <si>
    <t>聖心女子学院高等科</t>
  </si>
  <si>
    <t>13528D</t>
  </si>
  <si>
    <t>頌栄女子学院</t>
  </si>
  <si>
    <t>13527F</t>
  </si>
  <si>
    <t>広尾学園</t>
  </si>
  <si>
    <t>13526H</t>
  </si>
  <si>
    <t>芝</t>
  </si>
  <si>
    <t>13524A</t>
  </si>
  <si>
    <t>慶應義塾女子</t>
  </si>
  <si>
    <t>13523C</t>
  </si>
  <si>
    <t>麻布</t>
  </si>
  <si>
    <t>13522E</t>
  </si>
  <si>
    <t>開智日本橋学園</t>
  </si>
  <si>
    <t>13521G</t>
  </si>
  <si>
    <t>中央学院大学中央</t>
  </si>
  <si>
    <t>13520J</t>
  </si>
  <si>
    <t>和洋九段女子</t>
  </si>
  <si>
    <t>13519E</t>
  </si>
  <si>
    <t>明治大学付属明治</t>
  </si>
  <si>
    <t>13518G</t>
  </si>
  <si>
    <t>三輪田学園</t>
  </si>
  <si>
    <t>13517J</t>
  </si>
  <si>
    <t>雙葉</t>
  </si>
  <si>
    <t>13516A</t>
  </si>
  <si>
    <t>二松學舎大学附属</t>
  </si>
  <si>
    <t>13515B</t>
  </si>
  <si>
    <t>東洋</t>
  </si>
  <si>
    <t>13514D</t>
  </si>
  <si>
    <t>東京家政学院</t>
  </si>
  <si>
    <t>13513F</t>
  </si>
  <si>
    <t>13512H</t>
  </si>
  <si>
    <t>中央大学（文京区）</t>
  </si>
  <si>
    <t>13511K</t>
  </si>
  <si>
    <t>正則学園</t>
  </si>
  <si>
    <t>13510A</t>
  </si>
  <si>
    <t>白百合学園</t>
  </si>
  <si>
    <t>13509H</t>
  </si>
  <si>
    <t>女子学院</t>
  </si>
  <si>
    <t>13508K</t>
  </si>
  <si>
    <t>麹町学園女子</t>
  </si>
  <si>
    <t>13507A</t>
  </si>
  <si>
    <t>錦城学園</t>
  </si>
  <si>
    <t>13506C</t>
  </si>
  <si>
    <t>暁星</t>
  </si>
  <si>
    <t>13505E</t>
  </si>
  <si>
    <t>共立女子</t>
  </si>
  <si>
    <t>13504G</t>
  </si>
  <si>
    <t>神田女学園</t>
  </si>
  <si>
    <t>13503J</t>
  </si>
  <si>
    <t>かえつ有明</t>
  </si>
  <si>
    <t>13502A</t>
  </si>
  <si>
    <t>大妻</t>
  </si>
  <si>
    <t>13501B</t>
  </si>
  <si>
    <t>産業技術高専</t>
  </si>
  <si>
    <t>13493H</t>
  </si>
  <si>
    <t>田無特別支援</t>
  </si>
  <si>
    <t>13488A</t>
  </si>
  <si>
    <t>板橋特別支援</t>
  </si>
  <si>
    <t>13487C</t>
  </si>
  <si>
    <t>墨東特別支援</t>
  </si>
  <si>
    <t>13485G</t>
  </si>
  <si>
    <t>13484J</t>
  </si>
  <si>
    <t>白鷺特別支援</t>
  </si>
  <si>
    <t>13483A</t>
  </si>
  <si>
    <t>多摩桜の丘学園</t>
  </si>
  <si>
    <t>13482B</t>
  </si>
  <si>
    <t>葛飾特別支援</t>
  </si>
  <si>
    <t>13480F</t>
  </si>
  <si>
    <t>大泉特別支援</t>
  </si>
  <si>
    <t>13479B</t>
  </si>
  <si>
    <t>八王子東特別支援</t>
  </si>
  <si>
    <t>13478D</t>
  </si>
  <si>
    <t>中野特別支援</t>
  </si>
  <si>
    <t>13475K</t>
  </si>
  <si>
    <t>江東特別支援</t>
  </si>
  <si>
    <t>13474A</t>
  </si>
  <si>
    <t>墨田特別支援</t>
  </si>
  <si>
    <t>13473C</t>
  </si>
  <si>
    <t>足立特別支援</t>
  </si>
  <si>
    <t>13472E</t>
  </si>
  <si>
    <t>村山特別支援</t>
  </si>
  <si>
    <t>13470J</t>
  </si>
  <si>
    <t>町田の丘学園</t>
  </si>
  <si>
    <t>13469E</t>
  </si>
  <si>
    <t>羽村特別支援</t>
  </si>
  <si>
    <t>13467J</t>
  </si>
  <si>
    <t>王子特別支援</t>
  </si>
  <si>
    <t>13464D</t>
  </si>
  <si>
    <t>青鳥特別支援</t>
  </si>
  <si>
    <t>13463F</t>
  </si>
  <si>
    <t>城南特別支援</t>
  </si>
  <si>
    <t>13461K</t>
  </si>
  <si>
    <t>北特別支援</t>
  </si>
  <si>
    <t>13460A</t>
  </si>
  <si>
    <t>小平特別支援</t>
  </si>
  <si>
    <t>13458K</t>
  </si>
  <si>
    <t>八王子盲</t>
  </si>
  <si>
    <t>13452A</t>
  </si>
  <si>
    <t>文京盲</t>
  </si>
  <si>
    <t>13451B</t>
  </si>
  <si>
    <t>東久留米特別支援</t>
  </si>
  <si>
    <t>13450D</t>
  </si>
  <si>
    <t>青峰学園</t>
  </si>
  <si>
    <t>13449A</t>
  </si>
  <si>
    <t>永福学園</t>
  </si>
  <si>
    <t>13447D</t>
  </si>
  <si>
    <t>中央ろう</t>
  </si>
  <si>
    <t>13446F</t>
  </si>
  <si>
    <t>田園調布特別支援</t>
  </si>
  <si>
    <t>13445H</t>
  </si>
  <si>
    <t>葛飾ろう</t>
  </si>
  <si>
    <t>13444K</t>
  </si>
  <si>
    <t>あきる野学園</t>
  </si>
  <si>
    <t>13443A</t>
  </si>
  <si>
    <t>七生特別支援</t>
  </si>
  <si>
    <t>13441E</t>
  </si>
  <si>
    <t>花畑学園</t>
  </si>
  <si>
    <t>13440G</t>
  </si>
  <si>
    <t>八王子西特別支援</t>
  </si>
  <si>
    <t>13439C</t>
  </si>
  <si>
    <t>光明学園</t>
  </si>
  <si>
    <t>13438E</t>
  </si>
  <si>
    <t>水元小合学園</t>
  </si>
  <si>
    <t>13437G</t>
  </si>
  <si>
    <t>鹿本学園</t>
  </si>
  <si>
    <t>13436J</t>
  </si>
  <si>
    <t>志村学園</t>
  </si>
  <si>
    <t>13435A</t>
  </si>
  <si>
    <t>武蔵台学園</t>
  </si>
  <si>
    <t>13434B</t>
  </si>
  <si>
    <t>府中けやきの森学園</t>
  </si>
  <si>
    <t>13433D</t>
  </si>
  <si>
    <t>練馬特別支援</t>
  </si>
  <si>
    <t>13432F</t>
  </si>
  <si>
    <t>南大沢学園</t>
  </si>
  <si>
    <t>13431H</t>
  </si>
  <si>
    <t>八王子南特別支援</t>
  </si>
  <si>
    <t>13422J</t>
  </si>
  <si>
    <t>立川学園</t>
  </si>
  <si>
    <t>13421A</t>
  </si>
  <si>
    <t>立川緑</t>
  </si>
  <si>
    <t>13356G</t>
  </si>
  <si>
    <t>小台橋</t>
  </si>
  <si>
    <t>13355J</t>
  </si>
  <si>
    <t>赤羽北桜</t>
  </si>
  <si>
    <t>13354A</t>
  </si>
  <si>
    <t>王子総合</t>
  </si>
  <si>
    <t>13353B</t>
  </si>
  <si>
    <t>三鷹</t>
  </si>
  <si>
    <t>13352D</t>
  </si>
  <si>
    <t>南多摩</t>
  </si>
  <si>
    <t>13351F</t>
  </si>
  <si>
    <t>多摩科学技術</t>
  </si>
  <si>
    <t>13350H</t>
  </si>
  <si>
    <t>町田総合</t>
  </si>
  <si>
    <t>13349D</t>
  </si>
  <si>
    <t>総合芸術</t>
  </si>
  <si>
    <t>13348F</t>
  </si>
  <si>
    <t>立川国際</t>
  </si>
  <si>
    <t>13347H</t>
  </si>
  <si>
    <t>大田桜台</t>
  </si>
  <si>
    <t>13346K</t>
  </si>
  <si>
    <t>世田谷総合</t>
  </si>
  <si>
    <t>13345A</t>
  </si>
  <si>
    <t>九段</t>
  </si>
  <si>
    <t>13344C</t>
  </si>
  <si>
    <t>東久留米総合</t>
  </si>
  <si>
    <t>13343E</t>
  </si>
  <si>
    <t>八王子桑志</t>
  </si>
  <si>
    <t>13342G</t>
  </si>
  <si>
    <t>八王子拓真</t>
  </si>
  <si>
    <t>13341J</t>
  </si>
  <si>
    <t>葛飾総合</t>
  </si>
  <si>
    <t>13340A</t>
  </si>
  <si>
    <t>板橋有徳</t>
  </si>
  <si>
    <t>13339G</t>
  </si>
  <si>
    <t>稔ヶ丘</t>
  </si>
  <si>
    <t>13338J</t>
  </si>
  <si>
    <t>13337A</t>
  </si>
  <si>
    <t>桜修館</t>
  </si>
  <si>
    <t>13336B</t>
  </si>
  <si>
    <t>小石川</t>
  </si>
  <si>
    <t>13335D</t>
  </si>
  <si>
    <t>新宿山吹</t>
  </si>
  <si>
    <t>13334F</t>
  </si>
  <si>
    <t>13333H</t>
  </si>
  <si>
    <t>小金井北</t>
  </si>
  <si>
    <t>13332K</t>
  </si>
  <si>
    <t>日野台</t>
  </si>
  <si>
    <t>13331A</t>
  </si>
  <si>
    <t>浅草</t>
  </si>
  <si>
    <t>13330C</t>
  </si>
  <si>
    <t>総合工科</t>
  </si>
  <si>
    <t>13329K</t>
  </si>
  <si>
    <t>大島海洋国際</t>
  </si>
  <si>
    <t>13328A</t>
  </si>
  <si>
    <t>青梅総合</t>
  </si>
  <si>
    <t>13327C</t>
  </si>
  <si>
    <t>若葉総合</t>
  </si>
  <si>
    <t>13326E</t>
  </si>
  <si>
    <t>13325G</t>
  </si>
  <si>
    <t>大泉桜</t>
  </si>
  <si>
    <t>13324J</t>
  </si>
  <si>
    <t>美原</t>
  </si>
  <si>
    <t>13323A</t>
  </si>
  <si>
    <t>六本木</t>
  </si>
  <si>
    <t>13322B</t>
  </si>
  <si>
    <t>千早</t>
  </si>
  <si>
    <t>13321D</t>
  </si>
  <si>
    <t>上水</t>
  </si>
  <si>
    <t>13320F</t>
  </si>
  <si>
    <t>杉並総合</t>
  </si>
  <si>
    <t>13319B</t>
  </si>
  <si>
    <t>大江戸</t>
  </si>
  <si>
    <t>13318D</t>
  </si>
  <si>
    <t>六郷工科</t>
  </si>
  <si>
    <t>13317F</t>
  </si>
  <si>
    <t>芦花</t>
  </si>
  <si>
    <t>13316H</t>
  </si>
  <si>
    <t>つばさ総合</t>
  </si>
  <si>
    <t>13315K</t>
  </si>
  <si>
    <t>13314A</t>
  </si>
  <si>
    <t>世田谷泉</t>
  </si>
  <si>
    <t>13313C</t>
  </si>
  <si>
    <t>桐ケ丘</t>
  </si>
  <si>
    <t>13312E</t>
  </si>
  <si>
    <t>飛鳥</t>
  </si>
  <si>
    <t>13311G</t>
  </si>
  <si>
    <t>晴海総合</t>
  </si>
  <si>
    <t>13310J</t>
  </si>
  <si>
    <t>南平</t>
  </si>
  <si>
    <t>13308G</t>
  </si>
  <si>
    <t>東村山西</t>
  </si>
  <si>
    <t>13307J</t>
  </si>
  <si>
    <t>東大和南</t>
  </si>
  <si>
    <t>13306A</t>
  </si>
  <si>
    <t>田無</t>
  </si>
  <si>
    <t>13305B</t>
  </si>
  <si>
    <t>小平南</t>
  </si>
  <si>
    <t>13304D</t>
  </si>
  <si>
    <t>13303F</t>
  </si>
  <si>
    <t>松が谷</t>
  </si>
  <si>
    <t>13302H</t>
  </si>
  <si>
    <t>田柄</t>
  </si>
  <si>
    <t>13301K</t>
  </si>
  <si>
    <t>小川</t>
  </si>
  <si>
    <t>13300A</t>
  </si>
  <si>
    <t>武蔵野北</t>
  </si>
  <si>
    <t>13296K</t>
  </si>
  <si>
    <t>砂川</t>
  </si>
  <si>
    <t>13295A</t>
  </si>
  <si>
    <t>足立新田</t>
  </si>
  <si>
    <t>13293E</t>
  </si>
  <si>
    <t>拝島</t>
  </si>
  <si>
    <t>13290A</t>
  </si>
  <si>
    <t>成瀬</t>
  </si>
  <si>
    <t>13289G</t>
  </si>
  <si>
    <t>八王子北</t>
  </si>
  <si>
    <t>13288J</t>
  </si>
  <si>
    <t>13287A</t>
  </si>
  <si>
    <t>蒲田</t>
  </si>
  <si>
    <t>13285D</t>
  </si>
  <si>
    <t>秋留台</t>
  </si>
  <si>
    <t>13284F</t>
  </si>
  <si>
    <t>羽村</t>
  </si>
  <si>
    <t>13283H</t>
  </si>
  <si>
    <t>調布南</t>
  </si>
  <si>
    <t>13281A</t>
  </si>
  <si>
    <t>小平西</t>
  </si>
  <si>
    <t>13280C</t>
  </si>
  <si>
    <t>篠崎</t>
  </si>
  <si>
    <t>13279K</t>
  </si>
  <si>
    <t>青井</t>
  </si>
  <si>
    <t>13278A</t>
  </si>
  <si>
    <t>両国</t>
  </si>
  <si>
    <t>13277C</t>
  </si>
  <si>
    <t>雪谷</t>
  </si>
  <si>
    <t>13274J</t>
  </si>
  <si>
    <t>八潮</t>
  </si>
  <si>
    <t>13273A</t>
  </si>
  <si>
    <t>紅葉川</t>
  </si>
  <si>
    <t>13272B</t>
  </si>
  <si>
    <t>目黒（都立）</t>
  </si>
  <si>
    <t>13271D</t>
  </si>
  <si>
    <t>武蔵村山</t>
  </si>
  <si>
    <t>13268D</t>
  </si>
  <si>
    <t>武蔵丘</t>
  </si>
  <si>
    <t>13267F</t>
  </si>
  <si>
    <t>武蔵（都立）</t>
  </si>
  <si>
    <t>13266H</t>
  </si>
  <si>
    <t>向丘</t>
  </si>
  <si>
    <t>13263C</t>
  </si>
  <si>
    <t>三宅</t>
  </si>
  <si>
    <t>13262E</t>
  </si>
  <si>
    <t>南葛飾</t>
  </si>
  <si>
    <t>13260J</t>
  </si>
  <si>
    <t>三田</t>
  </si>
  <si>
    <t>13255B</t>
  </si>
  <si>
    <t>瑞穂農芸</t>
  </si>
  <si>
    <t>13254D</t>
  </si>
  <si>
    <t>13253F</t>
  </si>
  <si>
    <t>町田工科</t>
  </si>
  <si>
    <t>13252H</t>
  </si>
  <si>
    <t>町田</t>
  </si>
  <si>
    <t>13251K</t>
  </si>
  <si>
    <t>本所工科</t>
  </si>
  <si>
    <t>13250A</t>
  </si>
  <si>
    <t>本所</t>
  </si>
  <si>
    <t>13249H</t>
  </si>
  <si>
    <t>保谷</t>
  </si>
  <si>
    <t>13248K</t>
  </si>
  <si>
    <t>文京</t>
  </si>
  <si>
    <t>13247A</t>
  </si>
  <si>
    <t>福生</t>
  </si>
  <si>
    <t>13246C</t>
  </si>
  <si>
    <t>府中西</t>
  </si>
  <si>
    <t>13245E</t>
  </si>
  <si>
    <t>13244G</t>
  </si>
  <si>
    <t>府中工科</t>
  </si>
  <si>
    <t>13243J</t>
  </si>
  <si>
    <t>13242A</t>
  </si>
  <si>
    <t>淵江</t>
  </si>
  <si>
    <t>13241B</t>
  </si>
  <si>
    <t>富士森</t>
  </si>
  <si>
    <t>13240D</t>
  </si>
  <si>
    <t>13239A</t>
  </si>
  <si>
    <t>13238B</t>
  </si>
  <si>
    <t>深川</t>
  </si>
  <si>
    <t>13236F</t>
  </si>
  <si>
    <t>広尾</t>
  </si>
  <si>
    <t>13235H</t>
  </si>
  <si>
    <t>日比谷</t>
  </si>
  <si>
    <t>13234K</t>
  </si>
  <si>
    <t>13233A</t>
  </si>
  <si>
    <t>一橋</t>
  </si>
  <si>
    <t>13232C</t>
  </si>
  <si>
    <t>光丘</t>
  </si>
  <si>
    <t>13231E</t>
  </si>
  <si>
    <t>東大和</t>
  </si>
  <si>
    <t>13230G</t>
  </si>
  <si>
    <t>東村山</t>
  </si>
  <si>
    <t>13229C</t>
  </si>
  <si>
    <t>13228E</t>
  </si>
  <si>
    <t>八丈</t>
  </si>
  <si>
    <t>13225A</t>
  </si>
  <si>
    <t>八王子東</t>
  </si>
  <si>
    <t>13224B</t>
  </si>
  <si>
    <t>白鴎</t>
  </si>
  <si>
    <t>13222F</t>
  </si>
  <si>
    <t>野津田</t>
  </si>
  <si>
    <t>13221H</t>
  </si>
  <si>
    <t>農産</t>
  </si>
  <si>
    <t>13219F</t>
  </si>
  <si>
    <t>13218H</t>
  </si>
  <si>
    <t>13217K</t>
  </si>
  <si>
    <t>練馬工科</t>
  </si>
  <si>
    <t>13216A</t>
  </si>
  <si>
    <t>練馬</t>
  </si>
  <si>
    <t>13215C</t>
  </si>
  <si>
    <t>日本橋</t>
  </si>
  <si>
    <t>13214E</t>
  </si>
  <si>
    <t>西</t>
  </si>
  <si>
    <t>13213G</t>
  </si>
  <si>
    <t>新島</t>
  </si>
  <si>
    <t>13212J</t>
  </si>
  <si>
    <t>永山</t>
  </si>
  <si>
    <t>13211A</t>
  </si>
  <si>
    <t>中野工科</t>
  </si>
  <si>
    <t>13210B</t>
  </si>
  <si>
    <t>豊多摩</t>
  </si>
  <si>
    <t>13208A</t>
  </si>
  <si>
    <t>戸山</t>
  </si>
  <si>
    <t>13207B</t>
  </si>
  <si>
    <t>13206D</t>
  </si>
  <si>
    <t>田園調布</t>
  </si>
  <si>
    <t>13205F</t>
  </si>
  <si>
    <t>調布北</t>
  </si>
  <si>
    <t>13204H</t>
  </si>
  <si>
    <t>千歳丘</t>
  </si>
  <si>
    <t>13203K</t>
  </si>
  <si>
    <t>多摩工科</t>
  </si>
  <si>
    <t>13201C</t>
  </si>
  <si>
    <t>13199H</t>
  </si>
  <si>
    <t>田無工科</t>
  </si>
  <si>
    <t>13198K</t>
  </si>
  <si>
    <t>立川</t>
  </si>
  <si>
    <t>13197A</t>
  </si>
  <si>
    <t>竹早</t>
  </si>
  <si>
    <t>13195E</t>
  </si>
  <si>
    <t>竹台</t>
  </si>
  <si>
    <t>13194G</t>
  </si>
  <si>
    <t>13193J</t>
  </si>
  <si>
    <t>第四商業</t>
  </si>
  <si>
    <t>13192A</t>
  </si>
  <si>
    <t>第三商業</t>
  </si>
  <si>
    <t>13189A</t>
  </si>
  <si>
    <t>第五商業</t>
  </si>
  <si>
    <t>13188B</t>
  </si>
  <si>
    <t>第一商業</t>
  </si>
  <si>
    <t>13187D</t>
  </si>
  <si>
    <t>墨田工科</t>
  </si>
  <si>
    <t>13185H</t>
  </si>
  <si>
    <t>墨田川</t>
  </si>
  <si>
    <t>13184K</t>
  </si>
  <si>
    <t>杉並工科</t>
  </si>
  <si>
    <t>13183A</t>
  </si>
  <si>
    <t>杉並</t>
  </si>
  <si>
    <t>13182C</t>
  </si>
  <si>
    <t>神代</t>
  </si>
  <si>
    <t>13181E</t>
  </si>
  <si>
    <t>新宿</t>
  </si>
  <si>
    <t>13180G</t>
  </si>
  <si>
    <t>13179C</t>
  </si>
  <si>
    <t>石神井</t>
  </si>
  <si>
    <t>13176J</t>
  </si>
  <si>
    <t>芝商業</t>
  </si>
  <si>
    <t>13174B</t>
  </si>
  <si>
    <t>忍岡</t>
  </si>
  <si>
    <t>13173D</t>
  </si>
  <si>
    <t>桜町</t>
  </si>
  <si>
    <t>13170K</t>
  </si>
  <si>
    <t>鷺宮</t>
  </si>
  <si>
    <t>13169F</t>
  </si>
  <si>
    <t>駒場</t>
  </si>
  <si>
    <t>13168H</t>
  </si>
  <si>
    <t>小松川</t>
  </si>
  <si>
    <t>13167K</t>
  </si>
  <si>
    <t>狛江</t>
  </si>
  <si>
    <t>13166A</t>
  </si>
  <si>
    <t>小平</t>
  </si>
  <si>
    <t>13165C</t>
  </si>
  <si>
    <t>小金井工科</t>
  </si>
  <si>
    <t>13164E</t>
  </si>
  <si>
    <t>神津</t>
  </si>
  <si>
    <t>13163G</t>
  </si>
  <si>
    <t>江北</t>
  </si>
  <si>
    <t>13162J</t>
  </si>
  <si>
    <t>江東商業</t>
  </si>
  <si>
    <t>13161A</t>
  </si>
  <si>
    <t>13159J</t>
  </si>
  <si>
    <t>小山台</t>
  </si>
  <si>
    <t>13158A</t>
  </si>
  <si>
    <t>国分寺</t>
  </si>
  <si>
    <t>13157B</t>
  </si>
  <si>
    <t>小岩</t>
  </si>
  <si>
    <t>13156D</t>
  </si>
  <si>
    <t>久留米西</t>
  </si>
  <si>
    <t>13152A</t>
  </si>
  <si>
    <t>蔵前工科</t>
  </si>
  <si>
    <t>13150E</t>
  </si>
  <si>
    <t>国立</t>
  </si>
  <si>
    <t>13149A</t>
  </si>
  <si>
    <t>清瀬</t>
  </si>
  <si>
    <t>13145J</t>
  </si>
  <si>
    <t>北豊島工科</t>
  </si>
  <si>
    <t>13142D</t>
  </si>
  <si>
    <t>北園</t>
  </si>
  <si>
    <t>13140H</t>
  </si>
  <si>
    <t>葛飾野</t>
  </si>
  <si>
    <t>13137H</t>
  </si>
  <si>
    <t>葛飾商業</t>
  </si>
  <si>
    <t>13136K</t>
  </si>
  <si>
    <t>片倉</t>
  </si>
  <si>
    <t>13135A</t>
  </si>
  <si>
    <t>葛西工科</t>
  </si>
  <si>
    <t>13134C</t>
  </si>
  <si>
    <t>葛西南</t>
  </si>
  <si>
    <t>13133E</t>
  </si>
  <si>
    <t>荻窪</t>
  </si>
  <si>
    <t>13131J</t>
  </si>
  <si>
    <t>小笠原</t>
  </si>
  <si>
    <t>13130A</t>
  </si>
  <si>
    <t>大山</t>
  </si>
  <si>
    <t>13129G</t>
  </si>
  <si>
    <t>大森</t>
  </si>
  <si>
    <t>13128J</t>
  </si>
  <si>
    <t>13125D</t>
  </si>
  <si>
    <t>13123H</t>
  </si>
  <si>
    <t>大泉</t>
  </si>
  <si>
    <t>13122K</t>
  </si>
  <si>
    <t>13121A</t>
  </si>
  <si>
    <t>江戸川</t>
  </si>
  <si>
    <t>13120C</t>
  </si>
  <si>
    <t>13117C</t>
  </si>
  <si>
    <t>13116E</t>
  </si>
  <si>
    <t>板橋</t>
  </si>
  <si>
    <t>13114J</t>
  </si>
  <si>
    <t>井草</t>
  </si>
  <si>
    <t>13112B</t>
  </si>
  <si>
    <t>荒川工科</t>
  </si>
  <si>
    <t>13110F</t>
  </si>
  <si>
    <t>足立西</t>
  </si>
  <si>
    <t>13109B</t>
  </si>
  <si>
    <t>足立東</t>
  </si>
  <si>
    <t>13108D</t>
  </si>
  <si>
    <t>足立工科</t>
  </si>
  <si>
    <t>13107F</t>
  </si>
  <si>
    <t>足立</t>
  </si>
  <si>
    <t>13106H</t>
  </si>
  <si>
    <t>13101G</t>
  </si>
  <si>
    <t>東京工業高専</t>
  </si>
  <si>
    <t>13091F</t>
  </si>
  <si>
    <t>東京学芸大学附属特別支援</t>
  </si>
  <si>
    <t>13054A</t>
  </si>
  <si>
    <t>筑波大学附属桐が丘特別支援</t>
  </si>
  <si>
    <t>13053C</t>
  </si>
  <si>
    <t>筑波大学附属大塚特別支援</t>
  </si>
  <si>
    <t>13052E</t>
  </si>
  <si>
    <t>筑波大学附属視覚特別支援</t>
  </si>
  <si>
    <t>13051G</t>
  </si>
  <si>
    <t>東京学芸大学附属国際</t>
  </si>
  <si>
    <t>13009F</t>
  </si>
  <si>
    <t>東京大学教育学部附属</t>
  </si>
  <si>
    <t>13007K</t>
  </si>
  <si>
    <t>東京学芸大学附属</t>
  </si>
  <si>
    <t>13006A</t>
  </si>
  <si>
    <t>筑波大学附属駒場</t>
  </si>
  <si>
    <t>13005C</t>
  </si>
  <si>
    <t>お茶の水女子大学附属</t>
  </si>
  <si>
    <t>13004E</t>
  </si>
  <si>
    <t>筑波大学附属</t>
  </si>
  <si>
    <t>13003G</t>
  </si>
  <si>
    <t>東京科学大学附属科学技術</t>
  </si>
  <si>
    <t>13002J</t>
  </si>
  <si>
    <t>東京芸術大学音楽学部附属音楽</t>
  </si>
  <si>
    <t>13001A</t>
  </si>
  <si>
    <t>12999C</t>
  </si>
  <si>
    <t>成美学園</t>
  </si>
  <si>
    <t>12568H</t>
  </si>
  <si>
    <t>三育学院</t>
  </si>
  <si>
    <t>12567K</t>
  </si>
  <si>
    <t>ヒューマンキャンパスのぞみ</t>
  </si>
  <si>
    <t>12566A</t>
  </si>
  <si>
    <t>千葉科学大学附属</t>
  </si>
  <si>
    <t>12565C</t>
  </si>
  <si>
    <t>中央国際</t>
  </si>
  <si>
    <t>12564E</t>
  </si>
  <si>
    <t>あずさ第一</t>
  </si>
  <si>
    <t>12563G</t>
  </si>
  <si>
    <t>中山学園</t>
  </si>
  <si>
    <t>12562J</t>
  </si>
  <si>
    <t>木更津総合</t>
  </si>
  <si>
    <t>12561A</t>
  </si>
  <si>
    <t>わせがく</t>
  </si>
  <si>
    <t>12560B</t>
  </si>
  <si>
    <t>桜林</t>
  </si>
  <si>
    <t>12559J</t>
  </si>
  <si>
    <t>明聖</t>
  </si>
  <si>
    <t>12558A</t>
  </si>
  <si>
    <t>時任学園</t>
  </si>
  <si>
    <t>12557B</t>
  </si>
  <si>
    <t>翔凜</t>
  </si>
  <si>
    <t>12556D</t>
  </si>
  <si>
    <t>東京学館船橋</t>
  </si>
  <si>
    <t>12555F</t>
  </si>
  <si>
    <t>西武台千葉</t>
  </si>
  <si>
    <t>12554H</t>
  </si>
  <si>
    <t>流通経済大学付属柏</t>
  </si>
  <si>
    <t>12553K</t>
  </si>
  <si>
    <t>秀明大学学校教師学部附属秀明八千代</t>
  </si>
  <si>
    <t>12552A</t>
  </si>
  <si>
    <t>光英ＶＥＲＩＴＡＳ</t>
  </si>
  <si>
    <t>12551C</t>
  </si>
  <si>
    <t>市原中央</t>
  </si>
  <si>
    <t>12550E</t>
  </si>
  <si>
    <t>昭和学院秀英</t>
  </si>
  <si>
    <t>12549A</t>
  </si>
  <si>
    <t>渋谷教育学園幕張</t>
  </si>
  <si>
    <t>12548C</t>
  </si>
  <si>
    <t>志学館高等部</t>
  </si>
  <si>
    <t>12547E</t>
  </si>
  <si>
    <t>東京学館浦安</t>
  </si>
  <si>
    <t>12546G</t>
  </si>
  <si>
    <t>芝浦工業大学柏</t>
  </si>
  <si>
    <t>12545J</t>
  </si>
  <si>
    <t>愛国学園大学附属四街道</t>
  </si>
  <si>
    <t>12544A</t>
  </si>
  <si>
    <t>千葉聖心</t>
  </si>
  <si>
    <t>12543B</t>
  </si>
  <si>
    <t>植草学園大学附属</t>
  </si>
  <si>
    <t>12542D</t>
  </si>
  <si>
    <t>東京学館</t>
  </si>
  <si>
    <t>12541F</t>
  </si>
  <si>
    <t>暁星国際</t>
  </si>
  <si>
    <t>12540H</t>
  </si>
  <si>
    <t>八千代松陰</t>
  </si>
  <si>
    <t>12539D</t>
  </si>
  <si>
    <t>不二女子</t>
  </si>
  <si>
    <t>12538F</t>
  </si>
  <si>
    <t>拓殖大学紅陵</t>
  </si>
  <si>
    <t>12537H</t>
  </si>
  <si>
    <t>東海大学付属浦安</t>
  </si>
  <si>
    <t>12536K</t>
  </si>
  <si>
    <t>横芝敬愛</t>
  </si>
  <si>
    <t>12535A</t>
  </si>
  <si>
    <t>東海大学付属市原望洋</t>
  </si>
  <si>
    <t>12534C</t>
  </si>
  <si>
    <t>中央学院</t>
  </si>
  <si>
    <t>12532G</t>
  </si>
  <si>
    <t>二松学舎大学附属柏</t>
  </si>
  <si>
    <t>12531J</t>
  </si>
  <si>
    <t>千葉日本大学第一</t>
  </si>
  <si>
    <t>12530A</t>
  </si>
  <si>
    <t>我孫子二階堂</t>
  </si>
  <si>
    <t>12529G</t>
  </si>
  <si>
    <t>日本大学習志野</t>
  </si>
  <si>
    <t>12528J</t>
  </si>
  <si>
    <t>日本体育大学柏</t>
  </si>
  <si>
    <t>12525D</t>
  </si>
  <si>
    <t>専修大学松戸</t>
  </si>
  <si>
    <t>12524F</t>
  </si>
  <si>
    <t>敬愛学園</t>
  </si>
  <si>
    <t>12523H</t>
  </si>
  <si>
    <t>東邦大学付属東邦</t>
  </si>
  <si>
    <t>12522K</t>
  </si>
  <si>
    <t>国府台女子学院高等部</t>
  </si>
  <si>
    <t>12521A</t>
  </si>
  <si>
    <t>千葉学芸</t>
  </si>
  <si>
    <t>12520C</t>
  </si>
  <si>
    <t>千葉商科大学付属</t>
  </si>
  <si>
    <t>12519K</t>
  </si>
  <si>
    <t>千葉明徳</t>
  </si>
  <si>
    <t>12518A</t>
  </si>
  <si>
    <t>日出学園</t>
  </si>
  <si>
    <t>12517C</t>
  </si>
  <si>
    <t>千葉萌陽</t>
  </si>
  <si>
    <t>12516E</t>
  </si>
  <si>
    <t>千葉英和</t>
  </si>
  <si>
    <t>12515G</t>
  </si>
  <si>
    <t>麗澤</t>
  </si>
  <si>
    <t>12513A</t>
  </si>
  <si>
    <t>和洋国府台女子</t>
  </si>
  <si>
    <t>12512B</t>
  </si>
  <si>
    <t>千葉黎明</t>
  </si>
  <si>
    <t>12511D</t>
  </si>
  <si>
    <t>鴨川令徳</t>
  </si>
  <si>
    <t>12510F</t>
  </si>
  <si>
    <t>千葉県安房西</t>
  </si>
  <si>
    <t>12509B</t>
  </si>
  <si>
    <t>茂原北陵</t>
  </si>
  <si>
    <t>12508D</t>
  </si>
  <si>
    <t>東葉</t>
  </si>
  <si>
    <t>12507F</t>
  </si>
  <si>
    <t>12506H</t>
  </si>
  <si>
    <t>千葉経済大学附属</t>
  </si>
  <si>
    <t>12505K</t>
  </si>
  <si>
    <t>千葉敬愛</t>
  </si>
  <si>
    <t>12504A</t>
  </si>
  <si>
    <t>昭和学院</t>
  </si>
  <si>
    <t>12503C</t>
  </si>
  <si>
    <t>成田</t>
  </si>
  <si>
    <t>12502E</t>
  </si>
  <si>
    <t>敬愛大学八日市場</t>
  </si>
  <si>
    <t>12501G</t>
  </si>
  <si>
    <t>千葉市立高等特別支援</t>
  </si>
  <si>
    <t>12482G</t>
  </si>
  <si>
    <t>千葉特別支援</t>
  </si>
  <si>
    <t>12480A</t>
  </si>
  <si>
    <t>野田特別支援</t>
  </si>
  <si>
    <t>12479G</t>
  </si>
  <si>
    <t>八日市場特別支援</t>
  </si>
  <si>
    <t>12478J</t>
  </si>
  <si>
    <t>富里特別支援</t>
  </si>
  <si>
    <t>12477A</t>
  </si>
  <si>
    <t>市原特別支援</t>
  </si>
  <si>
    <t>12476B</t>
  </si>
  <si>
    <t>柏特別支援</t>
  </si>
  <si>
    <t>12475D</t>
  </si>
  <si>
    <t>市川特別支援</t>
  </si>
  <si>
    <t>12474F</t>
  </si>
  <si>
    <t>夷隅特別支援</t>
  </si>
  <si>
    <t>12473H</t>
  </si>
  <si>
    <t>槇の実特別支援</t>
  </si>
  <si>
    <t>12472K</t>
  </si>
  <si>
    <t>印旛特別支援</t>
  </si>
  <si>
    <t>12471A</t>
  </si>
  <si>
    <t>仁戸名特別支援</t>
  </si>
  <si>
    <t>12470C</t>
  </si>
  <si>
    <t>船橋特別支援（市立）</t>
  </si>
  <si>
    <t>12469K</t>
  </si>
  <si>
    <t>千葉市立特別支援</t>
  </si>
  <si>
    <t>12468A</t>
  </si>
  <si>
    <t>君津特別支援</t>
  </si>
  <si>
    <t>12467C</t>
  </si>
  <si>
    <t>銚子特別支援</t>
  </si>
  <si>
    <t>12466E</t>
  </si>
  <si>
    <t>香取特別支援</t>
  </si>
  <si>
    <t>12465G</t>
  </si>
  <si>
    <t>八千代特別支援</t>
  </si>
  <si>
    <t>12464J</t>
  </si>
  <si>
    <t>須和田の丘支援</t>
  </si>
  <si>
    <t>12463A</t>
  </si>
  <si>
    <t>つくし特別支援</t>
  </si>
  <si>
    <t>12462B</t>
  </si>
  <si>
    <t>安房特別支援</t>
  </si>
  <si>
    <t>12461D</t>
  </si>
  <si>
    <t>長生特別支援</t>
  </si>
  <si>
    <t>12460F</t>
  </si>
  <si>
    <t>我孫子特別支援</t>
  </si>
  <si>
    <t>12459B</t>
  </si>
  <si>
    <t>東金特別支援</t>
  </si>
  <si>
    <t>12457F</t>
  </si>
  <si>
    <t>松戸特別支援</t>
  </si>
  <si>
    <t>12456H</t>
  </si>
  <si>
    <t>袖ケ浦特別支援</t>
  </si>
  <si>
    <t>12455K</t>
  </si>
  <si>
    <t>四街道特別支援</t>
  </si>
  <si>
    <t>12454A</t>
  </si>
  <si>
    <t>12453C</t>
  </si>
  <si>
    <t>千葉聾</t>
  </si>
  <si>
    <t>12452E</t>
  </si>
  <si>
    <t>千葉盲</t>
  </si>
  <si>
    <t>12451G</t>
  </si>
  <si>
    <t>特別支援学校流山高等学園</t>
  </si>
  <si>
    <t>12441K</t>
  </si>
  <si>
    <t>東葛の森特別支援</t>
  </si>
  <si>
    <t>12438K</t>
  </si>
  <si>
    <t>栄特別支援</t>
  </si>
  <si>
    <t>12437A</t>
  </si>
  <si>
    <t>大網白里特別支援</t>
  </si>
  <si>
    <t>12436C</t>
  </si>
  <si>
    <t>飯高特別支援</t>
  </si>
  <si>
    <t>12435E</t>
  </si>
  <si>
    <t>矢切特別支援</t>
  </si>
  <si>
    <t>12434G</t>
  </si>
  <si>
    <t>船橋夏見特別支援</t>
  </si>
  <si>
    <t>12433J</t>
  </si>
  <si>
    <t>湖北特別支援</t>
  </si>
  <si>
    <t>12432A</t>
  </si>
  <si>
    <t>特別支援学校市川大野高等学園</t>
  </si>
  <si>
    <t>12431B</t>
  </si>
  <si>
    <t>稲毛国際</t>
  </si>
  <si>
    <t>12254J</t>
  </si>
  <si>
    <t>幕張総合</t>
  </si>
  <si>
    <t>12253A</t>
  </si>
  <si>
    <t>関宿</t>
  </si>
  <si>
    <t>12252B</t>
  </si>
  <si>
    <t>富里</t>
  </si>
  <si>
    <t>12251D</t>
  </si>
  <si>
    <t>柏の葉</t>
  </si>
  <si>
    <t>12250F</t>
  </si>
  <si>
    <t>四街道北</t>
  </si>
  <si>
    <t>12249B</t>
  </si>
  <si>
    <t>流山北</t>
  </si>
  <si>
    <t>12248D</t>
  </si>
  <si>
    <t>市川昴</t>
  </si>
  <si>
    <t>12247F</t>
  </si>
  <si>
    <t>船橋北</t>
  </si>
  <si>
    <t>12246H</t>
  </si>
  <si>
    <t>犢橋</t>
  </si>
  <si>
    <t>12245K</t>
  </si>
  <si>
    <t>沼南高柳</t>
  </si>
  <si>
    <t>12243C</t>
  </si>
  <si>
    <t>我孫子東</t>
  </si>
  <si>
    <t>12242E</t>
  </si>
  <si>
    <t>浦安南</t>
  </si>
  <si>
    <t>12241G</t>
  </si>
  <si>
    <t>千葉西</t>
  </si>
  <si>
    <t>12240J</t>
  </si>
  <si>
    <t>市原八幡</t>
  </si>
  <si>
    <t>12239E</t>
  </si>
  <si>
    <t>佐倉南</t>
  </si>
  <si>
    <t>12238G</t>
  </si>
  <si>
    <t>白井</t>
  </si>
  <si>
    <t>12237J</t>
  </si>
  <si>
    <t>流山南</t>
  </si>
  <si>
    <t>12236A</t>
  </si>
  <si>
    <t>松戸向陽</t>
  </si>
  <si>
    <t>12235B</t>
  </si>
  <si>
    <t>船橋豊富</t>
  </si>
  <si>
    <t>12234D</t>
  </si>
  <si>
    <t>実籾</t>
  </si>
  <si>
    <t>12233F</t>
  </si>
  <si>
    <t>土気</t>
  </si>
  <si>
    <t>12232H</t>
  </si>
  <si>
    <t>千葉大宮</t>
  </si>
  <si>
    <t>12231K</t>
  </si>
  <si>
    <t>柏中央</t>
  </si>
  <si>
    <t>12230A</t>
  </si>
  <si>
    <t>市川南</t>
  </si>
  <si>
    <t>12229H</t>
  </si>
  <si>
    <t>船橋法典</t>
  </si>
  <si>
    <t>12228K</t>
  </si>
  <si>
    <t>柏井</t>
  </si>
  <si>
    <t>12227A</t>
  </si>
  <si>
    <t>成田北</t>
  </si>
  <si>
    <t>12226C</t>
  </si>
  <si>
    <t>松戸馬橋</t>
  </si>
  <si>
    <t>12224G</t>
  </si>
  <si>
    <t>鎌ヶ谷西</t>
  </si>
  <si>
    <t>12223J</t>
  </si>
  <si>
    <t>船橋古和釜</t>
  </si>
  <si>
    <t>12222A</t>
  </si>
  <si>
    <t>八千代西</t>
  </si>
  <si>
    <t>12221B</t>
  </si>
  <si>
    <t>稲毛</t>
  </si>
  <si>
    <t>12216F</t>
  </si>
  <si>
    <t>12215H</t>
  </si>
  <si>
    <t>船橋二和</t>
  </si>
  <si>
    <t>12210G</t>
  </si>
  <si>
    <t>泉</t>
  </si>
  <si>
    <t>12209C</t>
  </si>
  <si>
    <t>八千代東</t>
  </si>
  <si>
    <t>12208E</t>
  </si>
  <si>
    <t>松戸六実</t>
  </si>
  <si>
    <t>12207G</t>
  </si>
  <si>
    <t>船橋芝山</t>
  </si>
  <si>
    <t>12206J</t>
  </si>
  <si>
    <t>12205A</t>
  </si>
  <si>
    <t>野田中央</t>
  </si>
  <si>
    <t>12204B</t>
  </si>
  <si>
    <t>津田沼</t>
  </si>
  <si>
    <t>12203D</t>
  </si>
  <si>
    <t>千城台</t>
  </si>
  <si>
    <t>12202F</t>
  </si>
  <si>
    <t>佐倉西</t>
  </si>
  <si>
    <t>12201H</t>
  </si>
  <si>
    <t>生浜</t>
  </si>
  <si>
    <t>12200K</t>
  </si>
  <si>
    <t>柏（市立）</t>
  </si>
  <si>
    <t>12199B</t>
  </si>
  <si>
    <t>市川東</t>
  </si>
  <si>
    <t>12198D</t>
  </si>
  <si>
    <t>磯辺</t>
  </si>
  <si>
    <t>12197F</t>
  </si>
  <si>
    <t>姉崎</t>
  </si>
  <si>
    <t>12196H</t>
  </si>
  <si>
    <t>銚子（市立）</t>
  </si>
  <si>
    <t>12195K</t>
  </si>
  <si>
    <t>松戸（市立）</t>
  </si>
  <si>
    <t>12194A</t>
  </si>
  <si>
    <t>千葉（市立）</t>
  </si>
  <si>
    <t>12193C</t>
  </si>
  <si>
    <t>習志野</t>
  </si>
  <si>
    <t>12192E</t>
  </si>
  <si>
    <t>船橋（市立）</t>
  </si>
  <si>
    <t>12191G</t>
  </si>
  <si>
    <t>市原緑</t>
  </si>
  <si>
    <t>12189E</t>
  </si>
  <si>
    <t>京葉</t>
  </si>
  <si>
    <t>12188G</t>
  </si>
  <si>
    <t>市原</t>
  </si>
  <si>
    <t>12186A</t>
  </si>
  <si>
    <t>袖ヶ浦</t>
  </si>
  <si>
    <t>12185B</t>
  </si>
  <si>
    <t>君津青葉</t>
  </si>
  <si>
    <t>12184D</t>
  </si>
  <si>
    <t>君津</t>
  </si>
  <si>
    <t>12182H</t>
  </si>
  <si>
    <t>木更津東</t>
  </si>
  <si>
    <t>12181K</t>
  </si>
  <si>
    <t>木更津</t>
  </si>
  <si>
    <t>12180A</t>
  </si>
  <si>
    <t>君津商業</t>
  </si>
  <si>
    <t>12179H</t>
  </si>
  <si>
    <t>天羽</t>
  </si>
  <si>
    <t>12178K</t>
  </si>
  <si>
    <t>館山総合</t>
  </si>
  <si>
    <t>12176C</t>
  </si>
  <si>
    <t>安房</t>
  </si>
  <si>
    <t>12174G</t>
  </si>
  <si>
    <t>安房拓心</t>
  </si>
  <si>
    <t>12173J</t>
  </si>
  <si>
    <t>長狭</t>
  </si>
  <si>
    <t>12172A</t>
  </si>
  <si>
    <t>大原</t>
  </si>
  <si>
    <t>12168B</t>
  </si>
  <si>
    <t>大多喜</t>
  </si>
  <si>
    <t>12166F</t>
  </si>
  <si>
    <t>12165H</t>
  </si>
  <si>
    <t>茂原樟陽</t>
  </si>
  <si>
    <t>12163A</t>
  </si>
  <si>
    <t>茂原</t>
  </si>
  <si>
    <t>12162C</t>
  </si>
  <si>
    <t>長生</t>
  </si>
  <si>
    <t>12161E</t>
  </si>
  <si>
    <t>九十九里</t>
  </si>
  <si>
    <t>12160G</t>
  </si>
  <si>
    <t>大網</t>
  </si>
  <si>
    <t>12158E</t>
  </si>
  <si>
    <t>東金商業</t>
  </si>
  <si>
    <t>12157G</t>
  </si>
  <si>
    <t>東金</t>
  </si>
  <si>
    <t>12156J</t>
  </si>
  <si>
    <t>成東</t>
  </si>
  <si>
    <t>12155A</t>
  </si>
  <si>
    <t>松尾</t>
  </si>
  <si>
    <t>12154B</t>
  </si>
  <si>
    <t>匝瑳</t>
  </si>
  <si>
    <t>12153D</t>
  </si>
  <si>
    <t>東総工業</t>
  </si>
  <si>
    <t>12152F</t>
  </si>
  <si>
    <t>旭農業</t>
  </si>
  <si>
    <t>12151H</t>
  </si>
  <si>
    <t>銚子商業</t>
  </si>
  <si>
    <t>12149F</t>
  </si>
  <si>
    <t>銚子（県立）</t>
  </si>
  <si>
    <t>12148H</t>
  </si>
  <si>
    <t>多古</t>
  </si>
  <si>
    <t>12147K</t>
  </si>
  <si>
    <t>小見川</t>
  </si>
  <si>
    <t>12146A</t>
  </si>
  <si>
    <t>佐原白楊</t>
  </si>
  <si>
    <t>12145C</t>
  </si>
  <si>
    <t>佐原</t>
  </si>
  <si>
    <t>12144E</t>
  </si>
  <si>
    <t>下総</t>
  </si>
  <si>
    <t>12143G</t>
  </si>
  <si>
    <t>成田国際</t>
  </si>
  <si>
    <t>12142J</t>
  </si>
  <si>
    <t>四街道</t>
  </si>
  <si>
    <t>12141A</t>
  </si>
  <si>
    <t>八街</t>
  </si>
  <si>
    <t>12140B</t>
  </si>
  <si>
    <t>佐倉東</t>
  </si>
  <si>
    <t>12139J</t>
  </si>
  <si>
    <t>佐倉</t>
  </si>
  <si>
    <t>12138A</t>
  </si>
  <si>
    <t>成田西陵</t>
  </si>
  <si>
    <t>12137B</t>
  </si>
  <si>
    <t>印旛明誠</t>
  </si>
  <si>
    <t>12136D</t>
  </si>
  <si>
    <t>我孫子</t>
  </si>
  <si>
    <t>12135F</t>
  </si>
  <si>
    <t>12134H</t>
  </si>
  <si>
    <t>流山おおたかの森</t>
  </si>
  <si>
    <t>12132A</t>
  </si>
  <si>
    <t>流山</t>
  </si>
  <si>
    <t>12131C</t>
  </si>
  <si>
    <t>柏南</t>
  </si>
  <si>
    <t>12130E</t>
  </si>
  <si>
    <t>柏（県立）</t>
  </si>
  <si>
    <t>12129A</t>
  </si>
  <si>
    <t>東葛飾</t>
  </si>
  <si>
    <t>12128C</t>
  </si>
  <si>
    <t>松戸南</t>
  </si>
  <si>
    <t>12127E</t>
  </si>
  <si>
    <t>松戸国際</t>
  </si>
  <si>
    <t>12126G</t>
  </si>
  <si>
    <t>小金</t>
  </si>
  <si>
    <t>12125J</t>
  </si>
  <si>
    <t>松戸（県立）</t>
  </si>
  <si>
    <t>12124A</t>
  </si>
  <si>
    <t>浦安</t>
  </si>
  <si>
    <t>12123B</t>
  </si>
  <si>
    <t>行徳</t>
  </si>
  <si>
    <t>12122D</t>
  </si>
  <si>
    <t>12121F</t>
  </si>
  <si>
    <t>国府台</t>
  </si>
  <si>
    <t>12120H</t>
  </si>
  <si>
    <t>市川工業</t>
  </si>
  <si>
    <t>12118F</t>
  </si>
  <si>
    <t>鎌ヶ谷</t>
  </si>
  <si>
    <t>12117H</t>
  </si>
  <si>
    <t>船橋啓明</t>
  </si>
  <si>
    <t>12115A</t>
  </si>
  <si>
    <t>船橋東</t>
  </si>
  <si>
    <t>12114C</t>
  </si>
  <si>
    <t>薬園台</t>
  </si>
  <si>
    <t>12113E</t>
  </si>
  <si>
    <t>船橋（県立）</t>
  </si>
  <si>
    <t>12112G</t>
  </si>
  <si>
    <t>八千代</t>
  </si>
  <si>
    <t>12111J</t>
  </si>
  <si>
    <t>12110A</t>
  </si>
  <si>
    <t>千葉北</t>
  </si>
  <si>
    <t>12109G</t>
  </si>
  <si>
    <t>検見川</t>
  </si>
  <si>
    <t>12108J</t>
  </si>
  <si>
    <t>千葉南</t>
  </si>
  <si>
    <t>12107A</t>
  </si>
  <si>
    <t>千葉工業</t>
  </si>
  <si>
    <t>12106B</t>
  </si>
  <si>
    <t>京葉工業</t>
  </si>
  <si>
    <t>12105D</t>
  </si>
  <si>
    <t>千葉商業</t>
  </si>
  <si>
    <t>12104F</t>
  </si>
  <si>
    <t>千葉東</t>
  </si>
  <si>
    <t>12103H</t>
  </si>
  <si>
    <t>千葉女子</t>
  </si>
  <si>
    <t>12102K</t>
  </si>
  <si>
    <t>千葉（県立）</t>
  </si>
  <si>
    <t>12101A</t>
  </si>
  <si>
    <t>木更津工業高専</t>
  </si>
  <si>
    <t>12091A</t>
  </si>
  <si>
    <t>千葉大学教育学部附属特別支援</t>
  </si>
  <si>
    <t>12052K</t>
  </si>
  <si>
    <t>筑波大学附属聴覚特別支援</t>
  </si>
  <si>
    <t>12051A</t>
  </si>
  <si>
    <t>11999H</t>
  </si>
  <si>
    <t>特別支援学校光の村秩父自然学園</t>
  </si>
  <si>
    <t>11952A</t>
  </si>
  <si>
    <t>開智所沢</t>
  </si>
  <si>
    <t>11559C</t>
  </si>
  <si>
    <t>わせがく夢育</t>
  </si>
  <si>
    <t>11558E</t>
  </si>
  <si>
    <t>開智未来</t>
  </si>
  <si>
    <t>11557G</t>
  </si>
  <si>
    <t>創学舎</t>
  </si>
  <si>
    <t>11556J</t>
  </si>
  <si>
    <t>大川学園</t>
  </si>
  <si>
    <t>11555A</t>
  </si>
  <si>
    <t>清和学園</t>
  </si>
  <si>
    <t>11554B</t>
  </si>
  <si>
    <t>武蔵野星城</t>
  </si>
  <si>
    <t>11553D</t>
  </si>
  <si>
    <t>志学会</t>
  </si>
  <si>
    <t>11552F</t>
  </si>
  <si>
    <t>霞ケ関</t>
  </si>
  <si>
    <t>11551H</t>
  </si>
  <si>
    <t>松栄学園</t>
  </si>
  <si>
    <t>11550K</t>
  </si>
  <si>
    <t>栄北</t>
  </si>
  <si>
    <t>11549F</t>
  </si>
  <si>
    <t>国際学院</t>
  </si>
  <si>
    <t>11548H</t>
  </si>
  <si>
    <t>東野</t>
  </si>
  <si>
    <t>11547K</t>
  </si>
  <si>
    <t>自由の森学園</t>
  </si>
  <si>
    <t>11546A</t>
  </si>
  <si>
    <t>東京農業大学第三</t>
  </si>
  <si>
    <t>11545C</t>
  </si>
  <si>
    <t>埼玉平成</t>
  </si>
  <si>
    <t>11544E</t>
  </si>
  <si>
    <t>川越東</t>
  </si>
  <si>
    <t>11543G</t>
  </si>
  <si>
    <t>11542J</t>
  </si>
  <si>
    <t>秋草学園</t>
  </si>
  <si>
    <t>11541A</t>
  </si>
  <si>
    <t>花咲徳栄</t>
  </si>
  <si>
    <t>11540B</t>
  </si>
  <si>
    <t>早稲田大学本庄高等学院</t>
  </si>
  <si>
    <t>11539J</t>
  </si>
  <si>
    <t>秀明英光</t>
  </si>
  <si>
    <t>11538A</t>
  </si>
  <si>
    <t>西武学園文理</t>
  </si>
  <si>
    <t>11537B</t>
  </si>
  <si>
    <t>西武台</t>
  </si>
  <si>
    <t>11536D</t>
  </si>
  <si>
    <t>城北埼玉</t>
  </si>
  <si>
    <t>11535F</t>
  </si>
  <si>
    <t>春日部共栄</t>
  </si>
  <si>
    <t>11534H</t>
  </si>
  <si>
    <t>獨協埼玉</t>
  </si>
  <si>
    <t>11533K</t>
  </si>
  <si>
    <t>昌平</t>
  </si>
  <si>
    <t>11532A</t>
  </si>
  <si>
    <t>秀明</t>
  </si>
  <si>
    <t>11531C</t>
  </si>
  <si>
    <t>栄東</t>
  </si>
  <si>
    <t>11530E</t>
  </si>
  <si>
    <t>浦和学院</t>
  </si>
  <si>
    <t>11529A</t>
  </si>
  <si>
    <t>武蔵野音楽大学附属</t>
  </si>
  <si>
    <t>11528C</t>
  </si>
  <si>
    <t>埼玉栄</t>
  </si>
  <si>
    <t>11527E</t>
  </si>
  <si>
    <t>城西大学付属川越</t>
  </si>
  <si>
    <t>11526G</t>
  </si>
  <si>
    <t>青山学院大学系属浦和ルーテル学院</t>
  </si>
  <si>
    <t>11525J</t>
  </si>
  <si>
    <t>浦和明の星女子</t>
  </si>
  <si>
    <t>11524A</t>
  </si>
  <si>
    <t>大妻嵐山</t>
  </si>
  <si>
    <t>11523B</t>
  </si>
  <si>
    <t>東邦音楽大学附属東邦第二</t>
  </si>
  <si>
    <t>11522D</t>
  </si>
  <si>
    <t>星野</t>
  </si>
  <si>
    <t>11521F</t>
  </si>
  <si>
    <t>浦和実業学園</t>
  </si>
  <si>
    <t>11520H</t>
  </si>
  <si>
    <t>東京成徳大学深谷</t>
  </si>
  <si>
    <t>11519D</t>
  </si>
  <si>
    <t>武南</t>
  </si>
  <si>
    <t>11518F</t>
  </si>
  <si>
    <t>武蔵越生</t>
  </si>
  <si>
    <t>11516K</t>
  </si>
  <si>
    <t>本庄東</t>
  </si>
  <si>
    <t>11515A</t>
  </si>
  <si>
    <t>狭山ケ丘</t>
  </si>
  <si>
    <t>11514C</t>
  </si>
  <si>
    <t>立教新座</t>
  </si>
  <si>
    <t>11513E</t>
  </si>
  <si>
    <t>大宮開成</t>
  </si>
  <si>
    <t>11512G</t>
  </si>
  <si>
    <t>正智深谷</t>
  </si>
  <si>
    <t>11510A</t>
  </si>
  <si>
    <t>山村国際</t>
  </si>
  <si>
    <t>11509G</t>
  </si>
  <si>
    <t>山村学園</t>
  </si>
  <si>
    <t>11508J</t>
  </si>
  <si>
    <t>本庄第一</t>
  </si>
  <si>
    <t>11507A</t>
  </si>
  <si>
    <t>淑徳与野</t>
  </si>
  <si>
    <t>11506B</t>
  </si>
  <si>
    <t>細田学園</t>
  </si>
  <si>
    <t>11505D</t>
  </si>
  <si>
    <t>慶應義塾志木</t>
  </si>
  <si>
    <t>11504F</t>
  </si>
  <si>
    <t>浦和麗明</t>
  </si>
  <si>
    <t>11503H</t>
  </si>
  <si>
    <t>叡明</t>
  </si>
  <si>
    <t>11502K</t>
  </si>
  <si>
    <t>聖望学園</t>
  </si>
  <si>
    <t>11501A</t>
  </si>
  <si>
    <t>草加かがやき特別支援</t>
  </si>
  <si>
    <t>11480E</t>
  </si>
  <si>
    <t>騎西特別支援</t>
  </si>
  <si>
    <t>11479A</t>
  </si>
  <si>
    <t>宮代特別支援</t>
  </si>
  <si>
    <t>11478C</t>
  </si>
  <si>
    <t>越谷西特別支援</t>
  </si>
  <si>
    <t>11477E</t>
  </si>
  <si>
    <t>毛呂山特別支援</t>
  </si>
  <si>
    <t>11476G</t>
  </si>
  <si>
    <t>11475J</t>
  </si>
  <si>
    <t>大宮北特別支援</t>
  </si>
  <si>
    <t>11474A</t>
  </si>
  <si>
    <t>久喜特別支援</t>
  </si>
  <si>
    <t>11473B</t>
  </si>
  <si>
    <t>富士見特別支援</t>
  </si>
  <si>
    <t>11472D</t>
  </si>
  <si>
    <t>東松山特別支援</t>
  </si>
  <si>
    <t>11470H</t>
  </si>
  <si>
    <t>上尾特別支援</t>
  </si>
  <si>
    <t>11469D</t>
  </si>
  <si>
    <t>本庄特別支援</t>
  </si>
  <si>
    <t>11468F</t>
  </si>
  <si>
    <t>三郷特別支援</t>
  </si>
  <si>
    <t>11467H</t>
  </si>
  <si>
    <t>秩父特別支援</t>
  </si>
  <si>
    <t>11465A</t>
  </si>
  <si>
    <t>春日部特別支援</t>
  </si>
  <si>
    <t>11464C</t>
  </si>
  <si>
    <t>行田特別支援</t>
  </si>
  <si>
    <t>11463E</t>
  </si>
  <si>
    <t>和光南特別支援</t>
  </si>
  <si>
    <t>11462G</t>
  </si>
  <si>
    <t>和光特別支援</t>
  </si>
  <si>
    <t>11461J</t>
  </si>
  <si>
    <t>越谷特別支援</t>
  </si>
  <si>
    <t>11460A</t>
  </si>
  <si>
    <t>川越市立特別支援</t>
  </si>
  <si>
    <t>11459G</t>
  </si>
  <si>
    <t>蓮田特別支援</t>
  </si>
  <si>
    <t>11458J</t>
  </si>
  <si>
    <t>川越特別支援</t>
  </si>
  <si>
    <t>11456B</t>
  </si>
  <si>
    <t>熊谷特別支援</t>
  </si>
  <si>
    <t>11455D</t>
  </si>
  <si>
    <t>浦和特別支援</t>
  </si>
  <si>
    <t>11454F</t>
  </si>
  <si>
    <t>坂戸ろう学園</t>
  </si>
  <si>
    <t>11453H</t>
  </si>
  <si>
    <t>大宮ろう学園</t>
  </si>
  <si>
    <t>11452K</t>
  </si>
  <si>
    <t>塙保己一学園</t>
  </si>
  <si>
    <t>11451A</t>
  </si>
  <si>
    <t>上尾かしの木特別支援</t>
  </si>
  <si>
    <t>11445G</t>
  </si>
  <si>
    <t>羽生ふじ高等学園</t>
  </si>
  <si>
    <t>11444J</t>
  </si>
  <si>
    <t>さいたま桜高等学園</t>
  </si>
  <si>
    <t>11443A</t>
  </si>
  <si>
    <t>川島ひばりが丘特別支援</t>
  </si>
  <si>
    <t>11442B</t>
  </si>
  <si>
    <t>11441D</t>
  </si>
  <si>
    <t>岩槻はるかぜ特別支援</t>
  </si>
  <si>
    <t>11435K</t>
  </si>
  <si>
    <t>戸田かけはし高等特別支援</t>
  </si>
  <si>
    <t>11434A</t>
  </si>
  <si>
    <t>入間わかくさ高等特別支援</t>
  </si>
  <si>
    <t>11433C</t>
  </si>
  <si>
    <t>さくら草特別支援</t>
  </si>
  <si>
    <t>11432E</t>
  </si>
  <si>
    <t>深谷はばたき特別支援</t>
  </si>
  <si>
    <t>11431G</t>
  </si>
  <si>
    <t>大宮国際</t>
  </si>
  <si>
    <t>11280B</t>
  </si>
  <si>
    <t>川口市立</t>
  </si>
  <si>
    <t>11279J</t>
  </si>
  <si>
    <t>吉川美南</t>
  </si>
  <si>
    <t>11278A</t>
  </si>
  <si>
    <t>ふじみ野</t>
  </si>
  <si>
    <t>11277B</t>
  </si>
  <si>
    <t>幸手桜</t>
  </si>
  <si>
    <t>11276D</t>
  </si>
  <si>
    <t>所沢おおぞら特別支援</t>
  </si>
  <si>
    <t>11275F</t>
  </si>
  <si>
    <t>栗橋北彩</t>
  </si>
  <si>
    <t>11274H</t>
  </si>
  <si>
    <t>蓮田松韻</t>
  </si>
  <si>
    <t>11273K</t>
  </si>
  <si>
    <t>吹上秋桜</t>
  </si>
  <si>
    <t>11272A</t>
  </si>
  <si>
    <t>狭山緑陽</t>
  </si>
  <si>
    <t>11271C</t>
  </si>
  <si>
    <t>寄居城北</t>
  </si>
  <si>
    <t>11270E</t>
  </si>
  <si>
    <t>新座柳瀬</t>
  </si>
  <si>
    <t>11269A</t>
  </si>
  <si>
    <t>鶴ケ島清風</t>
  </si>
  <si>
    <t>11268C</t>
  </si>
  <si>
    <t>誠和福祉</t>
  </si>
  <si>
    <t>11267E</t>
  </si>
  <si>
    <t>上尾鷹の台</t>
  </si>
  <si>
    <t>11266G</t>
  </si>
  <si>
    <t>芸術総合</t>
  </si>
  <si>
    <t>11265J</t>
  </si>
  <si>
    <t>鳩ケ谷</t>
  </si>
  <si>
    <t>11264A</t>
  </si>
  <si>
    <t>和光国際</t>
  </si>
  <si>
    <t>11263B</t>
  </si>
  <si>
    <t>久喜北陽</t>
  </si>
  <si>
    <t>11262D</t>
  </si>
  <si>
    <t>越谷総合技術</t>
  </si>
  <si>
    <t>11261F</t>
  </si>
  <si>
    <t>大宮光陵</t>
  </si>
  <si>
    <t>11260H</t>
  </si>
  <si>
    <t>三郷工業技術</t>
  </si>
  <si>
    <t>11259D</t>
  </si>
  <si>
    <t>狭山経済</t>
  </si>
  <si>
    <t>11258F</t>
  </si>
  <si>
    <t>八潮フロンティア</t>
  </si>
  <si>
    <t>11257H</t>
  </si>
  <si>
    <t>伊奈学園総合</t>
  </si>
  <si>
    <t>11255A</t>
  </si>
  <si>
    <t>川口青陵</t>
  </si>
  <si>
    <t>11254C</t>
  </si>
  <si>
    <t>草加西</t>
  </si>
  <si>
    <t>11253E</t>
  </si>
  <si>
    <t>入間向陽</t>
  </si>
  <si>
    <t>11251J</t>
  </si>
  <si>
    <t>川越初雁</t>
  </si>
  <si>
    <t>11250A</t>
  </si>
  <si>
    <t>新座総合技術</t>
  </si>
  <si>
    <t>11249G</t>
  </si>
  <si>
    <t>上尾橘</t>
  </si>
  <si>
    <t>11248J</t>
  </si>
  <si>
    <t>浦和東</t>
  </si>
  <si>
    <t>11247A</t>
  </si>
  <si>
    <t>宮代</t>
  </si>
  <si>
    <t>11246B</t>
  </si>
  <si>
    <t>越谷東</t>
  </si>
  <si>
    <t>11245D</t>
  </si>
  <si>
    <t>狭山清陵</t>
  </si>
  <si>
    <t>11243H</t>
  </si>
  <si>
    <t>大宮南</t>
  </si>
  <si>
    <t>11242K</t>
  </si>
  <si>
    <t>松伏</t>
  </si>
  <si>
    <t>11240C</t>
  </si>
  <si>
    <t>庄和</t>
  </si>
  <si>
    <t>11237C</t>
  </si>
  <si>
    <t>三郷北</t>
  </si>
  <si>
    <t>11236E</t>
  </si>
  <si>
    <t>草加東</t>
  </si>
  <si>
    <t>11235G</t>
  </si>
  <si>
    <t>所沢中央</t>
  </si>
  <si>
    <t>11234J</t>
  </si>
  <si>
    <t>桶川西</t>
  </si>
  <si>
    <t>11232B</t>
  </si>
  <si>
    <t>11231D</t>
  </si>
  <si>
    <t>大宮東</t>
  </si>
  <si>
    <t>11230F</t>
  </si>
  <si>
    <t>妻沼</t>
  </si>
  <si>
    <t>11229B</t>
  </si>
  <si>
    <t>所沢西</t>
  </si>
  <si>
    <t>11227F</t>
  </si>
  <si>
    <t>坂戸西</t>
  </si>
  <si>
    <t>11226H</t>
  </si>
  <si>
    <t>越谷西</t>
  </si>
  <si>
    <t>11225K</t>
  </si>
  <si>
    <t>川越西</t>
  </si>
  <si>
    <t>11224A</t>
  </si>
  <si>
    <t>朝霞西</t>
  </si>
  <si>
    <t>11223C</t>
  </si>
  <si>
    <t>鷲宮</t>
  </si>
  <si>
    <t>11221G</t>
  </si>
  <si>
    <t>浦和北</t>
  </si>
  <si>
    <t>11216A</t>
  </si>
  <si>
    <t>川口東</t>
  </si>
  <si>
    <t>11215B</t>
  </si>
  <si>
    <t>浦和南</t>
  </si>
  <si>
    <t>11213F</t>
  </si>
  <si>
    <t>大宮北</t>
  </si>
  <si>
    <t>11210A</t>
  </si>
  <si>
    <t>川越（市立）</t>
  </si>
  <si>
    <t>11208K</t>
  </si>
  <si>
    <t>浦和（市立）</t>
  </si>
  <si>
    <t>11207A</t>
  </si>
  <si>
    <t>杉戸</t>
  </si>
  <si>
    <t>11205E</t>
  </si>
  <si>
    <t>白岡</t>
  </si>
  <si>
    <t>11204G</t>
  </si>
  <si>
    <t>春日部東</t>
  </si>
  <si>
    <t>11203J</t>
  </si>
  <si>
    <t>上尾南</t>
  </si>
  <si>
    <t>11199G</t>
  </si>
  <si>
    <t>羽生第一</t>
  </si>
  <si>
    <t>11198J</t>
  </si>
  <si>
    <t>滑川総合</t>
  </si>
  <si>
    <t>11196B</t>
  </si>
  <si>
    <t>11195D</t>
  </si>
  <si>
    <t>草加南</t>
  </si>
  <si>
    <t>11194F</t>
  </si>
  <si>
    <t>大宮武蔵野</t>
  </si>
  <si>
    <t>11193H</t>
  </si>
  <si>
    <t>羽生</t>
  </si>
  <si>
    <t>11192K</t>
  </si>
  <si>
    <t>大宮中央</t>
  </si>
  <si>
    <t>11191A</t>
  </si>
  <si>
    <t>羽生実業</t>
  </si>
  <si>
    <t>11190C</t>
  </si>
  <si>
    <t>いずみ</t>
  </si>
  <si>
    <t>11188A</t>
  </si>
  <si>
    <t>秩父農工科学</t>
  </si>
  <si>
    <t>11187C</t>
  </si>
  <si>
    <t>三郷</t>
  </si>
  <si>
    <t>11185G</t>
  </si>
  <si>
    <t>川越南</t>
  </si>
  <si>
    <t>11184J</t>
  </si>
  <si>
    <t>熊谷西</t>
  </si>
  <si>
    <t>11183A</t>
  </si>
  <si>
    <t>北本</t>
  </si>
  <si>
    <t>11182B</t>
  </si>
  <si>
    <t>深谷</t>
  </si>
  <si>
    <t>11180F</t>
  </si>
  <si>
    <t>11179B</t>
  </si>
  <si>
    <t>所沢北</t>
  </si>
  <si>
    <t>11178D</t>
  </si>
  <si>
    <t>川口北</t>
  </si>
  <si>
    <t>11176H</t>
  </si>
  <si>
    <t>越谷南</t>
  </si>
  <si>
    <t>11175K</t>
  </si>
  <si>
    <t>志木</t>
  </si>
  <si>
    <t>11174A</t>
  </si>
  <si>
    <t>新座</t>
  </si>
  <si>
    <t>11170J</t>
  </si>
  <si>
    <t>桶川</t>
  </si>
  <si>
    <t>11169E</t>
  </si>
  <si>
    <t>越生翔桜</t>
  </si>
  <si>
    <t>11168G</t>
  </si>
  <si>
    <t>11165B</t>
  </si>
  <si>
    <t>上尾</t>
  </si>
  <si>
    <t>11163F</t>
  </si>
  <si>
    <t>所沢</t>
  </si>
  <si>
    <t>11162H</t>
  </si>
  <si>
    <t>鴻巣</t>
  </si>
  <si>
    <t>11161K</t>
  </si>
  <si>
    <t>与野</t>
  </si>
  <si>
    <t>11160A</t>
  </si>
  <si>
    <t>川越総合</t>
  </si>
  <si>
    <t>11159H</t>
  </si>
  <si>
    <t>杉戸農業</t>
  </si>
  <si>
    <t>11158K</t>
  </si>
  <si>
    <t>熊谷農業</t>
  </si>
  <si>
    <t>11157A</t>
  </si>
  <si>
    <t>所沢商業</t>
  </si>
  <si>
    <t>11156C</t>
  </si>
  <si>
    <t>熊谷商業</t>
  </si>
  <si>
    <t>11154G</t>
  </si>
  <si>
    <t>大宮商業</t>
  </si>
  <si>
    <t>11153J</t>
  </si>
  <si>
    <t>浦和商業</t>
  </si>
  <si>
    <t>11152A</t>
  </si>
  <si>
    <t>岩槻商業</t>
  </si>
  <si>
    <t>11151B</t>
  </si>
  <si>
    <t>進修館</t>
  </si>
  <si>
    <t>11150D</t>
  </si>
  <si>
    <t>深谷商業</t>
  </si>
  <si>
    <t>11148B</t>
  </si>
  <si>
    <t>熊谷工業</t>
  </si>
  <si>
    <t>11146F</t>
  </si>
  <si>
    <t>春日部工業</t>
  </si>
  <si>
    <t>11145H</t>
  </si>
  <si>
    <t>久喜工業</t>
  </si>
  <si>
    <t>11144K</t>
  </si>
  <si>
    <t>大宮科学技術</t>
  </si>
  <si>
    <t>11143A</t>
  </si>
  <si>
    <t>狭山工業</t>
  </si>
  <si>
    <t>11142C</t>
  </si>
  <si>
    <t>川口工業</t>
  </si>
  <si>
    <t>11139C</t>
  </si>
  <si>
    <t>川越工業</t>
  </si>
  <si>
    <t>11138E</t>
  </si>
  <si>
    <t>坂戸</t>
  </si>
  <si>
    <t>11136J</t>
  </si>
  <si>
    <t>越谷北</t>
  </si>
  <si>
    <t>11135A</t>
  </si>
  <si>
    <t>岩槻</t>
  </si>
  <si>
    <t>11133D</t>
  </si>
  <si>
    <t>戸田翔陽</t>
  </si>
  <si>
    <t>11131H</t>
  </si>
  <si>
    <t>朝霞</t>
  </si>
  <si>
    <t>11130K</t>
  </si>
  <si>
    <t>草加</t>
  </si>
  <si>
    <t>11129F</t>
  </si>
  <si>
    <t>蕨</t>
  </si>
  <si>
    <t>11128H</t>
  </si>
  <si>
    <t>小鹿野</t>
  </si>
  <si>
    <t>11127K</t>
  </si>
  <si>
    <t>大宮</t>
  </si>
  <si>
    <t>11126A</t>
  </si>
  <si>
    <t>秩父</t>
  </si>
  <si>
    <t>11125C</t>
  </si>
  <si>
    <t>11124E</t>
  </si>
  <si>
    <t>久喜</t>
  </si>
  <si>
    <t>11123G</t>
  </si>
  <si>
    <t>越ケ谷</t>
  </si>
  <si>
    <t>11122J</t>
  </si>
  <si>
    <t>飯能</t>
  </si>
  <si>
    <t>11121A</t>
  </si>
  <si>
    <t>児玉</t>
  </si>
  <si>
    <t>11120B</t>
  </si>
  <si>
    <t>11119J</t>
  </si>
  <si>
    <t>不動岡</t>
  </si>
  <si>
    <t>11118A</t>
  </si>
  <si>
    <t>浦和西</t>
  </si>
  <si>
    <t>11117B</t>
  </si>
  <si>
    <t>常盤</t>
  </si>
  <si>
    <t>11116D</t>
  </si>
  <si>
    <t>鴻巣女子</t>
  </si>
  <si>
    <t>11114H</t>
  </si>
  <si>
    <t>深谷第一</t>
  </si>
  <si>
    <t>11113K</t>
  </si>
  <si>
    <t>松山女子</t>
  </si>
  <si>
    <t>11112A</t>
  </si>
  <si>
    <t>春日部女子</t>
  </si>
  <si>
    <t>11111C</t>
  </si>
  <si>
    <t>川越女子</t>
  </si>
  <si>
    <t>11109A</t>
  </si>
  <si>
    <t>熊谷女子</t>
  </si>
  <si>
    <t>11108C</t>
  </si>
  <si>
    <t>浦和第一女子</t>
  </si>
  <si>
    <t>11107E</t>
  </si>
  <si>
    <t>川口</t>
  </si>
  <si>
    <t>11106G</t>
  </si>
  <si>
    <t>11105J</t>
  </si>
  <si>
    <t>春日部</t>
  </si>
  <si>
    <t>11104A</t>
  </si>
  <si>
    <t>川越（県立）</t>
  </si>
  <si>
    <t>11103B</t>
  </si>
  <si>
    <t>熊谷</t>
  </si>
  <si>
    <t>11102D</t>
  </si>
  <si>
    <t>浦和（県立）</t>
  </si>
  <si>
    <t>11101F</t>
  </si>
  <si>
    <t>埼玉大学教育学部附属特別支援</t>
  </si>
  <si>
    <t>11051F</t>
  </si>
  <si>
    <t>筑波大学附属坂戸</t>
  </si>
  <si>
    <t>11001K</t>
  </si>
  <si>
    <t>10999B</t>
  </si>
  <si>
    <t>支援学校若葉高等学園</t>
  </si>
  <si>
    <t>10951H</t>
  </si>
  <si>
    <t>Ｒ</t>
  </si>
  <si>
    <t>10518A</t>
  </si>
  <si>
    <t>ぐんま国際アカデミー高等部</t>
  </si>
  <si>
    <t>10517B</t>
  </si>
  <si>
    <t>明和県央</t>
  </si>
  <si>
    <t>10514H</t>
  </si>
  <si>
    <t>白根開善学校高等部</t>
  </si>
  <si>
    <t>10513K</t>
  </si>
  <si>
    <t>高崎健康福祉大学高崎</t>
  </si>
  <si>
    <t>10512A</t>
  </si>
  <si>
    <t>前橋育英</t>
  </si>
  <si>
    <t>10510E</t>
  </si>
  <si>
    <t>樹徳</t>
  </si>
  <si>
    <t>10509A</t>
  </si>
  <si>
    <t>東京農業大学第二</t>
  </si>
  <si>
    <t>10508C</t>
  </si>
  <si>
    <t>関東学園大学附属</t>
  </si>
  <si>
    <t>10507E</t>
  </si>
  <si>
    <t>高崎商科大学附属</t>
  </si>
  <si>
    <t>10506G</t>
  </si>
  <si>
    <t>新島学園</t>
  </si>
  <si>
    <t>10504A</t>
  </si>
  <si>
    <t>10503B</t>
  </si>
  <si>
    <t>桐生第一</t>
  </si>
  <si>
    <t>10502D</t>
  </si>
  <si>
    <t>共愛学園</t>
  </si>
  <si>
    <t>10501F</t>
  </si>
  <si>
    <t>渡良瀬特別支援</t>
  </si>
  <si>
    <t>10458C</t>
  </si>
  <si>
    <t>太田高等特別支援</t>
  </si>
  <si>
    <t>10457E</t>
  </si>
  <si>
    <t>渋川特別支援</t>
  </si>
  <si>
    <t>10456G</t>
  </si>
  <si>
    <t>高崎特別支援</t>
  </si>
  <si>
    <t>10455J</t>
  </si>
  <si>
    <t>あさひ特別支援</t>
  </si>
  <si>
    <t>10454A</t>
  </si>
  <si>
    <t>10452D</t>
  </si>
  <si>
    <t>10451F</t>
  </si>
  <si>
    <t>二葉高等特別支援</t>
  </si>
  <si>
    <t>10444C</t>
  </si>
  <si>
    <t>高崎高等特別支援</t>
  </si>
  <si>
    <t>10443E</t>
  </si>
  <si>
    <t>赤城特別支援</t>
  </si>
  <si>
    <t>10442G</t>
  </si>
  <si>
    <t>前橋高等特別支援</t>
  </si>
  <si>
    <t>10441J</t>
  </si>
  <si>
    <t>吾妻特別支援</t>
  </si>
  <si>
    <t>10437A</t>
  </si>
  <si>
    <t>富岡特別支援</t>
  </si>
  <si>
    <t>10436B</t>
  </si>
  <si>
    <t>藤岡特別支援</t>
  </si>
  <si>
    <t>10435D</t>
  </si>
  <si>
    <t>沼田特別支援</t>
  </si>
  <si>
    <t>10434F</t>
  </si>
  <si>
    <t>伊勢崎高等特別支援</t>
  </si>
  <si>
    <t>10433H</t>
  </si>
  <si>
    <t>しろがね特別支援</t>
  </si>
  <si>
    <t>10432K</t>
  </si>
  <si>
    <t>館林高等特別支援</t>
  </si>
  <si>
    <t>10431A</t>
  </si>
  <si>
    <t>桐生清桜</t>
  </si>
  <si>
    <t>10185A</t>
  </si>
  <si>
    <t>桐生</t>
  </si>
  <si>
    <t>10184C</t>
  </si>
  <si>
    <t>吾妻中央</t>
  </si>
  <si>
    <t>10183E</t>
  </si>
  <si>
    <t>富岡</t>
  </si>
  <si>
    <t>10182G</t>
  </si>
  <si>
    <t>四ツ葉学園</t>
  </si>
  <si>
    <t>10181J</t>
  </si>
  <si>
    <t>安中総合学園</t>
  </si>
  <si>
    <t>10180A</t>
  </si>
  <si>
    <t>太田フレックス</t>
  </si>
  <si>
    <t>10179G</t>
  </si>
  <si>
    <t>伊勢崎</t>
  </si>
  <si>
    <t>10178J</t>
  </si>
  <si>
    <t>藤岡中央</t>
  </si>
  <si>
    <t>10177A</t>
  </si>
  <si>
    <t>10176B</t>
  </si>
  <si>
    <t>高崎経済大学附属</t>
  </si>
  <si>
    <t>10175D</t>
  </si>
  <si>
    <t>館林商工</t>
  </si>
  <si>
    <t>10174F</t>
  </si>
  <si>
    <t>高崎東</t>
  </si>
  <si>
    <t>10173H</t>
  </si>
  <si>
    <t>藤岡北</t>
  </si>
  <si>
    <t>10172K</t>
  </si>
  <si>
    <t>太田東</t>
  </si>
  <si>
    <t>10171A</t>
  </si>
  <si>
    <t>前橋西</t>
  </si>
  <si>
    <t>10170C</t>
  </si>
  <si>
    <t>前橋東</t>
  </si>
  <si>
    <t>10169K</t>
  </si>
  <si>
    <t>高崎北</t>
  </si>
  <si>
    <t>10167C</t>
  </si>
  <si>
    <t>利根商業</t>
  </si>
  <si>
    <t>10166E</t>
  </si>
  <si>
    <t>太田（市立）</t>
  </si>
  <si>
    <t>10165G</t>
  </si>
  <si>
    <t>渋川工業</t>
  </si>
  <si>
    <t>10164J</t>
  </si>
  <si>
    <t>桐生市立商業</t>
  </si>
  <si>
    <t>10162B</t>
  </si>
  <si>
    <t>前橋（市立）</t>
  </si>
  <si>
    <t>10160F</t>
  </si>
  <si>
    <t>渋川青翠</t>
  </si>
  <si>
    <t>10159B</t>
  </si>
  <si>
    <t>10158D</t>
  </si>
  <si>
    <t>西邑楽</t>
  </si>
  <si>
    <t>10157F</t>
  </si>
  <si>
    <t>板倉</t>
  </si>
  <si>
    <t>10156H</t>
  </si>
  <si>
    <t>大間々</t>
  </si>
  <si>
    <t>10155K</t>
  </si>
  <si>
    <t>新田暁</t>
  </si>
  <si>
    <t>10154A</t>
  </si>
  <si>
    <t>玉村</t>
  </si>
  <si>
    <t>10153C</t>
  </si>
  <si>
    <t>尾瀬</t>
  </si>
  <si>
    <t>10151G</t>
  </si>
  <si>
    <t>嬬恋</t>
  </si>
  <si>
    <t>10150J</t>
  </si>
  <si>
    <t>長野原</t>
  </si>
  <si>
    <t>10149E</t>
  </si>
  <si>
    <t>松井田</t>
  </si>
  <si>
    <t>10146A</t>
  </si>
  <si>
    <t>下仁田</t>
  </si>
  <si>
    <t>10145B</t>
  </si>
  <si>
    <t>万場</t>
  </si>
  <si>
    <t>10144D</t>
  </si>
  <si>
    <t>吉井</t>
  </si>
  <si>
    <t>10143F</t>
  </si>
  <si>
    <t>榛名</t>
  </si>
  <si>
    <t>10142H</t>
  </si>
  <si>
    <t>富岡実業</t>
  </si>
  <si>
    <t>10138K</t>
  </si>
  <si>
    <t>藤岡工業</t>
  </si>
  <si>
    <t>10135E</t>
  </si>
  <si>
    <t>渋川女子</t>
  </si>
  <si>
    <t>10132A</t>
  </si>
  <si>
    <t>渋川</t>
  </si>
  <si>
    <t>10131B</t>
  </si>
  <si>
    <t>館林女子</t>
  </si>
  <si>
    <t>10130D</t>
  </si>
  <si>
    <t>館林</t>
  </si>
  <si>
    <t>10129A</t>
  </si>
  <si>
    <t>利根実業</t>
  </si>
  <si>
    <t>10128B</t>
  </si>
  <si>
    <t>10126F</t>
  </si>
  <si>
    <t>太田工業</t>
  </si>
  <si>
    <t>10125H</t>
  </si>
  <si>
    <t>太田女子</t>
  </si>
  <si>
    <t>10123A</t>
  </si>
  <si>
    <t>太田（県立）</t>
  </si>
  <si>
    <t>10122C</t>
  </si>
  <si>
    <t>伊勢崎商業</t>
  </si>
  <si>
    <t>10121E</t>
  </si>
  <si>
    <t>伊勢崎工業</t>
  </si>
  <si>
    <t>10120G</t>
  </si>
  <si>
    <t>伊勢崎興陽</t>
  </si>
  <si>
    <t>10119C</t>
  </si>
  <si>
    <t>伊勢崎清明</t>
  </si>
  <si>
    <t>10118E</t>
  </si>
  <si>
    <t>桐生工業</t>
  </si>
  <si>
    <t>10116J</t>
  </si>
  <si>
    <t>高崎商業</t>
  </si>
  <si>
    <t>10112F</t>
  </si>
  <si>
    <t>高崎工業</t>
  </si>
  <si>
    <t>10111H</t>
  </si>
  <si>
    <t>高崎女子</t>
  </si>
  <si>
    <t>10110K</t>
  </si>
  <si>
    <t>高崎</t>
  </si>
  <si>
    <t>10108H</t>
  </si>
  <si>
    <t>前橋清陵</t>
  </si>
  <si>
    <t>10107K</t>
  </si>
  <si>
    <t>前橋商業</t>
  </si>
  <si>
    <t>10106A</t>
  </si>
  <si>
    <t>前橋工業</t>
  </si>
  <si>
    <t>10105C</t>
  </si>
  <si>
    <t>勢多農林</t>
  </si>
  <si>
    <t>10104E</t>
  </si>
  <si>
    <t>前橋女子</t>
  </si>
  <si>
    <t>10103G</t>
  </si>
  <si>
    <t>前橋南</t>
  </si>
  <si>
    <t>10102J</t>
  </si>
  <si>
    <t>前橋（県立）</t>
  </si>
  <si>
    <t>10101A</t>
  </si>
  <si>
    <t>群馬工業高専</t>
  </si>
  <si>
    <t>10091K</t>
  </si>
  <si>
    <t>群馬大学共同教育学部附属特別支援</t>
  </si>
  <si>
    <t>10051A</t>
  </si>
  <si>
    <t>09999G</t>
  </si>
  <si>
    <t>幸福の科学学園</t>
  </si>
  <si>
    <t>09518E</t>
  </si>
  <si>
    <t>佐野日本大学</t>
  </si>
  <si>
    <t>09517G</t>
  </si>
  <si>
    <t>日々輝学園</t>
  </si>
  <si>
    <t>09516J</t>
  </si>
  <si>
    <t>青藍泰斗</t>
  </si>
  <si>
    <t>09513D</t>
  </si>
  <si>
    <t>矢板中央</t>
  </si>
  <si>
    <t>09512F</t>
  </si>
  <si>
    <t>白鴎大学足利</t>
  </si>
  <si>
    <t>09511H</t>
  </si>
  <si>
    <t>足利大学附属</t>
  </si>
  <si>
    <t>09510K</t>
  </si>
  <si>
    <t>足利大学附属女子</t>
  </si>
  <si>
    <t>09509F</t>
  </si>
  <si>
    <t>09508H</t>
  </si>
  <si>
    <t>佐野清澄</t>
  </si>
  <si>
    <t>09507K</t>
  </si>
  <si>
    <t>國學院大學栃木</t>
  </si>
  <si>
    <t>09506A</t>
  </si>
  <si>
    <t>星の杜</t>
  </si>
  <si>
    <t>09505C</t>
  </si>
  <si>
    <t>宇都宮短期大学附属</t>
  </si>
  <si>
    <t>09504E</t>
  </si>
  <si>
    <t>宇都宮文星女子</t>
  </si>
  <si>
    <t>09503G</t>
  </si>
  <si>
    <t>文星芸術大学附属</t>
  </si>
  <si>
    <t>09502J</t>
  </si>
  <si>
    <t>作新学院</t>
  </si>
  <si>
    <t>09501A</t>
  </si>
  <si>
    <t>国分寺特別支援</t>
  </si>
  <si>
    <t>09459F</t>
  </si>
  <si>
    <t>益子特別支援</t>
  </si>
  <si>
    <t>09458H</t>
  </si>
  <si>
    <t>足利中央特別支援</t>
  </si>
  <si>
    <t>09457K</t>
  </si>
  <si>
    <t>富屋特別支援</t>
  </si>
  <si>
    <t>09456A</t>
  </si>
  <si>
    <t>那須特別支援</t>
  </si>
  <si>
    <t>09455C</t>
  </si>
  <si>
    <t>栃木特別支援</t>
  </si>
  <si>
    <t>09454E</t>
  </si>
  <si>
    <t>のざわ特別支援</t>
  </si>
  <si>
    <t>09453G</t>
  </si>
  <si>
    <t>09452J</t>
  </si>
  <si>
    <t>09451A</t>
  </si>
  <si>
    <t>南那須特別支援</t>
  </si>
  <si>
    <t>09444H</t>
  </si>
  <si>
    <t>今市特別支援</t>
  </si>
  <si>
    <t>09443K</t>
  </si>
  <si>
    <t>足利特別支援</t>
  </si>
  <si>
    <t>09442A</t>
  </si>
  <si>
    <t>岡本特別支援</t>
  </si>
  <si>
    <t>09441C</t>
  </si>
  <si>
    <t>宇都宮青葉高等学園</t>
  </si>
  <si>
    <t>09431F</t>
  </si>
  <si>
    <t>宇都宮中央</t>
  </si>
  <si>
    <t>09179A</t>
  </si>
  <si>
    <t>佐野松桜</t>
  </si>
  <si>
    <t>09178C</t>
  </si>
  <si>
    <t>佐野東</t>
  </si>
  <si>
    <t>09177E</t>
  </si>
  <si>
    <t>鹿沼南</t>
  </si>
  <si>
    <t>09176G</t>
  </si>
  <si>
    <t>足利清風</t>
  </si>
  <si>
    <t>09175J</t>
  </si>
  <si>
    <t>栃木翔南</t>
  </si>
  <si>
    <t>09174A</t>
  </si>
  <si>
    <t>さくら清修</t>
  </si>
  <si>
    <t>09173B</t>
  </si>
  <si>
    <t>学悠館</t>
  </si>
  <si>
    <t>09172D</t>
  </si>
  <si>
    <t>益子芳星</t>
  </si>
  <si>
    <t>09171F</t>
  </si>
  <si>
    <t>日光明峰</t>
  </si>
  <si>
    <t>09170H</t>
  </si>
  <si>
    <t>小山西</t>
  </si>
  <si>
    <t>09169D</t>
  </si>
  <si>
    <t>宇都宮清陵</t>
  </si>
  <si>
    <t>09168F</t>
  </si>
  <si>
    <t>上三川</t>
  </si>
  <si>
    <t>09166K</t>
  </si>
  <si>
    <t>鹿沼東</t>
  </si>
  <si>
    <t>09165A</t>
  </si>
  <si>
    <t>宇都宮北</t>
  </si>
  <si>
    <t>09164C</t>
  </si>
  <si>
    <t>小山南</t>
  </si>
  <si>
    <t>09163E</t>
  </si>
  <si>
    <t>高根沢</t>
  </si>
  <si>
    <t>09158J</t>
  </si>
  <si>
    <t>矢板東</t>
  </si>
  <si>
    <t>09156B</t>
  </si>
  <si>
    <t>矢板</t>
  </si>
  <si>
    <t>09155D</t>
  </si>
  <si>
    <t>黒磯南</t>
  </si>
  <si>
    <t>09154F</t>
  </si>
  <si>
    <t>黒磯</t>
  </si>
  <si>
    <t>09153H</t>
  </si>
  <si>
    <t>那須</t>
  </si>
  <si>
    <t>09152K</t>
  </si>
  <si>
    <t>那須清峰</t>
  </si>
  <si>
    <t>09151A</t>
  </si>
  <si>
    <t>那須拓陽</t>
  </si>
  <si>
    <t>09150C</t>
  </si>
  <si>
    <t>黒羽</t>
  </si>
  <si>
    <t>09149K</t>
  </si>
  <si>
    <t>大田原東</t>
  </si>
  <si>
    <t>09148A</t>
  </si>
  <si>
    <t>大田原女子</t>
  </si>
  <si>
    <t>09147C</t>
  </si>
  <si>
    <t>大田原</t>
  </si>
  <si>
    <t>09146E</t>
  </si>
  <si>
    <t>馬頭</t>
  </si>
  <si>
    <t>09145G</t>
  </si>
  <si>
    <t>烏山</t>
  </si>
  <si>
    <t>09143A</t>
  </si>
  <si>
    <t>茂木</t>
  </si>
  <si>
    <t>09142B</t>
  </si>
  <si>
    <t>真岡工業</t>
  </si>
  <si>
    <t>09140F</t>
  </si>
  <si>
    <t>真岡北陵</t>
  </si>
  <si>
    <t>09139B</t>
  </si>
  <si>
    <t>真岡女子</t>
  </si>
  <si>
    <t>09138D</t>
  </si>
  <si>
    <t>真岡</t>
  </si>
  <si>
    <t>09137F</t>
  </si>
  <si>
    <t>足利工業</t>
  </si>
  <si>
    <t>09135K</t>
  </si>
  <si>
    <t>足利南</t>
  </si>
  <si>
    <t>09132E</t>
  </si>
  <si>
    <t>足利</t>
  </si>
  <si>
    <t>09131G</t>
  </si>
  <si>
    <t>09128G</t>
  </si>
  <si>
    <t>壬生</t>
  </si>
  <si>
    <t>09126A</t>
  </si>
  <si>
    <t>栃木商業</t>
  </si>
  <si>
    <t>09125B</t>
  </si>
  <si>
    <t>栃木工業</t>
  </si>
  <si>
    <t>09124D</t>
  </si>
  <si>
    <t>栃木農業</t>
  </si>
  <si>
    <t>09123F</t>
  </si>
  <si>
    <t>栃木女子</t>
  </si>
  <si>
    <t>09122H</t>
  </si>
  <si>
    <t>栃木</t>
  </si>
  <si>
    <t>09121K</t>
  </si>
  <si>
    <t>小山城南</t>
  </si>
  <si>
    <t>09120A</t>
  </si>
  <si>
    <t>小山北桜</t>
  </si>
  <si>
    <t>09119H</t>
  </si>
  <si>
    <t>09118K</t>
  </si>
  <si>
    <t>石橋</t>
  </si>
  <si>
    <t>09117A</t>
  </si>
  <si>
    <t>今市工業</t>
  </si>
  <si>
    <t>09114G</t>
  </si>
  <si>
    <t>今市</t>
  </si>
  <si>
    <t>09113J</t>
  </si>
  <si>
    <t>鹿沼商工</t>
  </si>
  <si>
    <t>09111B</t>
  </si>
  <si>
    <t>鹿沼</t>
  </si>
  <si>
    <t>09109A</t>
  </si>
  <si>
    <t>宇都宮商業</t>
  </si>
  <si>
    <t>09108B</t>
  </si>
  <si>
    <t>宇都宮工業</t>
  </si>
  <si>
    <t>09107D</t>
  </si>
  <si>
    <t>宇都宮白楊</t>
  </si>
  <si>
    <t>09106F</t>
  </si>
  <si>
    <t>宇都宮女子</t>
  </si>
  <si>
    <t>09104K</t>
  </si>
  <si>
    <t>宇都宮南</t>
  </si>
  <si>
    <t>09103A</t>
  </si>
  <si>
    <t>宇都宮東</t>
  </si>
  <si>
    <t>09102C</t>
  </si>
  <si>
    <t>宇都宮</t>
  </si>
  <si>
    <t>09101E</t>
  </si>
  <si>
    <t>小山工業高専</t>
  </si>
  <si>
    <t>09091D</t>
  </si>
  <si>
    <t>宇都宮大学共同教育学部附属特別支援</t>
  </si>
  <si>
    <t>09051E</t>
  </si>
  <si>
    <t>08999A</t>
  </si>
  <si>
    <t>わせがくＰＵＲＥ</t>
  </si>
  <si>
    <t>08540F</t>
  </si>
  <si>
    <t>四谷学院</t>
  </si>
  <si>
    <t>08539B</t>
  </si>
  <si>
    <t>飛鳥未来きぼう</t>
  </si>
  <si>
    <t>08538D</t>
  </si>
  <si>
    <t>ＥＩＫＯデジタル・クリエイティブ</t>
  </si>
  <si>
    <t>08537F</t>
  </si>
  <si>
    <t>08536H</t>
  </si>
  <si>
    <t>Ｓ</t>
  </si>
  <si>
    <t>08535K</t>
  </si>
  <si>
    <t>開智望</t>
  </si>
  <si>
    <t>08534A</t>
  </si>
  <si>
    <t>青丘学院つくば</t>
  </si>
  <si>
    <t>08533C</t>
  </si>
  <si>
    <t>つくば国際大学東風</t>
  </si>
  <si>
    <t>08532E</t>
  </si>
  <si>
    <t>智学館</t>
  </si>
  <si>
    <t>08530J</t>
  </si>
  <si>
    <t>土浦日本大学</t>
  </si>
  <si>
    <t>08529E</t>
  </si>
  <si>
    <t>水戸平成学園</t>
  </si>
  <si>
    <t>08528G</t>
  </si>
  <si>
    <t>ルネサンス</t>
  </si>
  <si>
    <t>08527J</t>
  </si>
  <si>
    <t>第一学院　高萩校</t>
  </si>
  <si>
    <t>08526A</t>
  </si>
  <si>
    <t>晃陽学園</t>
  </si>
  <si>
    <t>08525B</t>
  </si>
  <si>
    <t>つくば開成</t>
  </si>
  <si>
    <t>08524D</t>
  </si>
  <si>
    <t>岩瀬日本大学</t>
  </si>
  <si>
    <t>08523F</t>
  </si>
  <si>
    <t>翔洋学園</t>
  </si>
  <si>
    <t>08522H</t>
  </si>
  <si>
    <t>つくば秀英</t>
  </si>
  <si>
    <t>08521K</t>
  </si>
  <si>
    <t>鹿島学園</t>
  </si>
  <si>
    <t>08520A</t>
  </si>
  <si>
    <t>水戸葵陵</t>
  </si>
  <si>
    <t>08519H</t>
  </si>
  <si>
    <t>聖徳大学附属取手聖徳女子</t>
  </si>
  <si>
    <t>08518K</t>
  </si>
  <si>
    <t>常総学院</t>
  </si>
  <si>
    <t>08517A</t>
  </si>
  <si>
    <t>茗溪学園</t>
  </si>
  <si>
    <t>08516C</t>
  </si>
  <si>
    <t>江戸川学園取手</t>
  </si>
  <si>
    <t>08515E</t>
  </si>
  <si>
    <t>清真学園</t>
  </si>
  <si>
    <t>08514G</t>
  </si>
  <si>
    <t>愛国学園大学附属龍ケ崎</t>
  </si>
  <si>
    <t>08513J</t>
  </si>
  <si>
    <t>東洋大学附属牛久</t>
  </si>
  <si>
    <t>08512A</t>
  </si>
  <si>
    <t>霞ケ浦</t>
  </si>
  <si>
    <t>08511B</t>
  </si>
  <si>
    <t>08510D</t>
  </si>
  <si>
    <t>つくば国際大学</t>
  </si>
  <si>
    <t>08509A</t>
  </si>
  <si>
    <t>水城</t>
  </si>
  <si>
    <t>08508B</t>
  </si>
  <si>
    <t>水戸啓明</t>
  </si>
  <si>
    <t>08507D</t>
  </si>
  <si>
    <t>水戸女子</t>
  </si>
  <si>
    <t>08506F</t>
  </si>
  <si>
    <t>常磐大学</t>
  </si>
  <si>
    <t>08505H</t>
  </si>
  <si>
    <t>大成女子</t>
  </si>
  <si>
    <t>08504K</t>
  </si>
  <si>
    <t>茨城</t>
  </si>
  <si>
    <t>08503A</t>
  </si>
  <si>
    <t>茨城キリスト教学園</t>
  </si>
  <si>
    <t>08502C</t>
  </si>
  <si>
    <t>明秀学園日立</t>
  </si>
  <si>
    <t>08501E</t>
  </si>
  <si>
    <t>友部東特別支援</t>
  </si>
  <si>
    <t>08466C</t>
  </si>
  <si>
    <t>水戸飯富特別支援</t>
  </si>
  <si>
    <t>08465E</t>
  </si>
  <si>
    <t>協和特別支援</t>
  </si>
  <si>
    <t>08464G</t>
  </si>
  <si>
    <t>美浦特別支援</t>
  </si>
  <si>
    <t>08463J</t>
  </si>
  <si>
    <t>北茨城特別支援</t>
  </si>
  <si>
    <t>08462A</t>
  </si>
  <si>
    <t>伊奈特別支援</t>
  </si>
  <si>
    <t>08461B</t>
  </si>
  <si>
    <t>鹿島特別支援</t>
  </si>
  <si>
    <t>08460D</t>
  </si>
  <si>
    <t>結城特別支援</t>
  </si>
  <si>
    <t>08459A</t>
  </si>
  <si>
    <t>土浦特別支援</t>
  </si>
  <si>
    <t>08458B</t>
  </si>
  <si>
    <t>日立特別支援</t>
  </si>
  <si>
    <t>08457D</t>
  </si>
  <si>
    <t>下妻特別支援</t>
  </si>
  <si>
    <t>08456F</t>
  </si>
  <si>
    <t>友部特別支援</t>
  </si>
  <si>
    <t>08455H</t>
  </si>
  <si>
    <t>勝田特別支援</t>
  </si>
  <si>
    <t>08454K</t>
  </si>
  <si>
    <t>水戸特別支援</t>
  </si>
  <si>
    <t>08453A</t>
  </si>
  <si>
    <t>水戸ろう</t>
  </si>
  <si>
    <t>08452C</t>
  </si>
  <si>
    <t>08451E</t>
  </si>
  <si>
    <t>つくば特別支援</t>
  </si>
  <si>
    <t>08442F</t>
  </si>
  <si>
    <t>水戸高等特別支援</t>
  </si>
  <si>
    <t>08441H</t>
  </si>
  <si>
    <t>内原特別支援</t>
  </si>
  <si>
    <t>08434E</t>
  </si>
  <si>
    <t>石岡特別支援</t>
  </si>
  <si>
    <t>08433G</t>
  </si>
  <si>
    <t>常陸太田特別支援</t>
  </si>
  <si>
    <t>08432J</t>
  </si>
  <si>
    <t>境特別支援</t>
  </si>
  <si>
    <t>08431A</t>
  </si>
  <si>
    <t>つくばサイエンス</t>
  </si>
  <si>
    <t>08225C</t>
  </si>
  <si>
    <t>ＩＴ未来</t>
  </si>
  <si>
    <t>08224E</t>
  </si>
  <si>
    <t>勝田</t>
  </si>
  <si>
    <t>08223G</t>
  </si>
  <si>
    <t>坂東清風</t>
  </si>
  <si>
    <t>08222J</t>
  </si>
  <si>
    <t>太田西山</t>
  </si>
  <si>
    <t>08221A</t>
  </si>
  <si>
    <t>古河</t>
  </si>
  <si>
    <t>08220B</t>
  </si>
  <si>
    <t>石下紫峰</t>
  </si>
  <si>
    <t>08219J</t>
  </si>
  <si>
    <t>那珂湊</t>
  </si>
  <si>
    <t>08218A</t>
  </si>
  <si>
    <t>並木</t>
  </si>
  <si>
    <t>08217B</t>
  </si>
  <si>
    <t>磯原郷英</t>
  </si>
  <si>
    <t>08216D</t>
  </si>
  <si>
    <t>常陸大宮</t>
  </si>
  <si>
    <t>08215F</t>
  </si>
  <si>
    <t>高萩清松</t>
  </si>
  <si>
    <t>08214H</t>
  </si>
  <si>
    <t>江戸崎総合</t>
  </si>
  <si>
    <t>08213K</t>
  </si>
  <si>
    <t>大子清流</t>
  </si>
  <si>
    <t>08212A</t>
  </si>
  <si>
    <t>伊奈</t>
  </si>
  <si>
    <t>08211C</t>
  </si>
  <si>
    <t>牛久栄進</t>
  </si>
  <si>
    <t>08210E</t>
  </si>
  <si>
    <t>08209A</t>
  </si>
  <si>
    <t>三和</t>
  </si>
  <si>
    <t>08208C</t>
  </si>
  <si>
    <t>波崎柳川</t>
  </si>
  <si>
    <t>08206G</t>
  </si>
  <si>
    <t>茎崎</t>
  </si>
  <si>
    <t>08205J</t>
  </si>
  <si>
    <t>那珂</t>
  </si>
  <si>
    <t>08204A</t>
  </si>
  <si>
    <t>佐和</t>
  </si>
  <si>
    <t>08203B</t>
  </si>
  <si>
    <t>取手松陽</t>
  </si>
  <si>
    <t>08202D</t>
  </si>
  <si>
    <t>守谷</t>
  </si>
  <si>
    <t>08200H</t>
  </si>
  <si>
    <t>藤代紫水</t>
  </si>
  <si>
    <t>08199A</t>
  </si>
  <si>
    <t>竜ケ崎南</t>
  </si>
  <si>
    <t>08198B</t>
  </si>
  <si>
    <t>土浦湖北</t>
  </si>
  <si>
    <t>08197D</t>
  </si>
  <si>
    <t>水戸桜ノ牧</t>
  </si>
  <si>
    <t>08196F</t>
  </si>
  <si>
    <t>日立北</t>
  </si>
  <si>
    <t>08194K</t>
  </si>
  <si>
    <t>鹿島灘</t>
  </si>
  <si>
    <t>08193A</t>
  </si>
  <si>
    <t>牛久</t>
  </si>
  <si>
    <t>08192C</t>
  </si>
  <si>
    <t>竹園</t>
  </si>
  <si>
    <t>08191E</t>
  </si>
  <si>
    <t>08190G</t>
  </si>
  <si>
    <t>08188E</t>
  </si>
  <si>
    <t>茨城東</t>
  </si>
  <si>
    <t>08186J</t>
  </si>
  <si>
    <t>08182F</t>
  </si>
  <si>
    <t>総和工業</t>
  </si>
  <si>
    <t>08180K</t>
  </si>
  <si>
    <t>古河第三</t>
  </si>
  <si>
    <t>08179F</t>
  </si>
  <si>
    <t>古河第二</t>
  </si>
  <si>
    <t>08178H</t>
  </si>
  <si>
    <t>古河第一</t>
  </si>
  <si>
    <t>08177K</t>
  </si>
  <si>
    <t>水海道第二</t>
  </si>
  <si>
    <t>08176A</t>
  </si>
  <si>
    <t>水海道第一</t>
  </si>
  <si>
    <t>08175C</t>
  </si>
  <si>
    <t>08174E</t>
  </si>
  <si>
    <t>鬼怒商業</t>
  </si>
  <si>
    <t>08172J</t>
  </si>
  <si>
    <t>結城第二</t>
  </si>
  <si>
    <t>08171A</t>
  </si>
  <si>
    <t>結城第一</t>
  </si>
  <si>
    <t>08170B</t>
  </si>
  <si>
    <t>真壁</t>
  </si>
  <si>
    <t>08168A</t>
  </si>
  <si>
    <t>下妻第二</t>
  </si>
  <si>
    <t>08167B</t>
  </si>
  <si>
    <t>下妻第一</t>
  </si>
  <si>
    <t>08166D</t>
  </si>
  <si>
    <t>下館工業</t>
  </si>
  <si>
    <t>08165F</t>
  </si>
  <si>
    <t>下館第二</t>
  </si>
  <si>
    <t>08164H</t>
  </si>
  <si>
    <t>下館第一</t>
  </si>
  <si>
    <t>08163K</t>
  </si>
  <si>
    <t>岩瀬</t>
  </si>
  <si>
    <t>08162A</t>
  </si>
  <si>
    <t>藤代</t>
  </si>
  <si>
    <t>08161C</t>
  </si>
  <si>
    <t>取手第二</t>
  </si>
  <si>
    <t>08160E</t>
  </si>
  <si>
    <t>取手第一</t>
  </si>
  <si>
    <t>08159A</t>
  </si>
  <si>
    <t>竜ケ崎第二</t>
  </si>
  <si>
    <t>08156G</t>
  </si>
  <si>
    <t>竜ケ崎第一</t>
  </si>
  <si>
    <t>08155J</t>
  </si>
  <si>
    <t>筑波</t>
  </si>
  <si>
    <t>08154A</t>
  </si>
  <si>
    <t>石岡商業</t>
  </si>
  <si>
    <t>08152D</t>
  </si>
  <si>
    <t>石岡第二</t>
  </si>
  <si>
    <t>08151F</t>
  </si>
  <si>
    <t>石岡第一</t>
  </si>
  <si>
    <t>08150H</t>
  </si>
  <si>
    <t>土浦工業</t>
  </si>
  <si>
    <t>08149D</t>
  </si>
  <si>
    <t>土浦第三</t>
  </si>
  <si>
    <t>08148F</t>
  </si>
  <si>
    <t>土浦第二</t>
  </si>
  <si>
    <t>08147H</t>
  </si>
  <si>
    <t>土浦第一</t>
  </si>
  <si>
    <t>08146K</t>
  </si>
  <si>
    <t>波崎</t>
  </si>
  <si>
    <t>08145A</t>
  </si>
  <si>
    <t>神栖</t>
  </si>
  <si>
    <t>08144C</t>
  </si>
  <si>
    <t>08143E</t>
  </si>
  <si>
    <t>潮来</t>
  </si>
  <si>
    <t>08142G</t>
  </si>
  <si>
    <t>08141J</t>
  </si>
  <si>
    <t>玉造工業</t>
  </si>
  <si>
    <t>08140A</t>
  </si>
  <si>
    <t>鉾田第二</t>
  </si>
  <si>
    <t>08138J</t>
  </si>
  <si>
    <t>鉾田第一</t>
  </si>
  <si>
    <t>08137A</t>
  </si>
  <si>
    <t>大洗</t>
  </si>
  <si>
    <t>08136B</t>
  </si>
  <si>
    <t>笠間</t>
  </si>
  <si>
    <t>08132K</t>
  </si>
  <si>
    <t>08131A</t>
  </si>
  <si>
    <t>勝田工業</t>
  </si>
  <si>
    <t>08128A</t>
  </si>
  <si>
    <t>水戸南</t>
  </si>
  <si>
    <t>08126E</t>
  </si>
  <si>
    <t>水戸商業</t>
  </si>
  <si>
    <t>08125G</t>
  </si>
  <si>
    <t>水戸工業</t>
  </si>
  <si>
    <t>08124J</t>
  </si>
  <si>
    <t>水戸農業</t>
  </si>
  <si>
    <t>08123A</t>
  </si>
  <si>
    <t>緑岡</t>
  </si>
  <si>
    <t>08122B</t>
  </si>
  <si>
    <t>水戸第三</t>
  </si>
  <si>
    <t>08121D</t>
  </si>
  <si>
    <t>水戸第二</t>
  </si>
  <si>
    <t>08120F</t>
  </si>
  <si>
    <t>水戸第一</t>
  </si>
  <si>
    <t>08119B</t>
  </si>
  <si>
    <t>小瀬</t>
  </si>
  <si>
    <t>08116H</t>
  </si>
  <si>
    <t>太田第一</t>
  </si>
  <si>
    <t>08111G</t>
  </si>
  <si>
    <t>日立商業</t>
  </si>
  <si>
    <t>08108G</t>
  </si>
  <si>
    <t>多賀</t>
  </si>
  <si>
    <t>08107J</t>
  </si>
  <si>
    <t>日立工業</t>
  </si>
  <si>
    <t>08106A</t>
  </si>
  <si>
    <t>日立第二</t>
  </si>
  <si>
    <t>08105B</t>
  </si>
  <si>
    <t>日立第一</t>
  </si>
  <si>
    <t>08104D</t>
  </si>
  <si>
    <t>高萩</t>
  </si>
  <si>
    <t>08101K</t>
  </si>
  <si>
    <t>茨城工業高専</t>
  </si>
  <si>
    <t>08091J</t>
  </si>
  <si>
    <t>茨城大学教育学部附属特別支援</t>
  </si>
  <si>
    <t>08051K</t>
  </si>
  <si>
    <t>07999F</t>
  </si>
  <si>
    <t>大智学園</t>
  </si>
  <si>
    <t>07520F</t>
  </si>
  <si>
    <t>いわき秀英</t>
  </si>
  <si>
    <t>07519B</t>
  </si>
  <si>
    <t>磐城緑蔭</t>
  </si>
  <si>
    <t>07517F</t>
  </si>
  <si>
    <t>福島県磐城第一</t>
  </si>
  <si>
    <t>07516H</t>
  </si>
  <si>
    <t>仁愛</t>
  </si>
  <si>
    <t>07515K</t>
  </si>
  <si>
    <t>会津若松ザベリオ学園</t>
  </si>
  <si>
    <t>07514A</t>
  </si>
  <si>
    <t>会津北嶺</t>
  </si>
  <si>
    <t>07513C</t>
  </si>
  <si>
    <t>石川（私立）</t>
  </si>
  <si>
    <t>07512E</t>
  </si>
  <si>
    <t>東日本国際大学附属昌平</t>
  </si>
  <si>
    <t>07511G</t>
  </si>
  <si>
    <t>日本大学東北</t>
  </si>
  <si>
    <t>07510J</t>
  </si>
  <si>
    <t>尚志</t>
  </si>
  <si>
    <t>07509E</t>
  </si>
  <si>
    <t>帝京安積</t>
  </si>
  <si>
    <t>07508G</t>
  </si>
  <si>
    <t>郡山女子大学附属</t>
  </si>
  <si>
    <t>07507J</t>
  </si>
  <si>
    <t>07506A</t>
  </si>
  <si>
    <t>福島東稜</t>
  </si>
  <si>
    <t>07505B</t>
  </si>
  <si>
    <t>桜の聖母学院</t>
  </si>
  <si>
    <t>07504D</t>
  </si>
  <si>
    <t>福島成蹊</t>
  </si>
  <si>
    <t>07503F</t>
  </si>
  <si>
    <t>福島（私立）</t>
  </si>
  <si>
    <t>07501K</t>
  </si>
  <si>
    <t>ふたば支援</t>
  </si>
  <si>
    <t>07460J</t>
  </si>
  <si>
    <t>あぶくま支援</t>
  </si>
  <si>
    <t>07459E</t>
  </si>
  <si>
    <t>会津支援</t>
  </si>
  <si>
    <t>07458G</t>
  </si>
  <si>
    <t>いわき支援</t>
  </si>
  <si>
    <t>07457J</t>
  </si>
  <si>
    <t>平支援</t>
  </si>
  <si>
    <t>07456A</t>
  </si>
  <si>
    <t>須賀川支援</t>
  </si>
  <si>
    <t>07455B</t>
  </si>
  <si>
    <t>ふくしま支援</t>
  </si>
  <si>
    <t>07454D</t>
  </si>
  <si>
    <t>郡山支援</t>
  </si>
  <si>
    <t>07453F</t>
  </si>
  <si>
    <t>07452H</t>
  </si>
  <si>
    <t>07451K</t>
  </si>
  <si>
    <t>猪苗代支援</t>
  </si>
  <si>
    <t>07444G</t>
  </si>
  <si>
    <t>石川支援</t>
  </si>
  <si>
    <t>07443J</t>
  </si>
  <si>
    <t>大笹生支援</t>
  </si>
  <si>
    <t>07442A</t>
  </si>
  <si>
    <t>西郷支援</t>
  </si>
  <si>
    <t>07441B</t>
  </si>
  <si>
    <t>だて支援</t>
  </si>
  <si>
    <t>07433A</t>
  </si>
  <si>
    <t>たむら支援</t>
  </si>
  <si>
    <t>07432C</t>
  </si>
  <si>
    <t>相馬支援</t>
  </si>
  <si>
    <t>07431E</t>
  </si>
  <si>
    <t>みなみあいづ支援</t>
  </si>
  <si>
    <t>07422F</t>
  </si>
  <si>
    <t>あだち支援</t>
  </si>
  <si>
    <t>07421H</t>
  </si>
  <si>
    <t>小高産業技術</t>
  </si>
  <si>
    <t>07198G</t>
  </si>
  <si>
    <t>ふたば未来学園</t>
  </si>
  <si>
    <t>07197J</t>
  </si>
  <si>
    <t>喜多方桐桜</t>
  </si>
  <si>
    <t>07196A</t>
  </si>
  <si>
    <t>修明</t>
  </si>
  <si>
    <t>07195B</t>
  </si>
  <si>
    <t>いわき翠の杜</t>
  </si>
  <si>
    <t>07194D</t>
  </si>
  <si>
    <t>郡山萌世</t>
  </si>
  <si>
    <t>07193F</t>
  </si>
  <si>
    <t>光南</t>
  </si>
  <si>
    <t>07192H</t>
  </si>
  <si>
    <t>いわき光洋</t>
  </si>
  <si>
    <t>07191K</t>
  </si>
  <si>
    <t>清陵情報</t>
  </si>
  <si>
    <t>07190A</t>
  </si>
  <si>
    <t>福島南</t>
  </si>
  <si>
    <t>07189H</t>
  </si>
  <si>
    <t>福島東</t>
  </si>
  <si>
    <t>07188K</t>
  </si>
  <si>
    <t>07185E</t>
  </si>
  <si>
    <t>郡山北工業</t>
  </si>
  <si>
    <t>07184G</t>
  </si>
  <si>
    <t>会津第二</t>
  </si>
  <si>
    <t>07183J</t>
  </si>
  <si>
    <t>白河第二</t>
  </si>
  <si>
    <t>07182A</t>
  </si>
  <si>
    <t>あさか開成</t>
  </si>
  <si>
    <t>07180D</t>
  </si>
  <si>
    <t>ふくしま新世</t>
  </si>
  <si>
    <t>07176F</t>
  </si>
  <si>
    <t>相馬農業</t>
  </si>
  <si>
    <t>07173A</t>
  </si>
  <si>
    <t>原町</t>
  </si>
  <si>
    <t>07172C</t>
  </si>
  <si>
    <t>相馬総合</t>
  </si>
  <si>
    <t>07171E</t>
  </si>
  <si>
    <t>相馬</t>
  </si>
  <si>
    <t>07169C</t>
  </si>
  <si>
    <t>双葉翔陽</t>
  </si>
  <si>
    <t>07168E</t>
  </si>
  <si>
    <t>07167G</t>
  </si>
  <si>
    <t>浪江</t>
  </si>
  <si>
    <t>07166J</t>
  </si>
  <si>
    <t>双葉</t>
  </si>
  <si>
    <t>07165A</t>
  </si>
  <si>
    <t>勿来工業</t>
  </si>
  <si>
    <t>07162F</t>
  </si>
  <si>
    <t>磐城農業</t>
  </si>
  <si>
    <t>07161H</t>
  </si>
  <si>
    <t>勿来</t>
  </si>
  <si>
    <t>07160K</t>
  </si>
  <si>
    <t>小名浜海星</t>
  </si>
  <si>
    <t>07158H</t>
  </si>
  <si>
    <t>いわき湯本</t>
  </si>
  <si>
    <t>07157K</t>
  </si>
  <si>
    <t>いわき総合</t>
  </si>
  <si>
    <t>07155C</t>
  </si>
  <si>
    <t>いわき商業情報</t>
  </si>
  <si>
    <t>07154E</t>
  </si>
  <si>
    <t>平工業</t>
  </si>
  <si>
    <t>07153G</t>
  </si>
  <si>
    <t>磐城桜が丘</t>
  </si>
  <si>
    <t>07152J</t>
  </si>
  <si>
    <t>磐城</t>
  </si>
  <si>
    <t>07151A</t>
  </si>
  <si>
    <t>只見</t>
  </si>
  <si>
    <t>07150B</t>
  </si>
  <si>
    <t>南会津</t>
  </si>
  <si>
    <t>07148A</t>
  </si>
  <si>
    <t>07147B</t>
  </si>
  <si>
    <t>会津農林</t>
  </si>
  <si>
    <t>07146D</t>
  </si>
  <si>
    <t>会津西陵</t>
  </si>
  <si>
    <t>07144H</t>
  </si>
  <si>
    <t>西会津</t>
  </si>
  <si>
    <t>07143K</t>
  </si>
  <si>
    <t>喜多方</t>
  </si>
  <si>
    <t>07138C</t>
  </si>
  <si>
    <t>猪苗代</t>
  </si>
  <si>
    <t>07137E</t>
  </si>
  <si>
    <t>会津工業</t>
  </si>
  <si>
    <t>07136G</t>
  </si>
  <si>
    <t>07135J</t>
  </si>
  <si>
    <t>会津学鳳</t>
  </si>
  <si>
    <t>07134A</t>
  </si>
  <si>
    <t>葵</t>
  </si>
  <si>
    <t>07133B</t>
  </si>
  <si>
    <t>会津</t>
  </si>
  <si>
    <t>07132D</t>
  </si>
  <si>
    <t>あぶくま柏鵬</t>
  </si>
  <si>
    <t>07130H</t>
  </si>
  <si>
    <t>田村</t>
  </si>
  <si>
    <t>07129D</t>
  </si>
  <si>
    <t>石川（県立）</t>
  </si>
  <si>
    <t>07128F</t>
  </si>
  <si>
    <t>白河実業</t>
  </si>
  <si>
    <t>07124C</t>
  </si>
  <si>
    <t>白河旭</t>
  </si>
  <si>
    <t>07123E</t>
  </si>
  <si>
    <t>白河</t>
  </si>
  <si>
    <t>07122G</t>
  </si>
  <si>
    <t>岩瀬農業</t>
  </si>
  <si>
    <t>07121J</t>
  </si>
  <si>
    <t>須賀川桐陽</t>
  </si>
  <si>
    <t>07120A</t>
  </si>
  <si>
    <t>須賀川創英館</t>
  </si>
  <si>
    <t>07119G</t>
  </si>
  <si>
    <t>郡山商業</t>
  </si>
  <si>
    <t>07118J</t>
  </si>
  <si>
    <t>郡山東</t>
  </si>
  <si>
    <t>07117A</t>
  </si>
  <si>
    <t>安積黎明</t>
  </si>
  <si>
    <t>07116B</t>
  </si>
  <si>
    <t>湖南</t>
  </si>
  <si>
    <t>07115D</t>
  </si>
  <si>
    <t>安積</t>
  </si>
  <si>
    <t>07114F</t>
  </si>
  <si>
    <t>本宮</t>
  </si>
  <si>
    <t>07113H</t>
  </si>
  <si>
    <t>二本松実業</t>
  </si>
  <si>
    <t>07112K</t>
  </si>
  <si>
    <t>安達</t>
  </si>
  <si>
    <t>07111A</t>
  </si>
  <si>
    <t>伊達</t>
  </si>
  <si>
    <t>07110C</t>
  </si>
  <si>
    <t>川俣</t>
  </si>
  <si>
    <t>07108A</t>
  </si>
  <si>
    <t>福島北</t>
  </si>
  <si>
    <t>07107C</t>
  </si>
  <si>
    <t>福島工業</t>
  </si>
  <si>
    <t>07106E</t>
  </si>
  <si>
    <t>福島明成</t>
  </si>
  <si>
    <t>07105G</t>
  </si>
  <si>
    <t>福島商業</t>
  </si>
  <si>
    <t>07104J</t>
  </si>
  <si>
    <t>福島西</t>
  </si>
  <si>
    <t>07103A</t>
  </si>
  <si>
    <t>07102B</t>
  </si>
  <si>
    <t>福島（県立）</t>
  </si>
  <si>
    <t>07101D</t>
  </si>
  <si>
    <t>福島工業高専</t>
  </si>
  <si>
    <t>07091C</t>
  </si>
  <si>
    <t>福島大学附属特別支援</t>
  </si>
  <si>
    <t>07051D</t>
  </si>
  <si>
    <t>06999A</t>
  </si>
  <si>
    <t>酒田南</t>
  </si>
  <si>
    <t>06517A</t>
  </si>
  <si>
    <t>和順館</t>
  </si>
  <si>
    <t>06516B</t>
  </si>
  <si>
    <t>鶴岡東</t>
  </si>
  <si>
    <t>06513H</t>
  </si>
  <si>
    <t>羽黒</t>
  </si>
  <si>
    <t>06512K</t>
  </si>
  <si>
    <t>基督教独立学園</t>
  </si>
  <si>
    <t>06511A</t>
  </si>
  <si>
    <t>米沢中央</t>
  </si>
  <si>
    <t>06510C</t>
  </si>
  <si>
    <t>九里学園</t>
  </si>
  <si>
    <t>06509K</t>
  </si>
  <si>
    <t>新庄東</t>
  </si>
  <si>
    <t>06508A</t>
  </si>
  <si>
    <t>東海大学山形</t>
  </si>
  <si>
    <t>06507C</t>
  </si>
  <si>
    <t>惺山</t>
  </si>
  <si>
    <t>06506E</t>
  </si>
  <si>
    <t>創学館</t>
  </si>
  <si>
    <t>06505G</t>
  </si>
  <si>
    <t>山形明正</t>
  </si>
  <si>
    <t>06504J</t>
  </si>
  <si>
    <t>日本大学山形</t>
  </si>
  <si>
    <t>06503A</t>
  </si>
  <si>
    <t>山形学院</t>
  </si>
  <si>
    <t>06502B</t>
  </si>
  <si>
    <t>東北文教大学山形城北</t>
  </si>
  <si>
    <t>06501D</t>
  </si>
  <si>
    <t>ゆきわり養護</t>
  </si>
  <si>
    <t>06454J</t>
  </si>
  <si>
    <t>山形聾</t>
  </si>
  <si>
    <t>06452B</t>
  </si>
  <si>
    <t>山形盲</t>
  </si>
  <si>
    <t>06451D</t>
  </si>
  <si>
    <t>06447F</t>
  </si>
  <si>
    <t>鶴岡高等養護</t>
  </si>
  <si>
    <t>06446H</t>
  </si>
  <si>
    <t>鶴岡養護</t>
  </si>
  <si>
    <t>06445K</t>
  </si>
  <si>
    <t>新庄養護</t>
  </si>
  <si>
    <t>06444A</t>
  </si>
  <si>
    <t>米沢養護</t>
  </si>
  <si>
    <t>06443C</t>
  </si>
  <si>
    <t>上山高等養護</t>
  </si>
  <si>
    <t>06442E</t>
  </si>
  <si>
    <t>山形養護</t>
  </si>
  <si>
    <t>06441G</t>
  </si>
  <si>
    <t>楯岡特別支援</t>
  </si>
  <si>
    <t>06432H</t>
  </si>
  <si>
    <t>酒田特別支援</t>
  </si>
  <si>
    <t>06431K</t>
  </si>
  <si>
    <t>新庄志誠館</t>
  </si>
  <si>
    <t>06167A</t>
  </si>
  <si>
    <t>米沢鶴城</t>
  </si>
  <si>
    <t>06166C</t>
  </si>
  <si>
    <t>致道館</t>
  </si>
  <si>
    <t>06165E</t>
  </si>
  <si>
    <t>村山産業</t>
  </si>
  <si>
    <t>06164G</t>
  </si>
  <si>
    <t>酒田光陵</t>
  </si>
  <si>
    <t>06163J</t>
  </si>
  <si>
    <t>新庄神室産業</t>
  </si>
  <si>
    <t>06162A</t>
  </si>
  <si>
    <t>鶴岡中央</t>
  </si>
  <si>
    <t>06161B</t>
  </si>
  <si>
    <t>霞城学園</t>
  </si>
  <si>
    <t>06160D</t>
  </si>
  <si>
    <t>上山明新館</t>
  </si>
  <si>
    <t>06159A</t>
  </si>
  <si>
    <t>06158B</t>
  </si>
  <si>
    <t>北村山</t>
  </si>
  <si>
    <t>06157D</t>
  </si>
  <si>
    <t>遊佐</t>
  </si>
  <si>
    <t>06155H</t>
  </si>
  <si>
    <t>酒田西</t>
  </si>
  <si>
    <t>06150G</t>
  </si>
  <si>
    <t>酒田東</t>
  </si>
  <si>
    <t>06149C</t>
  </si>
  <si>
    <t>加茂水産</t>
  </si>
  <si>
    <t>06147G</t>
  </si>
  <si>
    <t>庄内総合</t>
  </si>
  <si>
    <t>06144B</t>
  </si>
  <si>
    <t>庄内農業</t>
  </si>
  <si>
    <t>06143D</t>
  </si>
  <si>
    <t>鶴岡工業</t>
  </si>
  <si>
    <t>06141H</t>
  </si>
  <si>
    <t>06138H</t>
  </si>
  <si>
    <t>荒砥</t>
  </si>
  <si>
    <t>06137K</t>
  </si>
  <si>
    <t>長井工業</t>
  </si>
  <si>
    <t>06136A</t>
  </si>
  <si>
    <t>長井</t>
  </si>
  <si>
    <t>06135C</t>
  </si>
  <si>
    <t>高畠</t>
  </si>
  <si>
    <t>06133G</t>
  </si>
  <si>
    <t>置賜農業</t>
  </si>
  <si>
    <t>06131A</t>
  </si>
  <si>
    <t>米沢東</t>
  </si>
  <si>
    <t>06128A</t>
  </si>
  <si>
    <t>米沢興譲館</t>
  </si>
  <si>
    <t>06127B</t>
  </si>
  <si>
    <t>東桜学館</t>
  </si>
  <si>
    <t>06117E</t>
  </si>
  <si>
    <t>左沢</t>
  </si>
  <si>
    <t>06115J</t>
  </si>
  <si>
    <t>谷地</t>
  </si>
  <si>
    <t>06114A</t>
  </si>
  <si>
    <t>寒河江工業</t>
  </si>
  <si>
    <t>06113B</t>
  </si>
  <si>
    <t>寒河江</t>
  </si>
  <si>
    <t>06112D</t>
  </si>
  <si>
    <t>06111F</t>
  </si>
  <si>
    <t>天童</t>
  </si>
  <si>
    <t>06110H</t>
  </si>
  <si>
    <t>山形市立商業</t>
  </si>
  <si>
    <t>06107H</t>
  </si>
  <si>
    <t>山形中央</t>
  </si>
  <si>
    <t>06106K</t>
  </si>
  <si>
    <t>山形工業</t>
  </si>
  <si>
    <t>06105A</t>
  </si>
  <si>
    <t>山形北</t>
  </si>
  <si>
    <t>06104C</t>
  </si>
  <si>
    <t>山形西</t>
  </si>
  <si>
    <t>06103E</t>
  </si>
  <si>
    <t>山形南</t>
  </si>
  <si>
    <t>06102G</t>
  </si>
  <si>
    <t>山形東</t>
  </si>
  <si>
    <t>06101J</t>
  </si>
  <si>
    <t>鶴岡工業高専</t>
  </si>
  <si>
    <t>06091H</t>
  </si>
  <si>
    <t>山形大学附属特別支援</t>
  </si>
  <si>
    <t>06051J</t>
  </si>
  <si>
    <t>05999E</t>
  </si>
  <si>
    <t>秋田修英</t>
  </si>
  <si>
    <t>05505A</t>
  </si>
  <si>
    <t>秋田令和</t>
  </si>
  <si>
    <t>05504C</t>
  </si>
  <si>
    <t>国学館</t>
  </si>
  <si>
    <t>05503E</t>
  </si>
  <si>
    <t>聖霊学園</t>
  </si>
  <si>
    <t>05502G</t>
  </si>
  <si>
    <t>ノースアジア大学明桜</t>
  </si>
  <si>
    <t>05501J</t>
  </si>
  <si>
    <t>横手支援</t>
  </si>
  <si>
    <t>05459D</t>
  </si>
  <si>
    <t>栗田支援</t>
  </si>
  <si>
    <t>05458F</t>
  </si>
  <si>
    <t>大曲支援</t>
  </si>
  <si>
    <t>05457H</t>
  </si>
  <si>
    <t>能代支援</t>
  </si>
  <si>
    <t>05455A</t>
  </si>
  <si>
    <t>比内支援</t>
  </si>
  <si>
    <t>05454C</t>
  </si>
  <si>
    <t>05452G</t>
  </si>
  <si>
    <t>05451J</t>
  </si>
  <si>
    <t>天王みどり学園</t>
  </si>
  <si>
    <t>05444F</t>
  </si>
  <si>
    <t>稲川支援</t>
  </si>
  <si>
    <t>05443H</t>
  </si>
  <si>
    <t>ゆり支援</t>
  </si>
  <si>
    <t>05441A</t>
  </si>
  <si>
    <t>秋田きらり支援</t>
  </si>
  <si>
    <t>05431D</t>
  </si>
  <si>
    <t>鹿角</t>
  </si>
  <si>
    <t>05170F</t>
  </si>
  <si>
    <t>能代科学技術</t>
  </si>
  <si>
    <t>05169B</t>
  </si>
  <si>
    <t>大館桂桜</t>
  </si>
  <si>
    <t>05168D</t>
  </si>
  <si>
    <t>能代松陽</t>
  </si>
  <si>
    <t>05167F</t>
  </si>
  <si>
    <t>湯沢翔北</t>
  </si>
  <si>
    <t>05166H</t>
  </si>
  <si>
    <t>秋田北鷹</t>
  </si>
  <si>
    <t>05165K</t>
  </si>
  <si>
    <t>大館国際情報学院</t>
  </si>
  <si>
    <t>05164A</t>
  </si>
  <si>
    <t>横手清陵学院</t>
  </si>
  <si>
    <t>05163C</t>
  </si>
  <si>
    <t>男鹿海洋</t>
  </si>
  <si>
    <t>05162E</t>
  </si>
  <si>
    <t>御所野学院</t>
  </si>
  <si>
    <t>05161G</t>
  </si>
  <si>
    <t>平成</t>
  </si>
  <si>
    <t>05160J</t>
  </si>
  <si>
    <t>新屋</t>
  </si>
  <si>
    <t>05158G</t>
  </si>
  <si>
    <t>男鹿工業</t>
  </si>
  <si>
    <t>05157J</t>
  </si>
  <si>
    <t>秋田西</t>
  </si>
  <si>
    <t>05156A</t>
  </si>
  <si>
    <t>秋田商業</t>
  </si>
  <si>
    <t>05152H</t>
  </si>
  <si>
    <t>秋田中央</t>
  </si>
  <si>
    <t>05151K</t>
  </si>
  <si>
    <t>仁賀保</t>
  </si>
  <si>
    <t>05150A</t>
  </si>
  <si>
    <t>西仙北</t>
  </si>
  <si>
    <t>05147A</t>
  </si>
  <si>
    <t>秋田明徳館</t>
  </si>
  <si>
    <t>05143J</t>
  </si>
  <si>
    <t>羽後</t>
  </si>
  <si>
    <t>05142A</t>
  </si>
  <si>
    <t>湯沢</t>
  </si>
  <si>
    <t>05140D</t>
  </si>
  <si>
    <t>雄物川</t>
  </si>
  <si>
    <t>05138B</t>
  </si>
  <si>
    <t>増田</t>
  </si>
  <si>
    <t>05137D</t>
  </si>
  <si>
    <t>横手城南</t>
  </si>
  <si>
    <t>05135H</t>
  </si>
  <si>
    <t>横手</t>
  </si>
  <si>
    <t>05134K</t>
  </si>
  <si>
    <t>角館</t>
  </si>
  <si>
    <t>05132C</t>
  </si>
  <si>
    <t>六郷</t>
  </si>
  <si>
    <t>05131E</t>
  </si>
  <si>
    <t>大曲農業</t>
  </si>
  <si>
    <t>05130G</t>
  </si>
  <si>
    <t>大曲工業</t>
  </si>
  <si>
    <t>05129C</t>
  </si>
  <si>
    <t>大曲</t>
  </si>
  <si>
    <t>05128E</t>
  </si>
  <si>
    <t>矢島</t>
  </si>
  <si>
    <t>05127G</t>
  </si>
  <si>
    <t>西目</t>
  </si>
  <si>
    <t>05126J</t>
  </si>
  <si>
    <t>由利工業</t>
  </si>
  <si>
    <t>05125A</t>
  </si>
  <si>
    <t>由利</t>
  </si>
  <si>
    <t>05124B</t>
  </si>
  <si>
    <t>本荘</t>
  </si>
  <si>
    <t>05123D</t>
  </si>
  <si>
    <t>五城目</t>
  </si>
  <si>
    <t>05122F</t>
  </si>
  <si>
    <t>能代</t>
  </si>
  <si>
    <t>05116A</t>
  </si>
  <si>
    <t>大館鳳鳴</t>
  </si>
  <si>
    <t>05109J</t>
  </si>
  <si>
    <t>金足農業</t>
  </si>
  <si>
    <t>05105F</t>
  </si>
  <si>
    <t>秋田工業</t>
  </si>
  <si>
    <t>05104H</t>
  </si>
  <si>
    <t>秋田南</t>
  </si>
  <si>
    <t>05103K</t>
  </si>
  <si>
    <t>秋田北</t>
  </si>
  <si>
    <t>05102A</t>
  </si>
  <si>
    <t>秋田</t>
  </si>
  <si>
    <t>05101C</t>
  </si>
  <si>
    <t>秋田工業高専</t>
  </si>
  <si>
    <t>05091B</t>
  </si>
  <si>
    <t>秋田大学教育文化学部附属特別支援</t>
  </si>
  <si>
    <t>05051C</t>
  </si>
  <si>
    <t>04999K</t>
  </si>
  <si>
    <t>いずみ高等支援</t>
  </si>
  <si>
    <t>04951E</t>
  </si>
  <si>
    <t>支援学校仙台みらい高等学園</t>
  </si>
  <si>
    <t>04941H</t>
  </si>
  <si>
    <t>クラークＮＥＸＴ</t>
  </si>
  <si>
    <t>04523D</t>
  </si>
  <si>
    <t>日本ウェルネス宮城</t>
  </si>
  <si>
    <t>04522F</t>
  </si>
  <si>
    <t>飛鳥未来きずな</t>
  </si>
  <si>
    <t>04521H</t>
  </si>
  <si>
    <t>西山学院</t>
  </si>
  <si>
    <t>04519F</t>
  </si>
  <si>
    <t>東陵</t>
  </si>
  <si>
    <t>04518H</t>
  </si>
  <si>
    <t>古川学園</t>
  </si>
  <si>
    <t>04516A</t>
  </si>
  <si>
    <t>大崎中央</t>
  </si>
  <si>
    <t>04515C</t>
  </si>
  <si>
    <t>仙台城南</t>
  </si>
  <si>
    <t>04514E</t>
  </si>
  <si>
    <t>聖ドミニコ学院</t>
  </si>
  <si>
    <t>04513G</t>
  </si>
  <si>
    <t>聖ウルスラ学院英智</t>
  </si>
  <si>
    <t>04512J</t>
  </si>
  <si>
    <t>仙台大学附属明成</t>
  </si>
  <si>
    <t>04511A</t>
  </si>
  <si>
    <t>東北生活文化大学</t>
  </si>
  <si>
    <t>04510B</t>
  </si>
  <si>
    <t>聖和学園</t>
  </si>
  <si>
    <t>04509J</t>
  </si>
  <si>
    <t>常盤木学園</t>
  </si>
  <si>
    <t>04508A</t>
  </si>
  <si>
    <t>尚絅学院</t>
  </si>
  <si>
    <t>04507B</t>
  </si>
  <si>
    <t>仙台白百合学園</t>
  </si>
  <si>
    <t>04506D</t>
  </si>
  <si>
    <t>宮城学院</t>
  </si>
  <si>
    <t>04505F</t>
  </si>
  <si>
    <t>東北学院榴ケ岡</t>
  </si>
  <si>
    <t>04504H</t>
  </si>
  <si>
    <t>東北学院</t>
  </si>
  <si>
    <t>04503K</t>
  </si>
  <si>
    <t>東北</t>
  </si>
  <si>
    <t>04502A</t>
  </si>
  <si>
    <t>仙台育英学園</t>
  </si>
  <si>
    <t>04501C</t>
  </si>
  <si>
    <t>迫支援</t>
  </si>
  <si>
    <t>04465C</t>
  </si>
  <si>
    <t>西多賀支援</t>
  </si>
  <si>
    <t>04464E</t>
  </si>
  <si>
    <t>古川支援</t>
  </si>
  <si>
    <t>04463G</t>
  </si>
  <si>
    <t>名取支援</t>
  </si>
  <si>
    <t>04462J</t>
  </si>
  <si>
    <t>角田支援</t>
  </si>
  <si>
    <t>04461A</t>
  </si>
  <si>
    <t>金成支援</t>
  </si>
  <si>
    <t>04460B</t>
  </si>
  <si>
    <t>利府支援</t>
  </si>
  <si>
    <t>04459J</t>
  </si>
  <si>
    <t>小牛田高等学園</t>
  </si>
  <si>
    <t>04458A</t>
  </si>
  <si>
    <t>鶴谷特別支援</t>
  </si>
  <si>
    <t>04457B</t>
  </si>
  <si>
    <t>船岡支援</t>
  </si>
  <si>
    <t>04456D</t>
  </si>
  <si>
    <t>気仙沼支援</t>
  </si>
  <si>
    <t>04455F</t>
  </si>
  <si>
    <t>光明支援</t>
  </si>
  <si>
    <t>04454H</t>
  </si>
  <si>
    <t>石巻支援</t>
  </si>
  <si>
    <t>04453K</t>
  </si>
  <si>
    <t>04452A</t>
  </si>
  <si>
    <t>04451C</t>
  </si>
  <si>
    <t>山元支援</t>
  </si>
  <si>
    <t>04442D</t>
  </si>
  <si>
    <t>岩沼高等学園</t>
  </si>
  <si>
    <t>04441F</t>
  </si>
  <si>
    <t>女川高等学園</t>
  </si>
  <si>
    <t>04432G</t>
  </si>
  <si>
    <t>小松島支援</t>
  </si>
  <si>
    <t>04431J</t>
  </si>
  <si>
    <t>松陵支援</t>
  </si>
  <si>
    <t>04422K</t>
  </si>
  <si>
    <t>秋保かがやき支援</t>
  </si>
  <si>
    <t>04421A</t>
  </si>
  <si>
    <t>大河原産業</t>
  </si>
  <si>
    <t>04200F</t>
  </si>
  <si>
    <t>気仙沼</t>
  </si>
  <si>
    <t>04199J</t>
  </si>
  <si>
    <t>桜坂</t>
  </si>
  <si>
    <t>04198A</t>
  </si>
  <si>
    <t>登米総合産業</t>
  </si>
  <si>
    <t>04197B</t>
  </si>
  <si>
    <t>美田園</t>
  </si>
  <si>
    <t>04196D</t>
  </si>
  <si>
    <t>仙台商業</t>
  </si>
  <si>
    <t>04195F</t>
  </si>
  <si>
    <t>仙台青陵</t>
  </si>
  <si>
    <t>04194H</t>
  </si>
  <si>
    <t>仙台大志</t>
  </si>
  <si>
    <t>04193K</t>
  </si>
  <si>
    <t>田尻さくら</t>
  </si>
  <si>
    <t>04192A</t>
  </si>
  <si>
    <t>東松島</t>
  </si>
  <si>
    <t>04191C</t>
  </si>
  <si>
    <t>迫桜</t>
  </si>
  <si>
    <t>04190E</t>
  </si>
  <si>
    <t>蔵王</t>
  </si>
  <si>
    <t>04189A</t>
  </si>
  <si>
    <t>宮城野</t>
  </si>
  <si>
    <t>04188C</t>
  </si>
  <si>
    <t>富谷</t>
  </si>
  <si>
    <t>04187E</t>
  </si>
  <si>
    <t>仙台東</t>
  </si>
  <si>
    <t>04186G</t>
  </si>
  <si>
    <t>柴田</t>
  </si>
  <si>
    <t>04185J</t>
  </si>
  <si>
    <t>石巻西</t>
  </si>
  <si>
    <t>04183B</t>
  </si>
  <si>
    <t>利府</t>
  </si>
  <si>
    <t>04182D</t>
  </si>
  <si>
    <t>宮城広瀬</t>
  </si>
  <si>
    <t>04181F</t>
  </si>
  <si>
    <t>泉館山</t>
  </si>
  <si>
    <t>04180H</t>
  </si>
  <si>
    <t>仙台西</t>
  </si>
  <si>
    <t>04179D</t>
  </si>
  <si>
    <t>泉松陵</t>
  </si>
  <si>
    <t>04178F</t>
  </si>
  <si>
    <t>04177H</t>
  </si>
  <si>
    <t>名取北</t>
  </si>
  <si>
    <t>04176K</t>
  </si>
  <si>
    <t>貞山</t>
  </si>
  <si>
    <t>04175A</t>
  </si>
  <si>
    <t>仙台工業</t>
  </si>
  <si>
    <t>04170A</t>
  </si>
  <si>
    <t>仙台</t>
  </si>
  <si>
    <t>04166B</t>
  </si>
  <si>
    <t>仙台南</t>
  </si>
  <si>
    <t>04165D</t>
  </si>
  <si>
    <t>気仙沼向洋</t>
  </si>
  <si>
    <t>04164F</t>
  </si>
  <si>
    <t>04163H</t>
  </si>
  <si>
    <t>一迫商業</t>
  </si>
  <si>
    <t>04162K</t>
  </si>
  <si>
    <t>鹿島台商業</t>
  </si>
  <si>
    <t>04161A</t>
  </si>
  <si>
    <t>石巻商業</t>
  </si>
  <si>
    <t>04159K</t>
  </si>
  <si>
    <t>白石工業</t>
  </si>
  <si>
    <t>04156E</t>
  </si>
  <si>
    <t>石巻工業</t>
  </si>
  <si>
    <t>04155G</t>
  </si>
  <si>
    <t>古川工業</t>
  </si>
  <si>
    <t>04154J</t>
  </si>
  <si>
    <t>第二工業</t>
  </si>
  <si>
    <t>04153A</t>
  </si>
  <si>
    <t>04152B</t>
  </si>
  <si>
    <t>伊具</t>
  </si>
  <si>
    <t>04151D</t>
  </si>
  <si>
    <t>亘理</t>
  </si>
  <si>
    <t>04150F</t>
  </si>
  <si>
    <t>黒川</t>
  </si>
  <si>
    <t>04148D</t>
  </si>
  <si>
    <t>加美農業</t>
  </si>
  <si>
    <t>04147F</t>
  </si>
  <si>
    <t>南郷</t>
  </si>
  <si>
    <t>04146H</t>
  </si>
  <si>
    <t>小牛田農林</t>
  </si>
  <si>
    <t>04145K</t>
  </si>
  <si>
    <t>本吉響</t>
  </si>
  <si>
    <t>04142E</t>
  </si>
  <si>
    <t>04140J</t>
  </si>
  <si>
    <t>松島</t>
  </si>
  <si>
    <t>04138G</t>
  </si>
  <si>
    <t>中新田</t>
  </si>
  <si>
    <t>04136A</t>
  </si>
  <si>
    <t>石巻北</t>
  </si>
  <si>
    <t>04135B</t>
  </si>
  <si>
    <t>村田</t>
  </si>
  <si>
    <t>04133F</t>
  </si>
  <si>
    <t>岩出山</t>
  </si>
  <si>
    <t>04132H</t>
  </si>
  <si>
    <t>南三陸</t>
  </si>
  <si>
    <t>04130A</t>
  </si>
  <si>
    <t>登米</t>
  </si>
  <si>
    <t>04128K</t>
  </si>
  <si>
    <t>涌谷</t>
  </si>
  <si>
    <t>04127A</t>
  </si>
  <si>
    <t>古川黎明</t>
  </si>
  <si>
    <t>04123J</t>
  </si>
  <si>
    <t>石巻好文館</t>
  </si>
  <si>
    <t>04122A</t>
  </si>
  <si>
    <t>仙台三桜</t>
  </si>
  <si>
    <t>04119A</t>
  </si>
  <si>
    <t>仙台二華</t>
  </si>
  <si>
    <t>04118B</t>
  </si>
  <si>
    <t>宮城第一</t>
  </si>
  <si>
    <t>04117D</t>
  </si>
  <si>
    <t>岩ヶ崎</t>
  </si>
  <si>
    <t>04116F</t>
  </si>
  <si>
    <t>多賀城</t>
  </si>
  <si>
    <t>04115H</t>
  </si>
  <si>
    <t>04114K</t>
  </si>
  <si>
    <t>名取</t>
  </si>
  <si>
    <t>04113A</t>
  </si>
  <si>
    <t>塩釜</t>
  </si>
  <si>
    <t>04112C</t>
  </si>
  <si>
    <t>石巻</t>
  </si>
  <si>
    <t>04110G</t>
  </si>
  <si>
    <t>04109C</t>
  </si>
  <si>
    <t>佐沼</t>
  </si>
  <si>
    <t>04108E</t>
  </si>
  <si>
    <t>築館</t>
  </si>
  <si>
    <t>04107G</t>
  </si>
  <si>
    <t>角田</t>
  </si>
  <si>
    <t>04106J</t>
  </si>
  <si>
    <t>古川</t>
  </si>
  <si>
    <t>04105A</t>
  </si>
  <si>
    <t>仙台向山</t>
  </si>
  <si>
    <t>04104B</t>
  </si>
  <si>
    <t>仙台第三</t>
  </si>
  <si>
    <t>04103D</t>
  </si>
  <si>
    <t>仙台第二</t>
  </si>
  <si>
    <t>04102F</t>
  </si>
  <si>
    <t>仙台第一</t>
  </si>
  <si>
    <t>04101H</t>
  </si>
  <si>
    <t>仙台高専</t>
  </si>
  <si>
    <t>04093C</t>
  </si>
  <si>
    <t>宮城教育大学附属特別支援</t>
  </si>
  <si>
    <t>04051H</t>
  </si>
  <si>
    <t>03999D</t>
  </si>
  <si>
    <t>三愛学舎</t>
  </si>
  <si>
    <t>03951K</t>
  </si>
  <si>
    <t>花巻東</t>
  </si>
  <si>
    <t>03514K</t>
  </si>
  <si>
    <t>協和学院水沢第一</t>
  </si>
  <si>
    <t>03513A</t>
  </si>
  <si>
    <t>専修大学北上</t>
  </si>
  <si>
    <t>03511E</t>
  </si>
  <si>
    <t>一関学院</t>
  </si>
  <si>
    <t>03510G</t>
  </si>
  <si>
    <t>一関修紅</t>
  </si>
  <si>
    <t>03509C</t>
  </si>
  <si>
    <t>盛岡中央</t>
  </si>
  <si>
    <t>03508E</t>
  </si>
  <si>
    <t>盛岡スコーレ</t>
  </si>
  <si>
    <t>03507G</t>
  </si>
  <si>
    <t>盛岡大学附属</t>
  </si>
  <si>
    <t>03506J</t>
  </si>
  <si>
    <t>江南義塾盛岡</t>
  </si>
  <si>
    <t>03505A</t>
  </si>
  <si>
    <t>盛岡誠桜</t>
  </si>
  <si>
    <t>03504B</t>
  </si>
  <si>
    <t>岩手女子</t>
  </si>
  <si>
    <t>03503D</t>
  </si>
  <si>
    <t>盛岡白百合学園</t>
  </si>
  <si>
    <t>03502F</t>
  </si>
  <si>
    <t>岩手</t>
  </si>
  <si>
    <t>03501H</t>
  </si>
  <si>
    <t>前沢明峰支援</t>
  </si>
  <si>
    <t>03459C</t>
  </si>
  <si>
    <t>花巻清風支援</t>
  </si>
  <si>
    <t>03457G</t>
  </si>
  <si>
    <t>気仙光陵支援</t>
  </si>
  <si>
    <t>03456J</t>
  </si>
  <si>
    <t>久慈拓陽支援</t>
  </si>
  <si>
    <t>03455A</t>
  </si>
  <si>
    <t>盛岡となん支援</t>
  </si>
  <si>
    <t>03454B</t>
  </si>
  <si>
    <t>盛岡聴覚支援</t>
  </si>
  <si>
    <t>03452F</t>
  </si>
  <si>
    <t>盛岡視覚支援</t>
  </si>
  <si>
    <t>03451H</t>
  </si>
  <si>
    <t>盛岡青松支援</t>
  </si>
  <si>
    <t>03446A</t>
  </si>
  <si>
    <t>一関清明支援</t>
  </si>
  <si>
    <t>03445C</t>
  </si>
  <si>
    <t>釜石祥雲支援</t>
  </si>
  <si>
    <t>03444E</t>
  </si>
  <si>
    <t>宮古恵風支援</t>
  </si>
  <si>
    <t>03442J</t>
  </si>
  <si>
    <t>盛岡峰南高等支援</t>
  </si>
  <si>
    <t>03441A</t>
  </si>
  <si>
    <t>盛岡ひがし支援</t>
  </si>
  <si>
    <t>03432A</t>
  </si>
  <si>
    <t>盛岡みたけ支援</t>
  </si>
  <si>
    <t>03431C</t>
  </si>
  <si>
    <t>二戸北星支援</t>
  </si>
  <si>
    <t>03421F</t>
  </si>
  <si>
    <t>久慈翔北</t>
  </si>
  <si>
    <t>03190K</t>
  </si>
  <si>
    <t>南昌みらい</t>
  </si>
  <si>
    <t>03189F</t>
  </si>
  <si>
    <t>北桜</t>
  </si>
  <si>
    <t>03188H</t>
  </si>
  <si>
    <t>宮古商工</t>
  </si>
  <si>
    <t>03187K</t>
  </si>
  <si>
    <t>釜石商工</t>
  </si>
  <si>
    <t>03186A</t>
  </si>
  <si>
    <t>岩谷堂</t>
  </si>
  <si>
    <t>03185C</t>
  </si>
  <si>
    <t>大船渡東</t>
  </si>
  <si>
    <t>03184E</t>
  </si>
  <si>
    <t>釜石</t>
  </si>
  <si>
    <t>03183G</t>
  </si>
  <si>
    <t>宮古北</t>
  </si>
  <si>
    <t>03177B</t>
  </si>
  <si>
    <t>盛岡市立</t>
  </si>
  <si>
    <t>03176D</t>
  </si>
  <si>
    <t>03172A</t>
  </si>
  <si>
    <t>伊保内</t>
  </si>
  <si>
    <t>03171C</t>
  </si>
  <si>
    <t>軽米</t>
  </si>
  <si>
    <t>03170E</t>
  </si>
  <si>
    <t>03169A</t>
  </si>
  <si>
    <t>種市</t>
  </si>
  <si>
    <t>03168C</t>
  </si>
  <si>
    <t>久慈</t>
  </si>
  <si>
    <t>03165J</t>
  </si>
  <si>
    <t>岩泉</t>
  </si>
  <si>
    <t>03164A</t>
  </si>
  <si>
    <t>宮古水産</t>
  </si>
  <si>
    <t>03163B</t>
  </si>
  <si>
    <t>03160H</t>
  </si>
  <si>
    <t>03159D</t>
  </si>
  <si>
    <t>大槌</t>
  </si>
  <si>
    <t>03158F</t>
  </si>
  <si>
    <t>遠野緑峰</t>
  </si>
  <si>
    <t>03157H</t>
  </si>
  <si>
    <t>遠野</t>
  </si>
  <si>
    <t>03156K</t>
  </si>
  <si>
    <t>住田</t>
  </si>
  <si>
    <t>03151J</t>
  </si>
  <si>
    <t>大船渡</t>
  </si>
  <si>
    <t>03148J</t>
  </si>
  <si>
    <t>03146B</t>
  </si>
  <si>
    <t>千厩</t>
  </si>
  <si>
    <t>03144F</t>
  </si>
  <si>
    <t>03141A</t>
  </si>
  <si>
    <t>花泉</t>
  </si>
  <si>
    <t>03140C</t>
  </si>
  <si>
    <t>一関工業</t>
  </si>
  <si>
    <t>03139K</t>
  </si>
  <si>
    <t>一関第二</t>
  </si>
  <si>
    <t>03137C</t>
  </si>
  <si>
    <t>一関第一</t>
  </si>
  <si>
    <t>03136E</t>
  </si>
  <si>
    <t>金ケ崎</t>
  </si>
  <si>
    <t>03131D</t>
  </si>
  <si>
    <t>前沢</t>
  </si>
  <si>
    <t>03130F</t>
  </si>
  <si>
    <t>水沢商業</t>
  </si>
  <si>
    <t>03129B</t>
  </si>
  <si>
    <t>水沢工業</t>
  </si>
  <si>
    <t>03128D</t>
  </si>
  <si>
    <t>水沢農業</t>
  </si>
  <si>
    <t>03127F</t>
  </si>
  <si>
    <t>水沢</t>
  </si>
  <si>
    <t>03126H</t>
  </si>
  <si>
    <t>西和賀</t>
  </si>
  <si>
    <t>03125K</t>
  </si>
  <si>
    <t>黒沢尻工業</t>
  </si>
  <si>
    <t>03123C</t>
  </si>
  <si>
    <t>北上翔南</t>
  </si>
  <si>
    <t>03121G</t>
  </si>
  <si>
    <t>黒沢尻北</t>
  </si>
  <si>
    <t>03120J</t>
  </si>
  <si>
    <t>大迫</t>
  </si>
  <si>
    <t>03119E</t>
  </si>
  <si>
    <t>花北青雲</t>
  </si>
  <si>
    <t>03118G</t>
  </si>
  <si>
    <t>花巻農業</t>
  </si>
  <si>
    <t>03117J</t>
  </si>
  <si>
    <t>花巻南</t>
  </si>
  <si>
    <t>03116A</t>
  </si>
  <si>
    <t>花巻北</t>
  </si>
  <si>
    <t>03115B</t>
  </si>
  <si>
    <t>紫波総合</t>
  </si>
  <si>
    <t>03114D</t>
  </si>
  <si>
    <t>雫石</t>
  </si>
  <si>
    <t>03113F</t>
  </si>
  <si>
    <t>平舘</t>
  </si>
  <si>
    <t>03112H</t>
  </si>
  <si>
    <t>葛巻</t>
  </si>
  <si>
    <t>03111K</t>
  </si>
  <si>
    <t>沼宮内</t>
  </si>
  <si>
    <t>03110A</t>
  </si>
  <si>
    <t>盛岡商業</t>
  </si>
  <si>
    <t>03109H</t>
  </si>
  <si>
    <t>盛岡工業</t>
  </si>
  <si>
    <t>03108K</t>
  </si>
  <si>
    <t>盛岡農業</t>
  </si>
  <si>
    <t>03107A</t>
  </si>
  <si>
    <t>杜陵</t>
  </si>
  <si>
    <t>03106C</t>
  </si>
  <si>
    <t>盛岡北</t>
  </si>
  <si>
    <t>03105E</t>
  </si>
  <si>
    <t>盛岡第四</t>
  </si>
  <si>
    <t>03104G</t>
  </si>
  <si>
    <t>盛岡第三</t>
  </si>
  <si>
    <t>03103J</t>
  </si>
  <si>
    <t>盛岡第二</t>
  </si>
  <si>
    <t>03102A</t>
  </si>
  <si>
    <t>盛岡第一</t>
  </si>
  <si>
    <t>03101B</t>
  </si>
  <si>
    <t>一関工業高専</t>
  </si>
  <si>
    <t>03091A</t>
  </si>
  <si>
    <t>岩手大学教育学部附属特別支援</t>
  </si>
  <si>
    <t>03051B</t>
  </si>
  <si>
    <t>02999J</t>
  </si>
  <si>
    <t>向陵</t>
  </si>
  <si>
    <t>02517J</t>
  </si>
  <si>
    <t>八戸工業大学第二</t>
  </si>
  <si>
    <t>02516A</t>
  </si>
  <si>
    <t>八戸学院野辺地西</t>
  </si>
  <si>
    <t>02515B</t>
  </si>
  <si>
    <t>松風塾</t>
  </si>
  <si>
    <t>02514D</t>
  </si>
  <si>
    <t>下山学園</t>
  </si>
  <si>
    <t>02513F</t>
  </si>
  <si>
    <t>五所川原第一</t>
  </si>
  <si>
    <t>02512H</t>
  </si>
  <si>
    <t>八戸工業大学第一</t>
  </si>
  <si>
    <t>02511K</t>
  </si>
  <si>
    <t>弘前東</t>
  </si>
  <si>
    <t>02510A</t>
  </si>
  <si>
    <t>八戸学院光星</t>
  </si>
  <si>
    <t>02509H</t>
  </si>
  <si>
    <t>八戸聖ウルスラ学院</t>
  </si>
  <si>
    <t>02508K</t>
  </si>
  <si>
    <t>千葉学園</t>
  </si>
  <si>
    <t>02507A</t>
  </si>
  <si>
    <t>青森明の星</t>
  </si>
  <si>
    <t>02506C</t>
  </si>
  <si>
    <t>青森山田</t>
  </si>
  <si>
    <t>02505E</t>
  </si>
  <si>
    <t>東奥学園</t>
  </si>
  <si>
    <t>02504G</t>
  </si>
  <si>
    <t>柴田学園大学附属柴田学園</t>
  </si>
  <si>
    <t>02503J</t>
  </si>
  <si>
    <t>弘前学院聖愛</t>
  </si>
  <si>
    <t>02502A</t>
  </si>
  <si>
    <t>東奥義塾</t>
  </si>
  <si>
    <t>02501B</t>
  </si>
  <si>
    <t>黒石養護</t>
  </si>
  <si>
    <t>02466A</t>
  </si>
  <si>
    <t>八戸第一養護</t>
  </si>
  <si>
    <t>02465B</t>
  </si>
  <si>
    <t>弘前第二養護</t>
  </si>
  <si>
    <t>02464D</t>
  </si>
  <si>
    <t>青森第二高等養護</t>
  </si>
  <si>
    <t>02463F</t>
  </si>
  <si>
    <t>むつ養護</t>
  </si>
  <si>
    <t>02462H</t>
  </si>
  <si>
    <t>森田養護</t>
  </si>
  <si>
    <t>02461K</t>
  </si>
  <si>
    <t>七戸養護</t>
  </si>
  <si>
    <t>02459H</t>
  </si>
  <si>
    <t>弘前第一養護</t>
  </si>
  <si>
    <t>02458K</t>
  </si>
  <si>
    <t>青森第一高等養護</t>
  </si>
  <si>
    <t>02457A</t>
  </si>
  <si>
    <t>青森第二養護</t>
  </si>
  <si>
    <t>02456C</t>
  </si>
  <si>
    <t>浪岡養護</t>
  </si>
  <si>
    <t>02455E</t>
  </si>
  <si>
    <t>青森ろう</t>
  </si>
  <si>
    <t>02452A</t>
  </si>
  <si>
    <t>02451B</t>
  </si>
  <si>
    <t>八戸高等支援</t>
  </si>
  <si>
    <t>02432F</t>
  </si>
  <si>
    <t>青森若葉養護</t>
  </si>
  <si>
    <t>02431H</t>
  </si>
  <si>
    <t>三本木農業恵拓</t>
  </si>
  <si>
    <t>02173D</t>
  </si>
  <si>
    <t>五所川原工科</t>
  </si>
  <si>
    <t>02172F</t>
  </si>
  <si>
    <t>黒石</t>
  </si>
  <si>
    <t>02171H</t>
  </si>
  <si>
    <t>尾上総合</t>
  </si>
  <si>
    <t>02170K</t>
  </si>
  <si>
    <t>六ケ所</t>
  </si>
  <si>
    <t>02160B</t>
  </si>
  <si>
    <t>八戸中央</t>
  </si>
  <si>
    <t>02154H</t>
  </si>
  <si>
    <t>北斗</t>
  </si>
  <si>
    <t>02153K</t>
  </si>
  <si>
    <t>八戸商業</t>
  </si>
  <si>
    <t>02152A</t>
  </si>
  <si>
    <t>三沢商業</t>
  </si>
  <si>
    <t>02151C</t>
  </si>
  <si>
    <t>弘前実業</t>
  </si>
  <si>
    <t>02149A</t>
  </si>
  <si>
    <t>青森商業</t>
  </si>
  <si>
    <t>02148C</t>
  </si>
  <si>
    <t>八戸水産</t>
  </si>
  <si>
    <t>02147E</t>
  </si>
  <si>
    <t>むつ工業</t>
  </si>
  <si>
    <t>02146G</t>
  </si>
  <si>
    <t>十和田工業</t>
  </si>
  <si>
    <t>02145J</t>
  </si>
  <si>
    <t>八戸工業</t>
  </si>
  <si>
    <t>02143B</t>
  </si>
  <si>
    <t>弘前工業</t>
  </si>
  <si>
    <t>02142D</t>
  </si>
  <si>
    <t>青森工業</t>
  </si>
  <si>
    <t>02141F</t>
  </si>
  <si>
    <t>名久井農業</t>
  </si>
  <si>
    <t>02140H</t>
  </si>
  <si>
    <t>五所川原農林</t>
  </si>
  <si>
    <t>02138F</t>
  </si>
  <si>
    <t>柏木農業</t>
  </si>
  <si>
    <t>02137H</t>
  </si>
  <si>
    <t>三戸</t>
  </si>
  <si>
    <t>02134C</t>
  </si>
  <si>
    <t>大間</t>
  </si>
  <si>
    <t>02132G</t>
  </si>
  <si>
    <t>大湊</t>
  </si>
  <si>
    <t>02131J</t>
  </si>
  <si>
    <t>田名部</t>
  </si>
  <si>
    <t>02130A</t>
  </si>
  <si>
    <t>三沢</t>
  </si>
  <si>
    <t>02129G</t>
  </si>
  <si>
    <t>三本木</t>
  </si>
  <si>
    <t>02128J</t>
  </si>
  <si>
    <t>百石</t>
  </si>
  <si>
    <t>02127A</t>
  </si>
  <si>
    <t>七戸</t>
  </si>
  <si>
    <t>02126B</t>
  </si>
  <si>
    <t>野辺地</t>
  </si>
  <si>
    <t>02125D</t>
  </si>
  <si>
    <t>浪岡</t>
  </si>
  <si>
    <t>02124F</t>
  </si>
  <si>
    <t>五所川原</t>
  </si>
  <si>
    <t>02118A</t>
  </si>
  <si>
    <t>鰺ケ沢</t>
  </si>
  <si>
    <t>02116E</t>
  </si>
  <si>
    <t>木造</t>
  </si>
  <si>
    <t>02115G</t>
  </si>
  <si>
    <t>八戸西</t>
  </si>
  <si>
    <t>02113A</t>
  </si>
  <si>
    <t>八戸北</t>
  </si>
  <si>
    <t>02112B</t>
  </si>
  <si>
    <t>八戸東</t>
  </si>
  <si>
    <t>02111D</t>
  </si>
  <si>
    <t>八戸</t>
  </si>
  <si>
    <t>02110F</t>
  </si>
  <si>
    <t>弘前南</t>
  </si>
  <si>
    <t>02109B</t>
  </si>
  <si>
    <t>弘前中央</t>
  </si>
  <si>
    <t>02108D</t>
  </si>
  <si>
    <t>弘前</t>
  </si>
  <si>
    <t>02107F</t>
  </si>
  <si>
    <t>青森中央</t>
  </si>
  <si>
    <t>02106H</t>
  </si>
  <si>
    <t>青森南</t>
  </si>
  <si>
    <t>02105K</t>
  </si>
  <si>
    <t>青森北</t>
  </si>
  <si>
    <t>02104A</t>
  </si>
  <si>
    <t>青森東</t>
  </si>
  <si>
    <t>02103C</t>
  </si>
  <si>
    <t>青森西</t>
  </si>
  <si>
    <t>02102E</t>
  </si>
  <si>
    <t>青森</t>
  </si>
  <si>
    <t>02101G</t>
  </si>
  <si>
    <t>八戸工業高専</t>
  </si>
  <si>
    <t>02091F</t>
  </si>
  <si>
    <t>弘前大学教育学部附属特別支援</t>
  </si>
  <si>
    <t>02051G</t>
  </si>
  <si>
    <t>01999C</t>
  </si>
  <si>
    <t>日本体育大学附属高等支援</t>
  </si>
  <si>
    <t>01941A</t>
  </si>
  <si>
    <t>日本航空高等学校北海道</t>
  </si>
  <si>
    <t>01562J</t>
  </si>
  <si>
    <t>北海道教育学園三和</t>
  </si>
  <si>
    <t>01561A</t>
  </si>
  <si>
    <t>北海道芸術</t>
  </si>
  <si>
    <t>01560B</t>
  </si>
  <si>
    <t>池上学院</t>
  </si>
  <si>
    <t>01559J</t>
  </si>
  <si>
    <t>星槎国際</t>
  </si>
  <si>
    <t>01558A</t>
  </si>
  <si>
    <t>旭川明成</t>
  </si>
  <si>
    <t>01557B</t>
  </si>
  <si>
    <t>クラーク記念国際</t>
  </si>
  <si>
    <t>01556D</t>
  </si>
  <si>
    <t>北嶺</t>
  </si>
  <si>
    <t>01555F</t>
  </si>
  <si>
    <t>札幌日本大学</t>
  </si>
  <si>
    <t>01554H</t>
  </si>
  <si>
    <t>武修館</t>
  </si>
  <si>
    <t>01553K</t>
  </si>
  <si>
    <t>帯広北</t>
  </si>
  <si>
    <t>01550E</t>
  </si>
  <si>
    <t>白樺学園</t>
  </si>
  <si>
    <t>01549A</t>
  </si>
  <si>
    <t>帯広大谷</t>
  </si>
  <si>
    <t>01548C</t>
  </si>
  <si>
    <t>海星学院</t>
  </si>
  <si>
    <t>01547E</t>
  </si>
  <si>
    <t>北海道栄</t>
  </si>
  <si>
    <t>01545J</t>
  </si>
  <si>
    <t>駒澤大学附属苫小牧</t>
  </si>
  <si>
    <t>01544A</t>
  </si>
  <si>
    <t>苫小牧中央</t>
  </si>
  <si>
    <t>01543B</t>
  </si>
  <si>
    <t>北海道大谷室蘭</t>
  </si>
  <si>
    <t>01542D</t>
  </si>
  <si>
    <t>北見藤</t>
  </si>
  <si>
    <t>01541F</t>
  </si>
  <si>
    <t>稚内大谷</t>
  </si>
  <si>
    <t>01539D</t>
  </si>
  <si>
    <t>旭川志峯</t>
  </si>
  <si>
    <t>01538F</t>
  </si>
  <si>
    <t>旭川実業</t>
  </si>
  <si>
    <t>01537H</t>
  </si>
  <si>
    <t>旭川龍谷</t>
  </si>
  <si>
    <t>01536K</t>
  </si>
  <si>
    <t>旭川藤星</t>
  </si>
  <si>
    <t>01535A</t>
  </si>
  <si>
    <t>北星学園余市</t>
  </si>
  <si>
    <t>01533E</t>
  </si>
  <si>
    <t>小樽明峰</t>
  </si>
  <si>
    <t>01532G</t>
  </si>
  <si>
    <t>小樽双葉</t>
  </si>
  <si>
    <t>01531J</t>
  </si>
  <si>
    <t>北照</t>
  </si>
  <si>
    <t>01530A</t>
  </si>
  <si>
    <t>函館ラ・サール</t>
  </si>
  <si>
    <t>01529G</t>
  </si>
  <si>
    <t>函館大学付属柏稜</t>
  </si>
  <si>
    <t>01528J</t>
  </si>
  <si>
    <t>清尚学院</t>
  </si>
  <si>
    <t>01527A</t>
  </si>
  <si>
    <t>函館白百合学園</t>
  </si>
  <si>
    <t>01526B</t>
  </si>
  <si>
    <t>函館大妻</t>
  </si>
  <si>
    <t>01525D</t>
  </si>
  <si>
    <t>函館大学付属有斗</t>
  </si>
  <si>
    <t>01524F</t>
  </si>
  <si>
    <t>函館大谷</t>
  </si>
  <si>
    <t>01523H</t>
  </si>
  <si>
    <t>遺愛女子</t>
  </si>
  <si>
    <t>01522K</t>
  </si>
  <si>
    <t>札幌創成</t>
  </si>
  <si>
    <t>01520C</t>
  </si>
  <si>
    <t>東海大学付属札幌</t>
  </si>
  <si>
    <t>01519K</t>
  </si>
  <si>
    <t>酪農学園大学附属とわの森三愛</t>
  </si>
  <si>
    <t>01518A</t>
  </si>
  <si>
    <t>札幌龍谷学園</t>
  </si>
  <si>
    <t>01516E</t>
  </si>
  <si>
    <t>北海道文教大学附属</t>
  </si>
  <si>
    <t>01515G</t>
  </si>
  <si>
    <t>札幌新陽</t>
  </si>
  <si>
    <t>01514J</t>
  </si>
  <si>
    <t>札幌山の手</t>
  </si>
  <si>
    <t>01513A</t>
  </si>
  <si>
    <t>札幌北斗</t>
  </si>
  <si>
    <t>01512B</t>
  </si>
  <si>
    <t>札幌静修</t>
  </si>
  <si>
    <t>01511D</t>
  </si>
  <si>
    <t>札幌大谷</t>
  </si>
  <si>
    <t>01510F</t>
  </si>
  <si>
    <t>北星学園女子</t>
  </si>
  <si>
    <t>01509B</t>
  </si>
  <si>
    <t>北星学園大学附属</t>
  </si>
  <si>
    <t>01508D</t>
  </si>
  <si>
    <t>藤女子</t>
  </si>
  <si>
    <t>01507F</t>
  </si>
  <si>
    <t>札幌第一</t>
  </si>
  <si>
    <t>01506H</t>
  </si>
  <si>
    <t>北海道科学大学</t>
  </si>
  <si>
    <t>01505K</t>
  </si>
  <si>
    <t>立命館慶祥</t>
  </si>
  <si>
    <t>01504A</t>
  </si>
  <si>
    <t>北海学園札幌</t>
  </si>
  <si>
    <t>01503C</t>
  </si>
  <si>
    <t>札幌光星</t>
  </si>
  <si>
    <t>01502E</t>
  </si>
  <si>
    <t>北海</t>
  </si>
  <si>
    <t>01501G</t>
  </si>
  <si>
    <t>函館高等支援</t>
  </si>
  <si>
    <t>01486K</t>
  </si>
  <si>
    <t>北斗高等支援</t>
  </si>
  <si>
    <t>01485A</t>
  </si>
  <si>
    <t>北見支援</t>
  </si>
  <si>
    <t>01484C</t>
  </si>
  <si>
    <t>小樽高等支援</t>
  </si>
  <si>
    <t>01483E</t>
  </si>
  <si>
    <t>札幌北翔支援</t>
  </si>
  <si>
    <t>01482G</t>
  </si>
  <si>
    <t>旭川養護</t>
  </si>
  <si>
    <t>01480A</t>
  </si>
  <si>
    <t>夕張高等養護</t>
  </si>
  <si>
    <t>01479G</t>
  </si>
  <si>
    <t>拓北養護</t>
  </si>
  <si>
    <t>01478J</t>
  </si>
  <si>
    <t>手稲養護</t>
  </si>
  <si>
    <t>01477A</t>
  </si>
  <si>
    <t>札幌高等養護</t>
  </si>
  <si>
    <t>01476B</t>
  </si>
  <si>
    <t>釧路養護</t>
  </si>
  <si>
    <t>01475D</t>
  </si>
  <si>
    <t>帯広養護</t>
  </si>
  <si>
    <t>01474F</t>
  </si>
  <si>
    <t>平取養護</t>
  </si>
  <si>
    <t>01473H</t>
  </si>
  <si>
    <t>室蘭養護</t>
  </si>
  <si>
    <t>01472K</t>
  </si>
  <si>
    <t>紋別養護</t>
  </si>
  <si>
    <t>01471A</t>
  </si>
  <si>
    <t>稚内養護</t>
  </si>
  <si>
    <t>01470C</t>
  </si>
  <si>
    <t>小平高等養護</t>
  </si>
  <si>
    <t>01469K</t>
  </si>
  <si>
    <t>中標津支援</t>
  </si>
  <si>
    <t>01468A</t>
  </si>
  <si>
    <t>網走養護</t>
  </si>
  <si>
    <t>01467C</t>
  </si>
  <si>
    <t>新篠津高等養護</t>
  </si>
  <si>
    <t>01466E</t>
  </si>
  <si>
    <t>函館養護</t>
  </si>
  <si>
    <t>01464J</t>
  </si>
  <si>
    <t>真駒内養護</t>
  </si>
  <si>
    <t>01463A</t>
  </si>
  <si>
    <t>美深高等養護</t>
  </si>
  <si>
    <t>01462B</t>
  </si>
  <si>
    <t>雨竜高等養護</t>
  </si>
  <si>
    <t>01461D</t>
  </si>
  <si>
    <t>中札内高等養護</t>
  </si>
  <si>
    <t>01460F</t>
  </si>
  <si>
    <t>伊達高等養護</t>
  </si>
  <si>
    <t>01459B</t>
  </si>
  <si>
    <t>岩見沢高等養護</t>
  </si>
  <si>
    <t>01458D</t>
  </si>
  <si>
    <t>札幌豊明高等支援</t>
  </si>
  <si>
    <t>01457F</t>
  </si>
  <si>
    <t>札幌山の手支援</t>
  </si>
  <si>
    <t>01456H</t>
  </si>
  <si>
    <t>高等聾</t>
  </si>
  <si>
    <t>01454A</t>
  </si>
  <si>
    <t>白樺高等養護</t>
  </si>
  <si>
    <t>01453C</t>
  </si>
  <si>
    <t>東川養護</t>
  </si>
  <si>
    <t>01450J</t>
  </si>
  <si>
    <t>鷹栖養護</t>
  </si>
  <si>
    <t>01449E</t>
  </si>
  <si>
    <t>南幌養護</t>
  </si>
  <si>
    <t>01448G</t>
  </si>
  <si>
    <t>美唄養護</t>
  </si>
  <si>
    <t>01447J</t>
  </si>
  <si>
    <t>余市養護</t>
  </si>
  <si>
    <t>01446A</t>
  </si>
  <si>
    <t>七飯養護</t>
  </si>
  <si>
    <t>01445B</t>
  </si>
  <si>
    <t>星置養護学校ほしみ高等学園</t>
  </si>
  <si>
    <t>01444D</t>
  </si>
  <si>
    <t>札幌養護学校白桜高等学園</t>
  </si>
  <si>
    <t>01443F</t>
  </si>
  <si>
    <t>紋別高等養護</t>
  </si>
  <si>
    <t>01442H</t>
  </si>
  <si>
    <t>今金高等養護</t>
  </si>
  <si>
    <t>01441K</t>
  </si>
  <si>
    <t>札幌みなみの杜高等支援</t>
  </si>
  <si>
    <t>01440A</t>
  </si>
  <si>
    <t>新得高等支援</t>
  </si>
  <si>
    <t>01439H</t>
  </si>
  <si>
    <t>旭川高等支援</t>
  </si>
  <si>
    <t>01438K</t>
  </si>
  <si>
    <t>札幌あいの里高等支援</t>
  </si>
  <si>
    <t>01437A</t>
  </si>
  <si>
    <t>札幌伏見支援</t>
  </si>
  <si>
    <t>01436C</t>
  </si>
  <si>
    <t>札幌視覚支援</t>
  </si>
  <si>
    <t>01435E</t>
  </si>
  <si>
    <t>釧路鶴野支援</t>
  </si>
  <si>
    <t>01434G</t>
  </si>
  <si>
    <t>千歳高等支援</t>
  </si>
  <si>
    <t>01433J</t>
  </si>
  <si>
    <t>札幌稲穂高等支援</t>
  </si>
  <si>
    <t>01431B</t>
  </si>
  <si>
    <t>ニセコ国際</t>
  </si>
  <si>
    <t>01420G</t>
  </si>
  <si>
    <t>富良野</t>
  </si>
  <si>
    <t>01419C</t>
  </si>
  <si>
    <t>岩見沢東</t>
  </si>
  <si>
    <t>01418E</t>
  </si>
  <si>
    <t>幕別清陵</t>
  </si>
  <si>
    <t>01417G</t>
  </si>
  <si>
    <t>留萌</t>
  </si>
  <si>
    <t>01416J</t>
  </si>
  <si>
    <t>札幌開成</t>
  </si>
  <si>
    <t>01415A</t>
  </si>
  <si>
    <t>札幌英藍</t>
  </si>
  <si>
    <t>01414B</t>
  </si>
  <si>
    <t>札幌大通</t>
  </si>
  <si>
    <t>01413D</t>
  </si>
  <si>
    <t>登別明日</t>
  </si>
  <si>
    <t>01412F</t>
  </si>
  <si>
    <t>函館</t>
  </si>
  <si>
    <t>01411H</t>
  </si>
  <si>
    <t>釧路明輝</t>
  </si>
  <si>
    <t>01410K</t>
  </si>
  <si>
    <t>紋別</t>
  </si>
  <si>
    <t>01409F</t>
  </si>
  <si>
    <t>士別翔雲</t>
  </si>
  <si>
    <t>01408H</t>
  </si>
  <si>
    <t>美唄尚栄</t>
  </si>
  <si>
    <t>01405C</t>
  </si>
  <si>
    <t>札幌白陵</t>
  </si>
  <si>
    <t>01403G</t>
  </si>
  <si>
    <t>札幌国際情報</t>
  </si>
  <si>
    <t>01402J</t>
  </si>
  <si>
    <t>苫小牧総合経済</t>
  </si>
  <si>
    <t>01401A</t>
  </si>
  <si>
    <t>白老東</t>
  </si>
  <si>
    <t>01397J</t>
  </si>
  <si>
    <t>札幌平岡</t>
  </si>
  <si>
    <t>01396A</t>
  </si>
  <si>
    <t>大麻</t>
  </si>
  <si>
    <t>01394D</t>
  </si>
  <si>
    <t>札幌稲雲</t>
  </si>
  <si>
    <t>01393F</t>
  </si>
  <si>
    <t>北見緑陵</t>
  </si>
  <si>
    <t>01390A</t>
  </si>
  <si>
    <t>旭川永嶺</t>
  </si>
  <si>
    <t>01388K</t>
  </si>
  <si>
    <t>七飯</t>
  </si>
  <si>
    <t>01387A</t>
  </si>
  <si>
    <t>北広島西</t>
  </si>
  <si>
    <t>01385E</t>
  </si>
  <si>
    <t>石狩南</t>
  </si>
  <si>
    <t>01384G</t>
  </si>
  <si>
    <t>札幌東豊</t>
  </si>
  <si>
    <t>01383J</t>
  </si>
  <si>
    <t>札幌あすかぜ</t>
  </si>
  <si>
    <t>01382A</t>
  </si>
  <si>
    <t>札幌厚別</t>
  </si>
  <si>
    <t>01380D</t>
  </si>
  <si>
    <t>札幌真栄</t>
  </si>
  <si>
    <t>01379A</t>
  </si>
  <si>
    <t>上ノ国</t>
  </si>
  <si>
    <t>01378B</t>
  </si>
  <si>
    <t>帯広緑陽</t>
  </si>
  <si>
    <t>01376F</t>
  </si>
  <si>
    <t>礼文</t>
  </si>
  <si>
    <t>01375H</t>
  </si>
  <si>
    <t>札幌南陵</t>
  </si>
  <si>
    <t>01373A</t>
  </si>
  <si>
    <t>札幌平岸</t>
  </si>
  <si>
    <t>01372C</t>
  </si>
  <si>
    <t>札幌新川</t>
  </si>
  <si>
    <t>01371E</t>
  </si>
  <si>
    <t>北見商業</t>
  </si>
  <si>
    <t>01370G</t>
  </si>
  <si>
    <t>登別青嶺</t>
  </si>
  <si>
    <t>01369C</t>
  </si>
  <si>
    <t>札幌東陵</t>
  </si>
  <si>
    <t>01368E</t>
  </si>
  <si>
    <t>静内農業</t>
  </si>
  <si>
    <t>01367G</t>
  </si>
  <si>
    <t>釧路東</t>
  </si>
  <si>
    <t>01365A</t>
  </si>
  <si>
    <t>石狩翔陽</t>
  </si>
  <si>
    <t>01364B</t>
  </si>
  <si>
    <t>北広島</t>
  </si>
  <si>
    <t>01363D</t>
  </si>
  <si>
    <t>霧多布</t>
  </si>
  <si>
    <t>01361H</t>
  </si>
  <si>
    <t>別海</t>
  </si>
  <si>
    <t>01360K</t>
  </si>
  <si>
    <t>中標津農業</t>
  </si>
  <si>
    <t>01359F</t>
  </si>
  <si>
    <t>釧路北陽</t>
  </si>
  <si>
    <t>01357K</t>
  </si>
  <si>
    <t>羅臼</t>
  </si>
  <si>
    <t>01356A</t>
  </si>
  <si>
    <t>弟子屈</t>
  </si>
  <si>
    <t>01355C</t>
  </si>
  <si>
    <t>白糠</t>
  </si>
  <si>
    <t>01354E</t>
  </si>
  <si>
    <t>標茶</t>
  </si>
  <si>
    <t>01353G</t>
  </si>
  <si>
    <t>阿寒</t>
  </si>
  <si>
    <t>01352J</t>
  </si>
  <si>
    <t>厚岸翔洋</t>
  </si>
  <si>
    <t>01350B</t>
  </si>
  <si>
    <t>中標津</t>
  </si>
  <si>
    <t>01349J</t>
  </si>
  <si>
    <t>標津</t>
  </si>
  <si>
    <t>01348A</t>
  </si>
  <si>
    <t>根室</t>
  </si>
  <si>
    <t>01346D</t>
  </si>
  <si>
    <t>釧路商業</t>
  </si>
  <si>
    <t>01345F</t>
  </si>
  <si>
    <t>釧路工業</t>
  </si>
  <si>
    <t>01344H</t>
  </si>
  <si>
    <t>釧路江南</t>
  </si>
  <si>
    <t>01343K</t>
  </si>
  <si>
    <t>釧路湖陵</t>
  </si>
  <si>
    <t>01342A</t>
  </si>
  <si>
    <t>更別農業</t>
  </si>
  <si>
    <t>01341C</t>
  </si>
  <si>
    <t>鹿追</t>
  </si>
  <si>
    <t>01339A</t>
  </si>
  <si>
    <t>士幌</t>
  </si>
  <si>
    <t>01338C</t>
  </si>
  <si>
    <t>帯広南商業</t>
  </si>
  <si>
    <t>01337E</t>
  </si>
  <si>
    <t>音更</t>
  </si>
  <si>
    <t>01336G</t>
  </si>
  <si>
    <t>上士幌</t>
  </si>
  <si>
    <t>01332D</t>
  </si>
  <si>
    <t>足寄</t>
  </si>
  <si>
    <t>01331F</t>
  </si>
  <si>
    <t>芽室</t>
  </si>
  <si>
    <t>01330H</t>
  </si>
  <si>
    <t>大樹</t>
  </si>
  <si>
    <t>01329D</t>
  </si>
  <si>
    <t>01328F</t>
  </si>
  <si>
    <t>01327H</t>
  </si>
  <si>
    <t>01326K</t>
  </si>
  <si>
    <t>本別</t>
  </si>
  <si>
    <t>01325A</t>
  </si>
  <si>
    <t>帯広工業</t>
  </si>
  <si>
    <t>01324C</t>
  </si>
  <si>
    <t>帯広農業</t>
  </si>
  <si>
    <t>01323E</t>
  </si>
  <si>
    <t>帯広三条</t>
  </si>
  <si>
    <t>01322G</t>
  </si>
  <si>
    <t>帯広柏葉</t>
  </si>
  <si>
    <t>01321J</t>
  </si>
  <si>
    <t>えりも</t>
  </si>
  <si>
    <t>01320A</t>
  </si>
  <si>
    <t>01319G</t>
  </si>
  <si>
    <t>平取</t>
  </si>
  <si>
    <t>01318J</t>
  </si>
  <si>
    <t>富川</t>
  </si>
  <si>
    <t>01316B</t>
  </si>
  <si>
    <t>静内</t>
  </si>
  <si>
    <t>01315D</t>
  </si>
  <si>
    <t>浦河</t>
  </si>
  <si>
    <t>01314F</t>
  </si>
  <si>
    <t>壮瞥</t>
  </si>
  <si>
    <t>01312K</t>
  </si>
  <si>
    <t>厚真</t>
  </si>
  <si>
    <t>01310C</t>
  </si>
  <si>
    <t>鵡川</t>
  </si>
  <si>
    <t>01307C</t>
  </si>
  <si>
    <t>虻田</t>
  </si>
  <si>
    <t>01305G</t>
  </si>
  <si>
    <t>伊達開来</t>
  </si>
  <si>
    <t>01304J</t>
  </si>
  <si>
    <t>追分</t>
  </si>
  <si>
    <t>01303A</t>
  </si>
  <si>
    <t>穂別</t>
  </si>
  <si>
    <t>01302B</t>
  </si>
  <si>
    <t>苫小牧工業</t>
  </si>
  <si>
    <t>01301D</t>
  </si>
  <si>
    <t>苫小牧南</t>
  </si>
  <si>
    <t>01300F</t>
  </si>
  <si>
    <t>苫小牧西</t>
  </si>
  <si>
    <t>01299J</t>
  </si>
  <si>
    <t>苫小牧東</t>
  </si>
  <si>
    <t>01298A</t>
  </si>
  <si>
    <t>室蘭工業</t>
  </si>
  <si>
    <t>01296D</t>
  </si>
  <si>
    <t>室蘭東翔</t>
  </si>
  <si>
    <t>01295F</t>
  </si>
  <si>
    <t>室蘭清水丘</t>
  </si>
  <si>
    <t>01294H</t>
  </si>
  <si>
    <t>室蘭栄</t>
  </si>
  <si>
    <t>01293K</t>
  </si>
  <si>
    <t>大空</t>
  </si>
  <si>
    <t>01292A</t>
  </si>
  <si>
    <t>清里</t>
  </si>
  <si>
    <t>01290E</t>
  </si>
  <si>
    <t>訓子府</t>
  </si>
  <si>
    <t>01287E</t>
  </si>
  <si>
    <t>置戸</t>
  </si>
  <si>
    <t>01286G</t>
  </si>
  <si>
    <t>雄武</t>
  </si>
  <si>
    <t>01285J</t>
  </si>
  <si>
    <t>常呂</t>
  </si>
  <si>
    <t>01281F</t>
  </si>
  <si>
    <t>佐呂間</t>
  </si>
  <si>
    <t>01280H</t>
  </si>
  <si>
    <t>斜里</t>
  </si>
  <si>
    <t>01279D</t>
  </si>
  <si>
    <t>津別</t>
  </si>
  <si>
    <t>01278F</t>
  </si>
  <si>
    <t>美幌</t>
  </si>
  <si>
    <t>01277H</t>
  </si>
  <si>
    <t>湧別</t>
  </si>
  <si>
    <t>01276K</t>
  </si>
  <si>
    <t>興部</t>
  </si>
  <si>
    <t>01275A</t>
  </si>
  <si>
    <t>遠軽</t>
  </si>
  <si>
    <t>01273E</t>
  </si>
  <si>
    <t>網走桂陽</t>
  </si>
  <si>
    <t>01271J</t>
  </si>
  <si>
    <t>網走南ケ丘</t>
  </si>
  <si>
    <t>01270A</t>
  </si>
  <si>
    <t>北見工業</t>
  </si>
  <si>
    <t>01269G</t>
  </si>
  <si>
    <t>北見柏陽</t>
  </si>
  <si>
    <t>01268J</t>
  </si>
  <si>
    <t>北見北斗</t>
  </si>
  <si>
    <t>01267A</t>
  </si>
  <si>
    <t>豊富</t>
  </si>
  <si>
    <t>01265D</t>
  </si>
  <si>
    <t>利尻</t>
  </si>
  <si>
    <t>01264F</t>
  </si>
  <si>
    <t>枝幸</t>
  </si>
  <si>
    <t>01263H</t>
  </si>
  <si>
    <t>浜頓別</t>
  </si>
  <si>
    <t>01262K</t>
  </si>
  <si>
    <t>稚内</t>
  </si>
  <si>
    <t>01260C</t>
  </si>
  <si>
    <t>天売</t>
  </si>
  <si>
    <t>01258A</t>
  </si>
  <si>
    <t>遠別農業</t>
  </si>
  <si>
    <t>01257C</t>
  </si>
  <si>
    <t>苫前商業</t>
  </si>
  <si>
    <t>01256E</t>
  </si>
  <si>
    <t>天塩</t>
  </si>
  <si>
    <t>01255G</t>
  </si>
  <si>
    <t>羽幌</t>
  </si>
  <si>
    <t>01254J</t>
  </si>
  <si>
    <t>おといねっぷ美術工芸</t>
  </si>
  <si>
    <t>01250F</t>
  </si>
  <si>
    <t>剣淵</t>
  </si>
  <si>
    <t>01249B</t>
  </si>
  <si>
    <t>南富良野</t>
  </si>
  <si>
    <t>01248D</t>
  </si>
  <si>
    <t>鷹栖</t>
  </si>
  <si>
    <t>01247F</t>
  </si>
  <si>
    <t>東川</t>
  </si>
  <si>
    <t>01245K</t>
  </si>
  <si>
    <t>士別東</t>
  </si>
  <si>
    <t>01244A</t>
  </si>
  <si>
    <t>旭川南</t>
  </si>
  <si>
    <t>01240J</t>
  </si>
  <si>
    <t>上富良野</t>
  </si>
  <si>
    <t>01239E</t>
  </si>
  <si>
    <t>下川商業</t>
  </si>
  <si>
    <t>01235B</t>
  </si>
  <si>
    <t>美深</t>
  </si>
  <si>
    <t>01234D</t>
  </si>
  <si>
    <t>名寄</t>
  </si>
  <si>
    <t>01229H</t>
  </si>
  <si>
    <t>上川</t>
  </si>
  <si>
    <t>01228K</t>
  </si>
  <si>
    <t>美瑛</t>
  </si>
  <si>
    <t>01227A</t>
  </si>
  <si>
    <t>旭川農業</t>
  </si>
  <si>
    <t>01224G</t>
  </si>
  <si>
    <t>旭川商業</t>
  </si>
  <si>
    <t>01223J</t>
  </si>
  <si>
    <t>旭川工業</t>
  </si>
  <si>
    <t>01222A</t>
  </si>
  <si>
    <t>旭川北</t>
  </si>
  <si>
    <t>01221B</t>
  </si>
  <si>
    <t>旭川西</t>
  </si>
  <si>
    <t>01220D</t>
  </si>
  <si>
    <t>旭川東</t>
  </si>
  <si>
    <t>01219A</t>
  </si>
  <si>
    <t>幌加内</t>
  </si>
  <si>
    <t>01218B</t>
  </si>
  <si>
    <t>滝川西</t>
  </si>
  <si>
    <t>01214K</t>
  </si>
  <si>
    <t>新十津川農業</t>
  </si>
  <si>
    <t>01213A</t>
  </si>
  <si>
    <t>奈井江商業</t>
  </si>
  <si>
    <t>01210G</t>
  </si>
  <si>
    <t>深川西</t>
  </si>
  <si>
    <t>01205A</t>
  </si>
  <si>
    <t>深川東</t>
  </si>
  <si>
    <t>01204B</t>
  </si>
  <si>
    <t>芦別</t>
  </si>
  <si>
    <t>01200K</t>
  </si>
  <si>
    <t>01198D</t>
  </si>
  <si>
    <t>滝川工業</t>
  </si>
  <si>
    <t>01197F</t>
  </si>
  <si>
    <t>01196H</t>
  </si>
  <si>
    <t>岩見沢緑陵</t>
  </si>
  <si>
    <t>01194A</t>
  </si>
  <si>
    <t>長沼</t>
  </si>
  <si>
    <t>01192E</t>
  </si>
  <si>
    <t>月形</t>
  </si>
  <si>
    <t>01191G</t>
  </si>
  <si>
    <t>栗山</t>
  </si>
  <si>
    <t>01190J</t>
  </si>
  <si>
    <t>美唄聖華</t>
  </si>
  <si>
    <t>01188G</t>
  </si>
  <si>
    <t>夕張</t>
  </si>
  <si>
    <t>01182H</t>
  </si>
  <si>
    <t>三笠</t>
  </si>
  <si>
    <t>01180A</t>
  </si>
  <si>
    <t>岩見沢農業</t>
  </si>
  <si>
    <t>01179H</t>
  </si>
  <si>
    <t>真狩</t>
  </si>
  <si>
    <t>01176C</t>
  </si>
  <si>
    <t>留寿都</t>
  </si>
  <si>
    <t>01175E</t>
  </si>
  <si>
    <t>ニセコ</t>
  </si>
  <si>
    <t>01173J</t>
  </si>
  <si>
    <t>蘭越</t>
  </si>
  <si>
    <t>01171B</t>
  </si>
  <si>
    <t>寿都</t>
  </si>
  <si>
    <t>01168B</t>
  </si>
  <si>
    <t>岩内</t>
  </si>
  <si>
    <t>01167D</t>
  </si>
  <si>
    <t>余市紅志</t>
  </si>
  <si>
    <t>01166F</t>
  </si>
  <si>
    <t>倶知安農業</t>
  </si>
  <si>
    <t>01165H</t>
  </si>
  <si>
    <t>倶知安</t>
  </si>
  <si>
    <t>01164K</t>
  </si>
  <si>
    <t>小樽未来創造</t>
  </si>
  <si>
    <t>01162C</t>
  </si>
  <si>
    <t>小樽水産</t>
  </si>
  <si>
    <t>01161E</t>
  </si>
  <si>
    <t>小樽桜陽</t>
  </si>
  <si>
    <t>01160G</t>
  </si>
  <si>
    <t>小樽潮陵</t>
  </si>
  <si>
    <t>01159C</t>
  </si>
  <si>
    <t>知内</t>
  </si>
  <si>
    <t>01155A</t>
  </si>
  <si>
    <t>上磯</t>
  </si>
  <si>
    <t>01148H</t>
  </si>
  <si>
    <t>奥尻</t>
  </si>
  <si>
    <t>01147K</t>
  </si>
  <si>
    <t>01146A</t>
  </si>
  <si>
    <t>南茅部</t>
  </si>
  <si>
    <t>01145C</t>
  </si>
  <si>
    <t>松前</t>
  </si>
  <si>
    <t>01143G</t>
  </si>
  <si>
    <t>長万部</t>
  </si>
  <si>
    <t>01142J</t>
  </si>
  <si>
    <t>檜山北</t>
  </si>
  <si>
    <t>01141A</t>
  </si>
  <si>
    <t>大野農業</t>
  </si>
  <si>
    <t>01140B</t>
  </si>
  <si>
    <t>江差</t>
  </si>
  <si>
    <t>01139J</t>
  </si>
  <si>
    <t>森</t>
  </si>
  <si>
    <t>01138A</t>
  </si>
  <si>
    <t>八雲</t>
  </si>
  <si>
    <t>01137B</t>
  </si>
  <si>
    <t>函館商業</t>
  </si>
  <si>
    <t>01136D</t>
  </si>
  <si>
    <t>函館工業</t>
  </si>
  <si>
    <t>01135F</t>
  </si>
  <si>
    <t>函館水産</t>
  </si>
  <si>
    <t>01134H</t>
  </si>
  <si>
    <t>函館西</t>
  </si>
  <si>
    <t>01133K</t>
  </si>
  <si>
    <t>函館中部</t>
  </si>
  <si>
    <t>01132A</t>
  </si>
  <si>
    <t>札幌啓北商業</t>
  </si>
  <si>
    <t>01127E</t>
  </si>
  <si>
    <t>札幌清田</t>
  </si>
  <si>
    <t>01126G</t>
  </si>
  <si>
    <t>札幌藻岩</t>
  </si>
  <si>
    <t>01125J</t>
  </si>
  <si>
    <t>札幌旭丘</t>
  </si>
  <si>
    <t>01123B</t>
  </si>
  <si>
    <t>有朋</t>
  </si>
  <si>
    <t>01122D</t>
  </si>
  <si>
    <t>当別</t>
  </si>
  <si>
    <t>01121F</t>
  </si>
  <si>
    <t>恵庭北</t>
  </si>
  <si>
    <t>01120H</t>
  </si>
  <si>
    <t>恵庭南</t>
  </si>
  <si>
    <t>01119D</t>
  </si>
  <si>
    <t>野幌</t>
  </si>
  <si>
    <t>01118F</t>
  </si>
  <si>
    <t>千歳北陽</t>
  </si>
  <si>
    <t>01117H</t>
  </si>
  <si>
    <t>千歳</t>
  </si>
  <si>
    <t>01116K</t>
  </si>
  <si>
    <t>札幌白石</t>
  </si>
  <si>
    <t>01115A</t>
  </si>
  <si>
    <t>札幌西陵</t>
  </si>
  <si>
    <t>01114C</t>
  </si>
  <si>
    <t>江別</t>
  </si>
  <si>
    <t>01113E</t>
  </si>
  <si>
    <t>札幌東商業</t>
  </si>
  <si>
    <t>01112G</t>
  </si>
  <si>
    <t>札幌琴似工業</t>
  </si>
  <si>
    <t>01111J</t>
  </si>
  <si>
    <t>札幌工業</t>
  </si>
  <si>
    <t>01110A</t>
  </si>
  <si>
    <t>札幌丘珠</t>
  </si>
  <si>
    <t>01109G</t>
  </si>
  <si>
    <t>札幌手稲</t>
  </si>
  <si>
    <t>01108J</t>
  </si>
  <si>
    <t>札幌北陵</t>
  </si>
  <si>
    <t>01107A</t>
  </si>
  <si>
    <t>札幌啓成</t>
  </si>
  <si>
    <t>01106B</t>
  </si>
  <si>
    <t>札幌月寒</t>
  </si>
  <si>
    <t>01105D</t>
  </si>
  <si>
    <t>札幌北</t>
  </si>
  <si>
    <t>01104F</t>
  </si>
  <si>
    <t>札幌南</t>
  </si>
  <si>
    <t>01103H</t>
  </si>
  <si>
    <t>札幌西</t>
  </si>
  <si>
    <t>01102K</t>
  </si>
  <si>
    <t>札幌東</t>
  </si>
  <si>
    <t>01101A</t>
  </si>
  <si>
    <t>函館工業高専</t>
  </si>
  <si>
    <t>01094E</t>
  </si>
  <si>
    <t>苫小牧工業高専</t>
  </si>
  <si>
    <t>01093G</t>
  </si>
  <si>
    <t>旭川工業高専</t>
  </si>
  <si>
    <t>01092J</t>
  </si>
  <si>
    <t>釧路工業高専</t>
  </si>
  <si>
    <t>01091A</t>
  </si>
  <si>
    <t>北海道教育大学附属特別支援</t>
  </si>
  <si>
    <t>高等学校等コード</t>
    <rPh sb="0" eb="2">
      <t>コウトウ</t>
    </rPh>
    <rPh sb="2" eb="4">
      <t>ガッコウ</t>
    </rPh>
    <rPh sb="4" eb="5">
      <t>トウ</t>
    </rPh>
    <phoneticPr fontId="10"/>
  </si>
  <si>
    <t>設置者コード</t>
    <rPh sb="0" eb="2">
      <t>セッチ</t>
    </rPh>
    <rPh sb="2" eb="3">
      <t>シャ</t>
    </rPh>
    <phoneticPr fontId="10"/>
  </si>
  <si>
    <t>設置者</t>
    <rPh sb="0" eb="2">
      <t>セッチ</t>
    </rPh>
    <rPh sb="2" eb="3">
      <t>シャ</t>
    </rPh>
    <phoneticPr fontId="10"/>
  </si>
  <si>
    <t>高校種別</t>
    <phoneticPr fontId="2"/>
  </si>
  <si>
    <t>所在地等</t>
    <rPh sb="0" eb="3">
      <t>ショザイチ</t>
    </rPh>
    <rPh sb="3" eb="4">
      <t>トウ</t>
    </rPh>
    <phoneticPr fontId="2"/>
  </si>
  <si>
    <t>月</t>
    <rPh sb="0" eb="1">
      <t>ゲツ</t>
    </rPh>
    <phoneticPr fontId="2"/>
  </si>
  <si>
    <t>日</t>
    <rPh sb="0" eb="1">
      <t>ヒ</t>
    </rPh>
    <phoneticPr fontId="2"/>
  </si>
  <si>
    <t>01</t>
  </si>
  <si>
    <t>北海道</t>
  </si>
  <si>
    <t>02</t>
  </si>
  <si>
    <t>青森県</t>
  </si>
  <si>
    <t>03</t>
  </si>
  <si>
    <t>岩手県</t>
  </si>
  <si>
    <t>04</t>
  </si>
  <si>
    <t>宮城県</t>
  </si>
  <si>
    <t>05</t>
  </si>
  <si>
    <t>秋田県</t>
  </si>
  <si>
    <t>06</t>
  </si>
  <si>
    <t>山形県</t>
  </si>
  <si>
    <t>07</t>
  </si>
  <si>
    <t>福島県</t>
  </si>
  <si>
    <t>08</t>
  </si>
  <si>
    <t>茨城県</t>
  </si>
  <si>
    <t>09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</si>
  <si>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</si>
  <si>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</si>
  <si>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</si>
  <si>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</si>
  <si>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</si>
  <si>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</si>
  <si>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</si>
  <si>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</si>
  <si>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</si>
  <si>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</si>
  <si>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</si>
  <si>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</si>
  <si>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</si>
  <si>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</si>
  <si>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</si>
  <si>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</si>
  <si>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</si>
  <si>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</si>
  <si>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</si>
  <si>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</si>
  <si>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</si>
  <si>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</si>
  <si>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</si>
  <si>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</si>
  <si>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</si>
  <si>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</si>
  <si>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</si>
  <si>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</si>
  <si>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</si>
  <si>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</si>
  <si>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</si>
  <si>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</si>
  <si>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</si>
  <si>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</si>
  <si>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</si>
  <si>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</si>
  <si>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</si>
  <si>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</si>
  <si>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</si>
  <si>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コード</t>
  </si>
  <si>
    <t>都道府県名</t>
  </si>
  <si>
    <t>高等学校等名</t>
    <rPh sb="0" eb="2">
      <t>コウトウ</t>
    </rPh>
    <rPh sb="2" eb="4">
      <t>ガッコウ</t>
    </rPh>
    <rPh sb="4" eb="5">
      <t>トウ</t>
    </rPh>
    <rPh sb="5" eb="6">
      <t>メイ</t>
    </rPh>
    <phoneticPr fontId="10"/>
  </si>
  <si>
    <t>高等学校
等名</t>
    <rPh sb="0" eb="2">
      <t>コウトウ</t>
    </rPh>
    <rPh sb="2" eb="4">
      <t>ガッコウ</t>
    </rPh>
    <rPh sb="5" eb="6">
      <t>トウ</t>
    </rPh>
    <rPh sb="6" eb="7">
      <t>メイ</t>
    </rPh>
    <phoneticPr fontId="2"/>
  </si>
  <si>
    <t>01051A</t>
    <phoneticPr fontId="2"/>
  </si>
  <si>
    <t>所在地</t>
    <rPh sb="0" eb="3">
      <t>ショザイチ</t>
    </rPh>
    <phoneticPr fontId="10"/>
  </si>
  <si>
    <t>女</t>
  </si>
  <si>
    <t>ソルフェージュ</t>
    <phoneticPr fontId="2"/>
  </si>
  <si>
    <t>専攻別</t>
    <rPh sb="0" eb="3">
      <t>センコウベツ</t>
    </rPh>
    <phoneticPr fontId="2"/>
  </si>
  <si>
    <t>西暦年月（年月～年月）</t>
    <rPh sb="0" eb="2">
      <t>セイレキ</t>
    </rPh>
    <rPh sb="2" eb="4">
      <t>ネンゲツ</t>
    </rPh>
    <rPh sb="5" eb="7">
      <t>ネンゲツ</t>
    </rPh>
    <rPh sb="8" eb="10">
      <t>ネンゲツ</t>
    </rPh>
    <phoneticPr fontId="2"/>
  </si>
  <si>
    <t>師事した教師名（敬称略）</t>
    <rPh sb="0" eb="2">
      <t>シジ</t>
    </rPh>
    <rPh sb="4" eb="7">
      <t>キョウシメイ</t>
    </rPh>
    <rPh sb="8" eb="10">
      <t>ケイショウ</t>
    </rPh>
    <rPh sb="10" eb="11">
      <t>リャク</t>
    </rPh>
    <phoneticPr fontId="2"/>
  </si>
  <si>
    <t>西暦年月</t>
    <rPh sb="0" eb="2">
      <t>セイレキ</t>
    </rPh>
    <rPh sb="2" eb="4">
      <t>ネンゲツ</t>
    </rPh>
    <phoneticPr fontId="2"/>
  </si>
  <si>
    <t>コンクール名（正式名称）</t>
    <rPh sb="5" eb="6">
      <t>メイ</t>
    </rPh>
    <rPh sb="7" eb="9">
      <t>セイシキ</t>
    </rPh>
    <rPh sb="9" eb="11">
      <t>メイショウ</t>
    </rPh>
    <phoneticPr fontId="2"/>
  </si>
  <si>
    <t>順位・賞名</t>
    <rPh sb="0" eb="2">
      <t>ジュンイ</t>
    </rPh>
    <rPh sb="3" eb="5">
      <t>ショウメイ</t>
    </rPh>
    <phoneticPr fontId="2"/>
  </si>
  <si>
    <t>部門名</t>
    <rPh sb="0" eb="3">
      <t>ブモンメイ</t>
    </rPh>
    <phoneticPr fontId="2"/>
  </si>
  <si>
    <t>希望する</t>
  </si>
  <si>
    <t>3</t>
  </si>
  <si>
    <r>
      <t>◇ 音楽学習歴</t>
    </r>
    <r>
      <rPr>
        <sz val="8"/>
        <color theme="1"/>
        <rFont val="ＭＳ 明朝"/>
        <family val="1"/>
        <charset val="128"/>
      </rPr>
      <t>※</t>
    </r>
    <rPh sb="2" eb="7">
      <t>オンガクガクシュウレキ</t>
    </rPh>
    <phoneticPr fontId="2"/>
  </si>
  <si>
    <r>
      <t>◇ 音楽コンクール入賞歴</t>
    </r>
    <r>
      <rPr>
        <sz val="8"/>
        <color theme="1"/>
        <rFont val="ＭＳ 明朝"/>
        <family val="1"/>
        <charset val="128"/>
      </rPr>
      <t>※</t>
    </r>
    <rPh sb="2" eb="4">
      <t>オンガク</t>
    </rPh>
    <rPh sb="9" eb="12">
      <t>ニュウショウレキ</t>
    </rPh>
    <phoneticPr fontId="2"/>
  </si>
  <si>
    <t>鍵盤楽器専修</t>
  </si>
  <si>
    <t>国立</t>
    <rPh sb="0" eb="2">
      <t>クニタチ</t>
    </rPh>
    <phoneticPr fontId="2"/>
  </si>
  <si>
    <t>クニタチ</t>
    <phoneticPr fontId="2"/>
  </si>
  <si>
    <t>ハナコ</t>
    <phoneticPr fontId="2"/>
  </si>
  <si>
    <t>花子</t>
    <rPh sb="0" eb="2">
      <t>ハナコ</t>
    </rPh>
    <phoneticPr fontId="2"/>
  </si>
  <si>
    <t>190</t>
    <phoneticPr fontId="2"/>
  </si>
  <si>
    <t>8520</t>
    <phoneticPr fontId="2"/>
  </si>
  <si>
    <t>東京都立川市柏町5-5-1</t>
    <rPh sb="0" eb="3">
      <t>トウキョウト</t>
    </rPh>
    <rPh sb="3" eb="6">
      <t>タチカワシ</t>
    </rPh>
    <rPh sb="6" eb="8">
      <t>カシワマチ</t>
    </rPh>
    <phoneticPr fontId="2"/>
  </si>
  <si>
    <t>042</t>
    <phoneticPr fontId="2"/>
  </si>
  <si>
    <t>535</t>
    <phoneticPr fontId="2"/>
  </si>
  <si>
    <t>9536</t>
    <phoneticPr fontId="2"/>
  </si>
  <si>
    <t>nyugaku@kunitachi.ac.jp</t>
    <phoneticPr fontId="2"/>
  </si>
  <si>
    <t>536</t>
    <phoneticPr fontId="2"/>
  </si>
  <si>
    <t>0231</t>
    <phoneticPr fontId="2"/>
  </si>
  <si>
    <t>現在</t>
    <rPh sb="0" eb="2">
      <t>ゲンザイ</t>
    </rPh>
    <phoneticPr fontId="2"/>
  </si>
  <si>
    <t>ピアノ</t>
    <phoneticPr fontId="2"/>
  </si>
  <si>
    <t>声楽</t>
    <rPh sb="0" eb="2">
      <t>セイガク</t>
    </rPh>
    <phoneticPr fontId="2"/>
  </si>
  <si>
    <t>国音　響子</t>
    <rPh sb="0" eb="2">
      <t>クニオン</t>
    </rPh>
    <rPh sb="3" eb="5">
      <t>キョウコ</t>
    </rPh>
    <phoneticPr fontId="2"/>
  </si>
  <si>
    <t>立川　一郎</t>
    <rPh sb="0" eb="2">
      <t>タチカワ</t>
    </rPh>
    <rPh sb="3" eb="5">
      <t>イチロウ</t>
    </rPh>
    <phoneticPr fontId="2"/>
  </si>
  <si>
    <t>柏　町子</t>
    <rPh sb="0" eb="1">
      <t>カシワ</t>
    </rPh>
    <rPh sb="2" eb="4">
      <t>マチコ</t>
    </rPh>
    <phoneticPr fontId="2"/>
  </si>
  <si>
    <t>Ａ部門</t>
    <rPh sb="1" eb="3">
      <t>ブモン</t>
    </rPh>
    <phoneticPr fontId="2"/>
  </si>
  <si>
    <t>入選</t>
    <rPh sb="0" eb="2">
      <t>ニュウセン</t>
    </rPh>
    <phoneticPr fontId="2"/>
  </si>
  <si>
    <t>ピアノ部門</t>
    <rPh sb="3" eb="5">
      <t>ブモン</t>
    </rPh>
    <phoneticPr fontId="2"/>
  </si>
  <si>
    <t>第◎回〇〇県ピアノコンクール</t>
    <rPh sb="0" eb="1">
      <t>ダイ</t>
    </rPh>
    <rPh sb="2" eb="3">
      <t>カイ</t>
    </rPh>
    <rPh sb="5" eb="6">
      <t>ケン</t>
    </rPh>
    <phoneticPr fontId="2"/>
  </si>
  <si>
    <t>第▽回△△△△音楽コンクール</t>
    <rPh sb="0" eb="1">
      <t>ダイ</t>
    </rPh>
    <rPh sb="2" eb="3">
      <t>カイ</t>
    </rPh>
    <rPh sb="7" eb="9">
      <t>オンガク</t>
    </rPh>
    <phoneticPr fontId="2"/>
  </si>
  <si>
    <t>氏名（漢字）</t>
    <rPh sb="0" eb="2">
      <t>シメイ</t>
    </rPh>
    <rPh sb="3" eb="5">
      <t>カンジ</t>
    </rPh>
    <phoneticPr fontId="2"/>
  </si>
  <si>
    <t>氏名（カナ）</t>
    <rPh sb="0" eb="2">
      <t>シメイ</t>
    </rPh>
    <phoneticPr fontId="2"/>
  </si>
  <si>
    <t>志望専修（楽器名）</t>
    <rPh sb="0" eb="4">
      <t>シボウセンシュウ</t>
    </rPh>
    <rPh sb="5" eb="8">
      <t>ガッキメイ</t>
    </rPh>
    <phoneticPr fontId="2"/>
  </si>
  <si>
    <r>
      <t>◇ 音楽学習歴</t>
    </r>
    <r>
      <rPr>
        <sz val="8"/>
        <rFont val="ＭＳ 明朝"/>
        <family val="1"/>
        <charset val="128"/>
      </rPr>
      <t>※</t>
    </r>
    <rPh sb="2" eb="7">
      <t>オンガクガクシュウレキ</t>
    </rPh>
    <phoneticPr fontId="2"/>
  </si>
  <si>
    <r>
      <t>◇ 音楽コンクール入賞歴</t>
    </r>
    <r>
      <rPr>
        <sz val="8"/>
        <rFont val="ＭＳ 明朝"/>
        <family val="1"/>
        <charset val="128"/>
      </rPr>
      <t>※</t>
    </r>
    <rPh sb="2" eb="4">
      <t>オンガク</t>
    </rPh>
    <rPh sb="9" eb="12">
      <t>ニュウショウレキ</t>
    </rPh>
    <phoneticPr fontId="2"/>
  </si>
  <si>
    <t>特別選抜入学</t>
    <rPh sb="0" eb="4">
      <t>トクベツセンバツ</t>
    </rPh>
    <rPh sb="4" eb="6">
      <t>ニュウガク</t>
    </rPh>
    <phoneticPr fontId="2"/>
  </si>
  <si>
    <t>高等学校等名</t>
    <rPh sb="0" eb="5">
      <t>コウトウガッコウトウ</t>
    </rPh>
    <rPh sb="5" eb="6">
      <t>メイ</t>
    </rPh>
    <phoneticPr fontId="2"/>
  </si>
  <si>
    <t>高等学校等所在地</t>
    <rPh sb="0" eb="4">
      <t>コウトウガッコウ</t>
    </rPh>
    <rPh sb="4" eb="5">
      <t>トウ</t>
    </rPh>
    <rPh sb="5" eb="8">
      <t>ショザイチ</t>
    </rPh>
    <phoneticPr fontId="2"/>
  </si>
  <si>
    <t>設置者</t>
    <rPh sb="0" eb="3">
      <t>セッチシャ</t>
    </rPh>
    <phoneticPr fontId="2"/>
  </si>
  <si>
    <t>現浪等</t>
    <rPh sb="0" eb="1">
      <t>ゲン</t>
    </rPh>
    <rPh sb="1" eb="2">
      <t>ナミ</t>
    </rPh>
    <rPh sb="2" eb="3">
      <t>トウ</t>
    </rPh>
    <phoneticPr fontId="2"/>
  </si>
  <si>
    <t>卒業（見込）等年月</t>
    <rPh sb="0" eb="2">
      <t>ソツギョウ</t>
    </rPh>
    <rPh sb="3" eb="5">
      <t>ミコミ</t>
    </rPh>
    <rPh sb="6" eb="7">
      <t>トウ</t>
    </rPh>
    <rPh sb="7" eb="9">
      <t>ネンゲツ</t>
    </rPh>
    <phoneticPr fontId="2"/>
  </si>
  <si>
    <t>郵便番号</t>
    <rPh sb="0" eb="4">
      <t>ユウビンバンゴウ</t>
    </rPh>
    <phoneticPr fontId="2"/>
  </si>
  <si>
    <t>住所</t>
    <rPh sb="0" eb="2">
      <t>ジュウショ</t>
    </rPh>
    <phoneticPr fontId="2"/>
  </si>
  <si>
    <t>電話番号（自宅）</t>
    <rPh sb="0" eb="4">
      <t>デンワバンゴウ</t>
    </rPh>
    <rPh sb="5" eb="7">
      <t>ジタク</t>
    </rPh>
    <phoneticPr fontId="2"/>
  </si>
  <si>
    <t>電話番号（携帯）</t>
    <rPh sb="0" eb="4">
      <t>デンワバンゴウ</t>
    </rPh>
    <rPh sb="5" eb="7">
      <t>ケイタイ</t>
    </rPh>
    <phoneticPr fontId="2"/>
  </si>
  <si>
    <t>メールアドレス</t>
    <phoneticPr fontId="2"/>
  </si>
  <si>
    <t>第2位</t>
    <rPh sb="0" eb="1">
      <t>ダイ</t>
    </rPh>
    <rPh sb="2" eb="3">
      <t>イ</t>
    </rPh>
    <phoneticPr fontId="2"/>
  </si>
  <si>
    <t>4</t>
  </si>
  <si>
    <t>11</t>
  </si>
  <si>
    <r>
      <t>特別選抜入学の希望（</t>
    </r>
    <r>
      <rPr>
        <b/>
        <u/>
        <sz val="11"/>
        <rFont val="ＭＳ 明朝"/>
        <family val="1"/>
        <charset val="128"/>
      </rPr>
      <t>出願後の変更はできないので注意すること</t>
    </r>
    <r>
      <rPr>
        <sz val="11"/>
        <rFont val="ＭＳ 明朝"/>
        <family val="1"/>
        <charset val="128"/>
      </rPr>
      <t>）</t>
    </r>
    <rPh sb="0" eb="2">
      <t>トクベツ</t>
    </rPh>
    <rPh sb="2" eb="4">
      <t>センバツ</t>
    </rPh>
    <rPh sb="4" eb="6">
      <t>ニュウガク</t>
    </rPh>
    <rPh sb="7" eb="9">
      <t>キボウ</t>
    </rPh>
    <rPh sb="10" eb="13">
      <t>シュツガンゴ</t>
    </rPh>
    <rPh sb="14" eb="16">
      <t>ヘンコウ</t>
    </rPh>
    <rPh sb="23" eb="25">
      <t>チュウイ</t>
    </rPh>
    <phoneticPr fontId="2"/>
  </si>
  <si>
    <r>
      <t xml:space="preserve">メールアドレス
</t>
    </r>
    <r>
      <rPr>
        <sz val="9"/>
        <rFont val="ＭＳ 明朝"/>
        <family val="1"/>
        <charset val="128"/>
      </rPr>
      <t>（</t>
    </r>
    <r>
      <rPr>
        <b/>
        <u/>
        <sz val="9"/>
        <rFont val="ＭＳ 明朝"/>
        <family val="1"/>
        <charset val="128"/>
      </rPr>
      <t xml:space="preserve">1次試験の結果通知に使用するので
</t>
    </r>
    <r>
      <rPr>
        <b/>
        <sz val="9"/>
        <rFont val="ＭＳ 明朝"/>
        <family val="1"/>
        <charset val="128"/>
      </rPr>
      <t xml:space="preserve">　 </t>
    </r>
    <r>
      <rPr>
        <b/>
        <u/>
        <sz val="9"/>
        <rFont val="ＭＳ 明朝"/>
        <family val="1"/>
        <charset val="128"/>
      </rPr>
      <t>誤りのないよう注意すること</t>
    </r>
    <r>
      <rPr>
        <sz val="9"/>
        <rFont val="ＭＳ 明朝"/>
        <family val="1"/>
        <charset val="128"/>
      </rPr>
      <t>）</t>
    </r>
    <rPh sb="10" eb="11">
      <t>ジ</t>
    </rPh>
    <rPh sb="11" eb="13">
      <t>シケン</t>
    </rPh>
    <rPh sb="14" eb="16">
      <t>ケッカ</t>
    </rPh>
    <rPh sb="16" eb="18">
      <t>ツウチ</t>
    </rPh>
    <rPh sb="19" eb="21">
      <t>シヨウ</t>
    </rPh>
    <rPh sb="28" eb="29">
      <t>アヤマ</t>
    </rPh>
    <rPh sb="35" eb="37">
      <t>チュウイ</t>
    </rPh>
    <phoneticPr fontId="2"/>
  </si>
  <si>
    <t>※　記入欄が足りない場合は、別紙（A4サイズ）1枚に記入し添付すること（左端2cm余白を空けて記入し、別紙にも志望専修（楽器名）および志願者氏名を記入すること）。</t>
    <rPh sb="2" eb="5">
      <t>キニュウラン</t>
    </rPh>
    <rPh sb="6" eb="7">
      <t>タ</t>
    </rPh>
    <rPh sb="10" eb="12">
      <t>バアイ</t>
    </rPh>
    <rPh sb="14" eb="16">
      <t>ベッシ</t>
    </rPh>
    <rPh sb="24" eb="25">
      <t>マイ</t>
    </rPh>
    <rPh sb="26" eb="28">
      <t>キニュウ</t>
    </rPh>
    <rPh sb="29" eb="31">
      <t>テンプ</t>
    </rPh>
    <rPh sb="36" eb="38">
      <t>ヒダリハシ</t>
    </rPh>
    <rPh sb="41" eb="43">
      <t>ヨハク</t>
    </rPh>
    <rPh sb="44" eb="45">
      <t>ア</t>
    </rPh>
    <rPh sb="47" eb="49">
      <t>キニュウ</t>
    </rPh>
    <rPh sb="51" eb="53">
      <t>ベッシ</t>
    </rPh>
    <rPh sb="55" eb="59">
      <t>シボウセンシュウ</t>
    </rPh>
    <rPh sb="60" eb="62">
      <t>ガッキ</t>
    </rPh>
    <rPh sb="62" eb="63">
      <t>メイ</t>
    </rPh>
    <rPh sb="67" eb="70">
      <t>シガンシャ</t>
    </rPh>
    <rPh sb="70" eb="72">
      <t>シメイ</t>
    </rPh>
    <rPh sb="73" eb="75">
      <t>キニュウ</t>
    </rPh>
    <phoneticPr fontId="2"/>
  </si>
  <si>
    <r>
      <t xml:space="preserve">メールアドレス
</t>
    </r>
    <r>
      <rPr>
        <sz val="9"/>
        <color theme="1"/>
        <rFont val="ＭＳ 明朝"/>
        <family val="1"/>
        <charset val="128"/>
      </rPr>
      <t>（</t>
    </r>
    <r>
      <rPr>
        <b/>
        <u/>
        <sz val="9"/>
        <color theme="1"/>
        <rFont val="ＭＳ 明朝"/>
        <family val="1"/>
        <charset val="128"/>
      </rPr>
      <t xml:space="preserve">1次試験の結果通知に使用するので
</t>
    </r>
    <r>
      <rPr>
        <b/>
        <sz val="9"/>
        <color theme="1"/>
        <rFont val="ＭＳ 明朝"/>
        <family val="1"/>
        <charset val="128"/>
      </rPr>
      <t xml:space="preserve">　 </t>
    </r>
    <r>
      <rPr>
        <b/>
        <u/>
        <sz val="9"/>
        <color theme="1"/>
        <rFont val="ＭＳ 明朝"/>
        <family val="1"/>
        <charset val="128"/>
      </rPr>
      <t>誤りのないよう注意すること</t>
    </r>
    <r>
      <rPr>
        <sz val="9"/>
        <color theme="1"/>
        <rFont val="ＭＳ 明朝"/>
        <family val="1"/>
        <charset val="128"/>
      </rPr>
      <t>）</t>
    </r>
    <rPh sb="10" eb="11">
      <t>ジ</t>
    </rPh>
    <rPh sb="11" eb="13">
      <t>シケン</t>
    </rPh>
    <rPh sb="14" eb="16">
      <t>ケッカ</t>
    </rPh>
    <rPh sb="16" eb="18">
      <t>ツウチ</t>
    </rPh>
    <rPh sb="19" eb="21">
      <t>シヨウ</t>
    </rPh>
    <rPh sb="28" eb="29">
      <t>アヤマ</t>
    </rPh>
    <rPh sb="35" eb="37">
      <t>チュウイ</t>
    </rPh>
    <phoneticPr fontId="2"/>
  </si>
  <si>
    <r>
      <t>特別選抜入学の希望（</t>
    </r>
    <r>
      <rPr>
        <b/>
        <u/>
        <sz val="11"/>
        <color theme="1"/>
        <rFont val="ＭＳ 明朝"/>
        <family val="1"/>
        <charset val="128"/>
      </rPr>
      <t>出願後の変更はできないので注意すること</t>
    </r>
    <r>
      <rPr>
        <sz val="11"/>
        <color theme="1"/>
        <rFont val="ＭＳ 明朝"/>
        <family val="1"/>
        <charset val="128"/>
      </rPr>
      <t>）</t>
    </r>
    <rPh sb="0" eb="2">
      <t>トクベツ</t>
    </rPh>
    <rPh sb="2" eb="4">
      <t>センバツ</t>
    </rPh>
    <rPh sb="4" eb="6">
      <t>ニュウガク</t>
    </rPh>
    <rPh sb="7" eb="9">
      <t>キボウ</t>
    </rPh>
    <rPh sb="10" eb="13">
      <t>シュツガンゴ</t>
    </rPh>
    <rPh sb="14" eb="16">
      <t>ヘンコウ</t>
    </rPh>
    <rPh sb="23" eb="25">
      <t>チュウイ</t>
    </rPh>
    <phoneticPr fontId="2"/>
  </si>
  <si>
    <t>東京　歌江</t>
    <rPh sb="0" eb="2">
      <t>トウキョウ</t>
    </rPh>
    <rPh sb="3" eb="5">
      <t>ウタエ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</si>
</sst>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&quot;年&quot;m&quot;月&quot;;@"/>
    <numFmt numFmtId="177" formatCode="yyyy&quot;年&quot;m&quot;月&quot;d&quot;日&quot;;@"/>
  </numFmts>
  <fonts count="27"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sz val="6"/>
      <name val="游ゴシック"/>
      <family val="2"/>
      <charset val="128"/>
      <scheme val="minor"/>
    </font>
    <font>
      <sz val="14"/>
      <color theme="1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b/>
      <sz val="9"/>
      <color indexed="81"/>
      <name val="MS P ゴシック"/>
      <family val="3"/>
      <charset val="128"/>
    </font>
    <font>
      <sz val="11"/>
      <color theme="1"/>
      <name val="游ゴシック"/>
      <family val="2"/>
      <scheme val="minor"/>
    </font>
    <font>
      <sz val="11"/>
      <color theme="1"/>
      <name val="メイリオ"/>
      <family val="3"/>
      <charset val="128"/>
    </font>
    <font>
      <sz val="11"/>
      <color rgb="FF006100"/>
      <name val="游ゴシック"/>
      <family val="2"/>
      <charset val="128"/>
      <scheme val="minor"/>
    </font>
    <font>
      <b/>
      <u/>
      <sz val="9"/>
      <color theme="1"/>
      <name val="ＭＳ 明朝"/>
      <family val="1"/>
      <charset val="128"/>
    </font>
    <font>
      <b/>
      <sz val="9"/>
      <color theme="1"/>
      <name val="ＭＳ 明朝"/>
      <family val="1"/>
      <charset val="128"/>
    </font>
    <font>
      <b/>
      <u/>
      <sz val="11"/>
      <color theme="1"/>
      <name val="ＭＳ 明朝"/>
      <family val="1"/>
      <charset val="128"/>
    </font>
    <font>
      <sz val="11"/>
      <color theme="5" tint="-0.249977111117893"/>
      <name val="ＭＳ 明朝"/>
      <family val="1"/>
      <charset val="128"/>
    </font>
    <font>
      <sz val="9"/>
      <color theme="5" tint="-0.249977111117893"/>
      <name val="ＭＳ 明朝"/>
      <family val="1"/>
      <charset val="128"/>
    </font>
    <font>
      <sz val="20"/>
      <color theme="5" tint="-0.249977111117893"/>
      <name val="ＭＳ 明朝"/>
      <family val="1"/>
      <charset val="128"/>
    </font>
    <font>
      <sz val="10"/>
      <color theme="5" tint="-0.249977111117893"/>
      <name val="ＭＳ 明朝"/>
      <family val="1"/>
      <charset val="128"/>
    </font>
    <font>
      <sz val="14"/>
      <name val="ＭＳ ゴシック"/>
      <family val="3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b/>
      <u/>
      <sz val="11"/>
      <name val="ＭＳ 明朝"/>
      <family val="1"/>
      <charset val="128"/>
    </font>
    <font>
      <sz val="20"/>
      <name val="ＭＳ 明朝"/>
      <family val="1"/>
      <charset val="128"/>
    </font>
    <font>
      <sz val="10"/>
      <name val="ＭＳ 明朝"/>
      <family val="1"/>
      <charset val="128"/>
    </font>
    <font>
      <b/>
      <u/>
      <sz val="9"/>
      <name val="ＭＳ 明朝"/>
      <family val="1"/>
      <charset val="128"/>
    </font>
    <font>
      <b/>
      <sz val="9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8" fillId="0" borderId="0"/>
  </cellStyleXfs>
  <cellXfs count="342">
    <xf numFmtId="0" fontId="0" fillId="0" borderId="0" xfId="0">
      <alignment vertical="center"/>
    </xf>
    <xf numFmtId="0" fontId="4" fillId="0" borderId="0" xfId="0" applyFont="1">
      <alignment vertical="center"/>
    </xf>
    <xf numFmtId="0" fontId="9" fillId="0" borderId="0" xfId="0" applyFont="1">
      <alignment vertical="center"/>
    </xf>
    <xf numFmtId="0" fontId="9" fillId="2" borderId="12" xfId="0" applyFont="1" applyFill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49" fontId="0" fillId="0" borderId="0" xfId="0" applyNumberFormat="1">
      <alignment vertical="center"/>
    </xf>
    <xf numFmtId="0" fontId="0" fillId="0" borderId="0" xfId="0" applyProtection="1">
      <alignment vertical="center"/>
      <protection locked="0"/>
    </xf>
    <xf numFmtId="0" fontId="4" fillId="0" borderId="12" xfId="0" applyFont="1" applyBorder="1">
      <alignment vertical="center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2" borderId="12" xfId="0" applyFont="1" applyFill="1" applyBorder="1" applyAlignment="1" applyProtection="1">
      <alignment horizontal="center" vertical="center"/>
      <protection locked="0"/>
    </xf>
    <xf numFmtId="0" fontId="4" fillId="2" borderId="12" xfId="0" applyFont="1" applyFill="1" applyBorder="1" applyAlignment="1">
      <alignment horizontal="center" vertical="center"/>
    </xf>
    <xf numFmtId="0" fontId="4" fillId="0" borderId="5" xfId="0" applyFont="1" applyBorder="1">
      <alignment vertical="center"/>
    </xf>
    <xf numFmtId="0" fontId="5" fillId="0" borderId="2" xfId="0" applyFont="1" applyBorder="1" applyAlignment="1">
      <alignment horizontal="center" vertical="center"/>
    </xf>
    <xf numFmtId="0" fontId="4" fillId="0" borderId="6" xfId="0" applyFont="1" applyBorder="1">
      <alignment vertical="center"/>
    </xf>
    <xf numFmtId="0" fontId="4" fillId="0" borderId="45" xfId="0" applyFont="1" applyBorder="1">
      <alignment vertical="center"/>
    </xf>
    <xf numFmtId="0" fontId="4" fillId="0" borderId="28" xfId="0" applyFont="1" applyBorder="1" applyAlignment="1">
      <alignment horizontal="center" vertical="center"/>
    </xf>
    <xf numFmtId="0" fontId="4" fillId="0" borderId="25" xfId="0" applyFont="1" applyBorder="1">
      <alignment vertical="center"/>
    </xf>
    <xf numFmtId="0" fontId="19" fillId="0" borderId="0" xfId="0" applyFont="1">
      <alignment vertical="center"/>
    </xf>
    <xf numFmtId="0" fontId="19" fillId="0" borderId="5" xfId="0" applyFont="1" applyBorder="1">
      <alignment vertical="center"/>
    </xf>
    <xf numFmtId="0" fontId="21" fillId="0" borderId="2" xfId="0" applyFont="1" applyBorder="1" applyAlignment="1">
      <alignment horizontal="center" vertical="center"/>
    </xf>
    <xf numFmtId="0" fontId="19" fillId="0" borderId="6" xfId="0" applyFont="1" applyBorder="1">
      <alignment vertical="center"/>
    </xf>
    <xf numFmtId="0" fontId="19" fillId="0" borderId="45" xfId="0" applyFont="1" applyBorder="1">
      <alignment vertical="center"/>
    </xf>
    <xf numFmtId="0" fontId="19" fillId="0" borderId="28" xfId="0" applyFont="1" applyBorder="1" applyAlignment="1">
      <alignment horizontal="center" vertical="center"/>
    </xf>
    <xf numFmtId="0" fontId="19" fillId="0" borderId="25" xfId="0" applyFont="1" applyBorder="1">
      <alignment vertical="center"/>
    </xf>
    <xf numFmtId="0" fontId="9" fillId="0" borderId="12" xfId="0" applyFont="1" applyBorder="1" applyAlignment="1">
      <alignment horizontal="left" vertical="center"/>
    </xf>
    <xf numFmtId="177" fontId="9" fillId="0" borderId="12" xfId="0" applyNumberFormat="1" applyFont="1" applyBorder="1" applyAlignment="1">
      <alignment horizontal="left" vertical="center"/>
    </xf>
    <xf numFmtId="176" fontId="9" fillId="0" borderId="12" xfId="0" applyNumberFormat="1" applyFont="1" applyBorder="1" applyAlignment="1">
      <alignment horizontal="left" vertical="center"/>
    </xf>
    <xf numFmtId="49" fontId="19" fillId="0" borderId="28" xfId="0" applyNumberFormat="1" applyFont="1" applyBorder="1" applyAlignment="1" applyProtection="1">
      <alignment horizontal="center" vertical="center"/>
      <protection locked="0"/>
    </xf>
    <xf numFmtId="0" fontId="21" fillId="0" borderId="23" xfId="0" applyFont="1" applyBorder="1" applyAlignment="1">
      <alignment horizontal="center" vertical="center"/>
    </xf>
    <xf numFmtId="0" fontId="21" fillId="0" borderId="28" xfId="0" applyFont="1" applyBorder="1" applyAlignment="1">
      <alignment horizontal="center" vertical="center"/>
    </xf>
    <xf numFmtId="0" fontId="19" fillId="0" borderId="53" xfId="0" applyFont="1" applyBorder="1" applyAlignment="1">
      <alignment horizontal="center" vertical="center"/>
    </xf>
    <xf numFmtId="0" fontId="19" fillId="0" borderId="28" xfId="0" applyFont="1" applyBorder="1" applyAlignment="1">
      <alignment horizontal="center" vertical="center"/>
    </xf>
    <xf numFmtId="0" fontId="19" fillId="0" borderId="24" xfId="0" applyFont="1" applyBorder="1" applyAlignment="1">
      <alignment horizontal="center" vertical="center"/>
    </xf>
    <xf numFmtId="0" fontId="19" fillId="0" borderId="53" xfId="0" applyFont="1" applyBorder="1" applyAlignment="1">
      <alignment horizontal="center" vertical="center" wrapText="1"/>
    </xf>
    <xf numFmtId="0" fontId="19" fillId="0" borderId="28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49" fontId="19" fillId="0" borderId="28" xfId="0" applyNumberFormat="1" applyFont="1" applyBorder="1" applyAlignment="1" applyProtection="1">
      <alignment horizontal="center" vertical="center" shrinkToFit="1"/>
      <protection locked="0"/>
    </xf>
    <xf numFmtId="49" fontId="19" fillId="0" borderId="32" xfId="0" applyNumberFormat="1" applyFont="1" applyBorder="1" applyAlignment="1" applyProtection="1">
      <alignment horizontal="center" vertical="center" shrinkToFit="1"/>
      <protection locked="0"/>
    </xf>
    <xf numFmtId="49" fontId="19" fillId="0" borderId="0" xfId="0" applyNumberFormat="1" applyFont="1" applyAlignment="1" applyProtection="1">
      <alignment horizontal="center" vertical="center" shrinkToFit="1"/>
      <protection locked="0"/>
    </xf>
    <xf numFmtId="49" fontId="19" fillId="0" borderId="5" xfId="0" applyNumberFormat="1" applyFont="1" applyBorder="1" applyAlignment="1" applyProtection="1">
      <alignment horizontal="center" vertical="center" shrinkToFit="1"/>
      <protection locked="0"/>
    </xf>
    <xf numFmtId="49" fontId="19" fillId="0" borderId="7" xfId="0" applyNumberFormat="1" applyFont="1" applyBorder="1" applyAlignment="1" applyProtection="1">
      <alignment horizontal="center" vertical="center" shrinkToFit="1"/>
      <protection locked="0"/>
    </xf>
    <xf numFmtId="49" fontId="19" fillId="0" borderId="8" xfId="0" applyNumberFormat="1" applyFont="1" applyBorder="1" applyAlignment="1" applyProtection="1">
      <alignment horizontal="center" vertical="center" shrinkToFit="1"/>
      <protection locked="0"/>
    </xf>
    <xf numFmtId="49" fontId="19" fillId="0" borderId="24" xfId="0" applyNumberFormat="1" applyFont="1" applyBorder="1" applyAlignment="1" applyProtection="1">
      <alignment horizontal="center" vertical="center"/>
      <protection locked="0"/>
    </xf>
    <xf numFmtId="0" fontId="21" fillId="0" borderId="23" xfId="0" applyFont="1" applyBorder="1" applyAlignment="1">
      <alignment horizontal="center" vertical="center" wrapText="1"/>
    </xf>
    <xf numFmtId="0" fontId="21" fillId="0" borderId="28" xfId="0" applyFont="1" applyBorder="1" applyAlignment="1">
      <alignment horizontal="center" vertical="center" wrapText="1"/>
    </xf>
    <xf numFmtId="49" fontId="19" fillId="0" borderId="32" xfId="0" applyNumberFormat="1" applyFont="1" applyBorder="1" applyAlignment="1" applyProtection="1">
      <alignment horizontal="center" vertical="center"/>
      <protection locked="0"/>
    </xf>
    <xf numFmtId="49" fontId="19" fillId="0" borderId="2" xfId="0" applyNumberFormat="1" applyFont="1" applyBorder="1" applyAlignment="1" applyProtection="1">
      <alignment horizontal="center" vertical="center"/>
      <protection locked="0"/>
    </xf>
    <xf numFmtId="49" fontId="19" fillId="0" borderId="3" xfId="0" applyNumberFormat="1" applyFont="1" applyBorder="1" applyAlignment="1" applyProtection="1">
      <alignment horizontal="center" vertical="center"/>
      <protection locked="0"/>
    </xf>
    <xf numFmtId="49" fontId="19" fillId="0" borderId="7" xfId="0" applyNumberFormat="1" applyFont="1" applyBorder="1" applyAlignment="1" applyProtection="1">
      <alignment horizontal="center" vertical="center"/>
      <protection locked="0"/>
    </xf>
    <xf numFmtId="49" fontId="19" fillId="0" borderId="8" xfId="0" applyNumberFormat="1" applyFont="1" applyBorder="1" applyAlignment="1" applyProtection="1">
      <alignment horizontal="center" vertical="center"/>
      <protection locked="0"/>
    </xf>
    <xf numFmtId="0" fontId="19" fillId="0" borderId="1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34" xfId="0" applyFont="1" applyBorder="1" applyAlignment="1">
      <alignment horizontal="center" vertical="center" wrapText="1"/>
    </xf>
    <xf numFmtId="0" fontId="19" fillId="0" borderId="25" xfId="0" applyFont="1" applyBorder="1" applyAlignment="1">
      <alignment horizontal="center" vertical="center" wrapText="1"/>
    </xf>
    <xf numFmtId="0" fontId="19" fillId="0" borderId="33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0" fontId="21" fillId="0" borderId="9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1" fillId="0" borderId="26" xfId="0" applyFont="1" applyBorder="1" applyAlignment="1">
      <alignment horizontal="center" vertical="center" wrapText="1"/>
    </xf>
    <xf numFmtId="0" fontId="21" fillId="0" borderId="29" xfId="0" applyFont="1" applyBorder="1" applyAlignment="1">
      <alignment horizontal="center" vertical="center" wrapText="1"/>
    </xf>
    <xf numFmtId="49" fontId="23" fillId="0" borderId="2" xfId="0" applyNumberFormat="1" applyFont="1" applyBorder="1" applyAlignment="1" applyProtection="1">
      <alignment horizontal="center" vertical="center" shrinkToFit="1"/>
      <protection locked="0"/>
    </xf>
    <xf numFmtId="49" fontId="23" fillId="0" borderId="29" xfId="0" applyNumberFormat="1" applyFont="1" applyBorder="1" applyAlignment="1" applyProtection="1">
      <alignment horizontal="center" vertical="center" shrinkToFit="1"/>
      <protection locked="0"/>
    </xf>
    <xf numFmtId="49" fontId="21" fillId="0" borderId="9" xfId="0" applyNumberFormat="1" applyFont="1" applyBorder="1" applyAlignment="1">
      <alignment horizontal="center" vertical="center" wrapText="1" shrinkToFit="1"/>
    </xf>
    <xf numFmtId="49" fontId="21" fillId="0" borderId="2" xfId="0" applyNumberFormat="1" applyFont="1" applyBorder="1" applyAlignment="1">
      <alignment horizontal="center" vertical="center" wrapText="1" shrinkToFit="1"/>
    </xf>
    <xf numFmtId="49" fontId="21" fillId="0" borderId="26" xfId="0" applyNumberFormat="1" applyFont="1" applyBorder="1" applyAlignment="1">
      <alignment horizontal="center" vertical="center" wrapText="1" shrinkToFit="1"/>
    </xf>
    <xf numFmtId="49" fontId="21" fillId="0" borderId="29" xfId="0" applyNumberFormat="1" applyFont="1" applyBorder="1" applyAlignment="1">
      <alignment horizontal="center" vertical="center" wrapText="1" shrinkToFit="1"/>
    </xf>
    <xf numFmtId="0" fontId="21" fillId="0" borderId="2" xfId="0" applyFont="1" applyBorder="1" applyAlignment="1" applyProtection="1">
      <alignment horizontal="center" vertical="center" wrapText="1" shrinkToFit="1"/>
      <protection locked="0"/>
    </xf>
    <xf numFmtId="0" fontId="21" fillId="0" borderId="3" xfId="0" applyFont="1" applyBorder="1" applyAlignment="1" applyProtection="1">
      <alignment horizontal="center" vertical="center" wrapText="1" shrinkToFit="1"/>
      <protection locked="0"/>
    </xf>
    <xf numFmtId="0" fontId="21" fillId="0" borderId="29" xfId="0" applyFont="1" applyBorder="1" applyAlignment="1" applyProtection="1">
      <alignment horizontal="center" vertical="center" wrapText="1" shrinkToFit="1"/>
      <protection locked="0"/>
    </xf>
    <xf numFmtId="0" fontId="21" fillId="0" borderId="44" xfId="0" applyFont="1" applyBorder="1" applyAlignment="1" applyProtection="1">
      <alignment horizontal="center" vertical="center" wrapText="1" shrinkToFit="1"/>
      <protection locked="0"/>
    </xf>
    <xf numFmtId="49" fontId="19" fillId="0" borderId="28" xfId="0" applyNumberFormat="1" applyFont="1" applyBorder="1" applyAlignment="1">
      <alignment horizontal="center" vertical="center" shrinkToFit="1"/>
    </xf>
    <xf numFmtId="49" fontId="19" fillId="0" borderId="7" xfId="0" applyNumberFormat="1" applyFont="1" applyBorder="1" applyAlignment="1">
      <alignment horizontal="center" vertical="center" shrinkToFit="1"/>
    </xf>
    <xf numFmtId="0" fontId="19" fillId="0" borderId="28" xfId="0" applyFont="1" applyBorder="1" applyAlignment="1" applyProtection="1">
      <alignment horizontal="center" vertical="center" shrinkToFit="1"/>
      <protection locked="0"/>
    </xf>
    <xf numFmtId="0" fontId="19" fillId="0" borderId="32" xfId="0" applyFont="1" applyBorder="1" applyAlignment="1" applyProtection="1">
      <alignment horizontal="center" vertical="center" shrinkToFit="1"/>
      <protection locked="0"/>
    </xf>
    <xf numFmtId="0" fontId="19" fillId="0" borderId="7" xfId="0" applyFont="1" applyBorder="1" applyAlignment="1" applyProtection="1">
      <alignment horizontal="center" vertical="center" shrinkToFit="1"/>
      <protection locked="0"/>
    </xf>
    <xf numFmtId="0" fontId="19" fillId="0" borderId="8" xfId="0" applyFont="1" applyBorder="1" applyAlignment="1" applyProtection="1">
      <alignment horizontal="center" vertical="center" shrinkToFit="1"/>
      <protection locked="0"/>
    </xf>
    <xf numFmtId="0" fontId="19" fillId="0" borderId="0" xfId="0" applyFont="1" applyAlignment="1" applyProtection="1">
      <alignment horizontal="center" vertical="center" shrinkToFit="1"/>
      <protection locked="0"/>
    </xf>
    <xf numFmtId="49" fontId="21" fillId="0" borderId="10" xfId="0" applyNumberFormat="1" applyFont="1" applyBorder="1" applyAlignment="1">
      <alignment horizontal="center" vertical="center" shrinkToFit="1"/>
    </xf>
    <xf numFmtId="49" fontId="21" fillId="0" borderId="0" xfId="0" applyNumberFormat="1" applyFont="1" applyAlignment="1">
      <alignment horizontal="center" vertical="center" shrinkToFit="1"/>
    </xf>
    <xf numFmtId="49" fontId="21" fillId="0" borderId="11" xfId="0" applyNumberFormat="1" applyFont="1" applyBorder="1" applyAlignment="1">
      <alignment horizontal="center" vertical="center" shrinkToFit="1"/>
    </xf>
    <xf numFmtId="49" fontId="21" fillId="0" borderId="7" xfId="0" applyNumberFormat="1" applyFont="1" applyBorder="1" applyAlignment="1">
      <alignment horizontal="center" vertical="center" shrinkToFit="1"/>
    </xf>
    <xf numFmtId="49" fontId="19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19" fillId="0" borderId="13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/>
    </xf>
    <xf numFmtId="0" fontId="19" fillId="0" borderId="19" xfId="0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0" fontId="19" fillId="0" borderId="16" xfId="0" applyFont="1" applyBorder="1" applyAlignment="1">
      <alignment horizontal="center" vertical="center"/>
    </xf>
    <xf numFmtId="0" fontId="19" fillId="0" borderId="17" xfId="0" applyFont="1" applyBorder="1" applyAlignment="1">
      <alignment horizontal="center" vertical="center"/>
    </xf>
    <xf numFmtId="0" fontId="20" fillId="3" borderId="1" xfId="0" applyFont="1" applyFill="1" applyBorder="1" applyAlignment="1" applyProtection="1">
      <alignment horizontal="center" vertical="center" wrapText="1"/>
      <protection locked="0"/>
    </xf>
    <xf numFmtId="0" fontId="20" fillId="3" borderId="2" xfId="0" applyFont="1" applyFill="1" applyBorder="1" applyAlignment="1" applyProtection="1">
      <alignment horizontal="center" vertical="center"/>
      <protection locked="0"/>
    </xf>
    <xf numFmtId="0" fontId="20" fillId="3" borderId="3" xfId="0" applyFont="1" applyFill="1" applyBorder="1" applyAlignment="1" applyProtection="1">
      <alignment horizontal="center" vertical="center"/>
      <protection locked="0"/>
    </xf>
    <xf numFmtId="0" fontId="20" fillId="3" borderId="4" xfId="0" applyFont="1" applyFill="1" applyBorder="1" applyAlignment="1" applyProtection="1">
      <alignment horizontal="center" vertical="center"/>
      <protection locked="0"/>
    </xf>
    <xf numFmtId="0" fontId="20" fillId="3" borderId="0" xfId="0" applyFont="1" applyFill="1" applyAlignment="1" applyProtection="1">
      <alignment horizontal="center" vertical="center"/>
      <protection locked="0"/>
    </xf>
    <xf numFmtId="0" fontId="20" fillId="3" borderId="5" xfId="0" applyFont="1" applyFill="1" applyBorder="1" applyAlignment="1" applyProtection="1">
      <alignment horizontal="center" vertical="center"/>
      <protection locked="0"/>
    </xf>
    <xf numFmtId="0" fontId="20" fillId="3" borderId="6" xfId="0" applyFont="1" applyFill="1" applyBorder="1" applyAlignment="1" applyProtection="1">
      <alignment horizontal="center" vertical="center"/>
      <protection locked="0"/>
    </xf>
    <xf numFmtId="0" fontId="20" fillId="3" borderId="7" xfId="0" applyFont="1" applyFill="1" applyBorder="1" applyAlignment="1" applyProtection="1">
      <alignment horizontal="center" vertical="center"/>
      <protection locked="0"/>
    </xf>
    <xf numFmtId="0" fontId="20" fillId="3" borderId="8" xfId="0" applyFont="1" applyFill="1" applyBorder="1" applyAlignment="1" applyProtection="1">
      <alignment horizontal="center" vertical="center"/>
      <protection locked="0"/>
    </xf>
    <xf numFmtId="49" fontId="19" fillId="0" borderId="14" xfId="0" applyNumberFormat="1" applyFont="1" applyBorder="1" applyAlignment="1" applyProtection="1">
      <alignment horizontal="center" vertical="center" shrinkToFit="1"/>
      <protection locked="0"/>
    </xf>
    <xf numFmtId="49" fontId="19" fillId="0" borderId="31" xfId="0" applyNumberFormat="1" applyFont="1" applyBorder="1" applyAlignment="1" applyProtection="1">
      <alignment horizontal="center" vertical="center" shrinkToFit="1"/>
      <protection locked="0"/>
    </xf>
    <xf numFmtId="49" fontId="19" fillId="0" borderId="12" xfId="0" applyNumberFormat="1" applyFont="1" applyBorder="1" applyAlignment="1" applyProtection="1">
      <alignment horizontal="center" vertical="center" shrinkToFit="1"/>
      <protection locked="0"/>
    </xf>
    <xf numFmtId="49" fontId="19" fillId="0" borderId="21" xfId="0" applyNumberFormat="1" applyFont="1" applyBorder="1" applyAlignment="1" applyProtection="1">
      <alignment horizontal="center" vertical="center" shrinkToFit="1"/>
      <protection locked="0"/>
    </xf>
    <xf numFmtId="49" fontId="19" fillId="0" borderId="17" xfId="0" applyNumberFormat="1" applyFont="1" applyBorder="1" applyAlignment="1" applyProtection="1">
      <alignment horizontal="center" vertical="center" shrinkToFit="1"/>
      <protection locked="0"/>
    </xf>
    <xf numFmtId="49" fontId="19" fillId="0" borderId="36" xfId="0" applyNumberFormat="1" applyFont="1" applyBorder="1" applyAlignment="1" applyProtection="1">
      <alignment horizontal="center" vertical="center" shrinkToFit="1"/>
      <protection locked="0"/>
    </xf>
    <xf numFmtId="0" fontId="19" fillId="0" borderId="30" xfId="0" applyFont="1" applyBorder="1" applyAlignment="1" applyProtection="1">
      <alignment horizontal="center" vertical="center" shrinkToFit="1"/>
      <protection locked="0"/>
    </xf>
    <xf numFmtId="0" fontId="19" fillId="0" borderId="14" xfId="0" applyFont="1" applyBorder="1" applyAlignment="1" applyProtection="1">
      <alignment horizontal="center" vertical="center" shrinkToFit="1"/>
      <protection locked="0"/>
    </xf>
    <xf numFmtId="0" fontId="19" fillId="0" borderId="15" xfId="0" applyFont="1" applyBorder="1" applyAlignment="1" applyProtection="1">
      <alignment horizontal="center" vertical="center" shrinkToFit="1"/>
      <protection locked="0"/>
    </xf>
    <xf numFmtId="0" fontId="19" fillId="0" borderId="22" xfId="0" applyFont="1" applyBorder="1" applyAlignment="1" applyProtection="1">
      <alignment horizontal="center" vertical="center" shrinkToFit="1"/>
      <protection locked="0"/>
    </xf>
    <xf numFmtId="0" fontId="19" fillId="0" borderId="12" xfId="0" applyFont="1" applyBorder="1" applyAlignment="1" applyProtection="1">
      <alignment horizontal="center" vertical="center" shrinkToFit="1"/>
      <protection locked="0"/>
    </xf>
    <xf numFmtId="0" fontId="19" fillId="0" borderId="20" xfId="0" applyFont="1" applyBorder="1" applyAlignment="1" applyProtection="1">
      <alignment horizontal="center" vertical="center" shrinkToFit="1"/>
      <protection locked="0"/>
    </xf>
    <xf numFmtId="0" fontId="19" fillId="0" borderId="47" xfId="0" applyFont="1" applyBorder="1" applyAlignment="1" applyProtection="1">
      <alignment horizontal="center" vertical="center" shrinkToFit="1"/>
      <protection locked="0"/>
    </xf>
    <xf numFmtId="0" fontId="19" fillId="0" borderId="17" xfId="0" applyFont="1" applyBorder="1" applyAlignment="1" applyProtection="1">
      <alignment horizontal="center" vertical="center" shrinkToFit="1"/>
      <protection locked="0"/>
    </xf>
    <xf numFmtId="0" fontId="19" fillId="0" borderId="18" xfId="0" applyFont="1" applyBorder="1" applyAlignment="1" applyProtection="1">
      <alignment horizontal="center" vertical="center" shrinkToFit="1"/>
      <protection locked="0"/>
    </xf>
    <xf numFmtId="0" fontId="19" fillId="0" borderId="27" xfId="0" applyFont="1" applyBorder="1" applyAlignment="1">
      <alignment horizontal="center" vertical="center" wrapText="1"/>
    </xf>
    <xf numFmtId="0" fontId="19" fillId="0" borderId="35" xfId="0" applyFont="1" applyBorder="1" applyAlignment="1">
      <alignment horizontal="center" vertical="center"/>
    </xf>
    <xf numFmtId="0" fontId="19" fillId="0" borderId="22" xfId="0" applyFont="1" applyBorder="1" applyAlignment="1">
      <alignment horizontal="center" vertical="center"/>
    </xf>
    <xf numFmtId="0" fontId="21" fillId="0" borderId="9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49" fontId="21" fillId="0" borderId="2" xfId="0" applyNumberFormat="1" applyFont="1" applyBorder="1" applyAlignment="1" applyProtection="1">
      <alignment horizontal="center" vertical="center"/>
      <protection locked="0"/>
    </xf>
    <xf numFmtId="0" fontId="21" fillId="0" borderId="3" xfId="0" applyFont="1" applyBorder="1" applyAlignment="1">
      <alignment horizontal="center" vertical="center"/>
    </xf>
    <xf numFmtId="49" fontId="19" fillId="0" borderId="23" xfId="0" applyNumberFormat="1" applyFont="1" applyBorder="1" applyAlignment="1" applyProtection="1">
      <alignment horizontal="center" vertical="center"/>
      <protection locked="0"/>
    </xf>
    <xf numFmtId="49" fontId="19" fillId="0" borderId="10" xfId="0" applyNumberFormat="1" applyFont="1" applyBorder="1" applyAlignment="1" applyProtection="1">
      <alignment horizontal="center" vertical="center"/>
      <protection locked="0"/>
    </xf>
    <xf numFmtId="49" fontId="19" fillId="0" borderId="5" xfId="0" applyNumberFormat="1" applyFont="1" applyBorder="1" applyAlignment="1" applyProtection="1">
      <alignment horizontal="center" vertical="center"/>
      <protection locked="0"/>
    </xf>
    <xf numFmtId="49" fontId="19" fillId="0" borderId="26" xfId="0" applyNumberFormat="1" applyFont="1" applyBorder="1" applyAlignment="1" applyProtection="1">
      <alignment horizontal="center" vertical="center"/>
      <protection locked="0"/>
    </xf>
    <xf numFmtId="49" fontId="19" fillId="0" borderId="44" xfId="0" applyNumberFormat="1" applyFont="1" applyBorder="1" applyAlignment="1" applyProtection="1">
      <alignment horizontal="center" vertical="center"/>
      <protection locked="0"/>
    </xf>
    <xf numFmtId="0" fontId="21" fillId="0" borderId="31" xfId="0" applyFont="1" applyBorder="1" applyAlignment="1">
      <alignment horizontal="center" vertical="center"/>
    </xf>
    <xf numFmtId="0" fontId="21" fillId="0" borderId="48" xfId="0" applyFont="1" applyBorder="1" applyAlignment="1">
      <alignment horizontal="center" vertical="center"/>
    </xf>
    <xf numFmtId="0" fontId="21" fillId="0" borderId="30" xfId="0" applyFont="1" applyBorder="1" applyAlignment="1">
      <alignment horizontal="center" vertical="center"/>
    </xf>
    <xf numFmtId="49" fontId="21" fillId="0" borderId="50" xfId="0" applyNumberFormat="1" applyFont="1" applyBorder="1" applyAlignment="1" applyProtection="1">
      <alignment horizontal="center" vertical="center" shrinkToFit="1"/>
      <protection locked="0"/>
    </xf>
    <xf numFmtId="49" fontId="21" fillId="0" borderId="51" xfId="0" applyNumberFormat="1" applyFont="1" applyBorder="1" applyAlignment="1" applyProtection="1">
      <alignment horizontal="center" vertical="center" shrinkToFit="1"/>
      <protection locked="0"/>
    </xf>
    <xf numFmtId="49" fontId="21" fillId="0" borderId="52" xfId="0" applyNumberFormat="1" applyFont="1" applyBorder="1" applyAlignment="1" applyProtection="1">
      <alignment horizontal="center" vertical="center" shrinkToFit="1"/>
      <protection locked="0"/>
    </xf>
    <xf numFmtId="49" fontId="19" fillId="0" borderId="37" xfId="0" applyNumberFormat="1" applyFont="1" applyBorder="1" applyAlignment="1" applyProtection="1">
      <alignment horizontal="center" vertical="center" shrinkToFit="1"/>
      <protection locked="0"/>
    </xf>
    <xf numFmtId="49" fontId="19" fillId="0" borderId="38" xfId="0" applyNumberFormat="1" applyFont="1" applyBorder="1" applyAlignment="1" applyProtection="1">
      <alignment horizontal="center" vertical="center" shrinkToFit="1"/>
      <protection locked="0"/>
    </xf>
    <xf numFmtId="49" fontId="19" fillId="0" borderId="39" xfId="0" applyNumberFormat="1" applyFont="1" applyBorder="1" applyAlignment="1" applyProtection="1">
      <alignment horizontal="center" vertical="center" shrinkToFit="1"/>
      <protection locked="0"/>
    </xf>
    <xf numFmtId="49" fontId="19" fillId="0" borderId="10" xfId="0" applyNumberFormat="1" applyFont="1" applyBorder="1" applyAlignment="1" applyProtection="1">
      <alignment horizontal="center" vertical="center" shrinkToFit="1"/>
      <protection locked="0"/>
    </xf>
    <xf numFmtId="49" fontId="19" fillId="0" borderId="25" xfId="0" applyNumberFormat="1" applyFont="1" applyBorder="1" applyAlignment="1" applyProtection="1">
      <alignment horizontal="center" vertical="center" shrinkToFit="1"/>
      <protection locked="0"/>
    </xf>
    <xf numFmtId="49" fontId="19" fillId="0" borderId="26" xfId="0" applyNumberFormat="1" applyFont="1" applyBorder="1" applyAlignment="1" applyProtection="1">
      <alignment horizontal="center" vertical="center" shrinkToFit="1"/>
      <protection locked="0"/>
    </xf>
    <xf numFmtId="49" fontId="19" fillId="0" borderId="29" xfId="0" applyNumberFormat="1" applyFont="1" applyBorder="1" applyAlignment="1" applyProtection="1">
      <alignment horizontal="center" vertical="center" shrinkToFit="1"/>
      <protection locked="0"/>
    </xf>
    <xf numFmtId="49" fontId="19" fillId="0" borderId="27" xfId="0" applyNumberFormat="1" applyFont="1" applyBorder="1" applyAlignment="1" applyProtection="1">
      <alignment horizontal="center" vertical="center" shrinkToFit="1"/>
      <protection locked="0"/>
    </xf>
    <xf numFmtId="49" fontId="24" fillId="0" borderId="10" xfId="0" applyNumberFormat="1" applyFont="1" applyBorder="1" applyAlignment="1" applyProtection="1">
      <alignment horizontal="left" vertical="center" shrinkToFit="1"/>
      <protection locked="0"/>
    </xf>
    <xf numFmtId="49" fontId="24" fillId="0" borderId="0" xfId="0" applyNumberFormat="1" applyFont="1" applyAlignment="1" applyProtection="1">
      <alignment horizontal="left" vertical="center" shrinkToFit="1"/>
      <protection locked="0"/>
    </xf>
    <xf numFmtId="49" fontId="24" fillId="0" borderId="5" xfId="0" applyNumberFormat="1" applyFont="1" applyBorder="1" applyAlignment="1" applyProtection="1">
      <alignment horizontal="left" vertical="center" shrinkToFit="1"/>
      <protection locked="0"/>
    </xf>
    <xf numFmtId="49" fontId="24" fillId="0" borderId="26" xfId="0" applyNumberFormat="1" applyFont="1" applyBorder="1" applyAlignment="1" applyProtection="1">
      <alignment horizontal="left" vertical="center" shrinkToFit="1"/>
      <protection locked="0"/>
    </xf>
    <xf numFmtId="49" fontId="24" fillId="0" borderId="29" xfId="0" applyNumberFormat="1" applyFont="1" applyBorder="1" applyAlignment="1" applyProtection="1">
      <alignment horizontal="left" vertical="center" shrinkToFit="1"/>
      <protection locked="0"/>
    </xf>
    <xf numFmtId="49" fontId="24" fillId="0" borderId="44" xfId="0" applyNumberFormat="1" applyFont="1" applyBorder="1" applyAlignment="1" applyProtection="1">
      <alignment horizontal="left" vertical="center" shrinkToFit="1"/>
      <protection locked="0"/>
    </xf>
    <xf numFmtId="0" fontId="21" fillId="0" borderId="24" xfId="0" applyFont="1" applyBorder="1" applyAlignment="1">
      <alignment horizontal="center" vertical="center"/>
    </xf>
    <xf numFmtId="0" fontId="21" fillId="0" borderId="33" xfId="0" applyFont="1" applyBorder="1" applyAlignment="1">
      <alignment horizontal="center" vertical="center"/>
    </xf>
    <xf numFmtId="0" fontId="19" fillId="0" borderId="0" xfId="0" applyFont="1" applyAlignment="1" applyProtection="1">
      <alignment horizontal="center" vertical="center"/>
      <protection locked="0"/>
    </xf>
    <xf numFmtId="0" fontId="21" fillId="0" borderId="25" xfId="0" applyFont="1" applyBorder="1" applyAlignment="1">
      <alignment horizontal="center" vertical="center"/>
    </xf>
    <xf numFmtId="0" fontId="21" fillId="0" borderId="49" xfId="0" applyFont="1" applyBorder="1" applyAlignment="1">
      <alignment horizontal="center" vertical="center"/>
    </xf>
    <xf numFmtId="49" fontId="21" fillId="0" borderId="3" xfId="0" applyNumberFormat="1" applyFont="1" applyBorder="1" applyAlignment="1" applyProtection="1">
      <alignment horizontal="center" vertical="center"/>
      <protection locked="0"/>
    </xf>
    <xf numFmtId="0" fontId="21" fillId="0" borderId="10" xfId="0" applyFont="1" applyBorder="1" applyAlignment="1">
      <alignment horizontal="center" vertical="center"/>
    </xf>
    <xf numFmtId="0" fontId="19" fillId="0" borderId="46" xfId="0" applyFont="1" applyBorder="1" applyAlignment="1">
      <alignment horizontal="center" vertical="center"/>
    </xf>
    <xf numFmtId="0" fontId="19" fillId="0" borderId="42" xfId="0" applyFont="1" applyBorder="1" applyAlignment="1">
      <alignment horizontal="center" vertical="center"/>
    </xf>
    <xf numFmtId="0" fontId="19" fillId="0" borderId="43" xfId="0" applyFont="1" applyBorder="1" applyAlignment="1">
      <alignment horizontal="center" vertical="center"/>
    </xf>
    <xf numFmtId="0" fontId="19" fillId="0" borderId="40" xfId="0" applyFont="1" applyBorder="1" applyAlignment="1">
      <alignment horizontal="center" vertical="center"/>
    </xf>
    <xf numFmtId="0" fontId="19" fillId="0" borderId="41" xfId="0" applyFont="1" applyBorder="1" applyAlignment="1">
      <alignment horizontal="center" vertical="center"/>
    </xf>
    <xf numFmtId="176" fontId="19" fillId="0" borderId="22" xfId="0" applyNumberFormat="1" applyFont="1" applyBorder="1" applyAlignment="1" applyProtection="1">
      <alignment horizontal="center" vertical="center" shrinkToFit="1"/>
      <protection locked="0"/>
    </xf>
    <xf numFmtId="176" fontId="19" fillId="0" borderId="12" xfId="0" applyNumberFormat="1" applyFont="1" applyBorder="1" applyAlignment="1" applyProtection="1">
      <alignment horizontal="center" vertical="center" shrinkToFit="1"/>
      <protection locked="0"/>
    </xf>
    <xf numFmtId="176" fontId="19" fillId="0" borderId="21" xfId="0" applyNumberFormat="1" applyFont="1" applyBorder="1" applyAlignment="1" applyProtection="1">
      <alignment horizontal="center" vertical="center" shrinkToFit="1"/>
      <protection locked="0"/>
    </xf>
    <xf numFmtId="0" fontId="19" fillId="0" borderId="22" xfId="0" applyFont="1" applyBorder="1" applyAlignment="1">
      <alignment horizontal="center" vertical="center" shrinkToFit="1"/>
    </xf>
    <xf numFmtId="0" fontId="19" fillId="0" borderId="21" xfId="0" applyFont="1" applyBorder="1" applyAlignment="1">
      <alignment horizontal="center" vertical="center" shrinkToFit="1"/>
    </xf>
    <xf numFmtId="0" fontId="20" fillId="0" borderId="28" xfId="0" applyFont="1" applyBorder="1" applyAlignment="1">
      <alignment horizontal="left" vertical="top" wrapText="1"/>
    </xf>
    <xf numFmtId="0" fontId="20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49" fontId="14" fillId="0" borderId="14" xfId="0" applyNumberFormat="1" applyFont="1" applyBorder="1" applyAlignment="1">
      <alignment horizontal="center" vertical="center" shrinkToFit="1"/>
    </xf>
    <xf numFmtId="49" fontId="14" fillId="0" borderId="31" xfId="0" applyNumberFormat="1" applyFont="1" applyBorder="1" applyAlignment="1">
      <alignment horizontal="center" vertical="center" shrinkToFit="1"/>
    </xf>
    <xf numFmtId="49" fontId="14" fillId="0" borderId="12" xfId="0" applyNumberFormat="1" applyFont="1" applyBorder="1" applyAlignment="1">
      <alignment horizontal="center" vertical="center" shrinkToFit="1"/>
    </xf>
    <xf numFmtId="49" fontId="14" fillId="0" borderId="21" xfId="0" applyNumberFormat="1" applyFont="1" applyBorder="1" applyAlignment="1">
      <alignment horizontal="center" vertical="center" shrinkToFit="1"/>
    </xf>
    <xf numFmtId="49" fontId="14" fillId="0" borderId="17" xfId="0" applyNumberFormat="1" applyFont="1" applyBorder="1" applyAlignment="1">
      <alignment horizontal="center" vertical="center" shrinkToFit="1"/>
    </xf>
    <xf numFmtId="49" fontId="14" fillId="0" borderId="36" xfId="0" applyNumberFormat="1" applyFont="1" applyBorder="1" applyAlignment="1">
      <alignment horizontal="center" vertical="center" shrinkToFit="1"/>
    </xf>
    <xf numFmtId="0" fontId="14" fillId="0" borderId="30" xfId="0" applyFont="1" applyBorder="1" applyAlignment="1">
      <alignment horizontal="center" vertical="center" shrinkToFit="1"/>
    </xf>
    <xf numFmtId="0" fontId="14" fillId="0" borderId="14" xfId="0" applyFont="1" applyBorder="1" applyAlignment="1">
      <alignment horizontal="center" vertical="center" shrinkToFit="1"/>
    </xf>
    <xf numFmtId="0" fontId="14" fillId="0" borderId="15" xfId="0" applyFont="1" applyBorder="1" applyAlignment="1">
      <alignment horizontal="center" vertical="center" shrinkToFit="1"/>
    </xf>
    <xf numFmtId="0" fontId="14" fillId="0" borderId="22" xfId="0" applyFont="1" applyBorder="1" applyAlignment="1">
      <alignment horizontal="center" vertical="center" shrinkToFit="1"/>
    </xf>
    <xf numFmtId="0" fontId="14" fillId="0" borderId="12" xfId="0" applyFont="1" applyBorder="1" applyAlignment="1">
      <alignment horizontal="center" vertical="center" shrinkToFit="1"/>
    </xf>
    <xf numFmtId="0" fontId="14" fillId="0" borderId="20" xfId="0" applyFont="1" applyBorder="1" applyAlignment="1">
      <alignment horizontal="center" vertical="center" shrinkToFit="1"/>
    </xf>
    <xf numFmtId="0" fontId="14" fillId="0" borderId="47" xfId="0" applyFont="1" applyBorder="1" applyAlignment="1">
      <alignment horizontal="center" vertical="center" shrinkToFit="1"/>
    </xf>
    <xf numFmtId="0" fontId="14" fillId="0" borderId="17" xfId="0" applyFont="1" applyBorder="1" applyAlignment="1">
      <alignment horizontal="center" vertical="center" shrinkToFit="1"/>
    </xf>
    <xf numFmtId="0" fontId="14" fillId="0" borderId="18" xfId="0" applyFont="1" applyBorder="1" applyAlignment="1">
      <alignment horizontal="center" vertical="center" shrinkToFit="1"/>
    </xf>
    <xf numFmtId="0" fontId="5" fillId="0" borderId="49" xfId="0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49" fontId="15" fillId="0" borderId="50" xfId="0" applyNumberFormat="1" applyFont="1" applyBorder="1" applyAlignment="1">
      <alignment horizontal="center" vertical="center" shrinkToFit="1"/>
    </xf>
    <xf numFmtId="49" fontId="15" fillId="0" borderId="51" xfId="0" applyNumberFormat="1" applyFont="1" applyBorder="1" applyAlignment="1">
      <alignment horizontal="center" vertical="center" shrinkToFit="1"/>
    </xf>
    <xf numFmtId="49" fontId="15" fillId="0" borderId="52" xfId="0" applyNumberFormat="1" applyFont="1" applyBorder="1" applyAlignment="1">
      <alignment horizontal="center" vertical="center" shrinkToFit="1"/>
    </xf>
    <xf numFmtId="49" fontId="14" fillId="0" borderId="23" xfId="0" applyNumberFormat="1" applyFont="1" applyBorder="1" applyAlignment="1">
      <alignment horizontal="center" vertical="center"/>
    </xf>
    <xf numFmtId="49" fontId="14" fillId="0" borderId="32" xfId="0" applyNumberFormat="1" applyFont="1" applyBorder="1" applyAlignment="1">
      <alignment horizontal="center" vertical="center"/>
    </xf>
    <xf numFmtId="49" fontId="14" fillId="0" borderId="10" xfId="0" applyNumberFormat="1" applyFont="1" applyBorder="1" applyAlignment="1">
      <alignment horizontal="center" vertical="center"/>
    </xf>
    <xf numFmtId="49" fontId="14" fillId="0" borderId="5" xfId="0" applyNumberFormat="1" applyFont="1" applyBorder="1" applyAlignment="1">
      <alignment horizontal="center" vertical="center"/>
    </xf>
    <xf numFmtId="49" fontId="14" fillId="0" borderId="26" xfId="0" applyNumberFormat="1" applyFont="1" applyBorder="1" applyAlignment="1">
      <alignment horizontal="center" vertical="center"/>
    </xf>
    <xf numFmtId="49" fontId="14" fillId="0" borderId="44" xfId="0" applyNumberFormat="1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49" fontId="14" fillId="0" borderId="37" xfId="0" applyNumberFormat="1" applyFont="1" applyBorder="1" applyAlignment="1">
      <alignment horizontal="center" vertical="center" shrinkToFit="1"/>
    </xf>
    <xf numFmtId="49" fontId="14" fillId="0" borderId="38" xfId="0" applyNumberFormat="1" applyFont="1" applyBorder="1" applyAlignment="1">
      <alignment horizontal="center" vertical="center" shrinkToFit="1"/>
    </xf>
    <xf numFmtId="49" fontId="14" fillId="0" borderId="39" xfId="0" applyNumberFormat="1" applyFont="1" applyBorder="1" applyAlignment="1">
      <alignment horizontal="center" vertical="center" shrinkToFit="1"/>
    </xf>
    <xf numFmtId="49" fontId="14" fillId="0" borderId="10" xfId="0" applyNumberFormat="1" applyFont="1" applyBorder="1" applyAlignment="1">
      <alignment horizontal="center" vertical="center" shrinkToFit="1"/>
    </xf>
    <xf numFmtId="49" fontId="14" fillId="0" borderId="0" xfId="0" applyNumberFormat="1" applyFont="1" applyAlignment="1">
      <alignment horizontal="center" vertical="center" shrinkToFit="1"/>
    </xf>
    <xf numFmtId="49" fontId="14" fillId="0" borderId="25" xfId="0" applyNumberFormat="1" applyFont="1" applyBorder="1" applyAlignment="1">
      <alignment horizontal="center" vertical="center" shrinkToFit="1"/>
    </xf>
    <xf numFmtId="49" fontId="14" fillId="0" borderId="26" xfId="0" applyNumberFormat="1" applyFont="1" applyBorder="1" applyAlignment="1">
      <alignment horizontal="center" vertical="center" shrinkToFit="1"/>
    </xf>
    <xf numFmtId="49" fontId="14" fillId="0" borderId="29" xfId="0" applyNumberFormat="1" applyFont="1" applyBorder="1" applyAlignment="1">
      <alignment horizontal="center" vertical="center" shrinkToFit="1"/>
    </xf>
    <xf numFmtId="49" fontId="14" fillId="0" borderId="27" xfId="0" applyNumberFormat="1" applyFont="1" applyBorder="1" applyAlignment="1">
      <alignment horizontal="center" vertical="center" shrinkToFit="1"/>
    </xf>
    <xf numFmtId="0" fontId="1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49" fontId="14" fillId="0" borderId="2" xfId="0" applyNumberFormat="1" applyFont="1" applyBorder="1" applyAlignment="1">
      <alignment horizontal="center" vertical="center"/>
    </xf>
    <xf numFmtId="49" fontId="14" fillId="0" borderId="3" xfId="0" applyNumberFormat="1" applyFont="1" applyBorder="1" applyAlignment="1">
      <alignment horizontal="center" vertical="center"/>
    </xf>
    <xf numFmtId="49" fontId="14" fillId="0" borderId="7" xfId="0" applyNumberFormat="1" applyFont="1" applyBorder="1" applyAlignment="1">
      <alignment horizontal="center" vertical="center"/>
    </xf>
    <xf numFmtId="49" fontId="14" fillId="0" borderId="8" xfId="0" applyNumberFormat="1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49" fontId="4" fillId="0" borderId="28" xfId="0" applyNumberFormat="1" applyFont="1" applyBorder="1" applyAlignment="1">
      <alignment horizontal="center" vertical="center" shrinkToFit="1"/>
    </xf>
    <xf numFmtId="49" fontId="4" fillId="0" borderId="7" xfId="0" applyNumberFormat="1" applyFont="1" applyBorder="1" applyAlignment="1">
      <alignment horizontal="center" vertical="center" shrinkToFit="1"/>
    </xf>
    <xf numFmtId="49" fontId="14" fillId="0" borderId="28" xfId="0" applyNumberFormat="1" applyFont="1" applyBorder="1" applyAlignment="1">
      <alignment horizontal="center" vertical="center" shrinkToFit="1"/>
    </xf>
    <xf numFmtId="49" fontId="14" fillId="0" borderId="7" xfId="0" applyNumberFormat="1" applyFont="1" applyBorder="1" applyAlignment="1">
      <alignment horizontal="center" vertical="center" shrinkToFit="1"/>
    </xf>
    <xf numFmtId="0" fontId="14" fillId="0" borderId="28" xfId="0" applyFont="1" applyBorder="1" applyAlignment="1">
      <alignment horizontal="center" vertical="center" shrinkToFit="1"/>
    </xf>
    <xf numFmtId="0" fontId="14" fillId="0" borderId="32" xfId="0" applyFont="1" applyBorder="1" applyAlignment="1">
      <alignment horizontal="center" vertical="center" shrinkToFit="1"/>
    </xf>
    <xf numFmtId="0" fontId="14" fillId="0" borderId="7" xfId="0" applyFont="1" applyBorder="1" applyAlignment="1">
      <alignment horizontal="center" vertical="center" shrinkToFit="1"/>
    </xf>
    <xf numFmtId="0" fontId="14" fillId="0" borderId="8" xfId="0" applyFont="1" applyBorder="1" applyAlignment="1">
      <alignment horizontal="center" vertical="center" shrinkToFit="1"/>
    </xf>
    <xf numFmtId="0" fontId="4" fillId="0" borderId="27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49" fontId="15" fillId="0" borderId="2" xfId="0" applyNumberFormat="1" applyFont="1" applyBorder="1" applyAlignment="1">
      <alignment horizontal="center" vertical="center"/>
    </xf>
    <xf numFmtId="49" fontId="15" fillId="0" borderId="3" xfId="0" applyNumberFormat="1" applyFont="1" applyBorder="1" applyAlignment="1">
      <alignment horizontal="center" vertical="center"/>
    </xf>
    <xf numFmtId="49" fontId="17" fillId="0" borderId="10" xfId="0" applyNumberFormat="1" applyFont="1" applyBorder="1" applyAlignment="1">
      <alignment horizontal="left" vertical="center" shrinkToFit="1"/>
    </xf>
    <xf numFmtId="49" fontId="17" fillId="0" borderId="0" xfId="0" applyNumberFormat="1" applyFont="1" applyAlignment="1">
      <alignment horizontal="left" vertical="center" shrinkToFit="1"/>
    </xf>
    <xf numFmtId="49" fontId="17" fillId="0" borderId="5" xfId="0" applyNumberFormat="1" applyFont="1" applyBorder="1" applyAlignment="1">
      <alignment horizontal="left" vertical="center" shrinkToFit="1"/>
    </xf>
    <xf numFmtId="49" fontId="17" fillId="0" borderId="26" xfId="0" applyNumberFormat="1" applyFont="1" applyBorder="1" applyAlignment="1">
      <alignment horizontal="left" vertical="center" shrinkToFit="1"/>
    </xf>
    <xf numFmtId="49" fontId="17" fillId="0" borderId="29" xfId="0" applyNumberFormat="1" applyFont="1" applyBorder="1" applyAlignment="1">
      <alignment horizontal="left" vertical="center" shrinkToFit="1"/>
    </xf>
    <xf numFmtId="49" fontId="17" fillId="0" borderId="44" xfId="0" applyNumberFormat="1" applyFont="1" applyBorder="1" applyAlignment="1">
      <alignment horizontal="left" vertical="center" shrinkToFi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49" fontId="16" fillId="0" borderId="2" xfId="0" applyNumberFormat="1" applyFont="1" applyBorder="1" applyAlignment="1">
      <alignment horizontal="center" vertical="center" shrinkToFit="1"/>
    </xf>
    <xf numFmtId="49" fontId="16" fillId="0" borderId="29" xfId="0" applyNumberFormat="1" applyFont="1" applyBorder="1" applyAlignment="1">
      <alignment horizontal="center" vertical="center" shrinkToFit="1"/>
    </xf>
    <xf numFmtId="49" fontId="5" fillId="0" borderId="9" xfId="0" applyNumberFormat="1" applyFont="1" applyBorder="1" applyAlignment="1">
      <alignment horizontal="center" vertical="center" wrapText="1" shrinkToFit="1"/>
    </xf>
    <xf numFmtId="49" fontId="5" fillId="0" borderId="2" xfId="0" applyNumberFormat="1" applyFont="1" applyBorder="1" applyAlignment="1">
      <alignment horizontal="center" vertical="center" wrapText="1" shrinkToFit="1"/>
    </xf>
    <xf numFmtId="49" fontId="5" fillId="0" borderId="26" xfId="0" applyNumberFormat="1" applyFont="1" applyBorder="1" applyAlignment="1">
      <alignment horizontal="center" vertical="center" wrapText="1" shrinkToFit="1"/>
    </xf>
    <xf numFmtId="49" fontId="5" fillId="0" borderId="29" xfId="0" applyNumberFormat="1" applyFont="1" applyBorder="1" applyAlignment="1">
      <alignment horizontal="center" vertical="center" wrapText="1" shrinkToFit="1"/>
    </xf>
    <xf numFmtId="0" fontId="15" fillId="0" borderId="2" xfId="0" applyFont="1" applyBorder="1" applyAlignment="1">
      <alignment horizontal="center" vertical="center" wrapText="1" shrinkToFit="1"/>
    </xf>
    <xf numFmtId="0" fontId="15" fillId="0" borderId="3" xfId="0" applyFont="1" applyBorder="1" applyAlignment="1">
      <alignment horizontal="center" vertical="center" wrapText="1" shrinkToFit="1"/>
    </xf>
    <xf numFmtId="0" fontId="15" fillId="0" borderId="29" xfId="0" applyFont="1" applyBorder="1" applyAlignment="1">
      <alignment horizontal="center" vertical="center" wrapText="1" shrinkToFit="1"/>
    </xf>
    <xf numFmtId="0" fontId="15" fillId="0" borderId="44" xfId="0" applyFont="1" applyBorder="1" applyAlignment="1">
      <alignment horizontal="center" vertical="center" wrapText="1" shrinkToFit="1"/>
    </xf>
    <xf numFmtId="49" fontId="5" fillId="0" borderId="10" xfId="0" applyNumberFormat="1" applyFont="1" applyBorder="1" applyAlignment="1">
      <alignment horizontal="center" vertical="center" shrinkToFit="1"/>
    </xf>
    <xf numFmtId="49" fontId="5" fillId="0" borderId="0" xfId="0" applyNumberFormat="1" applyFont="1" applyAlignment="1">
      <alignment horizontal="center" vertical="center" shrinkToFit="1"/>
    </xf>
    <xf numFmtId="49" fontId="5" fillId="0" borderId="11" xfId="0" applyNumberFormat="1" applyFont="1" applyBorder="1" applyAlignment="1">
      <alignment horizontal="center" vertical="center" shrinkToFit="1"/>
    </xf>
    <xf numFmtId="49" fontId="5" fillId="0" borderId="7" xfId="0" applyNumberFormat="1" applyFont="1" applyBorder="1" applyAlignment="1">
      <alignment horizontal="center" vertical="center" shrinkToFit="1"/>
    </xf>
    <xf numFmtId="0" fontId="14" fillId="0" borderId="0" xfId="0" applyFont="1" applyAlignment="1">
      <alignment horizontal="center" vertical="center" shrinkToFit="1"/>
    </xf>
    <xf numFmtId="49" fontId="14" fillId="0" borderId="28" xfId="0" applyNumberFormat="1" applyFont="1" applyBorder="1" applyAlignment="1">
      <alignment horizontal="center" vertical="center"/>
    </xf>
    <xf numFmtId="0" fontId="4" fillId="0" borderId="53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49" fontId="14" fillId="0" borderId="32" xfId="0" applyNumberFormat="1" applyFont="1" applyBorder="1" applyAlignment="1">
      <alignment horizontal="center" vertical="center" shrinkToFit="1"/>
    </xf>
    <xf numFmtId="49" fontId="14" fillId="0" borderId="5" xfId="0" applyNumberFormat="1" applyFont="1" applyBorder="1" applyAlignment="1">
      <alignment horizontal="center" vertical="center" shrinkToFit="1"/>
    </xf>
    <xf numFmtId="49" fontId="14" fillId="0" borderId="8" xfId="0" applyNumberFormat="1" applyFont="1" applyBorder="1" applyAlignment="1">
      <alignment horizontal="center" vertical="center" shrinkToFit="1"/>
    </xf>
    <xf numFmtId="0" fontId="4" fillId="0" borderId="53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49" fontId="14" fillId="0" borderId="24" xfId="0" applyNumberFormat="1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176" fontId="14" fillId="0" borderId="12" xfId="0" applyNumberFormat="1" applyFont="1" applyBorder="1" applyAlignment="1">
      <alignment horizontal="center" vertical="center" shrinkToFit="1"/>
    </xf>
    <xf numFmtId="176" fontId="14" fillId="0" borderId="21" xfId="0" applyNumberFormat="1" applyFont="1" applyBorder="1" applyAlignment="1">
      <alignment horizontal="center" vertical="center" shrinkToFit="1"/>
    </xf>
    <xf numFmtId="0" fontId="14" fillId="0" borderId="21" xfId="0" applyFont="1" applyBorder="1" applyAlignment="1">
      <alignment horizontal="center" vertical="center" shrinkToFit="1"/>
    </xf>
    <xf numFmtId="176" fontId="14" fillId="0" borderId="22" xfId="0" applyNumberFormat="1" applyFont="1" applyBorder="1" applyAlignment="1">
      <alignment horizontal="center" vertical="center" shrinkToFit="1"/>
    </xf>
    <xf numFmtId="176" fontId="4" fillId="0" borderId="22" xfId="0" applyNumberFormat="1" applyFont="1" applyBorder="1" applyAlignment="1">
      <alignment horizontal="center" vertical="center" shrinkToFit="1"/>
    </xf>
    <xf numFmtId="176" fontId="4" fillId="0" borderId="12" xfId="0" applyNumberFormat="1" applyFont="1" applyBorder="1" applyAlignment="1">
      <alignment horizontal="center" vertical="center" shrinkToFit="1"/>
    </xf>
    <xf numFmtId="176" fontId="4" fillId="0" borderId="21" xfId="0" applyNumberFormat="1" applyFont="1" applyBorder="1" applyAlignment="1">
      <alignment horizontal="center" vertical="center" shrinkToFit="1"/>
    </xf>
    <xf numFmtId="0" fontId="4" fillId="0" borderId="22" xfId="0" applyFont="1" applyBorder="1" applyAlignment="1">
      <alignment horizontal="center" vertical="center" shrinkToFit="1"/>
    </xf>
    <xf numFmtId="0" fontId="4" fillId="0" borderId="21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 shrinkToFit="1"/>
    </xf>
    <xf numFmtId="0" fontId="6" fillId="0" borderId="28" xfId="0" applyFont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</cellXfs>
  <cellStyles count="2">
    <cellStyle name="標準" xfId="0" builtinId="0"/>
    <cellStyle name="標準 2" xfId="1" xr:uid="{96FED201-F669-4AA2-8F35-4B1378116EBC}"/>
  </cellStyles>
  <dxfs count="26">
    <dxf>
      <font>
        <color rgb="FFFF0000"/>
      </font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microsoft.com/office/2017/06/relationships/rdRichValueTypes" Target="richData/rdRichValueType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microsoft.com/office/2017/06/relationships/rdRichValueStructure" Target="richData/rdrichvaluestructure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microsoft.com/office/2017/06/relationships/rdRichValue" Target="richData/rdrichvalue.xml"/><Relationship Id="rId5" Type="http://schemas.openxmlformats.org/officeDocument/2006/relationships/worksheet" Target="worksheets/sheet5.xml"/><Relationship Id="rId10" Type="http://schemas.microsoft.com/office/2022/10/relationships/richValueRel" Target="richData/richValueRel.xml"/><Relationship Id="rId4" Type="http://schemas.openxmlformats.org/officeDocument/2006/relationships/worksheet" Target="worksheets/sheet4.xml"/><Relationship Id="rId9" Type="http://schemas.openxmlformats.org/officeDocument/2006/relationships/sheetMetadata" Target="metadata.xml"/><Relationship Id="rId14" Type="http://schemas.openxmlformats.org/officeDocument/2006/relationships/calcChain" Target="calcChain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C6C15A-A302-43E3-A916-D9CF5EA957B5}">
  <sheetPr codeName="Sheet3">
    <tabColor rgb="FFFF0000"/>
  </sheetPr>
  <dimension ref="B2:R3"/>
  <sheetViews>
    <sheetView workbookViewId="0">
      <selection activeCell="B3" sqref="B3"/>
    </sheetView>
  </sheetViews>
  <sheetFormatPr defaultColWidth="8.69921875" defaultRowHeight="17.399999999999999"/>
  <cols>
    <col min="1" max="1" width="2.8984375" style="2" customWidth="1"/>
    <col min="2" max="3" width="12.3984375" style="2" bestFit="1" customWidth="1"/>
    <col min="4" max="4" width="18.296875" style="2" bestFit="1" customWidth="1"/>
    <col min="5" max="5" width="5" style="2" bestFit="1" customWidth="1"/>
    <col min="6" max="6" width="8.59765625" style="2" bestFit="1" customWidth="1"/>
    <col min="7" max="7" width="12.3984375" style="2" bestFit="1" customWidth="1"/>
    <col min="8" max="8" width="16.296875" style="2" bestFit="1" customWidth="1"/>
    <col min="9" max="9" width="12.3984375" style="2" bestFit="1" customWidth="1"/>
    <col min="10" max="10" width="16.296875" style="2" bestFit="1" customWidth="1"/>
    <col min="11" max="11" width="6.796875" style="2" bestFit="1" customWidth="1"/>
    <col min="12" max="12" width="18.296875" style="2" bestFit="1" customWidth="1"/>
    <col min="13" max="13" width="6.796875" style="2" bestFit="1" customWidth="1"/>
    <col min="14" max="14" width="8.59765625" style="2" bestFit="1" customWidth="1"/>
    <col min="15" max="15" width="5" style="2" bestFit="1" customWidth="1"/>
    <col min="16" max="17" width="16.296875" style="2" bestFit="1" customWidth="1"/>
    <col min="18" max="18" width="14.3984375" style="2" bestFit="1" customWidth="1"/>
    <col min="19" max="16384" width="8.69921875" style="2"/>
  </cols>
  <sheetData>
    <row r="2" spans="2:18">
      <c r="B2" s="3" t="s">
        <v>11748</v>
      </c>
      <c r="C2" s="3" t="s">
        <v>11749</v>
      </c>
      <c r="D2" s="3" t="s">
        <v>11750</v>
      </c>
      <c r="E2" s="3" t="s">
        <v>5</v>
      </c>
      <c r="F2" s="3" t="s">
        <v>6</v>
      </c>
      <c r="G2" s="3" t="s">
        <v>11753</v>
      </c>
      <c r="H2" s="3" t="s">
        <v>22</v>
      </c>
      <c r="I2" s="3" t="s">
        <v>11754</v>
      </c>
      <c r="J2" s="3" t="s">
        <v>11755</v>
      </c>
      <c r="K2" s="3" t="s">
        <v>11756</v>
      </c>
      <c r="L2" s="3" t="s">
        <v>11758</v>
      </c>
      <c r="M2" s="3" t="s">
        <v>11757</v>
      </c>
      <c r="N2" s="3" t="s">
        <v>11759</v>
      </c>
      <c r="O2" s="3" t="s">
        <v>11760</v>
      </c>
      <c r="P2" s="3" t="s">
        <v>11761</v>
      </c>
      <c r="Q2" s="3" t="s">
        <v>11762</v>
      </c>
      <c r="R2" s="3" t="s">
        <v>11763</v>
      </c>
    </row>
    <row r="3" spans="2:18">
      <c r="B3" s="24" t="str">
        <f>志願票!I16&amp;"　"&amp;志願票!X16</f>
        <v>　</v>
      </c>
      <c r="C3" s="24" t="str">
        <f>志願票!I15&amp;"　"&amp;志願票!X15</f>
        <v>　</v>
      </c>
      <c r="D3" s="24" t="str">
        <f>志願票!I9&amp;志願票!S9</f>
        <v/>
      </c>
      <c r="E3" s="24" t="str">
        <f>IF(志願票!AM15="","",志願票!AM15)</f>
        <v/>
      </c>
      <c r="F3" s="25" t="str">
        <f>IFERROR(DATE(志願票!L19,志願票!R19,志願票!V19),"")</f>
        <v/>
      </c>
      <c r="G3" s="24" t="str">
        <f>IF(志願票!AI21="","",志願票!AI21)</f>
        <v/>
      </c>
      <c r="H3" s="24" t="str">
        <f>IF(志願票!N23="","",志願票!N23)</f>
        <v/>
      </c>
      <c r="I3" s="24" t="str">
        <f>IF(志願票!W23="","",志願票!W23)</f>
        <v/>
      </c>
      <c r="J3" s="24" t="str">
        <f>IF(志願票!N25="","",志願票!N25)</f>
        <v/>
      </c>
      <c r="K3" s="24" t="str">
        <f>IF(志願票!S25="","",志願票!S25)</f>
        <v/>
      </c>
      <c r="L3" s="26" t="str">
        <f>IFERROR(DATE(志願票!Z25,志願票!AF25,1),"")</f>
        <v/>
      </c>
      <c r="M3" s="24" t="str">
        <f ca="1">志願票!AJ25</f>
        <v/>
      </c>
      <c r="N3" s="24" t="str">
        <f>IF(AND(志願票!K27&lt;&gt;"",志願票!N27&lt;&gt;""),志願票!K27&amp;"-"&amp;志願票!N27,"")</f>
        <v/>
      </c>
      <c r="O3" s="24" t="str">
        <f>IF(志願票!I28="","",志願票!I28)</f>
        <v/>
      </c>
      <c r="P3" s="24" t="str">
        <f>IF(AND(志願票!K30&lt;&gt;"",志願票!P30&lt;&gt;"",志願票!U30&lt;&gt;""),志願票!K30&amp;"-"&amp;志願票!P30&amp;"-"&amp;志願票!U30,"")</f>
        <v/>
      </c>
      <c r="Q3" s="24" t="str">
        <f>IF(AND(志願票!AA30&lt;&gt;"",志願票!AF30&lt;&gt;"",志願票!AK30&lt;&gt;""),志願票!AA30&amp;"-"&amp;志願票!AF30&amp;"-"&amp;志願票!AK30,"")</f>
        <v/>
      </c>
      <c r="R3" s="24" t="str">
        <f>IF(志願票!Q31="","",志願票!Q31)</f>
        <v/>
      </c>
    </row>
  </sheetData>
  <phoneticPr fontId="2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5DA66F-C3B8-4AE6-8409-8819DA2DA1AC}">
  <sheetPr codeName="Sheet1">
    <tabColor theme="8" tint="0.39997558519241921"/>
  </sheetPr>
  <dimension ref="A2:AN59"/>
  <sheetViews>
    <sheetView tabSelected="1" view="pageBreakPreview" zoomScaleNormal="115" zoomScaleSheetLayoutView="100" workbookViewId="0">
      <selection activeCell="I9" sqref="I9:R11"/>
    </sheetView>
  </sheetViews>
  <sheetFormatPr defaultColWidth="2" defaultRowHeight="12" customHeight="1"/>
  <cols>
    <col min="1" max="16384" width="2" style="17"/>
  </cols>
  <sheetData>
    <row r="2" spans="2:40" ht="16.2">
      <c r="B2" s="91" t="str">
        <f ca="1">IF(MONTH(TODAY())&lt;4,YEAR(TODAY()),YEAR(TODAY())+1)&amp;"年度　国立音楽大学　特別給費奨学生総合型選抜"</f>
        <v>2027年度　国立音楽大学　特別給費奨学生総合型選抜</v>
      </c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  <c r="Z2" s="91"/>
      <c r="AA2" s="91"/>
      <c r="AB2" s="91"/>
      <c r="AC2" s="91"/>
      <c r="AD2" s="91"/>
      <c r="AE2" s="91"/>
      <c r="AF2" s="91"/>
      <c r="AG2" s="91"/>
      <c r="AH2" s="91"/>
      <c r="AI2" s="91"/>
      <c r="AJ2" s="91"/>
      <c r="AK2" s="91"/>
      <c r="AL2" s="91"/>
      <c r="AM2" s="91"/>
      <c r="AN2" s="91"/>
    </row>
    <row r="3" spans="2:40" ht="16.2">
      <c r="B3" s="91" t="s">
        <v>19</v>
      </c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  <c r="T3" s="91"/>
      <c r="U3" s="91"/>
      <c r="V3" s="91"/>
      <c r="W3" s="91"/>
      <c r="X3" s="91"/>
      <c r="Y3" s="91"/>
      <c r="Z3" s="91"/>
      <c r="AA3" s="91"/>
      <c r="AB3" s="91"/>
      <c r="AC3" s="91"/>
      <c r="AD3" s="91"/>
      <c r="AE3" s="91"/>
      <c r="AF3" s="91"/>
      <c r="AG3" s="91"/>
      <c r="AH3" s="91"/>
      <c r="AI3" s="91"/>
      <c r="AJ3" s="91"/>
      <c r="AK3" s="91"/>
      <c r="AL3" s="91"/>
      <c r="AM3" s="91"/>
      <c r="AN3" s="91"/>
    </row>
    <row r="4" spans="2:40" ht="12" customHeight="1" thickBot="1"/>
    <row r="5" spans="2:40" ht="12" customHeight="1">
      <c r="B5" s="53" t="s">
        <v>0</v>
      </c>
      <c r="C5" s="54"/>
      <c r="D5" s="54"/>
      <c r="E5" s="54"/>
      <c r="F5" s="54"/>
      <c r="G5" s="54"/>
      <c r="H5" s="54"/>
      <c r="I5" s="94"/>
      <c r="J5" s="54"/>
      <c r="K5" s="54"/>
      <c r="L5" s="54"/>
      <c r="M5" s="54"/>
      <c r="N5" s="54"/>
      <c r="O5" s="95"/>
      <c r="AI5" s="106" t="s">
        <v>17</v>
      </c>
      <c r="AJ5" s="107"/>
      <c r="AK5" s="107"/>
      <c r="AL5" s="107"/>
      <c r="AM5" s="107"/>
      <c r="AN5" s="108"/>
    </row>
    <row r="6" spans="2:40" ht="12" customHeight="1">
      <c r="B6" s="92"/>
      <c r="C6" s="93"/>
      <c r="D6" s="93"/>
      <c r="E6" s="93"/>
      <c r="F6" s="93"/>
      <c r="G6" s="93"/>
      <c r="H6" s="93"/>
      <c r="I6" s="96"/>
      <c r="J6" s="93"/>
      <c r="K6" s="93"/>
      <c r="L6" s="93"/>
      <c r="M6" s="93"/>
      <c r="N6" s="93"/>
      <c r="O6" s="97"/>
      <c r="AI6" s="109"/>
      <c r="AJ6" s="110"/>
      <c r="AK6" s="110"/>
      <c r="AL6" s="110"/>
      <c r="AM6" s="110"/>
      <c r="AN6" s="111"/>
    </row>
    <row r="7" spans="2:40" ht="12" customHeight="1" thickBot="1">
      <c r="B7" s="55"/>
      <c r="C7" s="56"/>
      <c r="D7" s="56"/>
      <c r="E7" s="56"/>
      <c r="F7" s="56"/>
      <c r="G7" s="56"/>
      <c r="H7" s="56"/>
      <c r="I7" s="98"/>
      <c r="J7" s="56"/>
      <c r="K7" s="56"/>
      <c r="L7" s="56"/>
      <c r="M7" s="56"/>
      <c r="N7" s="56"/>
      <c r="O7" s="99"/>
      <c r="AI7" s="109"/>
      <c r="AJ7" s="110"/>
      <c r="AK7" s="110"/>
      <c r="AL7" s="110"/>
      <c r="AM7" s="110"/>
      <c r="AN7" s="111"/>
    </row>
    <row r="8" spans="2:40" ht="12" customHeight="1" thickBot="1">
      <c r="AI8" s="109"/>
      <c r="AJ8" s="110"/>
      <c r="AK8" s="110"/>
      <c r="AL8" s="110"/>
      <c r="AM8" s="110"/>
      <c r="AN8" s="111"/>
    </row>
    <row r="9" spans="2:40" ht="12" customHeight="1">
      <c r="B9" s="100" t="s">
        <v>18</v>
      </c>
      <c r="C9" s="101"/>
      <c r="D9" s="101"/>
      <c r="E9" s="101"/>
      <c r="F9" s="101"/>
      <c r="G9" s="101"/>
      <c r="H9" s="101"/>
      <c r="I9" s="115"/>
      <c r="J9" s="115"/>
      <c r="K9" s="115"/>
      <c r="L9" s="115"/>
      <c r="M9" s="115"/>
      <c r="N9" s="115"/>
      <c r="O9" s="115"/>
      <c r="P9" s="115"/>
      <c r="Q9" s="115"/>
      <c r="R9" s="116"/>
      <c r="S9" s="121" t="str">
        <f>IF($I$9="声楽専修","（声楽）",IF($I$9="鍵盤楽器専修","（ピアノ）",""))</f>
        <v/>
      </c>
      <c r="T9" s="122"/>
      <c r="U9" s="122"/>
      <c r="V9" s="122"/>
      <c r="W9" s="122"/>
      <c r="X9" s="122"/>
      <c r="Y9" s="122"/>
      <c r="Z9" s="122"/>
      <c r="AA9" s="122"/>
      <c r="AB9" s="122"/>
      <c r="AC9" s="122"/>
      <c r="AD9" s="122"/>
      <c r="AE9" s="122"/>
      <c r="AF9" s="123"/>
      <c r="AI9" s="109"/>
      <c r="AJ9" s="110"/>
      <c r="AK9" s="110"/>
      <c r="AL9" s="110"/>
      <c r="AM9" s="110"/>
      <c r="AN9" s="111"/>
    </row>
    <row r="10" spans="2:40" ht="12" customHeight="1">
      <c r="B10" s="102"/>
      <c r="C10" s="103"/>
      <c r="D10" s="103"/>
      <c r="E10" s="103"/>
      <c r="F10" s="103"/>
      <c r="G10" s="103"/>
      <c r="H10" s="103"/>
      <c r="I10" s="117"/>
      <c r="J10" s="117"/>
      <c r="K10" s="117"/>
      <c r="L10" s="117"/>
      <c r="M10" s="117"/>
      <c r="N10" s="117"/>
      <c r="O10" s="117"/>
      <c r="P10" s="117"/>
      <c r="Q10" s="117"/>
      <c r="R10" s="118"/>
      <c r="S10" s="124"/>
      <c r="T10" s="125"/>
      <c r="U10" s="125"/>
      <c r="V10" s="125"/>
      <c r="W10" s="125"/>
      <c r="X10" s="125"/>
      <c r="Y10" s="125"/>
      <c r="Z10" s="125"/>
      <c r="AA10" s="125"/>
      <c r="AB10" s="125"/>
      <c r="AC10" s="125"/>
      <c r="AD10" s="125"/>
      <c r="AE10" s="125"/>
      <c r="AF10" s="126"/>
      <c r="AI10" s="109"/>
      <c r="AJ10" s="110"/>
      <c r="AK10" s="110"/>
      <c r="AL10" s="110"/>
      <c r="AM10" s="110"/>
      <c r="AN10" s="111"/>
    </row>
    <row r="11" spans="2:40" ht="12" customHeight="1" thickBot="1">
      <c r="B11" s="104"/>
      <c r="C11" s="105"/>
      <c r="D11" s="105"/>
      <c r="E11" s="105"/>
      <c r="F11" s="105"/>
      <c r="G11" s="105"/>
      <c r="H11" s="105"/>
      <c r="I11" s="119"/>
      <c r="J11" s="119"/>
      <c r="K11" s="119"/>
      <c r="L11" s="119"/>
      <c r="M11" s="119"/>
      <c r="N11" s="119"/>
      <c r="O11" s="119"/>
      <c r="P11" s="119"/>
      <c r="Q11" s="119"/>
      <c r="R11" s="120"/>
      <c r="S11" s="127"/>
      <c r="T11" s="128"/>
      <c r="U11" s="128"/>
      <c r="V11" s="128"/>
      <c r="W11" s="128"/>
      <c r="X11" s="128"/>
      <c r="Y11" s="128"/>
      <c r="Z11" s="128"/>
      <c r="AA11" s="128"/>
      <c r="AB11" s="128"/>
      <c r="AC11" s="128"/>
      <c r="AD11" s="128"/>
      <c r="AE11" s="128"/>
      <c r="AF11" s="129"/>
      <c r="AI11" s="109"/>
      <c r="AJ11" s="110"/>
      <c r="AK11" s="110"/>
      <c r="AL11" s="110"/>
      <c r="AM11" s="110"/>
      <c r="AN11" s="111"/>
    </row>
    <row r="12" spans="2:40" ht="12" customHeight="1" thickBot="1">
      <c r="AI12" s="112"/>
      <c r="AJ12" s="113"/>
      <c r="AK12" s="113"/>
      <c r="AL12" s="113"/>
      <c r="AM12" s="113"/>
      <c r="AN12" s="114"/>
    </row>
    <row r="13" spans="2:40" ht="12" customHeight="1" thickBot="1"/>
    <row r="14" spans="2:40" ht="12" customHeight="1" thickBot="1">
      <c r="I14" s="166" t="s">
        <v>3</v>
      </c>
      <c r="J14" s="143"/>
      <c r="K14" s="143"/>
      <c r="L14" s="143"/>
      <c r="M14" s="143"/>
      <c r="N14" s="143"/>
      <c r="O14" s="143"/>
      <c r="P14" s="143"/>
      <c r="Q14" s="143"/>
      <c r="R14" s="143"/>
      <c r="S14" s="143"/>
      <c r="T14" s="143"/>
      <c r="U14" s="143"/>
      <c r="V14" s="143"/>
      <c r="W14" s="144"/>
      <c r="X14" s="142" t="s">
        <v>4</v>
      </c>
      <c r="Y14" s="143"/>
      <c r="Z14" s="143"/>
      <c r="AA14" s="143"/>
      <c r="AB14" s="143"/>
      <c r="AC14" s="143"/>
      <c r="AD14" s="143"/>
      <c r="AE14" s="143"/>
      <c r="AF14" s="143"/>
      <c r="AG14" s="143"/>
      <c r="AH14" s="143"/>
      <c r="AI14" s="143"/>
      <c r="AJ14" s="143"/>
      <c r="AK14" s="143"/>
      <c r="AL14" s="144"/>
      <c r="AM14" s="133" t="s">
        <v>5</v>
      </c>
      <c r="AN14" s="136"/>
    </row>
    <row r="15" spans="2:40" ht="12" customHeight="1">
      <c r="B15" s="172" t="s">
        <v>1</v>
      </c>
      <c r="C15" s="173"/>
      <c r="D15" s="173"/>
      <c r="E15" s="173"/>
      <c r="F15" s="173"/>
      <c r="G15" s="173"/>
      <c r="H15" s="94"/>
      <c r="I15" s="145"/>
      <c r="J15" s="146"/>
      <c r="K15" s="146"/>
      <c r="L15" s="146"/>
      <c r="M15" s="146"/>
      <c r="N15" s="146"/>
      <c r="O15" s="146"/>
      <c r="P15" s="146"/>
      <c r="Q15" s="146"/>
      <c r="R15" s="146"/>
      <c r="S15" s="146"/>
      <c r="T15" s="146"/>
      <c r="U15" s="146"/>
      <c r="V15" s="146"/>
      <c r="W15" s="147"/>
      <c r="X15" s="145"/>
      <c r="Y15" s="146"/>
      <c r="Z15" s="146"/>
      <c r="AA15" s="146"/>
      <c r="AB15" s="146"/>
      <c r="AC15" s="146"/>
      <c r="AD15" s="146"/>
      <c r="AE15" s="146"/>
      <c r="AF15" s="146"/>
      <c r="AG15" s="146"/>
      <c r="AH15" s="146"/>
      <c r="AI15" s="146"/>
      <c r="AJ15" s="146"/>
      <c r="AK15" s="146"/>
      <c r="AL15" s="147"/>
      <c r="AM15" s="137"/>
      <c r="AN15" s="48"/>
    </row>
    <row r="16" spans="2:40" ht="12" customHeight="1">
      <c r="B16" s="170" t="s">
        <v>2</v>
      </c>
      <c r="C16" s="171"/>
      <c r="D16" s="171"/>
      <c r="E16" s="171"/>
      <c r="F16" s="171"/>
      <c r="G16" s="171"/>
      <c r="H16" s="171"/>
      <c r="I16" s="148"/>
      <c r="J16" s="149"/>
      <c r="K16" s="149"/>
      <c r="L16" s="149"/>
      <c r="M16" s="149"/>
      <c r="N16" s="149"/>
      <c r="O16" s="149"/>
      <c r="P16" s="149"/>
      <c r="Q16" s="149"/>
      <c r="R16" s="149"/>
      <c r="S16" s="149"/>
      <c r="T16" s="149"/>
      <c r="U16" s="149"/>
      <c r="V16" s="149"/>
      <c r="W16" s="150"/>
      <c r="X16" s="148"/>
      <c r="Y16" s="149"/>
      <c r="Z16" s="149"/>
      <c r="AA16" s="149"/>
      <c r="AB16" s="149"/>
      <c r="AC16" s="149"/>
      <c r="AD16" s="149"/>
      <c r="AE16" s="149"/>
      <c r="AF16" s="149"/>
      <c r="AG16" s="149"/>
      <c r="AH16" s="149"/>
      <c r="AI16" s="149"/>
      <c r="AJ16" s="149"/>
      <c r="AK16" s="149"/>
      <c r="AL16" s="150"/>
      <c r="AM16" s="138"/>
      <c r="AN16" s="139"/>
    </row>
    <row r="17" spans="1:40" ht="12" customHeight="1">
      <c r="B17" s="102"/>
      <c r="C17" s="103"/>
      <c r="D17" s="103"/>
      <c r="E17" s="103"/>
      <c r="F17" s="103"/>
      <c r="G17" s="103"/>
      <c r="H17" s="103"/>
      <c r="I17" s="15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152"/>
      <c r="X17" s="15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41"/>
      <c r="AL17" s="152"/>
      <c r="AM17" s="138"/>
      <c r="AN17" s="139"/>
    </row>
    <row r="18" spans="1:40" ht="12" customHeight="1">
      <c r="B18" s="102"/>
      <c r="C18" s="103"/>
      <c r="D18" s="103"/>
      <c r="E18" s="103"/>
      <c r="F18" s="103"/>
      <c r="G18" s="103"/>
      <c r="H18" s="103"/>
      <c r="I18" s="153"/>
      <c r="J18" s="154"/>
      <c r="K18" s="154"/>
      <c r="L18" s="154"/>
      <c r="M18" s="154"/>
      <c r="N18" s="154"/>
      <c r="O18" s="154"/>
      <c r="P18" s="154"/>
      <c r="Q18" s="154"/>
      <c r="R18" s="154"/>
      <c r="S18" s="154"/>
      <c r="T18" s="154"/>
      <c r="U18" s="154"/>
      <c r="V18" s="154"/>
      <c r="W18" s="155"/>
      <c r="X18" s="153"/>
      <c r="Y18" s="154"/>
      <c r="Z18" s="154"/>
      <c r="AA18" s="154"/>
      <c r="AB18" s="154"/>
      <c r="AC18" s="154"/>
      <c r="AD18" s="154"/>
      <c r="AE18" s="154"/>
      <c r="AF18" s="154"/>
      <c r="AG18" s="154"/>
      <c r="AH18" s="154"/>
      <c r="AI18" s="154"/>
      <c r="AJ18" s="154"/>
      <c r="AK18" s="154"/>
      <c r="AL18" s="155"/>
      <c r="AM18" s="140"/>
      <c r="AN18" s="141"/>
    </row>
    <row r="19" spans="1:40" ht="12" customHeight="1">
      <c r="A19" s="18"/>
      <c r="B19" s="169" t="s">
        <v>6</v>
      </c>
      <c r="C19" s="131"/>
      <c r="D19" s="131"/>
      <c r="E19" s="131"/>
      <c r="F19" s="131"/>
      <c r="G19" s="131"/>
      <c r="H19" s="131"/>
      <c r="I19" s="168" t="s">
        <v>7</v>
      </c>
      <c r="J19" s="90"/>
      <c r="K19" s="90"/>
      <c r="L19" s="27"/>
      <c r="M19" s="27"/>
      <c r="N19" s="27"/>
      <c r="O19" s="27"/>
      <c r="P19" s="90" t="s">
        <v>8</v>
      </c>
      <c r="Q19" s="90"/>
      <c r="R19" s="89"/>
      <c r="S19" s="89"/>
      <c r="T19" s="90" t="s">
        <v>9</v>
      </c>
      <c r="U19" s="90"/>
      <c r="V19" s="164"/>
      <c r="W19" s="164"/>
      <c r="X19" s="90" t="s">
        <v>10</v>
      </c>
      <c r="Y19" s="165"/>
      <c r="Z19" s="28" t="str">
        <f ca="1">IF(MONTH(TODAY())&lt;4,YEAR(TODAY()),YEAR(TODAY())+1)&amp;"月4月1日現在の年齢"</f>
        <v>2027月4月1日現在の年齢</v>
      </c>
      <c r="AA19" s="29"/>
      <c r="AB19" s="29"/>
      <c r="AC19" s="29"/>
      <c r="AD19" s="29"/>
      <c r="AE19" s="29"/>
      <c r="AF19" s="29"/>
      <c r="AG19" s="29"/>
      <c r="AH19" s="29"/>
      <c r="AI19" s="29"/>
      <c r="AJ19" s="162"/>
      <c r="AK19" s="93" t="str">
        <f ca="1">IFERROR(IF(AND($L$19&lt;&gt;"",$R$19&lt;&gt;"",$V$19&lt;&gt;""),DATEDIF(DATE($L$19,$R$19,$V$19),DATE(IF(MONTH(TODAY())&lt;4,YEAR(TODAY()),YEAR(TODAY())+1),4,1),"Y"),""),"")</f>
        <v/>
      </c>
      <c r="AL19" s="93"/>
      <c r="AM19" s="93" t="s">
        <v>11</v>
      </c>
      <c r="AN19" s="97"/>
    </row>
    <row r="20" spans="1:40" ht="12" customHeight="1" thickBot="1">
      <c r="A20" s="18"/>
      <c r="B20" s="104"/>
      <c r="C20" s="105"/>
      <c r="D20" s="105"/>
      <c r="E20" s="105"/>
      <c r="F20" s="105"/>
      <c r="G20" s="105"/>
      <c r="H20" s="105"/>
      <c r="I20" s="62"/>
      <c r="J20" s="63"/>
      <c r="K20" s="63"/>
      <c r="L20" s="51"/>
      <c r="M20" s="51"/>
      <c r="N20" s="51"/>
      <c r="O20" s="51"/>
      <c r="P20" s="63"/>
      <c r="Q20" s="63"/>
      <c r="R20" s="89"/>
      <c r="S20" s="89"/>
      <c r="T20" s="90"/>
      <c r="U20" s="90"/>
      <c r="V20" s="164"/>
      <c r="W20" s="164"/>
      <c r="X20" s="90"/>
      <c r="Y20" s="165"/>
      <c r="Z20" s="62"/>
      <c r="AA20" s="63"/>
      <c r="AB20" s="63"/>
      <c r="AC20" s="63"/>
      <c r="AD20" s="63"/>
      <c r="AE20" s="63"/>
      <c r="AF20" s="63"/>
      <c r="AG20" s="63"/>
      <c r="AH20" s="63"/>
      <c r="AI20" s="63"/>
      <c r="AJ20" s="163"/>
      <c r="AK20" s="93"/>
      <c r="AL20" s="93"/>
      <c r="AM20" s="56"/>
      <c r="AN20" s="99"/>
    </row>
    <row r="21" spans="1:40" ht="12" customHeight="1">
      <c r="B21" s="53" t="s">
        <v>11767</v>
      </c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4"/>
      <c r="Z21" s="54"/>
      <c r="AA21" s="54"/>
      <c r="AB21" s="54"/>
      <c r="AC21" s="54"/>
      <c r="AD21" s="54"/>
      <c r="AE21" s="54"/>
      <c r="AF21" s="54"/>
      <c r="AG21" s="54"/>
      <c r="AH21" s="54"/>
      <c r="AI21" s="49"/>
      <c r="AJ21" s="49"/>
      <c r="AK21" s="49"/>
      <c r="AL21" s="49"/>
      <c r="AM21" s="49"/>
      <c r="AN21" s="50"/>
    </row>
    <row r="22" spans="1:40" ht="12" customHeight="1" thickBot="1">
      <c r="B22" s="55"/>
      <c r="C22" s="56"/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56"/>
      <c r="T22" s="56"/>
      <c r="U22" s="56"/>
      <c r="V22" s="56"/>
      <c r="W22" s="56"/>
      <c r="X22" s="56"/>
      <c r="Y22" s="56"/>
      <c r="Z22" s="56"/>
      <c r="AA22" s="56"/>
      <c r="AB22" s="56"/>
      <c r="AC22" s="56"/>
      <c r="AD22" s="56"/>
      <c r="AE22" s="56"/>
      <c r="AF22" s="56"/>
      <c r="AG22" s="56"/>
      <c r="AH22" s="56"/>
      <c r="AI22" s="51"/>
      <c r="AJ22" s="51"/>
      <c r="AK22" s="51"/>
      <c r="AL22" s="51"/>
      <c r="AM22" s="51"/>
      <c r="AN22" s="52"/>
    </row>
    <row r="23" spans="1:40" ht="12" customHeight="1">
      <c r="A23" s="18"/>
      <c r="B23" s="57" t="s">
        <v>21</v>
      </c>
      <c r="C23" s="58"/>
      <c r="D23" s="58"/>
      <c r="E23" s="58"/>
      <c r="F23" s="58"/>
      <c r="G23" s="58"/>
      <c r="H23" s="59"/>
      <c r="I23" s="64" t="s">
        <v>22</v>
      </c>
      <c r="J23" s="65"/>
      <c r="K23" s="65"/>
      <c r="L23" s="65"/>
      <c r="M23" s="65"/>
      <c r="N23" s="68"/>
      <c r="O23" s="68"/>
      <c r="P23" s="68"/>
      <c r="Q23" s="68"/>
      <c r="R23" s="68"/>
      <c r="S23" s="70" t="s">
        <v>11707</v>
      </c>
      <c r="T23" s="71"/>
      <c r="U23" s="71"/>
      <c r="V23" s="71"/>
      <c r="W23" s="74" t="str">
        <f>IFERROR(IF(_xlfn.XLOOKUP($N$23,高等学校等コード!$E:$E,高等学校等コード!$H:$H)=0,"",_xlfn.XLOOKUP($N$23,高等学校等コード!$E:$E,高等学校等コード!$H:$H)),"")</f>
        <v/>
      </c>
      <c r="X23" s="74"/>
      <c r="Y23" s="74"/>
      <c r="Z23" s="74"/>
      <c r="AA23" s="74"/>
      <c r="AB23" s="74"/>
      <c r="AC23" s="74"/>
      <c r="AD23" s="74"/>
      <c r="AE23" s="74"/>
      <c r="AF23" s="74"/>
      <c r="AG23" s="74"/>
      <c r="AH23" s="74"/>
      <c r="AI23" s="74"/>
      <c r="AJ23" s="74"/>
      <c r="AK23" s="74"/>
      <c r="AL23" s="74"/>
      <c r="AM23" s="74"/>
      <c r="AN23" s="75"/>
    </row>
    <row r="24" spans="1:40" ht="12" customHeight="1">
      <c r="A24" s="18"/>
      <c r="B24" s="35"/>
      <c r="C24" s="36"/>
      <c r="D24" s="36"/>
      <c r="E24" s="36"/>
      <c r="F24" s="36"/>
      <c r="G24" s="36"/>
      <c r="H24" s="60"/>
      <c r="I24" s="66"/>
      <c r="J24" s="67"/>
      <c r="K24" s="67"/>
      <c r="L24" s="67"/>
      <c r="M24" s="67"/>
      <c r="N24" s="69"/>
      <c r="O24" s="69"/>
      <c r="P24" s="69"/>
      <c r="Q24" s="69"/>
      <c r="R24" s="69"/>
      <c r="S24" s="72"/>
      <c r="T24" s="73"/>
      <c r="U24" s="73"/>
      <c r="V24" s="73"/>
      <c r="W24" s="76"/>
      <c r="X24" s="76"/>
      <c r="Y24" s="76"/>
      <c r="Z24" s="76"/>
      <c r="AA24" s="76"/>
      <c r="AB24" s="76"/>
      <c r="AC24" s="76"/>
      <c r="AD24" s="76"/>
      <c r="AE24" s="76"/>
      <c r="AF24" s="76"/>
      <c r="AG24" s="76"/>
      <c r="AH24" s="76"/>
      <c r="AI24" s="76"/>
      <c r="AJ24" s="76"/>
      <c r="AK24" s="76"/>
      <c r="AL24" s="76"/>
      <c r="AM24" s="76"/>
      <c r="AN24" s="77"/>
    </row>
    <row r="25" spans="1:40" ht="12" customHeight="1">
      <c r="A25" s="18"/>
      <c r="B25" s="35"/>
      <c r="C25" s="36"/>
      <c r="D25" s="36"/>
      <c r="E25" s="36"/>
      <c r="F25" s="36"/>
      <c r="G25" s="36"/>
      <c r="H25" s="60"/>
      <c r="I25" s="85" t="s">
        <v>11645</v>
      </c>
      <c r="J25" s="86"/>
      <c r="K25" s="86"/>
      <c r="L25" s="86"/>
      <c r="M25" s="86"/>
      <c r="N25" s="84" t="str">
        <f>IFERROR(IF(_xlfn.XLOOKUP($N$23,高等学校等コード!$E:$E,高等学校等コード!$F:$F)=0,"",_xlfn.XLOOKUP($N$23,高等学校等コード!$E:$E,高等学校等コード!$F:$F)),"")</f>
        <v/>
      </c>
      <c r="O25" s="84"/>
      <c r="P25" s="84"/>
      <c r="Q25" s="84"/>
      <c r="R25" s="84"/>
      <c r="S25" s="84" t="str">
        <f>IFERROR(IF(_xlfn.XLOOKUP($N$23,高等学校等コード!$E:$E,高等学校等コード!$G:$G)=0,"",_xlfn.XLOOKUP($N$23,高等学校等コード!$E:$E,高等学校等コード!$G:$G)),"")</f>
        <v/>
      </c>
      <c r="T25" s="84"/>
      <c r="U25" s="84"/>
      <c r="V25" s="84"/>
      <c r="W25" s="28" t="s">
        <v>7</v>
      </c>
      <c r="X25" s="29"/>
      <c r="Y25" s="29"/>
      <c r="Z25" s="39"/>
      <c r="AA25" s="39"/>
      <c r="AB25" s="39"/>
      <c r="AC25" s="39"/>
      <c r="AD25" s="78" t="s">
        <v>8</v>
      </c>
      <c r="AE25" s="78"/>
      <c r="AF25" s="39"/>
      <c r="AG25" s="39"/>
      <c r="AH25" s="78" t="s">
        <v>9</v>
      </c>
      <c r="AI25" s="78"/>
      <c r="AJ25" s="80" t="str">
        <f ca="1">IFERROR(IF(AND($Z$25&lt;&gt;"",$AF$25&lt;&gt;""),IF(VALUE(LEFT($N$23,5))&gt;50000,"高認（見込）等",IF(OR(AND(VALUE($Z$25)=IF(MONTH(TODAY())&lt;4,YEAR(TODAY()),YEAR(TODAY())+1)-1,VALUE($AF$25)&gt;10),VALUE($Z$25)=IF(MONTH(TODAY())&lt;4,YEAR(TODAY()),YEAR(TODAY())+1)),"卒業見込","卒業")),""),"")</f>
        <v/>
      </c>
      <c r="AK25" s="80"/>
      <c r="AL25" s="80"/>
      <c r="AM25" s="80"/>
      <c r="AN25" s="81"/>
    </row>
    <row r="26" spans="1:40" ht="12" customHeight="1" thickBot="1">
      <c r="A26" s="18"/>
      <c r="B26" s="37"/>
      <c r="C26" s="38"/>
      <c r="D26" s="38"/>
      <c r="E26" s="38"/>
      <c r="F26" s="38"/>
      <c r="G26" s="38"/>
      <c r="H26" s="61"/>
      <c r="I26" s="87"/>
      <c r="J26" s="88"/>
      <c r="K26" s="88"/>
      <c r="L26" s="88"/>
      <c r="M26" s="88"/>
      <c r="N26" s="82"/>
      <c r="O26" s="82"/>
      <c r="P26" s="82"/>
      <c r="Q26" s="82"/>
      <c r="R26" s="82"/>
      <c r="S26" s="82"/>
      <c r="T26" s="82"/>
      <c r="U26" s="82"/>
      <c r="V26" s="82"/>
      <c r="W26" s="62"/>
      <c r="X26" s="63"/>
      <c r="Y26" s="63"/>
      <c r="Z26" s="43"/>
      <c r="AA26" s="43"/>
      <c r="AB26" s="43"/>
      <c r="AC26" s="43"/>
      <c r="AD26" s="79"/>
      <c r="AE26" s="79"/>
      <c r="AF26" s="43"/>
      <c r="AG26" s="43"/>
      <c r="AH26" s="79"/>
      <c r="AI26" s="79"/>
      <c r="AJ26" s="82"/>
      <c r="AK26" s="82"/>
      <c r="AL26" s="82"/>
      <c r="AM26" s="82"/>
      <c r="AN26" s="83"/>
    </row>
    <row r="27" spans="1:40" ht="12" customHeight="1" thickBot="1">
      <c r="A27" s="18"/>
      <c r="B27" s="130" t="s">
        <v>20</v>
      </c>
      <c r="C27" s="131"/>
      <c r="D27" s="131"/>
      <c r="E27" s="131"/>
      <c r="F27" s="131"/>
      <c r="G27" s="131"/>
      <c r="H27" s="131"/>
      <c r="I27" s="133" t="s">
        <v>12</v>
      </c>
      <c r="J27" s="134"/>
      <c r="K27" s="135"/>
      <c r="L27" s="135"/>
      <c r="M27" s="19" t="s">
        <v>13</v>
      </c>
      <c r="N27" s="135"/>
      <c r="O27" s="135"/>
      <c r="P27" s="167"/>
      <c r="Q27" s="20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</row>
    <row r="28" spans="1:40" ht="12" customHeight="1">
      <c r="A28" s="18"/>
      <c r="B28" s="132"/>
      <c r="C28" s="103"/>
      <c r="D28" s="103"/>
      <c r="E28" s="103"/>
      <c r="F28" s="103"/>
      <c r="G28" s="103"/>
      <c r="H28" s="103"/>
      <c r="I28" s="156"/>
      <c r="J28" s="157"/>
      <c r="K28" s="157"/>
      <c r="L28" s="157"/>
      <c r="M28" s="157"/>
      <c r="N28" s="157"/>
      <c r="O28" s="157"/>
      <c r="P28" s="157"/>
      <c r="Q28" s="157"/>
      <c r="R28" s="157"/>
      <c r="S28" s="157"/>
      <c r="T28" s="157"/>
      <c r="U28" s="157"/>
      <c r="V28" s="157"/>
      <c r="W28" s="157"/>
      <c r="X28" s="157"/>
      <c r="Y28" s="157"/>
      <c r="Z28" s="157"/>
      <c r="AA28" s="157"/>
      <c r="AB28" s="157"/>
      <c r="AC28" s="157"/>
      <c r="AD28" s="157"/>
      <c r="AE28" s="157"/>
      <c r="AF28" s="157"/>
      <c r="AG28" s="157"/>
      <c r="AH28" s="157"/>
      <c r="AI28" s="157"/>
      <c r="AJ28" s="157"/>
      <c r="AK28" s="157"/>
      <c r="AL28" s="157"/>
      <c r="AM28" s="157"/>
      <c r="AN28" s="158"/>
    </row>
    <row r="29" spans="1:40" ht="12" customHeight="1">
      <c r="A29" s="18"/>
      <c r="B29" s="132"/>
      <c r="C29" s="103"/>
      <c r="D29" s="103"/>
      <c r="E29" s="103"/>
      <c r="F29" s="103"/>
      <c r="G29" s="103"/>
      <c r="H29" s="103"/>
      <c r="I29" s="159"/>
      <c r="J29" s="160"/>
      <c r="K29" s="160"/>
      <c r="L29" s="160"/>
      <c r="M29" s="160"/>
      <c r="N29" s="160"/>
      <c r="O29" s="160"/>
      <c r="P29" s="160"/>
      <c r="Q29" s="160"/>
      <c r="R29" s="160"/>
      <c r="S29" s="160"/>
      <c r="T29" s="160"/>
      <c r="U29" s="160"/>
      <c r="V29" s="160"/>
      <c r="W29" s="160"/>
      <c r="X29" s="160"/>
      <c r="Y29" s="160"/>
      <c r="Z29" s="160"/>
      <c r="AA29" s="160"/>
      <c r="AB29" s="160"/>
      <c r="AC29" s="160"/>
      <c r="AD29" s="160"/>
      <c r="AE29" s="160"/>
      <c r="AF29" s="160"/>
      <c r="AG29" s="160"/>
      <c r="AH29" s="160"/>
      <c r="AI29" s="160"/>
      <c r="AJ29" s="160"/>
      <c r="AK29" s="160"/>
      <c r="AL29" s="160"/>
      <c r="AM29" s="160"/>
      <c r="AN29" s="161"/>
    </row>
    <row r="30" spans="1:40" ht="13.2">
      <c r="A30" s="18"/>
      <c r="B30" s="30" t="s">
        <v>14</v>
      </c>
      <c r="C30" s="31"/>
      <c r="D30" s="31"/>
      <c r="E30" s="31"/>
      <c r="F30" s="31"/>
      <c r="G30" s="31"/>
      <c r="H30" s="32"/>
      <c r="I30" s="28" t="s">
        <v>15</v>
      </c>
      <c r="J30" s="29"/>
      <c r="K30" s="27"/>
      <c r="L30" s="27"/>
      <c r="M30" s="27"/>
      <c r="N30" s="27"/>
      <c r="O30" s="22" t="s">
        <v>13</v>
      </c>
      <c r="P30" s="27"/>
      <c r="Q30" s="27"/>
      <c r="R30" s="27"/>
      <c r="S30" s="27"/>
      <c r="T30" s="22" t="s">
        <v>13</v>
      </c>
      <c r="U30" s="27"/>
      <c r="V30" s="27"/>
      <c r="W30" s="27"/>
      <c r="X30" s="45"/>
      <c r="Y30" s="46" t="s">
        <v>16</v>
      </c>
      <c r="Z30" s="47"/>
      <c r="AA30" s="27"/>
      <c r="AB30" s="27"/>
      <c r="AC30" s="27"/>
      <c r="AD30" s="27"/>
      <c r="AE30" s="22" t="s">
        <v>13</v>
      </c>
      <c r="AF30" s="27"/>
      <c r="AG30" s="27"/>
      <c r="AH30" s="27"/>
      <c r="AI30" s="27"/>
      <c r="AJ30" s="22" t="s">
        <v>13</v>
      </c>
      <c r="AK30" s="27"/>
      <c r="AL30" s="27"/>
      <c r="AM30" s="27"/>
      <c r="AN30" s="48"/>
    </row>
    <row r="31" spans="1:40" ht="12" customHeight="1">
      <c r="B31" s="33" t="s">
        <v>11768</v>
      </c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  <c r="AF31" s="39"/>
      <c r="AG31" s="39"/>
      <c r="AH31" s="39"/>
      <c r="AI31" s="39"/>
      <c r="AJ31" s="39"/>
      <c r="AK31" s="39"/>
      <c r="AL31" s="39"/>
      <c r="AM31" s="39"/>
      <c r="AN31" s="40"/>
    </row>
    <row r="32" spans="1:40" ht="12" customHeight="1">
      <c r="B32" s="35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1"/>
      <c r="AK32" s="41"/>
      <c r="AL32" s="41"/>
      <c r="AM32" s="41"/>
      <c r="AN32" s="42"/>
    </row>
    <row r="33" spans="1:40" ht="12" customHeight="1" thickBot="1">
      <c r="B33" s="37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43"/>
      <c r="R33" s="43"/>
      <c r="S33" s="43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43"/>
      <c r="AL33" s="43"/>
      <c r="AM33" s="43"/>
      <c r="AN33" s="44"/>
    </row>
    <row r="35" spans="1:40" ht="12" customHeight="1">
      <c r="B35" s="17" t="s">
        <v>11751</v>
      </c>
    </row>
    <row r="36" spans="1:40" ht="12" customHeight="1">
      <c r="B36" s="103" t="s">
        <v>11713</v>
      </c>
      <c r="C36" s="103"/>
      <c r="D36" s="103"/>
      <c r="E36" s="103"/>
      <c r="F36" s="103"/>
      <c r="G36" s="103"/>
      <c r="H36" s="103"/>
      <c r="I36" s="103"/>
      <c r="J36" s="103"/>
      <c r="K36" s="103"/>
      <c r="L36" s="103"/>
      <c r="M36" s="103"/>
      <c r="N36" s="103" t="s">
        <v>11712</v>
      </c>
      <c r="O36" s="103"/>
      <c r="P36" s="103"/>
      <c r="Q36" s="103"/>
      <c r="R36" s="103"/>
      <c r="S36" s="103"/>
      <c r="T36" s="103"/>
      <c r="U36" s="103"/>
      <c r="V36" s="103" t="s">
        <v>11714</v>
      </c>
      <c r="W36" s="103"/>
      <c r="X36" s="103"/>
      <c r="Y36" s="103"/>
      <c r="Z36" s="103"/>
      <c r="AA36" s="103"/>
      <c r="AB36" s="103"/>
      <c r="AC36" s="103"/>
      <c r="AD36" s="103"/>
      <c r="AE36" s="103"/>
      <c r="AF36" s="103"/>
      <c r="AG36" s="103"/>
      <c r="AH36" s="103"/>
      <c r="AI36" s="103"/>
      <c r="AJ36" s="103"/>
      <c r="AK36" s="103"/>
      <c r="AL36" s="103"/>
      <c r="AM36" s="103"/>
      <c r="AN36" s="103"/>
    </row>
    <row r="37" spans="1:40" ht="12" customHeight="1">
      <c r="B37" s="175"/>
      <c r="C37" s="175"/>
      <c r="D37" s="175"/>
      <c r="E37" s="175"/>
      <c r="F37" s="176"/>
      <c r="G37" s="177" t="str">
        <f>IF($B37&lt;&gt;"","～","")</f>
        <v/>
      </c>
      <c r="H37" s="178"/>
      <c r="I37" s="174"/>
      <c r="J37" s="175"/>
      <c r="K37" s="175"/>
      <c r="L37" s="175"/>
      <c r="M37" s="175"/>
      <c r="N37" s="125"/>
      <c r="O37" s="125"/>
      <c r="P37" s="125"/>
      <c r="Q37" s="125"/>
      <c r="R37" s="125"/>
      <c r="S37" s="125"/>
      <c r="T37" s="125"/>
      <c r="U37" s="125"/>
      <c r="V37" s="125"/>
      <c r="W37" s="125"/>
      <c r="X37" s="125"/>
      <c r="Y37" s="125"/>
      <c r="Z37" s="125"/>
      <c r="AA37" s="125"/>
      <c r="AB37" s="125"/>
      <c r="AC37" s="125"/>
      <c r="AD37" s="125"/>
      <c r="AE37" s="125"/>
      <c r="AF37" s="125"/>
      <c r="AG37" s="125"/>
      <c r="AH37" s="125"/>
      <c r="AI37" s="125"/>
      <c r="AJ37" s="125"/>
      <c r="AK37" s="125"/>
      <c r="AL37" s="125"/>
      <c r="AM37" s="125"/>
      <c r="AN37" s="125"/>
    </row>
    <row r="38" spans="1:40" ht="12" customHeight="1">
      <c r="A38" s="23"/>
      <c r="B38" s="174"/>
      <c r="C38" s="175"/>
      <c r="D38" s="175"/>
      <c r="E38" s="175"/>
      <c r="F38" s="176"/>
      <c r="G38" s="177" t="str">
        <f t="shared" ref="G38:G44" si="0">IF($B38&lt;&gt;"","～","")</f>
        <v/>
      </c>
      <c r="H38" s="178"/>
      <c r="I38" s="174"/>
      <c r="J38" s="175"/>
      <c r="K38" s="175"/>
      <c r="L38" s="175"/>
      <c r="M38" s="175"/>
      <c r="N38" s="125"/>
      <c r="O38" s="125"/>
      <c r="P38" s="125"/>
      <c r="Q38" s="125"/>
      <c r="R38" s="125"/>
      <c r="S38" s="125"/>
      <c r="T38" s="125"/>
      <c r="U38" s="125"/>
      <c r="V38" s="125"/>
      <c r="W38" s="125"/>
      <c r="X38" s="125"/>
      <c r="Y38" s="125"/>
      <c r="Z38" s="125"/>
      <c r="AA38" s="125"/>
      <c r="AB38" s="125"/>
      <c r="AC38" s="125"/>
      <c r="AD38" s="125"/>
      <c r="AE38" s="125"/>
      <c r="AF38" s="125"/>
      <c r="AG38" s="125"/>
      <c r="AH38" s="125"/>
      <c r="AI38" s="125"/>
      <c r="AJ38" s="125"/>
      <c r="AK38" s="125"/>
      <c r="AL38" s="125"/>
      <c r="AM38" s="125"/>
      <c r="AN38" s="125"/>
    </row>
    <row r="39" spans="1:40" ht="12" customHeight="1">
      <c r="A39" s="23"/>
      <c r="B39" s="174"/>
      <c r="C39" s="175"/>
      <c r="D39" s="175"/>
      <c r="E39" s="175"/>
      <c r="F39" s="176"/>
      <c r="G39" s="177" t="str">
        <f t="shared" si="0"/>
        <v/>
      </c>
      <c r="H39" s="178"/>
      <c r="I39" s="174"/>
      <c r="J39" s="175"/>
      <c r="K39" s="175"/>
      <c r="L39" s="175"/>
      <c r="M39" s="175"/>
      <c r="N39" s="125"/>
      <c r="O39" s="125"/>
      <c r="P39" s="125"/>
      <c r="Q39" s="125"/>
      <c r="R39" s="125"/>
      <c r="S39" s="125"/>
      <c r="T39" s="125"/>
      <c r="U39" s="125"/>
      <c r="V39" s="125"/>
      <c r="W39" s="125"/>
      <c r="X39" s="125"/>
      <c r="Y39" s="125"/>
      <c r="Z39" s="125"/>
      <c r="AA39" s="125"/>
      <c r="AB39" s="125"/>
      <c r="AC39" s="125"/>
      <c r="AD39" s="125"/>
      <c r="AE39" s="125"/>
      <c r="AF39" s="125"/>
      <c r="AG39" s="125"/>
      <c r="AH39" s="125"/>
      <c r="AI39" s="125"/>
      <c r="AJ39" s="125"/>
      <c r="AK39" s="125"/>
      <c r="AL39" s="125"/>
      <c r="AM39" s="125"/>
      <c r="AN39" s="125"/>
    </row>
    <row r="40" spans="1:40" ht="12" customHeight="1">
      <c r="A40" s="23"/>
      <c r="B40" s="174"/>
      <c r="C40" s="175"/>
      <c r="D40" s="175"/>
      <c r="E40" s="175"/>
      <c r="F40" s="176"/>
      <c r="G40" s="177" t="str">
        <f t="shared" si="0"/>
        <v/>
      </c>
      <c r="H40" s="178"/>
      <c r="I40" s="174"/>
      <c r="J40" s="175"/>
      <c r="K40" s="175"/>
      <c r="L40" s="175"/>
      <c r="M40" s="175"/>
      <c r="N40" s="125"/>
      <c r="O40" s="125"/>
      <c r="P40" s="125"/>
      <c r="Q40" s="125"/>
      <c r="R40" s="125"/>
      <c r="S40" s="125"/>
      <c r="T40" s="125"/>
      <c r="U40" s="125"/>
      <c r="V40" s="125"/>
      <c r="W40" s="125"/>
      <c r="X40" s="125"/>
      <c r="Y40" s="125"/>
      <c r="Z40" s="125"/>
      <c r="AA40" s="125"/>
      <c r="AB40" s="125"/>
      <c r="AC40" s="125"/>
      <c r="AD40" s="125"/>
      <c r="AE40" s="125"/>
      <c r="AF40" s="125"/>
      <c r="AG40" s="125"/>
      <c r="AH40" s="125"/>
      <c r="AI40" s="125"/>
      <c r="AJ40" s="125"/>
      <c r="AK40" s="125"/>
      <c r="AL40" s="125"/>
      <c r="AM40" s="125"/>
      <c r="AN40" s="125"/>
    </row>
    <row r="41" spans="1:40" ht="12" customHeight="1">
      <c r="A41" s="23"/>
      <c r="B41" s="174"/>
      <c r="C41" s="175"/>
      <c r="D41" s="175"/>
      <c r="E41" s="175"/>
      <c r="F41" s="176"/>
      <c r="G41" s="177" t="str">
        <f t="shared" si="0"/>
        <v/>
      </c>
      <c r="H41" s="178"/>
      <c r="I41" s="174"/>
      <c r="J41" s="175"/>
      <c r="K41" s="175"/>
      <c r="L41" s="175"/>
      <c r="M41" s="175"/>
      <c r="N41" s="125"/>
      <c r="O41" s="125"/>
      <c r="P41" s="125"/>
      <c r="Q41" s="125"/>
      <c r="R41" s="125"/>
      <c r="S41" s="125"/>
      <c r="T41" s="125"/>
      <c r="U41" s="125"/>
      <c r="V41" s="125"/>
      <c r="W41" s="125"/>
      <c r="X41" s="125"/>
      <c r="Y41" s="125"/>
      <c r="Z41" s="125"/>
      <c r="AA41" s="125"/>
      <c r="AB41" s="125"/>
      <c r="AC41" s="125"/>
      <c r="AD41" s="125"/>
      <c r="AE41" s="125"/>
      <c r="AF41" s="125"/>
      <c r="AG41" s="125"/>
      <c r="AH41" s="125"/>
      <c r="AI41" s="125"/>
      <c r="AJ41" s="125"/>
      <c r="AK41" s="125"/>
      <c r="AL41" s="125"/>
      <c r="AM41" s="125"/>
      <c r="AN41" s="125"/>
    </row>
    <row r="42" spans="1:40" ht="12" customHeight="1">
      <c r="A42" s="23"/>
      <c r="B42" s="174"/>
      <c r="C42" s="175"/>
      <c r="D42" s="175"/>
      <c r="E42" s="175"/>
      <c r="F42" s="176"/>
      <c r="G42" s="177" t="str">
        <f t="shared" si="0"/>
        <v/>
      </c>
      <c r="H42" s="178"/>
      <c r="I42" s="174"/>
      <c r="J42" s="175"/>
      <c r="K42" s="175"/>
      <c r="L42" s="175"/>
      <c r="M42" s="175"/>
      <c r="N42" s="125"/>
      <c r="O42" s="125"/>
      <c r="P42" s="125"/>
      <c r="Q42" s="125"/>
      <c r="R42" s="125"/>
      <c r="S42" s="125"/>
      <c r="T42" s="125"/>
      <c r="U42" s="125"/>
      <c r="V42" s="125"/>
      <c r="W42" s="125"/>
      <c r="X42" s="125"/>
      <c r="Y42" s="125"/>
      <c r="Z42" s="125"/>
      <c r="AA42" s="125"/>
      <c r="AB42" s="125"/>
      <c r="AC42" s="125"/>
      <c r="AD42" s="125"/>
      <c r="AE42" s="125"/>
      <c r="AF42" s="125"/>
      <c r="AG42" s="125"/>
      <c r="AH42" s="125"/>
      <c r="AI42" s="125"/>
      <c r="AJ42" s="125"/>
      <c r="AK42" s="125"/>
      <c r="AL42" s="125"/>
      <c r="AM42" s="125"/>
      <c r="AN42" s="125"/>
    </row>
    <row r="43" spans="1:40" ht="12" customHeight="1">
      <c r="A43" s="23"/>
      <c r="B43" s="174"/>
      <c r="C43" s="175"/>
      <c r="D43" s="175"/>
      <c r="E43" s="175"/>
      <c r="F43" s="176"/>
      <c r="G43" s="177" t="str">
        <f t="shared" si="0"/>
        <v/>
      </c>
      <c r="H43" s="178"/>
      <c r="I43" s="174"/>
      <c r="J43" s="175"/>
      <c r="K43" s="175"/>
      <c r="L43" s="175"/>
      <c r="M43" s="175"/>
      <c r="N43" s="125"/>
      <c r="O43" s="125"/>
      <c r="P43" s="125"/>
      <c r="Q43" s="125"/>
      <c r="R43" s="125"/>
      <c r="S43" s="125"/>
      <c r="T43" s="125"/>
      <c r="U43" s="125"/>
      <c r="V43" s="125"/>
      <c r="W43" s="125"/>
      <c r="X43" s="125"/>
      <c r="Y43" s="125"/>
      <c r="Z43" s="125"/>
      <c r="AA43" s="125"/>
      <c r="AB43" s="125"/>
      <c r="AC43" s="125"/>
      <c r="AD43" s="125"/>
      <c r="AE43" s="125"/>
      <c r="AF43" s="125"/>
      <c r="AG43" s="125"/>
      <c r="AH43" s="125"/>
      <c r="AI43" s="125"/>
      <c r="AJ43" s="125"/>
      <c r="AK43" s="125"/>
      <c r="AL43" s="125"/>
      <c r="AM43" s="125"/>
      <c r="AN43" s="125"/>
    </row>
    <row r="44" spans="1:40" ht="12" customHeight="1">
      <c r="A44" s="23"/>
      <c r="B44" s="174"/>
      <c r="C44" s="175"/>
      <c r="D44" s="175"/>
      <c r="E44" s="175"/>
      <c r="F44" s="176"/>
      <c r="G44" s="177" t="str">
        <f t="shared" si="0"/>
        <v/>
      </c>
      <c r="H44" s="178"/>
      <c r="I44" s="174"/>
      <c r="J44" s="175"/>
      <c r="K44" s="175"/>
      <c r="L44" s="175"/>
      <c r="M44" s="175"/>
      <c r="N44" s="125"/>
      <c r="O44" s="125"/>
      <c r="P44" s="125"/>
      <c r="Q44" s="125"/>
      <c r="R44" s="125"/>
      <c r="S44" s="125"/>
      <c r="T44" s="125"/>
      <c r="U44" s="125"/>
      <c r="V44" s="125"/>
      <c r="W44" s="125"/>
      <c r="X44" s="125"/>
      <c r="Y44" s="125"/>
      <c r="Z44" s="125"/>
      <c r="AA44" s="125"/>
      <c r="AB44" s="125"/>
      <c r="AC44" s="125"/>
      <c r="AD44" s="125"/>
      <c r="AE44" s="125"/>
      <c r="AF44" s="125"/>
      <c r="AG44" s="125"/>
      <c r="AH44" s="125"/>
      <c r="AI44" s="125"/>
      <c r="AJ44" s="125"/>
      <c r="AK44" s="125"/>
      <c r="AL44" s="125"/>
      <c r="AM44" s="125"/>
      <c r="AN44" s="125"/>
    </row>
    <row r="46" spans="1:40" ht="12" customHeight="1">
      <c r="B46" s="17" t="s">
        <v>11752</v>
      </c>
    </row>
    <row r="47" spans="1:40" ht="12" customHeight="1">
      <c r="B47" s="103" t="s">
        <v>11715</v>
      </c>
      <c r="C47" s="103"/>
      <c r="D47" s="103"/>
      <c r="E47" s="103"/>
      <c r="F47" s="103"/>
      <c r="G47" s="103" t="s">
        <v>11716</v>
      </c>
      <c r="H47" s="103"/>
      <c r="I47" s="103"/>
      <c r="J47" s="103"/>
      <c r="K47" s="103"/>
      <c r="L47" s="103"/>
      <c r="M47" s="103"/>
      <c r="N47" s="103"/>
      <c r="O47" s="103"/>
      <c r="P47" s="103"/>
      <c r="Q47" s="103"/>
      <c r="R47" s="103"/>
      <c r="S47" s="103"/>
      <c r="T47" s="103"/>
      <c r="U47" s="103"/>
      <c r="V47" s="103"/>
      <c r="W47" s="103"/>
      <c r="X47" s="103"/>
      <c r="Y47" s="103"/>
      <c r="Z47" s="103"/>
      <c r="AA47" s="103" t="s">
        <v>11718</v>
      </c>
      <c r="AB47" s="103"/>
      <c r="AC47" s="103"/>
      <c r="AD47" s="103"/>
      <c r="AE47" s="103"/>
      <c r="AF47" s="103"/>
      <c r="AG47" s="103"/>
      <c r="AH47" s="103"/>
      <c r="AI47" s="103" t="s">
        <v>11717</v>
      </c>
      <c r="AJ47" s="103"/>
      <c r="AK47" s="103"/>
      <c r="AL47" s="103"/>
      <c r="AM47" s="103"/>
      <c r="AN47" s="103"/>
    </row>
    <row r="48" spans="1:40" ht="12" customHeight="1">
      <c r="B48" s="175"/>
      <c r="C48" s="175"/>
      <c r="D48" s="175"/>
      <c r="E48" s="175"/>
      <c r="F48" s="175"/>
      <c r="G48" s="125"/>
      <c r="H48" s="125"/>
      <c r="I48" s="125"/>
      <c r="J48" s="125"/>
      <c r="K48" s="125"/>
      <c r="L48" s="125"/>
      <c r="M48" s="125"/>
      <c r="N48" s="125"/>
      <c r="O48" s="125"/>
      <c r="P48" s="125"/>
      <c r="Q48" s="125"/>
      <c r="R48" s="125"/>
      <c r="S48" s="125"/>
      <c r="T48" s="125"/>
      <c r="U48" s="125"/>
      <c r="V48" s="125"/>
      <c r="W48" s="125"/>
      <c r="X48" s="125"/>
      <c r="Y48" s="125"/>
      <c r="Z48" s="125"/>
      <c r="AA48" s="125"/>
      <c r="AB48" s="125"/>
      <c r="AC48" s="125"/>
      <c r="AD48" s="125"/>
      <c r="AE48" s="125"/>
      <c r="AF48" s="125"/>
      <c r="AG48" s="125"/>
      <c r="AH48" s="125"/>
      <c r="AI48" s="125"/>
      <c r="AJ48" s="125"/>
      <c r="AK48" s="125"/>
      <c r="AL48" s="125"/>
      <c r="AM48" s="125"/>
      <c r="AN48" s="125"/>
    </row>
    <row r="49" spans="2:40" ht="12" customHeight="1">
      <c r="B49" s="175"/>
      <c r="C49" s="175"/>
      <c r="D49" s="175"/>
      <c r="E49" s="175"/>
      <c r="F49" s="175"/>
      <c r="G49" s="125"/>
      <c r="H49" s="125"/>
      <c r="I49" s="125"/>
      <c r="J49" s="125"/>
      <c r="K49" s="125"/>
      <c r="L49" s="125"/>
      <c r="M49" s="125"/>
      <c r="N49" s="125"/>
      <c r="O49" s="125"/>
      <c r="P49" s="125"/>
      <c r="Q49" s="125"/>
      <c r="R49" s="125"/>
      <c r="S49" s="125"/>
      <c r="T49" s="125"/>
      <c r="U49" s="125"/>
      <c r="V49" s="125"/>
      <c r="W49" s="125"/>
      <c r="X49" s="125"/>
      <c r="Y49" s="125"/>
      <c r="Z49" s="125"/>
      <c r="AA49" s="125"/>
      <c r="AB49" s="125"/>
      <c r="AC49" s="125"/>
      <c r="AD49" s="125"/>
      <c r="AE49" s="125"/>
      <c r="AF49" s="125"/>
      <c r="AG49" s="125"/>
      <c r="AH49" s="125"/>
      <c r="AI49" s="125"/>
      <c r="AJ49" s="125"/>
      <c r="AK49" s="125"/>
      <c r="AL49" s="125"/>
      <c r="AM49" s="125"/>
      <c r="AN49" s="125"/>
    </row>
    <row r="50" spans="2:40" ht="12" customHeight="1">
      <c r="B50" s="175"/>
      <c r="C50" s="175"/>
      <c r="D50" s="175"/>
      <c r="E50" s="175"/>
      <c r="F50" s="175"/>
      <c r="G50" s="125"/>
      <c r="H50" s="125"/>
      <c r="I50" s="125"/>
      <c r="J50" s="125"/>
      <c r="K50" s="125"/>
      <c r="L50" s="125"/>
      <c r="M50" s="125"/>
      <c r="N50" s="125"/>
      <c r="O50" s="125"/>
      <c r="P50" s="125"/>
      <c r="Q50" s="125"/>
      <c r="R50" s="125"/>
      <c r="S50" s="125"/>
      <c r="T50" s="125"/>
      <c r="U50" s="125"/>
      <c r="V50" s="125"/>
      <c r="W50" s="125"/>
      <c r="X50" s="125"/>
      <c r="Y50" s="125"/>
      <c r="Z50" s="125"/>
      <c r="AA50" s="125"/>
      <c r="AB50" s="125"/>
      <c r="AC50" s="125"/>
      <c r="AD50" s="125"/>
      <c r="AE50" s="125"/>
      <c r="AF50" s="125"/>
      <c r="AG50" s="125"/>
      <c r="AH50" s="125"/>
      <c r="AI50" s="125"/>
      <c r="AJ50" s="125"/>
      <c r="AK50" s="125"/>
      <c r="AL50" s="125"/>
      <c r="AM50" s="125"/>
      <c r="AN50" s="125"/>
    </row>
    <row r="51" spans="2:40" ht="12" customHeight="1">
      <c r="B51" s="175"/>
      <c r="C51" s="175"/>
      <c r="D51" s="175"/>
      <c r="E51" s="175"/>
      <c r="F51" s="175"/>
      <c r="G51" s="125"/>
      <c r="H51" s="125"/>
      <c r="I51" s="125"/>
      <c r="J51" s="125"/>
      <c r="K51" s="125"/>
      <c r="L51" s="125"/>
      <c r="M51" s="125"/>
      <c r="N51" s="125"/>
      <c r="O51" s="125"/>
      <c r="P51" s="125"/>
      <c r="Q51" s="125"/>
      <c r="R51" s="125"/>
      <c r="S51" s="125"/>
      <c r="T51" s="125"/>
      <c r="U51" s="125"/>
      <c r="V51" s="125"/>
      <c r="W51" s="125"/>
      <c r="X51" s="125"/>
      <c r="Y51" s="125"/>
      <c r="Z51" s="125"/>
      <c r="AA51" s="125"/>
      <c r="AB51" s="125"/>
      <c r="AC51" s="125"/>
      <c r="AD51" s="125"/>
      <c r="AE51" s="125"/>
      <c r="AF51" s="125"/>
      <c r="AG51" s="125"/>
      <c r="AH51" s="125"/>
      <c r="AI51" s="125"/>
      <c r="AJ51" s="125"/>
      <c r="AK51" s="125"/>
      <c r="AL51" s="125"/>
      <c r="AM51" s="125"/>
      <c r="AN51" s="125"/>
    </row>
    <row r="52" spans="2:40" ht="12" customHeight="1">
      <c r="B52" s="175"/>
      <c r="C52" s="175"/>
      <c r="D52" s="175"/>
      <c r="E52" s="175"/>
      <c r="F52" s="175"/>
      <c r="G52" s="125"/>
      <c r="H52" s="125"/>
      <c r="I52" s="125"/>
      <c r="J52" s="125"/>
      <c r="K52" s="125"/>
      <c r="L52" s="125"/>
      <c r="M52" s="125"/>
      <c r="N52" s="125"/>
      <c r="O52" s="125"/>
      <c r="P52" s="125"/>
      <c r="Q52" s="125"/>
      <c r="R52" s="125"/>
      <c r="S52" s="125"/>
      <c r="T52" s="125"/>
      <c r="U52" s="125"/>
      <c r="V52" s="125"/>
      <c r="W52" s="125"/>
      <c r="X52" s="125"/>
      <c r="Y52" s="125"/>
      <c r="Z52" s="125"/>
      <c r="AA52" s="125"/>
      <c r="AB52" s="125"/>
      <c r="AC52" s="125"/>
      <c r="AD52" s="125"/>
      <c r="AE52" s="125"/>
      <c r="AF52" s="125"/>
      <c r="AG52" s="125"/>
      <c r="AH52" s="125"/>
      <c r="AI52" s="125"/>
      <c r="AJ52" s="125"/>
      <c r="AK52" s="125"/>
      <c r="AL52" s="125"/>
      <c r="AM52" s="125"/>
      <c r="AN52" s="125"/>
    </row>
    <row r="53" spans="2:40" ht="12" customHeight="1">
      <c r="B53" s="175"/>
      <c r="C53" s="175"/>
      <c r="D53" s="175"/>
      <c r="E53" s="175"/>
      <c r="F53" s="175"/>
      <c r="G53" s="125"/>
      <c r="H53" s="125"/>
      <c r="I53" s="125"/>
      <c r="J53" s="125"/>
      <c r="K53" s="125"/>
      <c r="L53" s="125"/>
      <c r="M53" s="125"/>
      <c r="N53" s="125"/>
      <c r="O53" s="125"/>
      <c r="P53" s="125"/>
      <c r="Q53" s="125"/>
      <c r="R53" s="125"/>
      <c r="S53" s="125"/>
      <c r="T53" s="125"/>
      <c r="U53" s="125"/>
      <c r="V53" s="125"/>
      <c r="W53" s="125"/>
      <c r="X53" s="125"/>
      <c r="Y53" s="125"/>
      <c r="Z53" s="125"/>
      <c r="AA53" s="125"/>
      <c r="AB53" s="125"/>
      <c r="AC53" s="125"/>
      <c r="AD53" s="125"/>
      <c r="AE53" s="125"/>
      <c r="AF53" s="125"/>
      <c r="AG53" s="125"/>
      <c r="AH53" s="125"/>
      <c r="AI53" s="125"/>
      <c r="AJ53" s="125"/>
      <c r="AK53" s="125"/>
      <c r="AL53" s="125"/>
      <c r="AM53" s="125"/>
      <c r="AN53" s="125"/>
    </row>
    <row r="54" spans="2:40" ht="12" customHeight="1">
      <c r="B54" s="175"/>
      <c r="C54" s="175"/>
      <c r="D54" s="175"/>
      <c r="E54" s="175"/>
      <c r="F54" s="175"/>
      <c r="G54" s="125"/>
      <c r="H54" s="125"/>
      <c r="I54" s="125"/>
      <c r="J54" s="125"/>
      <c r="K54" s="125"/>
      <c r="L54" s="125"/>
      <c r="M54" s="125"/>
      <c r="N54" s="125"/>
      <c r="O54" s="125"/>
      <c r="P54" s="125"/>
      <c r="Q54" s="125"/>
      <c r="R54" s="125"/>
      <c r="S54" s="125"/>
      <c r="T54" s="125"/>
      <c r="U54" s="125"/>
      <c r="V54" s="125"/>
      <c r="W54" s="125"/>
      <c r="X54" s="125"/>
      <c r="Y54" s="125"/>
      <c r="Z54" s="125"/>
      <c r="AA54" s="125"/>
      <c r="AB54" s="125"/>
      <c r="AC54" s="125"/>
      <c r="AD54" s="125"/>
      <c r="AE54" s="125"/>
      <c r="AF54" s="125"/>
      <c r="AG54" s="125"/>
      <c r="AH54" s="125"/>
      <c r="AI54" s="125"/>
      <c r="AJ54" s="125"/>
      <c r="AK54" s="125"/>
      <c r="AL54" s="125"/>
      <c r="AM54" s="125"/>
      <c r="AN54" s="125"/>
    </row>
    <row r="55" spans="2:40" ht="12" customHeight="1">
      <c r="B55" s="175"/>
      <c r="C55" s="175"/>
      <c r="D55" s="175"/>
      <c r="E55" s="175"/>
      <c r="F55" s="175"/>
      <c r="G55" s="125"/>
      <c r="H55" s="125"/>
      <c r="I55" s="125"/>
      <c r="J55" s="125"/>
      <c r="K55" s="125"/>
      <c r="L55" s="125"/>
      <c r="M55" s="125"/>
      <c r="N55" s="125"/>
      <c r="O55" s="125"/>
      <c r="P55" s="125"/>
      <c r="Q55" s="125"/>
      <c r="R55" s="125"/>
      <c r="S55" s="125"/>
      <c r="T55" s="125"/>
      <c r="U55" s="125"/>
      <c r="V55" s="125"/>
      <c r="W55" s="125"/>
      <c r="X55" s="125"/>
      <c r="Y55" s="125"/>
      <c r="Z55" s="125"/>
      <c r="AA55" s="125"/>
      <c r="AB55" s="125"/>
      <c r="AC55" s="125"/>
      <c r="AD55" s="125"/>
      <c r="AE55" s="125"/>
      <c r="AF55" s="125"/>
      <c r="AG55" s="125"/>
      <c r="AH55" s="125"/>
      <c r="AI55" s="125"/>
      <c r="AJ55" s="125"/>
      <c r="AK55" s="125"/>
      <c r="AL55" s="125"/>
      <c r="AM55" s="125"/>
      <c r="AN55" s="125"/>
    </row>
    <row r="56" spans="2:40" ht="12" customHeight="1">
      <c r="B56" s="175"/>
      <c r="C56" s="175"/>
      <c r="D56" s="175"/>
      <c r="E56" s="175"/>
      <c r="F56" s="175"/>
      <c r="G56" s="125"/>
      <c r="H56" s="125"/>
      <c r="I56" s="125"/>
      <c r="J56" s="125"/>
      <c r="K56" s="125"/>
      <c r="L56" s="125"/>
      <c r="M56" s="125"/>
      <c r="N56" s="125"/>
      <c r="O56" s="125"/>
      <c r="P56" s="125"/>
      <c r="Q56" s="125"/>
      <c r="R56" s="125"/>
      <c r="S56" s="125"/>
      <c r="T56" s="125"/>
      <c r="U56" s="125"/>
      <c r="V56" s="125"/>
      <c r="W56" s="125"/>
      <c r="X56" s="125"/>
      <c r="Y56" s="125"/>
      <c r="Z56" s="125"/>
      <c r="AA56" s="125"/>
      <c r="AB56" s="125"/>
      <c r="AC56" s="125"/>
      <c r="AD56" s="125"/>
      <c r="AE56" s="125"/>
      <c r="AF56" s="125"/>
      <c r="AG56" s="125"/>
      <c r="AH56" s="125"/>
      <c r="AI56" s="125"/>
      <c r="AJ56" s="125"/>
      <c r="AK56" s="125"/>
      <c r="AL56" s="125"/>
      <c r="AM56" s="125"/>
      <c r="AN56" s="125"/>
    </row>
    <row r="57" spans="2:40" ht="12" customHeight="1">
      <c r="B57" s="175"/>
      <c r="C57" s="175"/>
      <c r="D57" s="175"/>
      <c r="E57" s="175"/>
      <c r="F57" s="175"/>
      <c r="G57" s="125"/>
      <c r="H57" s="125"/>
      <c r="I57" s="125"/>
      <c r="J57" s="125"/>
      <c r="K57" s="125"/>
      <c r="L57" s="125"/>
      <c r="M57" s="125"/>
      <c r="N57" s="125"/>
      <c r="O57" s="125"/>
      <c r="P57" s="125"/>
      <c r="Q57" s="125"/>
      <c r="R57" s="125"/>
      <c r="S57" s="125"/>
      <c r="T57" s="125"/>
      <c r="U57" s="125"/>
      <c r="V57" s="125"/>
      <c r="W57" s="125"/>
      <c r="X57" s="125"/>
      <c r="Y57" s="125"/>
      <c r="Z57" s="125"/>
      <c r="AA57" s="125"/>
      <c r="AB57" s="125"/>
      <c r="AC57" s="125"/>
      <c r="AD57" s="125"/>
      <c r="AE57" s="125"/>
      <c r="AF57" s="125"/>
      <c r="AG57" s="125"/>
      <c r="AH57" s="125"/>
      <c r="AI57" s="125"/>
      <c r="AJ57" s="125"/>
      <c r="AK57" s="125"/>
      <c r="AL57" s="125"/>
      <c r="AM57" s="125"/>
      <c r="AN57" s="125"/>
    </row>
    <row r="58" spans="2:40" ht="12" customHeight="1">
      <c r="B58" s="179" t="s">
        <v>11769</v>
      </c>
      <c r="C58" s="179"/>
      <c r="D58" s="179"/>
      <c r="E58" s="179"/>
      <c r="F58" s="179"/>
      <c r="G58" s="179"/>
      <c r="H58" s="179"/>
      <c r="I58" s="179"/>
      <c r="J58" s="179"/>
      <c r="K58" s="179"/>
      <c r="L58" s="179"/>
      <c r="M58" s="179"/>
      <c r="N58" s="179"/>
      <c r="O58" s="179"/>
      <c r="P58" s="179"/>
      <c r="Q58" s="179"/>
      <c r="R58" s="179"/>
      <c r="S58" s="179"/>
      <c r="T58" s="179"/>
      <c r="U58" s="179"/>
      <c r="V58" s="179"/>
      <c r="W58" s="179"/>
      <c r="X58" s="179"/>
      <c r="Y58" s="179"/>
      <c r="Z58" s="179"/>
      <c r="AA58" s="179"/>
      <c r="AB58" s="179"/>
      <c r="AC58" s="179"/>
      <c r="AD58" s="179"/>
      <c r="AE58" s="179"/>
      <c r="AF58" s="179"/>
      <c r="AG58" s="179"/>
      <c r="AH58" s="179"/>
      <c r="AI58" s="179"/>
      <c r="AJ58" s="179"/>
      <c r="AK58" s="179"/>
      <c r="AL58" s="179"/>
      <c r="AM58" s="179"/>
      <c r="AN58" s="179"/>
    </row>
    <row r="59" spans="2:40" ht="12" customHeight="1">
      <c r="B59" s="180"/>
      <c r="C59" s="180"/>
      <c r="D59" s="180"/>
      <c r="E59" s="180"/>
      <c r="F59" s="180"/>
      <c r="G59" s="180"/>
      <c r="H59" s="180"/>
      <c r="I59" s="180"/>
      <c r="J59" s="180"/>
      <c r="K59" s="180"/>
      <c r="L59" s="180"/>
      <c r="M59" s="180"/>
      <c r="N59" s="180"/>
      <c r="O59" s="180"/>
      <c r="P59" s="180"/>
      <c r="Q59" s="180"/>
      <c r="R59" s="180"/>
      <c r="S59" s="180"/>
      <c r="T59" s="180"/>
      <c r="U59" s="180"/>
      <c r="V59" s="180"/>
      <c r="W59" s="180"/>
      <c r="X59" s="180"/>
      <c r="Y59" s="180"/>
      <c r="Z59" s="180"/>
      <c r="AA59" s="180"/>
      <c r="AB59" s="180"/>
      <c r="AC59" s="180"/>
      <c r="AD59" s="180"/>
      <c r="AE59" s="180"/>
      <c r="AF59" s="180"/>
      <c r="AG59" s="180"/>
      <c r="AH59" s="180"/>
      <c r="AI59" s="180"/>
      <c r="AJ59" s="180"/>
      <c r="AK59" s="180"/>
      <c r="AL59" s="180"/>
      <c r="AM59" s="180"/>
      <c r="AN59" s="180"/>
    </row>
  </sheetData>
  <sheetProtection algorithmName="SHA-512" hashValue="cFKEHvLQeSPY1p24quK91vYVaPSzLGUPaLIn3eCXZ56Co208wF6vMpqoofgcJdazGxZugDqWOE/UlGjqCXfYeg==" saltValue="0n6B13A2zLZmy68MvGpCYA==" spinCount="100000" sheet="1" selectLockedCells="1"/>
  <mergeCells count="149">
    <mergeCell ref="B58:AN59"/>
    <mergeCell ref="B57:F57"/>
    <mergeCell ref="G57:Z57"/>
    <mergeCell ref="AA57:AH57"/>
    <mergeCell ref="AI57:AN57"/>
    <mergeCell ref="B55:F55"/>
    <mergeCell ref="G55:Z55"/>
    <mergeCell ref="AA55:AH55"/>
    <mergeCell ref="AI55:AN55"/>
    <mergeCell ref="B56:F56"/>
    <mergeCell ref="G56:Z56"/>
    <mergeCell ref="AA56:AH56"/>
    <mergeCell ref="AI56:AN56"/>
    <mergeCell ref="B53:F53"/>
    <mergeCell ref="G53:Z53"/>
    <mergeCell ref="AA53:AH53"/>
    <mergeCell ref="AI53:AN53"/>
    <mergeCell ref="B54:F54"/>
    <mergeCell ref="G54:Z54"/>
    <mergeCell ref="AA54:AH54"/>
    <mergeCell ref="AI54:AN54"/>
    <mergeCell ref="B51:F51"/>
    <mergeCell ref="G51:Z51"/>
    <mergeCell ref="AA51:AH51"/>
    <mergeCell ref="AI51:AN51"/>
    <mergeCell ref="B52:F52"/>
    <mergeCell ref="G52:Z52"/>
    <mergeCell ref="AA52:AH52"/>
    <mergeCell ref="AI52:AN52"/>
    <mergeCell ref="AI49:AN49"/>
    <mergeCell ref="B50:F50"/>
    <mergeCell ref="G50:Z50"/>
    <mergeCell ref="AA50:AH50"/>
    <mergeCell ref="AI50:AN50"/>
    <mergeCell ref="G47:Z47"/>
    <mergeCell ref="G48:Z48"/>
    <mergeCell ref="B49:F49"/>
    <mergeCell ref="G49:Z49"/>
    <mergeCell ref="AA49:AH49"/>
    <mergeCell ref="B47:F47"/>
    <mergeCell ref="B48:F48"/>
    <mergeCell ref="AI47:AN47"/>
    <mergeCell ref="AI48:AN48"/>
    <mergeCell ref="AA48:AH48"/>
    <mergeCell ref="AA47:AH47"/>
    <mergeCell ref="N44:U44"/>
    <mergeCell ref="V44:AN44"/>
    <mergeCell ref="N41:U41"/>
    <mergeCell ref="N42:U42"/>
    <mergeCell ref="N43:U43"/>
    <mergeCell ref="B36:M36"/>
    <mergeCell ref="V36:AN36"/>
    <mergeCell ref="V37:AN37"/>
    <mergeCell ref="V38:AN38"/>
    <mergeCell ref="V39:AN39"/>
    <mergeCell ref="V40:AN40"/>
    <mergeCell ref="V41:AN41"/>
    <mergeCell ref="V42:AN42"/>
    <mergeCell ref="V43:AN43"/>
    <mergeCell ref="N36:U36"/>
    <mergeCell ref="N37:U37"/>
    <mergeCell ref="N38:U38"/>
    <mergeCell ref="N39:U39"/>
    <mergeCell ref="N40:U40"/>
    <mergeCell ref="I39:M39"/>
    <mergeCell ref="I40:M40"/>
    <mergeCell ref="I42:M42"/>
    <mergeCell ref="I43:M43"/>
    <mergeCell ref="B42:F42"/>
    <mergeCell ref="B43:F43"/>
    <mergeCell ref="G40:H40"/>
    <mergeCell ref="G41:H41"/>
    <mergeCell ref="G42:H42"/>
    <mergeCell ref="G43:H43"/>
    <mergeCell ref="B44:F44"/>
    <mergeCell ref="G44:H44"/>
    <mergeCell ref="I44:M44"/>
    <mergeCell ref="G39:H39"/>
    <mergeCell ref="B38:F38"/>
    <mergeCell ref="B39:F39"/>
    <mergeCell ref="B40:F40"/>
    <mergeCell ref="B41:F41"/>
    <mergeCell ref="B37:F37"/>
    <mergeCell ref="G37:H37"/>
    <mergeCell ref="I37:M37"/>
    <mergeCell ref="G38:H38"/>
    <mergeCell ref="I38:M38"/>
    <mergeCell ref="I41:M41"/>
    <mergeCell ref="B27:H29"/>
    <mergeCell ref="I27:J27"/>
    <mergeCell ref="K27:L27"/>
    <mergeCell ref="AM14:AN14"/>
    <mergeCell ref="AM15:AN18"/>
    <mergeCell ref="X14:AL14"/>
    <mergeCell ref="X15:AL15"/>
    <mergeCell ref="X16:AL18"/>
    <mergeCell ref="I28:AN29"/>
    <mergeCell ref="AM19:AN20"/>
    <mergeCell ref="Z19:AJ20"/>
    <mergeCell ref="AK19:AL20"/>
    <mergeCell ref="V19:W20"/>
    <mergeCell ref="X19:Y20"/>
    <mergeCell ref="I14:W14"/>
    <mergeCell ref="I15:W15"/>
    <mergeCell ref="N27:P27"/>
    <mergeCell ref="L19:O20"/>
    <mergeCell ref="P19:Q20"/>
    <mergeCell ref="I19:K20"/>
    <mergeCell ref="B19:H20"/>
    <mergeCell ref="B16:H18"/>
    <mergeCell ref="B15:H15"/>
    <mergeCell ref="I16:W18"/>
    <mergeCell ref="R19:S20"/>
    <mergeCell ref="T19:U20"/>
    <mergeCell ref="B2:AN2"/>
    <mergeCell ref="B3:AN3"/>
    <mergeCell ref="B5:H7"/>
    <mergeCell ref="I5:O7"/>
    <mergeCell ref="B9:H11"/>
    <mergeCell ref="AI5:AN12"/>
    <mergeCell ref="I9:R11"/>
    <mergeCell ref="S9:AF11"/>
    <mergeCell ref="AI21:AN22"/>
    <mergeCell ref="B21:AH22"/>
    <mergeCell ref="B23:H26"/>
    <mergeCell ref="W25:Y26"/>
    <mergeCell ref="Z25:AC26"/>
    <mergeCell ref="I23:M24"/>
    <mergeCell ref="N23:R24"/>
    <mergeCell ref="S23:V24"/>
    <mergeCell ref="W23:AN24"/>
    <mergeCell ref="AD25:AE26"/>
    <mergeCell ref="AF25:AG26"/>
    <mergeCell ref="AH25:AI26"/>
    <mergeCell ref="AJ25:AN26"/>
    <mergeCell ref="S25:V26"/>
    <mergeCell ref="I25:M26"/>
    <mergeCell ref="N25:R26"/>
    <mergeCell ref="K30:N30"/>
    <mergeCell ref="I30:J30"/>
    <mergeCell ref="B30:H30"/>
    <mergeCell ref="B31:P33"/>
    <mergeCell ref="Q31:AN33"/>
    <mergeCell ref="P30:S30"/>
    <mergeCell ref="U30:X30"/>
    <mergeCell ref="Y30:Z30"/>
    <mergeCell ref="AA30:AD30"/>
    <mergeCell ref="AF30:AI30"/>
    <mergeCell ref="AK30:AN30"/>
  </mergeCells>
  <phoneticPr fontId="2"/>
  <conditionalFormatting sqref="B37:F37 N37:AN37 B48:AN48">
    <cfRule type="containsBlanks" dxfId="25" priority="6">
      <formula>LEN(TRIM(B37))=0</formula>
    </cfRule>
  </conditionalFormatting>
  <conditionalFormatting sqref="B38:F44">
    <cfRule type="expression" dxfId="24" priority="7">
      <formula>AND(B37&lt;&gt;"",I37&lt;&gt;"",B38="")</formula>
    </cfRule>
  </conditionalFormatting>
  <conditionalFormatting sqref="B49:AN57">
    <cfRule type="expression" dxfId="23" priority="1">
      <formula>AND(B48&lt;&gt;"",B49="")</formula>
    </cfRule>
  </conditionalFormatting>
  <conditionalFormatting sqref="I37:M37">
    <cfRule type="expression" dxfId="22" priority="5">
      <formula>AND($B$37&lt;&gt;"",$I$37="")</formula>
    </cfRule>
  </conditionalFormatting>
  <conditionalFormatting sqref="I38:M44">
    <cfRule type="expression" dxfId="21" priority="8">
      <formula>AND(B37&lt;&gt;"",I37&lt;&gt;"",B38&lt;&gt;"",I38="")</formula>
    </cfRule>
  </conditionalFormatting>
  <conditionalFormatting sqref="I9:R11 I15:AN18 L19:O20 R19:S20 V19:W20 AI21 L23:O26 R23:S26 V23:W26 AM23:AN26 AF25 AJ25 K27:L27 N27:P27 I28:AN29 K30:N30 P30:S30 U30:X30 AA30:AD30 AF30:AI30 AK30:AN30">
    <cfRule type="containsBlanks" dxfId="20" priority="20">
      <formula>LEN(TRIM(I9))=0</formula>
    </cfRule>
  </conditionalFormatting>
  <conditionalFormatting sqref="N23">
    <cfRule type="containsBlanks" dxfId="19" priority="14">
      <formula>LEN(TRIM(N23))=0</formula>
    </cfRule>
  </conditionalFormatting>
  <conditionalFormatting sqref="N38:AN44">
    <cfRule type="expression" dxfId="18" priority="9">
      <formula>AND(N37&lt;&gt;"",N38="")</formula>
    </cfRule>
  </conditionalFormatting>
  <conditionalFormatting sqref="Q31">
    <cfRule type="containsBlanks" dxfId="17" priority="11">
      <formula>LEN(TRIM(Q31))=0</formula>
    </cfRule>
  </conditionalFormatting>
  <conditionalFormatting sqref="S9:AF11">
    <cfRule type="expression" dxfId="16" priority="22">
      <formula>AND($I$9&lt;&gt;"",$S$9="")</formula>
    </cfRule>
  </conditionalFormatting>
  <conditionalFormatting sqref="W23:AN24 N25:V26 Z25:AC26">
    <cfRule type="containsBlanks" dxfId="15" priority="13">
      <formula>LEN(TRIM(N23))=0</formula>
    </cfRule>
  </conditionalFormatting>
  <conditionalFormatting sqref="AK23:AL26 AK19:AL20">
    <cfRule type="expression" dxfId="14" priority="15">
      <formula>AND($AK$19&gt;20,$L$19&lt;&gt;"",$R$19&lt;&gt;"",$V$19&lt;&gt;"")</formula>
    </cfRule>
  </conditionalFormatting>
  <dataValidations count="11">
    <dataValidation type="list" allowBlank="1" showInputMessage="1" showErrorMessage="1" sqref="I9:R11" xr:uid="{A9C908DE-DDBF-4A54-9254-E7056FAA27E8}">
      <formula1>"声楽専修,鍵盤楽器専修,弦管打楽器専修"</formula1>
    </dataValidation>
    <dataValidation imeMode="fullKatakana" allowBlank="1" showInputMessage="1" showErrorMessage="1" sqref="I15:AL15" xr:uid="{123FFE98-9E61-4F3F-9871-7BC0F68DB210}"/>
    <dataValidation type="list" allowBlank="1" showInputMessage="1" showErrorMessage="1" sqref="AM15:AN18" xr:uid="{F37D2358-679A-4005-BB33-F3CBED1C4FCF}">
      <formula1>"男,女"</formula1>
    </dataValidation>
    <dataValidation imeMode="disabled" allowBlank="1" showInputMessage="1" showErrorMessage="1" sqref="AF30:AI30 AK30:AN30 K27:L27 N27:P27 K30:N30 P30:S30 U30:X30 AA30:AD30 AK19:AL20 Q31:AN33 W25:Y26" xr:uid="{192EB37D-8E58-4DBD-925F-53AC75FB0C12}"/>
    <dataValidation type="list" allowBlank="1" showInputMessage="1" showErrorMessage="1" sqref="S9:AF11" xr:uid="{BEA0B0A1-E82D-46E8-A110-B20E1A0AA5F3}">
      <formula1>"（ヴァイオリン）,（ヴィオラ）,（チェロ）,（コントラバス）,（ハープ）,（フルート）,（オーボエ）,（クラリネット）,（サクソフォーン）,（ファゴット）,（ホルン）,（トランペット）,（トロンボーン）,（ユーフォニアム）,（チューバ）,（打楽器）,（声楽）,（ピアノ）"</formula1>
    </dataValidation>
    <dataValidation type="list" imeMode="disabled" allowBlank="1" showInputMessage="1" showErrorMessage="1" sqref="R19:S20 S23:S24" xr:uid="{FF23D1FF-BA47-449B-B42C-4C22A170514A}">
      <formula1>INDIRECT("_"&amp;$L$19)</formula1>
    </dataValidation>
    <dataValidation type="list" imeMode="disabled" allowBlank="1" showInputMessage="1" showErrorMessage="1" sqref="V19:W20 V23:V24" xr:uid="{F0B6748C-94F3-40F7-B96E-00B48DA484FF}">
      <formula1>INDIRECT("_"&amp;$R$19)</formula1>
    </dataValidation>
    <dataValidation type="list" allowBlank="1" showInputMessage="1" showErrorMessage="1" sqref="AF25:AG26" xr:uid="{3F2F2586-FE4F-42C8-804E-187E4AD788D3}">
      <formula1>_2007</formula1>
    </dataValidation>
    <dataValidation type="list" allowBlank="1" showInputMessage="1" showErrorMessage="1" sqref="AI21" xr:uid="{394001A2-D281-4120-91DE-5BE7C54560C4}">
      <formula1>"希望する,希望しない"</formula1>
    </dataValidation>
    <dataValidation type="list" allowBlank="1" showInputMessage="1" showErrorMessage="1" sqref="S25:V26" xr:uid="{E410ABDA-4E9B-4F91-9F49-806E147B1275}">
      <formula1>"国立,公立,私立"</formula1>
    </dataValidation>
    <dataValidation errorStyle="information" allowBlank="1" showInputMessage="1" showErrorMessage="1" sqref="AJ25:AN26" xr:uid="{ACB48D7C-4309-4FD2-9AEF-C740CCA80D98}"/>
  </dataValidations>
  <pageMargins left="0.7" right="0.7" top="0.75" bottom="0.75" header="0.3" footer="0.3"/>
  <pageSetup paperSize="9" scale="98" orientation="portrait" horizontalDpi="1200" verticalDpi="120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imeMode="disabled" allowBlank="1" showInputMessage="1" showErrorMessage="1" xr:uid="{974FCCD0-FCC0-4089-9FC1-9FB7EEC3FA1B}">
          <x14:formula1>
            <xm:f>Sheet1!$A$2:$A$5</xm:f>
          </x14:formula1>
          <xm:sqref>L19:O20 L23:M26</xm:sqref>
        </x14:dataValidation>
        <x14:dataValidation type="list" allowBlank="1" showInputMessage="1" showErrorMessage="1" xr:uid="{3F19F6A9-D06E-441E-9B97-85DB85440760}">
          <x14:formula1>
            <xm:f>Sheet1!$A$21:$A$23</xm:f>
          </x14:formula1>
          <xm:sqref>Z25:AC26</xm:sqref>
        </x14:dataValidation>
        <x14:dataValidation type="list" allowBlank="1" showInputMessage="1" showErrorMessage="1" xr:uid="{2C335047-8295-4849-9926-6EB87793FC89}">
          <x14:formula1>
            <xm:f>高等学校等コード!$E$3:$E$10000</xm:f>
          </x14:formula1>
          <xm:sqref>N23:R24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A9ED46-D9B9-46F3-9495-45EC253FF6C5}">
  <sheetPr>
    <tabColor theme="5" tint="0.39997558519241921"/>
  </sheetPr>
  <dimension ref="A2:AN59"/>
  <sheetViews>
    <sheetView view="pageBreakPreview" zoomScaleNormal="115" zoomScaleSheetLayoutView="100" workbookViewId="0"/>
  </sheetViews>
  <sheetFormatPr defaultColWidth="2" defaultRowHeight="12" customHeight="1"/>
  <cols>
    <col min="1" max="16384" width="2" style="1"/>
  </cols>
  <sheetData>
    <row r="2" spans="2:40" ht="16.2">
      <c r="B2" s="181" t="str">
        <f ca="1">IF(MONTH(TODAY())&lt;4,YEAR(TODAY()),YEAR(TODAY())+1)&amp;"年度　国立音楽大学　特別給費奨学生総合型選抜"</f>
        <v>2027年度　国立音楽大学　特別給費奨学生総合型選抜</v>
      </c>
      <c r="C2" s="181"/>
      <c r="D2" s="181"/>
      <c r="E2" s="181"/>
      <c r="F2" s="181"/>
      <c r="G2" s="181"/>
      <c r="H2" s="181"/>
      <c r="I2" s="181"/>
      <c r="J2" s="181"/>
      <c r="K2" s="181"/>
      <c r="L2" s="181"/>
      <c r="M2" s="181"/>
      <c r="N2" s="181"/>
      <c r="O2" s="181"/>
      <c r="P2" s="181"/>
      <c r="Q2" s="181"/>
      <c r="R2" s="181"/>
      <c r="S2" s="181"/>
      <c r="T2" s="181"/>
      <c r="U2" s="181"/>
      <c r="V2" s="181"/>
      <c r="W2" s="181"/>
      <c r="X2" s="181"/>
      <c r="Y2" s="181"/>
      <c r="Z2" s="181"/>
      <c r="AA2" s="181"/>
      <c r="AB2" s="181"/>
      <c r="AC2" s="181"/>
      <c r="AD2" s="181"/>
      <c r="AE2" s="181"/>
      <c r="AF2" s="181"/>
      <c r="AG2" s="181"/>
      <c r="AH2" s="181"/>
      <c r="AI2" s="181"/>
      <c r="AJ2" s="181"/>
      <c r="AK2" s="181"/>
      <c r="AL2" s="181"/>
      <c r="AM2" s="181"/>
      <c r="AN2" s="181"/>
    </row>
    <row r="3" spans="2:40" ht="16.2">
      <c r="B3" s="181" t="s">
        <v>19</v>
      </c>
      <c r="C3" s="181"/>
      <c r="D3" s="181"/>
      <c r="E3" s="181"/>
      <c r="F3" s="181"/>
      <c r="G3" s="181"/>
      <c r="H3" s="181"/>
      <c r="I3" s="181"/>
      <c r="J3" s="181"/>
      <c r="K3" s="181"/>
      <c r="L3" s="181"/>
      <c r="M3" s="181"/>
      <c r="N3" s="181"/>
      <c r="O3" s="181"/>
      <c r="P3" s="181"/>
      <c r="Q3" s="181"/>
      <c r="R3" s="181"/>
      <c r="S3" s="181"/>
      <c r="T3" s="181"/>
      <c r="U3" s="181"/>
      <c r="V3" s="181"/>
      <c r="W3" s="181"/>
      <c r="X3" s="181"/>
      <c r="Y3" s="181"/>
      <c r="Z3" s="181"/>
      <c r="AA3" s="181"/>
      <c r="AB3" s="181"/>
      <c r="AC3" s="181"/>
      <c r="AD3" s="181"/>
      <c r="AE3" s="181"/>
      <c r="AF3" s="181"/>
      <c r="AG3" s="181"/>
      <c r="AH3" s="181"/>
      <c r="AI3" s="181"/>
      <c r="AJ3" s="181"/>
      <c r="AK3" s="181"/>
      <c r="AL3" s="181"/>
      <c r="AM3" s="181"/>
      <c r="AN3" s="181"/>
    </row>
    <row r="4" spans="2:40" ht="12" customHeight="1" thickBot="1"/>
    <row r="5" spans="2:40" ht="12" customHeight="1">
      <c r="B5" s="182" t="s">
        <v>0</v>
      </c>
      <c r="C5" s="183"/>
      <c r="D5" s="183"/>
      <c r="E5" s="183"/>
      <c r="F5" s="183"/>
      <c r="G5" s="183"/>
      <c r="H5" s="183"/>
      <c r="I5" s="188"/>
      <c r="J5" s="183"/>
      <c r="K5" s="183"/>
      <c r="L5" s="183"/>
      <c r="M5" s="183"/>
      <c r="N5" s="183"/>
      <c r="O5" s="189"/>
      <c r="AI5" s="194" t="e" vm="1">
        <v>#VALUE!</v>
      </c>
      <c r="AJ5" s="195"/>
      <c r="AK5" s="195"/>
      <c r="AL5" s="195"/>
      <c r="AM5" s="195"/>
      <c r="AN5" s="196"/>
    </row>
    <row r="6" spans="2:40" ht="12" customHeight="1">
      <c r="B6" s="184"/>
      <c r="C6" s="185"/>
      <c r="D6" s="185"/>
      <c r="E6" s="185"/>
      <c r="F6" s="185"/>
      <c r="G6" s="185"/>
      <c r="H6" s="185"/>
      <c r="I6" s="190"/>
      <c r="J6" s="185"/>
      <c r="K6" s="185"/>
      <c r="L6" s="185"/>
      <c r="M6" s="185"/>
      <c r="N6" s="185"/>
      <c r="O6" s="191"/>
      <c r="AI6" s="197"/>
      <c r="AJ6" s="198"/>
      <c r="AK6" s="198"/>
      <c r="AL6" s="198"/>
      <c r="AM6" s="198"/>
      <c r="AN6" s="199"/>
    </row>
    <row r="7" spans="2:40" ht="12" customHeight="1" thickBot="1">
      <c r="B7" s="186"/>
      <c r="C7" s="187"/>
      <c r="D7" s="187"/>
      <c r="E7" s="187"/>
      <c r="F7" s="187"/>
      <c r="G7" s="187"/>
      <c r="H7" s="187"/>
      <c r="I7" s="192"/>
      <c r="J7" s="187"/>
      <c r="K7" s="187"/>
      <c r="L7" s="187"/>
      <c r="M7" s="187"/>
      <c r="N7" s="187"/>
      <c r="O7" s="193"/>
      <c r="AI7" s="197"/>
      <c r="AJ7" s="198"/>
      <c r="AK7" s="198"/>
      <c r="AL7" s="198"/>
      <c r="AM7" s="198"/>
      <c r="AN7" s="199"/>
    </row>
    <row r="8" spans="2:40" ht="12" customHeight="1" thickBot="1">
      <c r="AI8" s="197"/>
      <c r="AJ8" s="198"/>
      <c r="AK8" s="198"/>
      <c r="AL8" s="198"/>
      <c r="AM8" s="198"/>
      <c r="AN8" s="199"/>
    </row>
    <row r="9" spans="2:40" ht="12" customHeight="1">
      <c r="B9" s="203" t="s">
        <v>18</v>
      </c>
      <c r="C9" s="204"/>
      <c r="D9" s="204"/>
      <c r="E9" s="204"/>
      <c r="F9" s="204"/>
      <c r="G9" s="204"/>
      <c r="H9" s="204"/>
      <c r="I9" s="209" t="s">
        <v>11723</v>
      </c>
      <c r="J9" s="209"/>
      <c r="K9" s="209"/>
      <c r="L9" s="209"/>
      <c r="M9" s="209"/>
      <c r="N9" s="209"/>
      <c r="O9" s="209"/>
      <c r="P9" s="209"/>
      <c r="Q9" s="209"/>
      <c r="R9" s="210"/>
      <c r="S9" s="215" t="str">
        <f>IF($I$9="声楽専修","（声楽）",IF($I$9="鍵盤楽器専修","（ピアノ）",""))</f>
        <v>（ピアノ）</v>
      </c>
      <c r="T9" s="216"/>
      <c r="U9" s="216"/>
      <c r="V9" s="216"/>
      <c r="W9" s="216"/>
      <c r="X9" s="216"/>
      <c r="Y9" s="216"/>
      <c r="Z9" s="216"/>
      <c r="AA9" s="216"/>
      <c r="AB9" s="216"/>
      <c r="AC9" s="216"/>
      <c r="AD9" s="216"/>
      <c r="AE9" s="216"/>
      <c r="AF9" s="217"/>
      <c r="AI9" s="197"/>
      <c r="AJ9" s="198"/>
      <c r="AK9" s="198"/>
      <c r="AL9" s="198"/>
      <c r="AM9" s="198"/>
      <c r="AN9" s="199"/>
    </row>
    <row r="10" spans="2:40" ht="12" customHeight="1">
      <c r="B10" s="205"/>
      <c r="C10" s="206"/>
      <c r="D10" s="206"/>
      <c r="E10" s="206"/>
      <c r="F10" s="206"/>
      <c r="G10" s="206"/>
      <c r="H10" s="206"/>
      <c r="I10" s="211"/>
      <c r="J10" s="211"/>
      <c r="K10" s="211"/>
      <c r="L10" s="211"/>
      <c r="M10" s="211"/>
      <c r="N10" s="211"/>
      <c r="O10" s="211"/>
      <c r="P10" s="211"/>
      <c r="Q10" s="211"/>
      <c r="R10" s="212"/>
      <c r="S10" s="218"/>
      <c r="T10" s="219"/>
      <c r="U10" s="219"/>
      <c r="V10" s="219"/>
      <c r="W10" s="219"/>
      <c r="X10" s="219"/>
      <c r="Y10" s="219"/>
      <c r="Z10" s="219"/>
      <c r="AA10" s="219"/>
      <c r="AB10" s="219"/>
      <c r="AC10" s="219"/>
      <c r="AD10" s="219"/>
      <c r="AE10" s="219"/>
      <c r="AF10" s="220"/>
      <c r="AI10" s="197"/>
      <c r="AJ10" s="198"/>
      <c r="AK10" s="198"/>
      <c r="AL10" s="198"/>
      <c r="AM10" s="198"/>
      <c r="AN10" s="199"/>
    </row>
    <row r="11" spans="2:40" ht="12" customHeight="1" thickBot="1">
      <c r="B11" s="207"/>
      <c r="C11" s="208"/>
      <c r="D11" s="208"/>
      <c r="E11" s="208"/>
      <c r="F11" s="208"/>
      <c r="G11" s="208"/>
      <c r="H11" s="208"/>
      <c r="I11" s="213"/>
      <c r="J11" s="213"/>
      <c r="K11" s="213"/>
      <c r="L11" s="213"/>
      <c r="M11" s="213"/>
      <c r="N11" s="213"/>
      <c r="O11" s="213"/>
      <c r="P11" s="213"/>
      <c r="Q11" s="213"/>
      <c r="R11" s="214"/>
      <c r="S11" s="221"/>
      <c r="T11" s="222"/>
      <c r="U11" s="222"/>
      <c r="V11" s="222"/>
      <c r="W11" s="222"/>
      <c r="X11" s="222"/>
      <c r="Y11" s="222"/>
      <c r="Z11" s="222"/>
      <c r="AA11" s="222"/>
      <c r="AB11" s="222"/>
      <c r="AC11" s="222"/>
      <c r="AD11" s="222"/>
      <c r="AE11" s="222"/>
      <c r="AF11" s="223"/>
      <c r="AI11" s="197"/>
      <c r="AJ11" s="198"/>
      <c r="AK11" s="198"/>
      <c r="AL11" s="198"/>
      <c r="AM11" s="198"/>
      <c r="AN11" s="199"/>
    </row>
    <row r="12" spans="2:40" ht="12" customHeight="1" thickBot="1">
      <c r="AI12" s="200"/>
      <c r="AJ12" s="201"/>
      <c r="AK12" s="201"/>
      <c r="AL12" s="201"/>
      <c r="AM12" s="201"/>
      <c r="AN12" s="202"/>
    </row>
    <row r="13" spans="2:40" ht="12" customHeight="1" thickBot="1"/>
    <row r="14" spans="2:40" ht="12" customHeight="1" thickBot="1">
      <c r="I14" s="224" t="s">
        <v>3</v>
      </c>
      <c r="J14" s="225"/>
      <c r="K14" s="225"/>
      <c r="L14" s="225"/>
      <c r="M14" s="225"/>
      <c r="N14" s="225"/>
      <c r="O14" s="225"/>
      <c r="P14" s="225"/>
      <c r="Q14" s="225"/>
      <c r="R14" s="225"/>
      <c r="S14" s="225"/>
      <c r="T14" s="225"/>
      <c r="U14" s="225"/>
      <c r="V14" s="225"/>
      <c r="W14" s="226"/>
      <c r="X14" s="227" t="s">
        <v>4</v>
      </c>
      <c r="Y14" s="225"/>
      <c r="Z14" s="225"/>
      <c r="AA14" s="225"/>
      <c r="AB14" s="225"/>
      <c r="AC14" s="225"/>
      <c r="AD14" s="225"/>
      <c r="AE14" s="225"/>
      <c r="AF14" s="225"/>
      <c r="AG14" s="225"/>
      <c r="AH14" s="225"/>
      <c r="AI14" s="225"/>
      <c r="AJ14" s="225"/>
      <c r="AK14" s="225"/>
      <c r="AL14" s="226"/>
      <c r="AM14" s="228" t="s">
        <v>5</v>
      </c>
      <c r="AN14" s="229"/>
    </row>
    <row r="15" spans="2:40" ht="12" customHeight="1">
      <c r="B15" s="230" t="s">
        <v>1</v>
      </c>
      <c r="C15" s="231"/>
      <c r="D15" s="231"/>
      <c r="E15" s="231"/>
      <c r="F15" s="231"/>
      <c r="G15" s="231"/>
      <c r="H15" s="188"/>
      <c r="I15" s="232" t="s">
        <v>11725</v>
      </c>
      <c r="J15" s="233"/>
      <c r="K15" s="233"/>
      <c r="L15" s="233"/>
      <c r="M15" s="233"/>
      <c r="N15" s="233"/>
      <c r="O15" s="233"/>
      <c r="P15" s="233"/>
      <c r="Q15" s="233"/>
      <c r="R15" s="233"/>
      <c r="S15" s="233"/>
      <c r="T15" s="233"/>
      <c r="U15" s="233"/>
      <c r="V15" s="233"/>
      <c r="W15" s="234"/>
      <c r="X15" s="232" t="s">
        <v>11726</v>
      </c>
      <c r="Y15" s="233"/>
      <c r="Z15" s="233"/>
      <c r="AA15" s="233"/>
      <c r="AB15" s="233"/>
      <c r="AC15" s="233"/>
      <c r="AD15" s="233"/>
      <c r="AE15" s="233"/>
      <c r="AF15" s="233"/>
      <c r="AG15" s="233"/>
      <c r="AH15" s="233"/>
      <c r="AI15" s="233"/>
      <c r="AJ15" s="233"/>
      <c r="AK15" s="233"/>
      <c r="AL15" s="234"/>
      <c r="AM15" s="235" t="s">
        <v>11710</v>
      </c>
      <c r="AN15" s="236"/>
    </row>
    <row r="16" spans="2:40" ht="12" customHeight="1">
      <c r="B16" s="241" t="s">
        <v>2</v>
      </c>
      <c r="C16" s="242"/>
      <c r="D16" s="242"/>
      <c r="E16" s="242"/>
      <c r="F16" s="242"/>
      <c r="G16" s="242"/>
      <c r="H16" s="242"/>
      <c r="I16" s="243" t="s">
        <v>11724</v>
      </c>
      <c r="J16" s="244"/>
      <c r="K16" s="244"/>
      <c r="L16" s="244"/>
      <c r="M16" s="244"/>
      <c r="N16" s="244"/>
      <c r="O16" s="244"/>
      <c r="P16" s="244"/>
      <c r="Q16" s="244"/>
      <c r="R16" s="244"/>
      <c r="S16" s="244"/>
      <c r="T16" s="244"/>
      <c r="U16" s="244"/>
      <c r="V16" s="244"/>
      <c r="W16" s="245"/>
      <c r="X16" s="243" t="s">
        <v>11727</v>
      </c>
      <c r="Y16" s="244"/>
      <c r="Z16" s="244"/>
      <c r="AA16" s="244"/>
      <c r="AB16" s="244"/>
      <c r="AC16" s="244"/>
      <c r="AD16" s="244"/>
      <c r="AE16" s="244"/>
      <c r="AF16" s="244"/>
      <c r="AG16" s="244"/>
      <c r="AH16" s="244"/>
      <c r="AI16" s="244"/>
      <c r="AJ16" s="244"/>
      <c r="AK16" s="244"/>
      <c r="AL16" s="245"/>
      <c r="AM16" s="237"/>
      <c r="AN16" s="238"/>
    </row>
    <row r="17" spans="1:40" ht="12" customHeight="1">
      <c r="B17" s="205"/>
      <c r="C17" s="206"/>
      <c r="D17" s="206"/>
      <c r="E17" s="206"/>
      <c r="F17" s="206"/>
      <c r="G17" s="206"/>
      <c r="H17" s="206"/>
      <c r="I17" s="246"/>
      <c r="J17" s="247"/>
      <c r="K17" s="247"/>
      <c r="L17" s="247"/>
      <c r="M17" s="247"/>
      <c r="N17" s="247"/>
      <c r="O17" s="247"/>
      <c r="P17" s="247"/>
      <c r="Q17" s="247"/>
      <c r="R17" s="247"/>
      <c r="S17" s="247"/>
      <c r="T17" s="247"/>
      <c r="U17" s="247"/>
      <c r="V17" s="247"/>
      <c r="W17" s="248"/>
      <c r="X17" s="246"/>
      <c r="Y17" s="247"/>
      <c r="Z17" s="247"/>
      <c r="AA17" s="247"/>
      <c r="AB17" s="247"/>
      <c r="AC17" s="247"/>
      <c r="AD17" s="247"/>
      <c r="AE17" s="247"/>
      <c r="AF17" s="247"/>
      <c r="AG17" s="247"/>
      <c r="AH17" s="247"/>
      <c r="AI17" s="247"/>
      <c r="AJ17" s="247"/>
      <c r="AK17" s="247"/>
      <c r="AL17" s="248"/>
      <c r="AM17" s="237"/>
      <c r="AN17" s="238"/>
    </row>
    <row r="18" spans="1:40" ht="12" customHeight="1">
      <c r="B18" s="205"/>
      <c r="C18" s="206"/>
      <c r="D18" s="206"/>
      <c r="E18" s="206"/>
      <c r="F18" s="206"/>
      <c r="G18" s="206"/>
      <c r="H18" s="206"/>
      <c r="I18" s="249"/>
      <c r="J18" s="250"/>
      <c r="K18" s="250"/>
      <c r="L18" s="250"/>
      <c r="M18" s="250"/>
      <c r="N18" s="250"/>
      <c r="O18" s="250"/>
      <c r="P18" s="250"/>
      <c r="Q18" s="250"/>
      <c r="R18" s="250"/>
      <c r="S18" s="250"/>
      <c r="T18" s="250"/>
      <c r="U18" s="250"/>
      <c r="V18" s="250"/>
      <c r="W18" s="251"/>
      <c r="X18" s="249"/>
      <c r="Y18" s="250"/>
      <c r="Z18" s="250"/>
      <c r="AA18" s="250"/>
      <c r="AB18" s="250"/>
      <c r="AC18" s="250"/>
      <c r="AD18" s="250"/>
      <c r="AE18" s="250"/>
      <c r="AF18" s="250"/>
      <c r="AG18" s="250"/>
      <c r="AH18" s="250"/>
      <c r="AI18" s="250"/>
      <c r="AJ18" s="250"/>
      <c r="AK18" s="250"/>
      <c r="AL18" s="251"/>
      <c r="AM18" s="239"/>
      <c r="AN18" s="240"/>
    </row>
    <row r="19" spans="1:40" ht="12" customHeight="1">
      <c r="A19" s="11"/>
      <c r="B19" s="265" t="s">
        <v>6</v>
      </c>
      <c r="C19" s="266"/>
      <c r="D19" s="266"/>
      <c r="E19" s="266"/>
      <c r="F19" s="266"/>
      <c r="G19" s="266"/>
      <c r="H19" s="266"/>
      <c r="I19" s="267" t="s">
        <v>7</v>
      </c>
      <c r="J19" s="253"/>
      <c r="K19" s="253"/>
      <c r="L19" s="268" t="str">
        <f ca="1">Sheet1!A4</f>
        <v>2008</v>
      </c>
      <c r="M19" s="268"/>
      <c r="N19" s="268"/>
      <c r="O19" s="268"/>
      <c r="P19" s="253" t="s">
        <v>8</v>
      </c>
      <c r="Q19" s="253"/>
      <c r="R19" s="270" t="s">
        <v>11765</v>
      </c>
      <c r="S19" s="270"/>
      <c r="T19" s="253" t="s">
        <v>9</v>
      </c>
      <c r="U19" s="253"/>
      <c r="V19" s="252" t="s">
        <v>11766</v>
      </c>
      <c r="W19" s="252"/>
      <c r="X19" s="253" t="s">
        <v>10</v>
      </c>
      <c r="Y19" s="254"/>
      <c r="Z19" s="255" t="str">
        <f ca="1">IF(MONTH(TODAY())&lt;4,YEAR(TODAY()),YEAR(TODAY())+1)&amp;"月4月1日現在の年齢"</f>
        <v>2027月4月1日現在の年齢</v>
      </c>
      <c r="AA19" s="256"/>
      <c r="AB19" s="256"/>
      <c r="AC19" s="256"/>
      <c r="AD19" s="256"/>
      <c r="AE19" s="256"/>
      <c r="AF19" s="256"/>
      <c r="AG19" s="256"/>
      <c r="AH19" s="256"/>
      <c r="AI19" s="256"/>
      <c r="AJ19" s="257"/>
      <c r="AK19" s="185">
        <f ca="1">IFERROR(DATEDIF(DATE($L$19,$R$19,$V$19),DATE(IF(MONTH(TODAY())&lt;4,YEAR(TODAY()),YEAR(TODAY())+1),4,1),"Y"),"")</f>
        <v>18</v>
      </c>
      <c r="AL19" s="185"/>
      <c r="AM19" s="185" t="s">
        <v>11</v>
      </c>
      <c r="AN19" s="191"/>
    </row>
    <row r="20" spans="1:40" ht="12" customHeight="1" thickBot="1">
      <c r="A20" s="11"/>
      <c r="B20" s="207"/>
      <c r="C20" s="208"/>
      <c r="D20" s="208"/>
      <c r="E20" s="208"/>
      <c r="F20" s="208"/>
      <c r="G20" s="208"/>
      <c r="H20" s="208"/>
      <c r="I20" s="258"/>
      <c r="J20" s="259"/>
      <c r="K20" s="259"/>
      <c r="L20" s="269"/>
      <c r="M20" s="269"/>
      <c r="N20" s="269"/>
      <c r="O20" s="269"/>
      <c r="P20" s="259"/>
      <c r="Q20" s="259"/>
      <c r="R20" s="270"/>
      <c r="S20" s="270"/>
      <c r="T20" s="253"/>
      <c r="U20" s="253"/>
      <c r="V20" s="252"/>
      <c r="W20" s="252"/>
      <c r="X20" s="253"/>
      <c r="Y20" s="254"/>
      <c r="Z20" s="258"/>
      <c r="AA20" s="259"/>
      <c r="AB20" s="259"/>
      <c r="AC20" s="259"/>
      <c r="AD20" s="259"/>
      <c r="AE20" s="259"/>
      <c r="AF20" s="259"/>
      <c r="AG20" s="259"/>
      <c r="AH20" s="259"/>
      <c r="AI20" s="259"/>
      <c r="AJ20" s="260"/>
      <c r="AK20" s="185"/>
      <c r="AL20" s="185"/>
      <c r="AM20" s="187"/>
      <c r="AN20" s="193"/>
    </row>
    <row r="21" spans="1:40" ht="12" customHeight="1">
      <c r="B21" s="182" t="s">
        <v>11771</v>
      </c>
      <c r="C21" s="183"/>
      <c r="D21" s="183"/>
      <c r="E21" s="183"/>
      <c r="F21" s="183"/>
      <c r="G21" s="183"/>
      <c r="H21" s="183"/>
      <c r="I21" s="183"/>
      <c r="J21" s="183"/>
      <c r="K21" s="183"/>
      <c r="L21" s="183"/>
      <c r="M21" s="183"/>
      <c r="N21" s="183"/>
      <c r="O21" s="183"/>
      <c r="P21" s="183"/>
      <c r="Q21" s="183"/>
      <c r="R21" s="183"/>
      <c r="S21" s="183"/>
      <c r="T21" s="183"/>
      <c r="U21" s="183"/>
      <c r="V21" s="183"/>
      <c r="W21" s="183"/>
      <c r="X21" s="183"/>
      <c r="Y21" s="183"/>
      <c r="Z21" s="183"/>
      <c r="AA21" s="183"/>
      <c r="AB21" s="183"/>
      <c r="AC21" s="183"/>
      <c r="AD21" s="183"/>
      <c r="AE21" s="183"/>
      <c r="AF21" s="183"/>
      <c r="AG21" s="183"/>
      <c r="AH21" s="183"/>
      <c r="AI21" s="261" t="s">
        <v>11719</v>
      </c>
      <c r="AJ21" s="261"/>
      <c r="AK21" s="261"/>
      <c r="AL21" s="261"/>
      <c r="AM21" s="261"/>
      <c r="AN21" s="262"/>
    </row>
    <row r="22" spans="1:40" ht="12" customHeight="1" thickBot="1">
      <c r="B22" s="186"/>
      <c r="C22" s="187"/>
      <c r="D22" s="187"/>
      <c r="E22" s="187"/>
      <c r="F22" s="187"/>
      <c r="G22" s="187"/>
      <c r="H22" s="187"/>
      <c r="I22" s="187"/>
      <c r="J22" s="187"/>
      <c r="K22" s="187"/>
      <c r="L22" s="187"/>
      <c r="M22" s="187"/>
      <c r="N22" s="187"/>
      <c r="O22" s="187"/>
      <c r="P22" s="187"/>
      <c r="Q22" s="187"/>
      <c r="R22" s="187"/>
      <c r="S22" s="187"/>
      <c r="T22" s="187"/>
      <c r="U22" s="187"/>
      <c r="V22" s="187"/>
      <c r="W22" s="187"/>
      <c r="X22" s="187"/>
      <c r="Y22" s="187"/>
      <c r="Z22" s="187"/>
      <c r="AA22" s="187"/>
      <c r="AB22" s="187"/>
      <c r="AC22" s="187"/>
      <c r="AD22" s="187"/>
      <c r="AE22" s="187"/>
      <c r="AF22" s="187"/>
      <c r="AG22" s="187"/>
      <c r="AH22" s="187"/>
      <c r="AI22" s="263"/>
      <c r="AJ22" s="263"/>
      <c r="AK22" s="263"/>
      <c r="AL22" s="263"/>
      <c r="AM22" s="263"/>
      <c r="AN22" s="264"/>
    </row>
    <row r="23" spans="1:40" ht="12" customHeight="1">
      <c r="A23" s="11"/>
      <c r="B23" s="290" t="s">
        <v>21</v>
      </c>
      <c r="C23" s="291"/>
      <c r="D23" s="291"/>
      <c r="E23" s="291"/>
      <c r="F23" s="291"/>
      <c r="G23" s="291"/>
      <c r="H23" s="292"/>
      <c r="I23" s="299" t="s">
        <v>22</v>
      </c>
      <c r="J23" s="300"/>
      <c r="K23" s="300"/>
      <c r="L23" s="300"/>
      <c r="M23" s="300"/>
      <c r="N23" s="303" t="s">
        <v>7435</v>
      </c>
      <c r="O23" s="303"/>
      <c r="P23" s="303"/>
      <c r="Q23" s="303"/>
      <c r="R23" s="303"/>
      <c r="S23" s="305" t="s">
        <v>11707</v>
      </c>
      <c r="T23" s="306"/>
      <c r="U23" s="306"/>
      <c r="V23" s="306"/>
      <c r="W23" s="309" t="str">
        <f>IFERROR(IF(_xlfn.XLOOKUP($N$23,高等学校等コード!$E:$E,高等学校等コード!$H:$H)=0,"",_xlfn.XLOOKUP($N$23,高等学校等コード!$E:$E,高等学校等コード!$H:$H)),"")</f>
        <v>国立音楽大学附属高等学校</v>
      </c>
      <c r="X23" s="309"/>
      <c r="Y23" s="309"/>
      <c r="Z23" s="309"/>
      <c r="AA23" s="309"/>
      <c r="AB23" s="309"/>
      <c r="AC23" s="309"/>
      <c r="AD23" s="309"/>
      <c r="AE23" s="309"/>
      <c r="AF23" s="309"/>
      <c r="AG23" s="309"/>
      <c r="AH23" s="309"/>
      <c r="AI23" s="309"/>
      <c r="AJ23" s="309"/>
      <c r="AK23" s="309"/>
      <c r="AL23" s="309"/>
      <c r="AM23" s="309"/>
      <c r="AN23" s="310"/>
    </row>
    <row r="24" spans="1:40" ht="12" customHeight="1">
      <c r="A24" s="11"/>
      <c r="B24" s="293"/>
      <c r="C24" s="294"/>
      <c r="D24" s="294"/>
      <c r="E24" s="294"/>
      <c r="F24" s="294"/>
      <c r="G24" s="294"/>
      <c r="H24" s="295"/>
      <c r="I24" s="301"/>
      <c r="J24" s="302"/>
      <c r="K24" s="302"/>
      <c r="L24" s="302"/>
      <c r="M24" s="302"/>
      <c r="N24" s="304"/>
      <c r="O24" s="304"/>
      <c r="P24" s="304"/>
      <c r="Q24" s="304"/>
      <c r="R24" s="304"/>
      <c r="S24" s="307"/>
      <c r="T24" s="308"/>
      <c r="U24" s="308"/>
      <c r="V24" s="308"/>
      <c r="W24" s="311"/>
      <c r="X24" s="311"/>
      <c r="Y24" s="311"/>
      <c r="Z24" s="311"/>
      <c r="AA24" s="311"/>
      <c r="AB24" s="311"/>
      <c r="AC24" s="311"/>
      <c r="AD24" s="311"/>
      <c r="AE24" s="311"/>
      <c r="AF24" s="311"/>
      <c r="AG24" s="311"/>
      <c r="AH24" s="311"/>
      <c r="AI24" s="311"/>
      <c r="AJ24" s="311"/>
      <c r="AK24" s="311"/>
      <c r="AL24" s="311"/>
      <c r="AM24" s="311"/>
      <c r="AN24" s="312"/>
    </row>
    <row r="25" spans="1:40" ht="12" customHeight="1">
      <c r="A25" s="11"/>
      <c r="B25" s="293"/>
      <c r="C25" s="294"/>
      <c r="D25" s="294"/>
      <c r="E25" s="294"/>
      <c r="F25" s="294"/>
      <c r="G25" s="294"/>
      <c r="H25" s="295"/>
      <c r="I25" s="313" t="s">
        <v>11645</v>
      </c>
      <c r="J25" s="314"/>
      <c r="K25" s="314"/>
      <c r="L25" s="314"/>
      <c r="M25" s="314"/>
      <c r="N25" s="317" t="str">
        <f>IFERROR(IF(_xlfn.XLOOKUP($N$23,高等学校等コード!$E:$E,高等学校等コード!$F:$F)=0,"",_xlfn.XLOOKUP($N$23,高等学校等コード!$E:$E,高等学校等コード!$F:$F)),"")</f>
        <v>東京都</v>
      </c>
      <c r="O25" s="317"/>
      <c r="P25" s="317"/>
      <c r="Q25" s="317"/>
      <c r="R25" s="317"/>
      <c r="S25" s="317" t="str">
        <f>IFERROR(IF(_xlfn.XLOOKUP($N$23,高等学校等コード!$E:$E,高等学校等コード!$G:$G)=0,"",_xlfn.XLOOKUP($N$23,高等学校等コード!$E:$E,高等学校等コード!$G:$G)),"")</f>
        <v>私立</v>
      </c>
      <c r="T25" s="317"/>
      <c r="U25" s="317"/>
      <c r="V25" s="317"/>
      <c r="W25" s="255" t="s">
        <v>7</v>
      </c>
      <c r="X25" s="256"/>
      <c r="Y25" s="256"/>
      <c r="Z25" s="275" t="str">
        <f ca="1">Sheet1!A23</f>
        <v>2027</v>
      </c>
      <c r="AA25" s="275"/>
      <c r="AB25" s="275"/>
      <c r="AC25" s="275"/>
      <c r="AD25" s="271" t="s">
        <v>8</v>
      </c>
      <c r="AE25" s="271"/>
      <c r="AF25" s="273" t="s">
        <v>11720</v>
      </c>
      <c r="AG25" s="273"/>
      <c r="AH25" s="271" t="s">
        <v>9</v>
      </c>
      <c r="AI25" s="271"/>
      <c r="AJ25" s="275" t="str">
        <f ca="1">IF(AND($Z$25&lt;&gt;"",$AF$25&lt;&gt;""),IF($W$23="高等学校卒業程度認定試験等","高認（見込）等",IF(OR(AND(VALUE($Z$25)=IF(MONTH(TODAY())&lt;4,YEAR(TODAY()),YEAR(TODAY())+1)-1,VALUE($AF$25)&gt;10),VALUE($Z$25)=IF(MONTH(TODAY())&lt;4,YEAR(TODAY()),YEAR(TODAY())+1)),"卒業見込","卒業")),"")</f>
        <v>卒業見込</v>
      </c>
      <c r="AK25" s="275"/>
      <c r="AL25" s="275"/>
      <c r="AM25" s="275"/>
      <c r="AN25" s="276"/>
    </row>
    <row r="26" spans="1:40" ht="12" customHeight="1" thickBot="1">
      <c r="A26" s="11"/>
      <c r="B26" s="296"/>
      <c r="C26" s="297"/>
      <c r="D26" s="297"/>
      <c r="E26" s="297"/>
      <c r="F26" s="297"/>
      <c r="G26" s="297"/>
      <c r="H26" s="298"/>
      <c r="I26" s="315"/>
      <c r="J26" s="316"/>
      <c r="K26" s="316"/>
      <c r="L26" s="316"/>
      <c r="M26" s="316"/>
      <c r="N26" s="277"/>
      <c r="O26" s="277"/>
      <c r="P26" s="277"/>
      <c r="Q26" s="277"/>
      <c r="R26" s="277"/>
      <c r="S26" s="277"/>
      <c r="T26" s="277"/>
      <c r="U26" s="277"/>
      <c r="V26" s="277"/>
      <c r="W26" s="258"/>
      <c r="X26" s="259"/>
      <c r="Y26" s="259"/>
      <c r="Z26" s="277"/>
      <c r="AA26" s="277"/>
      <c r="AB26" s="277"/>
      <c r="AC26" s="277"/>
      <c r="AD26" s="272"/>
      <c r="AE26" s="272"/>
      <c r="AF26" s="274"/>
      <c r="AG26" s="274"/>
      <c r="AH26" s="272"/>
      <c r="AI26" s="272"/>
      <c r="AJ26" s="277"/>
      <c r="AK26" s="277"/>
      <c r="AL26" s="277"/>
      <c r="AM26" s="277"/>
      <c r="AN26" s="278"/>
    </row>
    <row r="27" spans="1:40" ht="12" customHeight="1" thickBot="1">
      <c r="A27" s="11"/>
      <c r="B27" s="279" t="s">
        <v>20</v>
      </c>
      <c r="C27" s="266"/>
      <c r="D27" s="266"/>
      <c r="E27" s="266"/>
      <c r="F27" s="266"/>
      <c r="G27" s="266"/>
      <c r="H27" s="266"/>
      <c r="I27" s="228" t="s">
        <v>12</v>
      </c>
      <c r="J27" s="281"/>
      <c r="K27" s="282" t="s">
        <v>11728</v>
      </c>
      <c r="L27" s="282"/>
      <c r="M27" s="12" t="s">
        <v>13</v>
      </c>
      <c r="N27" s="282" t="s">
        <v>11729</v>
      </c>
      <c r="O27" s="282"/>
      <c r="P27" s="283"/>
      <c r="Q27" s="13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</row>
    <row r="28" spans="1:40" ht="12" customHeight="1">
      <c r="A28" s="11"/>
      <c r="B28" s="280"/>
      <c r="C28" s="206"/>
      <c r="D28" s="206"/>
      <c r="E28" s="206"/>
      <c r="F28" s="206"/>
      <c r="G28" s="206"/>
      <c r="H28" s="206"/>
      <c r="I28" s="284" t="s">
        <v>11730</v>
      </c>
      <c r="J28" s="285"/>
      <c r="K28" s="285"/>
      <c r="L28" s="285"/>
      <c r="M28" s="285"/>
      <c r="N28" s="285"/>
      <c r="O28" s="285"/>
      <c r="P28" s="285"/>
      <c r="Q28" s="285"/>
      <c r="R28" s="285"/>
      <c r="S28" s="285"/>
      <c r="T28" s="285"/>
      <c r="U28" s="285"/>
      <c r="V28" s="285"/>
      <c r="W28" s="285"/>
      <c r="X28" s="285"/>
      <c r="Y28" s="285"/>
      <c r="Z28" s="285"/>
      <c r="AA28" s="285"/>
      <c r="AB28" s="285"/>
      <c r="AC28" s="285"/>
      <c r="AD28" s="285"/>
      <c r="AE28" s="285"/>
      <c r="AF28" s="285"/>
      <c r="AG28" s="285"/>
      <c r="AH28" s="285"/>
      <c r="AI28" s="285"/>
      <c r="AJ28" s="285"/>
      <c r="AK28" s="285"/>
      <c r="AL28" s="285"/>
      <c r="AM28" s="285"/>
      <c r="AN28" s="286"/>
    </row>
    <row r="29" spans="1:40" ht="12" customHeight="1">
      <c r="A29" s="11"/>
      <c r="B29" s="280"/>
      <c r="C29" s="206"/>
      <c r="D29" s="206"/>
      <c r="E29" s="206"/>
      <c r="F29" s="206"/>
      <c r="G29" s="206"/>
      <c r="H29" s="206"/>
      <c r="I29" s="287"/>
      <c r="J29" s="288"/>
      <c r="K29" s="288"/>
      <c r="L29" s="288"/>
      <c r="M29" s="288"/>
      <c r="N29" s="288"/>
      <c r="O29" s="288"/>
      <c r="P29" s="288"/>
      <c r="Q29" s="288"/>
      <c r="R29" s="288"/>
      <c r="S29" s="288"/>
      <c r="T29" s="288"/>
      <c r="U29" s="288"/>
      <c r="V29" s="288"/>
      <c r="W29" s="288"/>
      <c r="X29" s="288"/>
      <c r="Y29" s="288"/>
      <c r="Z29" s="288"/>
      <c r="AA29" s="288"/>
      <c r="AB29" s="288"/>
      <c r="AC29" s="288"/>
      <c r="AD29" s="288"/>
      <c r="AE29" s="288"/>
      <c r="AF29" s="288"/>
      <c r="AG29" s="288"/>
      <c r="AH29" s="288"/>
      <c r="AI29" s="288"/>
      <c r="AJ29" s="288"/>
      <c r="AK29" s="288"/>
      <c r="AL29" s="288"/>
      <c r="AM29" s="288"/>
      <c r="AN29" s="289"/>
    </row>
    <row r="30" spans="1:40" ht="13.2">
      <c r="A30" s="11"/>
      <c r="B30" s="324" t="s">
        <v>14</v>
      </c>
      <c r="C30" s="325"/>
      <c r="D30" s="325"/>
      <c r="E30" s="325"/>
      <c r="F30" s="325"/>
      <c r="G30" s="325"/>
      <c r="H30" s="326"/>
      <c r="I30" s="255" t="s">
        <v>15</v>
      </c>
      <c r="J30" s="256"/>
      <c r="K30" s="318" t="s">
        <v>11731</v>
      </c>
      <c r="L30" s="318"/>
      <c r="M30" s="318"/>
      <c r="N30" s="318"/>
      <c r="O30" s="15" t="s">
        <v>13</v>
      </c>
      <c r="P30" s="318" t="s">
        <v>11732</v>
      </c>
      <c r="Q30" s="318"/>
      <c r="R30" s="318"/>
      <c r="S30" s="318"/>
      <c r="T30" s="15" t="s">
        <v>13</v>
      </c>
      <c r="U30" s="318" t="s">
        <v>11733</v>
      </c>
      <c r="V30" s="318"/>
      <c r="W30" s="318"/>
      <c r="X30" s="327"/>
      <c r="Y30" s="328" t="s">
        <v>16</v>
      </c>
      <c r="Z30" s="329"/>
      <c r="AA30" s="318" t="s">
        <v>11731</v>
      </c>
      <c r="AB30" s="318"/>
      <c r="AC30" s="318"/>
      <c r="AD30" s="318"/>
      <c r="AE30" s="15" t="s">
        <v>13</v>
      </c>
      <c r="AF30" s="318" t="s">
        <v>11735</v>
      </c>
      <c r="AG30" s="318"/>
      <c r="AH30" s="318"/>
      <c r="AI30" s="318"/>
      <c r="AJ30" s="15" t="s">
        <v>13</v>
      </c>
      <c r="AK30" s="318" t="s">
        <v>11736</v>
      </c>
      <c r="AL30" s="318"/>
      <c r="AM30" s="318"/>
      <c r="AN30" s="236"/>
    </row>
    <row r="31" spans="1:40" ht="12" customHeight="1">
      <c r="B31" s="319" t="s">
        <v>11770</v>
      </c>
      <c r="C31" s="320"/>
      <c r="D31" s="320"/>
      <c r="E31" s="320"/>
      <c r="F31" s="320"/>
      <c r="G31" s="320"/>
      <c r="H31" s="320"/>
      <c r="I31" s="320"/>
      <c r="J31" s="320"/>
      <c r="K31" s="320"/>
      <c r="L31" s="320"/>
      <c r="M31" s="320"/>
      <c r="N31" s="320"/>
      <c r="O31" s="320"/>
      <c r="P31" s="320"/>
      <c r="Q31" s="273" t="s">
        <v>11734</v>
      </c>
      <c r="R31" s="273"/>
      <c r="S31" s="273"/>
      <c r="T31" s="273"/>
      <c r="U31" s="273"/>
      <c r="V31" s="273"/>
      <c r="W31" s="273"/>
      <c r="X31" s="273"/>
      <c r="Y31" s="273"/>
      <c r="Z31" s="273"/>
      <c r="AA31" s="273"/>
      <c r="AB31" s="273"/>
      <c r="AC31" s="273"/>
      <c r="AD31" s="273"/>
      <c r="AE31" s="273"/>
      <c r="AF31" s="273"/>
      <c r="AG31" s="273"/>
      <c r="AH31" s="273"/>
      <c r="AI31" s="273"/>
      <c r="AJ31" s="273"/>
      <c r="AK31" s="273"/>
      <c r="AL31" s="273"/>
      <c r="AM31" s="273"/>
      <c r="AN31" s="321"/>
    </row>
    <row r="32" spans="1:40" ht="12" customHeight="1">
      <c r="B32" s="293"/>
      <c r="C32" s="294"/>
      <c r="D32" s="294"/>
      <c r="E32" s="294"/>
      <c r="F32" s="294"/>
      <c r="G32" s="294"/>
      <c r="H32" s="294"/>
      <c r="I32" s="294"/>
      <c r="J32" s="294"/>
      <c r="K32" s="294"/>
      <c r="L32" s="294"/>
      <c r="M32" s="294"/>
      <c r="N32" s="294"/>
      <c r="O32" s="294"/>
      <c r="P32" s="294"/>
      <c r="Q32" s="247"/>
      <c r="R32" s="247"/>
      <c r="S32" s="247"/>
      <c r="T32" s="247"/>
      <c r="U32" s="247"/>
      <c r="V32" s="247"/>
      <c r="W32" s="247"/>
      <c r="X32" s="247"/>
      <c r="Y32" s="247"/>
      <c r="Z32" s="247"/>
      <c r="AA32" s="247"/>
      <c r="AB32" s="247"/>
      <c r="AC32" s="247"/>
      <c r="AD32" s="247"/>
      <c r="AE32" s="247"/>
      <c r="AF32" s="247"/>
      <c r="AG32" s="247"/>
      <c r="AH32" s="247"/>
      <c r="AI32" s="247"/>
      <c r="AJ32" s="247"/>
      <c r="AK32" s="247"/>
      <c r="AL32" s="247"/>
      <c r="AM32" s="247"/>
      <c r="AN32" s="322"/>
    </row>
    <row r="33" spans="1:40" ht="12" customHeight="1" thickBot="1">
      <c r="B33" s="296"/>
      <c r="C33" s="297"/>
      <c r="D33" s="297"/>
      <c r="E33" s="297"/>
      <c r="F33" s="297"/>
      <c r="G33" s="297"/>
      <c r="H33" s="297"/>
      <c r="I33" s="297"/>
      <c r="J33" s="297"/>
      <c r="K33" s="297"/>
      <c r="L33" s="297"/>
      <c r="M33" s="297"/>
      <c r="N33" s="297"/>
      <c r="O33" s="297"/>
      <c r="P33" s="297"/>
      <c r="Q33" s="274"/>
      <c r="R33" s="274"/>
      <c r="S33" s="274"/>
      <c r="T33" s="274"/>
      <c r="U33" s="274"/>
      <c r="V33" s="274"/>
      <c r="W33" s="274"/>
      <c r="X33" s="274"/>
      <c r="Y33" s="274"/>
      <c r="Z33" s="274"/>
      <c r="AA33" s="274"/>
      <c r="AB33" s="274"/>
      <c r="AC33" s="274"/>
      <c r="AD33" s="274"/>
      <c r="AE33" s="274"/>
      <c r="AF33" s="274"/>
      <c r="AG33" s="274"/>
      <c r="AH33" s="274"/>
      <c r="AI33" s="274"/>
      <c r="AJ33" s="274"/>
      <c r="AK33" s="274"/>
      <c r="AL33" s="274"/>
      <c r="AM33" s="274"/>
      <c r="AN33" s="323"/>
    </row>
    <row r="35" spans="1:40" ht="12" customHeight="1">
      <c r="B35" s="1" t="s">
        <v>11721</v>
      </c>
    </row>
    <row r="36" spans="1:40" ht="12" customHeight="1">
      <c r="B36" s="206" t="s">
        <v>11713</v>
      </c>
      <c r="C36" s="206"/>
      <c r="D36" s="206"/>
      <c r="E36" s="206"/>
      <c r="F36" s="206"/>
      <c r="G36" s="206"/>
      <c r="H36" s="206"/>
      <c r="I36" s="206"/>
      <c r="J36" s="206"/>
      <c r="K36" s="206"/>
      <c r="L36" s="206"/>
      <c r="M36" s="206"/>
      <c r="N36" s="206" t="s">
        <v>11712</v>
      </c>
      <c r="O36" s="206"/>
      <c r="P36" s="206"/>
      <c r="Q36" s="206"/>
      <c r="R36" s="206"/>
      <c r="S36" s="206"/>
      <c r="T36" s="206"/>
      <c r="U36" s="206"/>
      <c r="V36" s="206" t="s">
        <v>11714</v>
      </c>
      <c r="W36" s="206"/>
      <c r="X36" s="206"/>
      <c r="Y36" s="206"/>
      <c r="Z36" s="206"/>
      <c r="AA36" s="206"/>
      <c r="AB36" s="206"/>
      <c r="AC36" s="206"/>
      <c r="AD36" s="206"/>
      <c r="AE36" s="206"/>
      <c r="AF36" s="206"/>
      <c r="AG36" s="206"/>
      <c r="AH36" s="206"/>
      <c r="AI36" s="206"/>
      <c r="AJ36" s="206"/>
      <c r="AK36" s="206"/>
      <c r="AL36" s="206"/>
      <c r="AM36" s="206"/>
      <c r="AN36" s="206"/>
    </row>
    <row r="37" spans="1:40" ht="12" customHeight="1">
      <c r="B37" s="330">
        <f ca="1">DATE($L$19+10,4,1)</f>
        <v>43191</v>
      </c>
      <c r="C37" s="330"/>
      <c r="D37" s="330"/>
      <c r="E37" s="330"/>
      <c r="F37" s="331"/>
      <c r="G37" s="218" t="str">
        <f ca="1">IF($B37&lt;&gt;"","～","")</f>
        <v>～</v>
      </c>
      <c r="H37" s="332"/>
      <c r="I37" s="333">
        <f ca="1">DATE($L$19+15,3,1)</f>
        <v>44986</v>
      </c>
      <c r="J37" s="330"/>
      <c r="K37" s="330"/>
      <c r="L37" s="330"/>
      <c r="M37" s="330"/>
      <c r="N37" s="219" t="s">
        <v>11738</v>
      </c>
      <c r="O37" s="219"/>
      <c r="P37" s="219"/>
      <c r="Q37" s="219"/>
      <c r="R37" s="219"/>
      <c r="S37" s="219"/>
      <c r="T37" s="219"/>
      <c r="U37" s="219"/>
      <c r="V37" s="219" t="s">
        <v>11740</v>
      </c>
      <c r="W37" s="219"/>
      <c r="X37" s="219"/>
      <c r="Y37" s="219"/>
      <c r="Z37" s="219"/>
      <c r="AA37" s="219"/>
      <c r="AB37" s="219"/>
      <c r="AC37" s="219"/>
      <c r="AD37" s="219"/>
      <c r="AE37" s="219"/>
      <c r="AF37" s="219"/>
      <c r="AG37" s="219"/>
      <c r="AH37" s="219"/>
      <c r="AI37" s="219"/>
      <c r="AJ37" s="219"/>
      <c r="AK37" s="219"/>
      <c r="AL37" s="219"/>
      <c r="AM37" s="219"/>
      <c r="AN37" s="219"/>
    </row>
    <row r="38" spans="1:40" ht="12" customHeight="1">
      <c r="A38" s="16"/>
      <c r="B38" s="330">
        <f ca="1">DATE($L$19+15,4,1)</f>
        <v>45017</v>
      </c>
      <c r="C38" s="330"/>
      <c r="D38" s="330"/>
      <c r="E38" s="330"/>
      <c r="F38" s="331"/>
      <c r="G38" s="218" t="str">
        <f t="shared" ref="G38:G44" ca="1" si="0">IF($B38&lt;&gt;"","～","")</f>
        <v>～</v>
      </c>
      <c r="H38" s="332"/>
      <c r="I38" s="333" t="s">
        <v>11737</v>
      </c>
      <c r="J38" s="330"/>
      <c r="K38" s="330"/>
      <c r="L38" s="330"/>
      <c r="M38" s="330"/>
      <c r="N38" s="219" t="s">
        <v>11738</v>
      </c>
      <c r="O38" s="219"/>
      <c r="P38" s="219"/>
      <c r="Q38" s="219"/>
      <c r="R38" s="219"/>
      <c r="S38" s="219"/>
      <c r="T38" s="219"/>
      <c r="U38" s="219"/>
      <c r="V38" s="219" t="s">
        <v>11741</v>
      </c>
      <c r="W38" s="219"/>
      <c r="X38" s="219"/>
      <c r="Y38" s="219"/>
      <c r="Z38" s="219"/>
      <c r="AA38" s="219"/>
      <c r="AB38" s="219"/>
      <c r="AC38" s="219"/>
      <c r="AD38" s="219"/>
      <c r="AE38" s="219"/>
      <c r="AF38" s="219"/>
      <c r="AG38" s="219"/>
      <c r="AH38" s="219"/>
      <c r="AI38" s="219"/>
      <c r="AJ38" s="219"/>
      <c r="AK38" s="219"/>
      <c r="AL38" s="219"/>
      <c r="AM38" s="219"/>
      <c r="AN38" s="219"/>
    </row>
    <row r="39" spans="1:40" ht="12" customHeight="1">
      <c r="A39" s="16"/>
      <c r="B39" s="330">
        <f ca="1">DATE($L$19+16,4,1)</f>
        <v>45383</v>
      </c>
      <c r="C39" s="330"/>
      <c r="D39" s="330"/>
      <c r="E39" s="330"/>
      <c r="F39" s="331"/>
      <c r="G39" s="218" t="str">
        <f t="shared" ca="1" si="0"/>
        <v>～</v>
      </c>
      <c r="H39" s="332"/>
      <c r="I39" s="333">
        <f ca="1">DATE($L$19+18,8,1)</f>
        <v>46235</v>
      </c>
      <c r="J39" s="330"/>
      <c r="K39" s="330"/>
      <c r="L39" s="330"/>
      <c r="M39" s="330"/>
      <c r="N39" s="219" t="s">
        <v>11711</v>
      </c>
      <c r="O39" s="219"/>
      <c r="P39" s="219"/>
      <c r="Q39" s="219"/>
      <c r="R39" s="219"/>
      <c r="S39" s="219"/>
      <c r="T39" s="219"/>
      <c r="U39" s="219"/>
      <c r="V39" s="219" t="s">
        <v>11742</v>
      </c>
      <c r="W39" s="219"/>
      <c r="X39" s="219"/>
      <c r="Y39" s="219"/>
      <c r="Z39" s="219"/>
      <c r="AA39" s="219"/>
      <c r="AB39" s="219"/>
      <c r="AC39" s="219"/>
      <c r="AD39" s="219"/>
      <c r="AE39" s="219"/>
      <c r="AF39" s="219"/>
      <c r="AG39" s="219"/>
      <c r="AH39" s="219"/>
      <c r="AI39" s="219"/>
      <c r="AJ39" s="219"/>
      <c r="AK39" s="219"/>
      <c r="AL39" s="219"/>
      <c r="AM39" s="219"/>
      <c r="AN39" s="219"/>
    </row>
    <row r="40" spans="1:40" ht="12" customHeight="1">
      <c r="A40" s="16"/>
      <c r="B40" s="330">
        <f ca="1">DATE($L$19+17,4,1)</f>
        <v>45748</v>
      </c>
      <c r="C40" s="330"/>
      <c r="D40" s="330"/>
      <c r="E40" s="330"/>
      <c r="F40" s="331"/>
      <c r="G40" s="218" t="str">
        <f t="shared" ca="1" si="0"/>
        <v>～</v>
      </c>
      <c r="H40" s="332"/>
      <c r="I40" s="333">
        <f ca="1">DATE($L$19+18,8,1)</f>
        <v>46235</v>
      </c>
      <c r="J40" s="330"/>
      <c r="K40" s="330"/>
      <c r="L40" s="330"/>
      <c r="M40" s="330"/>
      <c r="N40" s="219" t="s">
        <v>11739</v>
      </c>
      <c r="O40" s="219"/>
      <c r="P40" s="219"/>
      <c r="Q40" s="219"/>
      <c r="R40" s="219"/>
      <c r="S40" s="219"/>
      <c r="T40" s="219"/>
      <c r="U40" s="219"/>
      <c r="V40" s="219" t="s">
        <v>11772</v>
      </c>
      <c r="W40" s="219"/>
      <c r="X40" s="219"/>
      <c r="Y40" s="219"/>
      <c r="Z40" s="219"/>
      <c r="AA40" s="219"/>
      <c r="AB40" s="219"/>
      <c r="AC40" s="219"/>
      <c r="AD40" s="219"/>
      <c r="AE40" s="219"/>
      <c r="AF40" s="219"/>
      <c r="AG40" s="219"/>
      <c r="AH40" s="219"/>
      <c r="AI40" s="219"/>
      <c r="AJ40" s="219"/>
      <c r="AK40" s="219"/>
      <c r="AL40" s="219"/>
      <c r="AM40" s="219"/>
      <c r="AN40" s="219"/>
    </row>
    <row r="41" spans="1:40" ht="12" customHeight="1">
      <c r="A41" s="16"/>
      <c r="B41" s="334"/>
      <c r="C41" s="335"/>
      <c r="D41" s="335"/>
      <c r="E41" s="335"/>
      <c r="F41" s="336"/>
      <c r="G41" s="337" t="str">
        <f t="shared" si="0"/>
        <v/>
      </c>
      <c r="H41" s="338"/>
      <c r="I41" s="334"/>
      <c r="J41" s="335"/>
      <c r="K41" s="335"/>
      <c r="L41" s="335"/>
      <c r="M41" s="335"/>
      <c r="N41" s="339"/>
      <c r="O41" s="339"/>
      <c r="P41" s="339"/>
      <c r="Q41" s="339"/>
      <c r="R41" s="339"/>
      <c r="S41" s="339"/>
      <c r="T41" s="339"/>
      <c r="U41" s="339"/>
      <c r="V41" s="339"/>
      <c r="W41" s="339"/>
      <c r="X41" s="339"/>
      <c r="Y41" s="339"/>
      <c r="Z41" s="339"/>
      <c r="AA41" s="339"/>
      <c r="AB41" s="339"/>
      <c r="AC41" s="339"/>
      <c r="AD41" s="339"/>
      <c r="AE41" s="339"/>
      <c r="AF41" s="339"/>
      <c r="AG41" s="339"/>
      <c r="AH41" s="339"/>
      <c r="AI41" s="339"/>
      <c r="AJ41" s="339"/>
      <c r="AK41" s="339"/>
      <c r="AL41" s="339"/>
      <c r="AM41" s="339"/>
      <c r="AN41" s="339"/>
    </row>
    <row r="42" spans="1:40" ht="12" customHeight="1">
      <c r="A42" s="16"/>
      <c r="B42" s="334"/>
      <c r="C42" s="335"/>
      <c r="D42" s="335"/>
      <c r="E42" s="335"/>
      <c r="F42" s="336"/>
      <c r="G42" s="337" t="str">
        <f t="shared" si="0"/>
        <v/>
      </c>
      <c r="H42" s="338"/>
      <c r="I42" s="334"/>
      <c r="J42" s="335"/>
      <c r="K42" s="335"/>
      <c r="L42" s="335"/>
      <c r="M42" s="335"/>
      <c r="N42" s="339"/>
      <c r="O42" s="339"/>
      <c r="P42" s="339"/>
      <c r="Q42" s="339"/>
      <c r="R42" s="339"/>
      <c r="S42" s="339"/>
      <c r="T42" s="339"/>
      <c r="U42" s="339"/>
      <c r="V42" s="339"/>
      <c r="W42" s="339"/>
      <c r="X42" s="339"/>
      <c r="Y42" s="339"/>
      <c r="Z42" s="339"/>
      <c r="AA42" s="339"/>
      <c r="AB42" s="339"/>
      <c r="AC42" s="339"/>
      <c r="AD42" s="339"/>
      <c r="AE42" s="339"/>
      <c r="AF42" s="339"/>
      <c r="AG42" s="339"/>
      <c r="AH42" s="339"/>
      <c r="AI42" s="339"/>
      <c r="AJ42" s="339"/>
      <c r="AK42" s="339"/>
      <c r="AL42" s="339"/>
      <c r="AM42" s="339"/>
      <c r="AN42" s="339"/>
    </row>
    <row r="43" spans="1:40" ht="12" customHeight="1">
      <c r="A43" s="16"/>
      <c r="B43" s="334"/>
      <c r="C43" s="335"/>
      <c r="D43" s="335"/>
      <c r="E43" s="335"/>
      <c r="F43" s="336"/>
      <c r="G43" s="337" t="str">
        <f t="shared" si="0"/>
        <v/>
      </c>
      <c r="H43" s="338"/>
      <c r="I43" s="334"/>
      <c r="J43" s="335"/>
      <c r="K43" s="335"/>
      <c r="L43" s="335"/>
      <c r="M43" s="335"/>
      <c r="N43" s="339"/>
      <c r="O43" s="339"/>
      <c r="P43" s="339"/>
      <c r="Q43" s="339"/>
      <c r="R43" s="339"/>
      <c r="S43" s="339"/>
      <c r="T43" s="339"/>
      <c r="U43" s="339"/>
      <c r="V43" s="339"/>
      <c r="W43" s="339"/>
      <c r="X43" s="339"/>
      <c r="Y43" s="339"/>
      <c r="Z43" s="339"/>
      <c r="AA43" s="339"/>
      <c r="AB43" s="339"/>
      <c r="AC43" s="339"/>
      <c r="AD43" s="339"/>
      <c r="AE43" s="339"/>
      <c r="AF43" s="339"/>
      <c r="AG43" s="339"/>
      <c r="AH43" s="339"/>
      <c r="AI43" s="339"/>
      <c r="AJ43" s="339"/>
      <c r="AK43" s="339"/>
      <c r="AL43" s="339"/>
      <c r="AM43" s="339"/>
      <c r="AN43" s="339"/>
    </row>
    <row r="44" spans="1:40" ht="12" customHeight="1">
      <c r="A44" s="16"/>
      <c r="B44" s="334"/>
      <c r="C44" s="335"/>
      <c r="D44" s="335"/>
      <c r="E44" s="335"/>
      <c r="F44" s="336"/>
      <c r="G44" s="337" t="str">
        <f t="shared" si="0"/>
        <v/>
      </c>
      <c r="H44" s="338"/>
      <c r="I44" s="334"/>
      <c r="J44" s="335"/>
      <c r="K44" s="335"/>
      <c r="L44" s="335"/>
      <c r="M44" s="335"/>
      <c r="N44" s="339"/>
      <c r="O44" s="339"/>
      <c r="P44" s="339"/>
      <c r="Q44" s="339"/>
      <c r="R44" s="339"/>
      <c r="S44" s="339"/>
      <c r="T44" s="339"/>
      <c r="U44" s="339"/>
      <c r="V44" s="339"/>
      <c r="W44" s="339"/>
      <c r="X44" s="339"/>
      <c r="Y44" s="339"/>
      <c r="Z44" s="339"/>
      <c r="AA44" s="339"/>
      <c r="AB44" s="339"/>
      <c r="AC44" s="339"/>
      <c r="AD44" s="339"/>
      <c r="AE44" s="339"/>
      <c r="AF44" s="339"/>
      <c r="AG44" s="339"/>
      <c r="AH44" s="339"/>
      <c r="AI44" s="339"/>
      <c r="AJ44" s="339"/>
      <c r="AK44" s="339"/>
      <c r="AL44" s="339"/>
      <c r="AM44" s="339"/>
      <c r="AN44" s="339"/>
    </row>
    <row r="46" spans="1:40" ht="12" customHeight="1">
      <c r="B46" s="1" t="s">
        <v>11722</v>
      </c>
    </row>
    <row r="47" spans="1:40" ht="12" customHeight="1">
      <c r="B47" s="206" t="s">
        <v>11715</v>
      </c>
      <c r="C47" s="206"/>
      <c r="D47" s="206"/>
      <c r="E47" s="206"/>
      <c r="F47" s="206"/>
      <c r="G47" s="206" t="s">
        <v>11716</v>
      </c>
      <c r="H47" s="206"/>
      <c r="I47" s="206"/>
      <c r="J47" s="206"/>
      <c r="K47" s="206"/>
      <c r="L47" s="206"/>
      <c r="M47" s="206"/>
      <c r="N47" s="206"/>
      <c r="O47" s="206"/>
      <c r="P47" s="206"/>
      <c r="Q47" s="206"/>
      <c r="R47" s="206"/>
      <c r="S47" s="206"/>
      <c r="T47" s="206"/>
      <c r="U47" s="206"/>
      <c r="V47" s="206"/>
      <c r="W47" s="206"/>
      <c r="X47" s="206"/>
      <c r="Y47" s="206"/>
      <c r="Z47" s="206"/>
      <c r="AA47" s="206" t="s">
        <v>11718</v>
      </c>
      <c r="AB47" s="206"/>
      <c r="AC47" s="206"/>
      <c r="AD47" s="206"/>
      <c r="AE47" s="206"/>
      <c r="AF47" s="206"/>
      <c r="AG47" s="206"/>
      <c r="AH47" s="206"/>
      <c r="AI47" s="206" t="s">
        <v>11717</v>
      </c>
      <c r="AJ47" s="206"/>
      <c r="AK47" s="206"/>
      <c r="AL47" s="206"/>
      <c r="AM47" s="206"/>
      <c r="AN47" s="206"/>
    </row>
    <row r="48" spans="1:40" ht="12" customHeight="1">
      <c r="B48" s="330">
        <f ca="1">DATE($L$19+17,10,1)</f>
        <v>45931</v>
      </c>
      <c r="C48" s="330"/>
      <c r="D48" s="330"/>
      <c r="E48" s="330"/>
      <c r="F48" s="330"/>
      <c r="G48" s="219" t="s">
        <v>11746</v>
      </c>
      <c r="H48" s="219"/>
      <c r="I48" s="219"/>
      <c r="J48" s="219"/>
      <c r="K48" s="219"/>
      <c r="L48" s="219"/>
      <c r="M48" s="219"/>
      <c r="N48" s="219"/>
      <c r="O48" s="219"/>
      <c r="P48" s="219"/>
      <c r="Q48" s="219"/>
      <c r="R48" s="219"/>
      <c r="S48" s="219"/>
      <c r="T48" s="219"/>
      <c r="U48" s="219"/>
      <c r="V48" s="219"/>
      <c r="W48" s="219"/>
      <c r="X48" s="219"/>
      <c r="Y48" s="219"/>
      <c r="Z48" s="219"/>
      <c r="AA48" s="219" t="s">
        <v>11743</v>
      </c>
      <c r="AB48" s="219"/>
      <c r="AC48" s="219"/>
      <c r="AD48" s="219"/>
      <c r="AE48" s="219"/>
      <c r="AF48" s="219"/>
      <c r="AG48" s="219"/>
      <c r="AH48" s="219"/>
      <c r="AI48" s="219" t="s">
        <v>11764</v>
      </c>
      <c r="AJ48" s="219"/>
      <c r="AK48" s="219"/>
      <c r="AL48" s="219"/>
      <c r="AM48" s="219"/>
      <c r="AN48" s="219"/>
    </row>
    <row r="49" spans="2:40" ht="12" customHeight="1">
      <c r="B49" s="330">
        <f ca="1">DATE($L$19+18,6,1)</f>
        <v>46174</v>
      </c>
      <c r="C49" s="330"/>
      <c r="D49" s="330"/>
      <c r="E49" s="330"/>
      <c r="F49" s="330"/>
      <c r="G49" s="219" t="s">
        <v>11747</v>
      </c>
      <c r="H49" s="219"/>
      <c r="I49" s="219"/>
      <c r="J49" s="219"/>
      <c r="K49" s="219"/>
      <c r="L49" s="219"/>
      <c r="M49" s="219"/>
      <c r="N49" s="219"/>
      <c r="O49" s="219"/>
      <c r="P49" s="219"/>
      <c r="Q49" s="219"/>
      <c r="R49" s="219"/>
      <c r="S49" s="219"/>
      <c r="T49" s="219"/>
      <c r="U49" s="219"/>
      <c r="V49" s="219"/>
      <c r="W49" s="219"/>
      <c r="X49" s="219"/>
      <c r="Y49" s="219"/>
      <c r="Z49" s="219"/>
      <c r="AA49" s="219" t="s">
        <v>11745</v>
      </c>
      <c r="AB49" s="219"/>
      <c r="AC49" s="219"/>
      <c r="AD49" s="219"/>
      <c r="AE49" s="219"/>
      <c r="AF49" s="219"/>
      <c r="AG49" s="219"/>
      <c r="AH49" s="219"/>
      <c r="AI49" s="219" t="s">
        <v>11744</v>
      </c>
      <c r="AJ49" s="219"/>
      <c r="AK49" s="219"/>
      <c r="AL49" s="219"/>
      <c r="AM49" s="219"/>
      <c r="AN49" s="219"/>
    </row>
    <row r="50" spans="2:40" ht="12" customHeight="1">
      <c r="B50" s="335"/>
      <c r="C50" s="335"/>
      <c r="D50" s="335"/>
      <c r="E50" s="335"/>
      <c r="F50" s="335"/>
      <c r="G50" s="339"/>
      <c r="H50" s="339"/>
      <c r="I50" s="339"/>
      <c r="J50" s="339"/>
      <c r="K50" s="339"/>
      <c r="L50" s="339"/>
      <c r="M50" s="339"/>
      <c r="N50" s="339"/>
      <c r="O50" s="339"/>
      <c r="P50" s="339"/>
      <c r="Q50" s="339"/>
      <c r="R50" s="339"/>
      <c r="S50" s="339"/>
      <c r="T50" s="339"/>
      <c r="U50" s="339"/>
      <c r="V50" s="339"/>
      <c r="W50" s="339"/>
      <c r="X50" s="339"/>
      <c r="Y50" s="339"/>
      <c r="Z50" s="339"/>
      <c r="AA50" s="339"/>
      <c r="AB50" s="339"/>
      <c r="AC50" s="339"/>
      <c r="AD50" s="339"/>
      <c r="AE50" s="339"/>
      <c r="AF50" s="339"/>
      <c r="AG50" s="339"/>
      <c r="AH50" s="339"/>
      <c r="AI50" s="339"/>
      <c r="AJ50" s="339"/>
      <c r="AK50" s="339"/>
      <c r="AL50" s="339"/>
      <c r="AM50" s="339"/>
      <c r="AN50" s="339"/>
    </row>
    <row r="51" spans="2:40" ht="12" customHeight="1">
      <c r="B51" s="335"/>
      <c r="C51" s="335"/>
      <c r="D51" s="335"/>
      <c r="E51" s="335"/>
      <c r="F51" s="335"/>
      <c r="G51" s="339"/>
      <c r="H51" s="339"/>
      <c r="I51" s="339"/>
      <c r="J51" s="339"/>
      <c r="K51" s="339"/>
      <c r="L51" s="339"/>
      <c r="M51" s="339"/>
      <c r="N51" s="339"/>
      <c r="O51" s="339"/>
      <c r="P51" s="339"/>
      <c r="Q51" s="339"/>
      <c r="R51" s="339"/>
      <c r="S51" s="339"/>
      <c r="T51" s="339"/>
      <c r="U51" s="339"/>
      <c r="V51" s="339"/>
      <c r="W51" s="339"/>
      <c r="X51" s="339"/>
      <c r="Y51" s="339"/>
      <c r="Z51" s="339"/>
      <c r="AA51" s="339"/>
      <c r="AB51" s="339"/>
      <c r="AC51" s="339"/>
      <c r="AD51" s="339"/>
      <c r="AE51" s="339"/>
      <c r="AF51" s="339"/>
      <c r="AG51" s="339"/>
      <c r="AH51" s="339"/>
      <c r="AI51" s="339"/>
      <c r="AJ51" s="339"/>
      <c r="AK51" s="339"/>
      <c r="AL51" s="339"/>
      <c r="AM51" s="339"/>
      <c r="AN51" s="339"/>
    </row>
    <row r="52" spans="2:40" ht="12" customHeight="1">
      <c r="B52" s="335"/>
      <c r="C52" s="335"/>
      <c r="D52" s="335"/>
      <c r="E52" s="335"/>
      <c r="F52" s="335"/>
      <c r="G52" s="339"/>
      <c r="H52" s="339"/>
      <c r="I52" s="339"/>
      <c r="J52" s="339"/>
      <c r="K52" s="339"/>
      <c r="L52" s="339"/>
      <c r="M52" s="339"/>
      <c r="N52" s="339"/>
      <c r="O52" s="339"/>
      <c r="P52" s="339"/>
      <c r="Q52" s="339"/>
      <c r="R52" s="339"/>
      <c r="S52" s="339"/>
      <c r="T52" s="339"/>
      <c r="U52" s="339"/>
      <c r="V52" s="339"/>
      <c r="W52" s="339"/>
      <c r="X52" s="339"/>
      <c r="Y52" s="339"/>
      <c r="Z52" s="339"/>
      <c r="AA52" s="339"/>
      <c r="AB52" s="339"/>
      <c r="AC52" s="339"/>
      <c r="AD52" s="339"/>
      <c r="AE52" s="339"/>
      <c r="AF52" s="339"/>
      <c r="AG52" s="339"/>
      <c r="AH52" s="339"/>
      <c r="AI52" s="339"/>
      <c r="AJ52" s="339"/>
      <c r="AK52" s="339"/>
      <c r="AL52" s="339"/>
      <c r="AM52" s="339"/>
      <c r="AN52" s="339"/>
    </row>
    <row r="53" spans="2:40" ht="12" customHeight="1">
      <c r="B53" s="335"/>
      <c r="C53" s="335"/>
      <c r="D53" s="335"/>
      <c r="E53" s="335"/>
      <c r="F53" s="335"/>
      <c r="G53" s="339"/>
      <c r="H53" s="339"/>
      <c r="I53" s="339"/>
      <c r="J53" s="339"/>
      <c r="K53" s="339"/>
      <c r="L53" s="339"/>
      <c r="M53" s="339"/>
      <c r="N53" s="339"/>
      <c r="O53" s="339"/>
      <c r="P53" s="339"/>
      <c r="Q53" s="339"/>
      <c r="R53" s="339"/>
      <c r="S53" s="339"/>
      <c r="T53" s="339"/>
      <c r="U53" s="339"/>
      <c r="V53" s="339"/>
      <c r="W53" s="339"/>
      <c r="X53" s="339"/>
      <c r="Y53" s="339"/>
      <c r="Z53" s="339"/>
      <c r="AA53" s="339"/>
      <c r="AB53" s="339"/>
      <c r="AC53" s="339"/>
      <c r="AD53" s="339"/>
      <c r="AE53" s="339"/>
      <c r="AF53" s="339"/>
      <c r="AG53" s="339"/>
      <c r="AH53" s="339"/>
      <c r="AI53" s="339"/>
      <c r="AJ53" s="339"/>
      <c r="AK53" s="339"/>
      <c r="AL53" s="339"/>
      <c r="AM53" s="339"/>
      <c r="AN53" s="339"/>
    </row>
    <row r="54" spans="2:40" ht="12" customHeight="1">
      <c r="B54" s="335"/>
      <c r="C54" s="335"/>
      <c r="D54" s="335"/>
      <c r="E54" s="335"/>
      <c r="F54" s="335"/>
      <c r="G54" s="339"/>
      <c r="H54" s="339"/>
      <c r="I54" s="339"/>
      <c r="J54" s="339"/>
      <c r="K54" s="339"/>
      <c r="L54" s="339"/>
      <c r="M54" s="339"/>
      <c r="N54" s="339"/>
      <c r="O54" s="339"/>
      <c r="P54" s="339"/>
      <c r="Q54" s="339"/>
      <c r="R54" s="339"/>
      <c r="S54" s="339"/>
      <c r="T54" s="339"/>
      <c r="U54" s="339"/>
      <c r="V54" s="339"/>
      <c r="W54" s="339"/>
      <c r="X54" s="339"/>
      <c r="Y54" s="339"/>
      <c r="Z54" s="339"/>
      <c r="AA54" s="339"/>
      <c r="AB54" s="339"/>
      <c r="AC54" s="339"/>
      <c r="AD54" s="339"/>
      <c r="AE54" s="339"/>
      <c r="AF54" s="339"/>
      <c r="AG54" s="339"/>
      <c r="AH54" s="339"/>
      <c r="AI54" s="339"/>
      <c r="AJ54" s="339"/>
      <c r="AK54" s="339"/>
      <c r="AL54" s="339"/>
      <c r="AM54" s="339"/>
      <c r="AN54" s="339"/>
    </row>
    <row r="55" spans="2:40" ht="12" customHeight="1">
      <c r="B55" s="335"/>
      <c r="C55" s="335"/>
      <c r="D55" s="335"/>
      <c r="E55" s="335"/>
      <c r="F55" s="335"/>
      <c r="G55" s="339"/>
      <c r="H55" s="339"/>
      <c r="I55" s="339"/>
      <c r="J55" s="339"/>
      <c r="K55" s="339"/>
      <c r="L55" s="339"/>
      <c r="M55" s="339"/>
      <c r="N55" s="339"/>
      <c r="O55" s="339"/>
      <c r="P55" s="339"/>
      <c r="Q55" s="339"/>
      <c r="R55" s="339"/>
      <c r="S55" s="339"/>
      <c r="T55" s="339"/>
      <c r="U55" s="339"/>
      <c r="V55" s="339"/>
      <c r="W55" s="339"/>
      <c r="X55" s="339"/>
      <c r="Y55" s="339"/>
      <c r="Z55" s="339"/>
      <c r="AA55" s="339"/>
      <c r="AB55" s="339"/>
      <c r="AC55" s="339"/>
      <c r="AD55" s="339"/>
      <c r="AE55" s="339"/>
      <c r="AF55" s="339"/>
      <c r="AG55" s="339"/>
      <c r="AH55" s="339"/>
      <c r="AI55" s="339"/>
      <c r="AJ55" s="339"/>
      <c r="AK55" s="339"/>
      <c r="AL55" s="339"/>
      <c r="AM55" s="339"/>
      <c r="AN55" s="339"/>
    </row>
    <row r="56" spans="2:40" ht="12" customHeight="1">
      <c r="B56" s="335"/>
      <c r="C56" s="335"/>
      <c r="D56" s="335"/>
      <c r="E56" s="335"/>
      <c r="F56" s="335"/>
      <c r="G56" s="339"/>
      <c r="H56" s="339"/>
      <c r="I56" s="339"/>
      <c r="J56" s="339"/>
      <c r="K56" s="339"/>
      <c r="L56" s="339"/>
      <c r="M56" s="339"/>
      <c r="N56" s="339"/>
      <c r="O56" s="339"/>
      <c r="P56" s="339"/>
      <c r="Q56" s="339"/>
      <c r="R56" s="339"/>
      <c r="S56" s="339"/>
      <c r="T56" s="339"/>
      <c r="U56" s="339"/>
      <c r="V56" s="339"/>
      <c r="W56" s="339"/>
      <c r="X56" s="339"/>
      <c r="Y56" s="339"/>
      <c r="Z56" s="339"/>
      <c r="AA56" s="339"/>
      <c r="AB56" s="339"/>
      <c r="AC56" s="339"/>
      <c r="AD56" s="339"/>
      <c r="AE56" s="339"/>
      <c r="AF56" s="339"/>
      <c r="AG56" s="339"/>
      <c r="AH56" s="339"/>
      <c r="AI56" s="339"/>
      <c r="AJ56" s="339"/>
      <c r="AK56" s="339"/>
      <c r="AL56" s="339"/>
      <c r="AM56" s="339"/>
      <c r="AN56" s="339"/>
    </row>
    <row r="57" spans="2:40" ht="12" customHeight="1">
      <c r="B57" s="335"/>
      <c r="C57" s="335"/>
      <c r="D57" s="335"/>
      <c r="E57" s="335"/>
      <c r="F57" s="335"/>
      <c r="G57" s="339"/>
      <c r="H57" s="339"/>
      <c r="I57" s="339"/>
      <c r="J57" s="339"/>
      <c r="K57" s="339"/>
      <c r="L57" s="339"/>
      <c r="M57" s="339"/>
      <c r="N57" s="339"/>
      <c r="O57" s="339"/>
      <c r="P57" s="339"/>
      <c r="Q57" s="339"/>
      <c r="R57" s="339"/>
      <c r="S57" s="339"/>
      <c r="T57" s="339"/>
      <c r="U57" s="339"/>
      <c r="V57" s="339"/>
      <c r="W57" s="339"/>
      <c r="X57" s="339"/>
      <c r="Y57" s="339"/>
      <c r="Z57" s="339"/>
      <c r="AA57" s="339"/>
      <c r="AB57" s="339"/>
      <c r="AC57" s="339"/>
      <c r="AD57" s="339"/>
      <c r="AE57" s="339"/>
      <c r="AF57" s="339"/>
      <c r="AG57" s="339"/>
      <c r="AH57" s="339"/>
      <c r="AI57" s="339"/>
      <c r="AJ57" s="339"/>
      <c r="AK57" s="339"/>
      <c r="AL57" s="339"/>
      <c r="AM57" s="339"/>
      <c r="AN57" s="339"/>
    </row>
    <row r="58" spans="2:40" ht="12" customHeight="1">
      <c r="B58" s="340" t="s">
        <v>11769</v>
      </c>
      <c r="C58" s="340"/>
      <c r="D58" s="340"/>
      <c r="E58" s="340"/>
      <c r="F58" s="340"/>
      <c r="G58" s="340"/>
      <c r="H58" s="340"/>
      <c r="I58" s="340"/>
      <c r="J58" s="340"/>
      <c r="K58" s="340"/>
      <c r="L58" s="340"/>
      <c r="M58" s="340"/>
      <c r="N58" s="340"/>
      <c r="O58" s="340"/>
      <c r="P58" s="340"/>
      <c r="Q58" s="340"/>
      <c r="R58" s="340"/>
      <c r="S58" s="340"/>
      <c r="T58" s="340"/>
      <c r="U58" s="340"/>
      <c r="V58" s="340"/>
      <c r="W58" s="340"/>
      <c r="X58" s="340"/>
      <c r="Y58" s="340"/>
      <c r="Z58" s="340"/>
      <c r="AA58" s="340"/>
      <c r="AB58" s="340"/>
      <c r="AC58" s="340"/>
      <c r="AD58" s="340"/>
      <c r="AE58" s="340"/>
      <c r="AF58" s="340"/>
      <c r="AG58" s="340"/>
      <c r="AH58" s="340"/>
      <c r="AI58" s="340"/>
      <c r="AJ58" s="340"/>
      <c r="AK58" s="340"/>
      <c r="AL58" s="340"/>
      <c r="AM58" s="340"/>
      <c r="AN58" s="340"/>
    </row>
    <row r="59" spans="2:40" ht="12" customHeight="1">
      <c r="B59" s="341"/>
      <c r="C59" s="341"/>
      <c r="D59" s="341"/>
      <c r="E59" s="341"/>
      <c r="F59" s="341"/>
      <c r="G59" s="341"/>
      <c r="H59" s="341"/>
      <c r="I59" s="341"/>
      <c r="J59" s="341"/>
      <c r="K59" s="341"/>
      <c r="L59" s="341"/>
      <c r="M59" s="341"/>
      <c r="N59" s="341"/>
      <c r="O59" s="341"/>
      <c r="P59" s="341"/>
      <c r="Q59" s="341"/>
      <c r="R59" s="341"/>
      <c r="S59" s="341"/>
      <c r="T59" s="341"/>
      <c r="U59" s="341"/>
      <c r="V59" s="341"/>
      <c r="W59" s="341"/>
      <c r="X59" s="341"/>
      <c r="Y59" s="341"/>
      <c r="Z59" s="341"/>
      <c r="AA59" s="341"/>
      <c r="AB59" s="341"/>
      <c r="AC59" s="341"/>
      <c r="AD59" s="341"/>
      <c r="AE59" s="341"/>
      <c r="AF59" s="341"/>
      <c r="AG59" s="341"/>
      <c r="AH59" s="341"/>
      <c r="AI59" s="341"/>
      <c r="AJ59" s="341"/>
      <c r="AK59" s="341"/>
      <c r="AL59" s="341"/>
      <c r="AM59" s="341"/>
      <c r="AN59" s="341"/>
    </row>
  </sheetData>
  <sheetProtection algorithmName="SHA-512" hashValue="uvwZICdR2MeqRkRNqLHGPeNWbWLPzFcjB+S5GESGxMUp+4J/M1z7PnICMAPQinnJyzdAKUBYjlUf6txOwEC/6w==" saltValue="7c8tDfsD7qTgXveDfvYuNA==" spinCount="100000" sheet="1" selectLockedCells="1"/>
  <mergeCells count="149">
    <mergeCell ref="B57:F57"/>
    <mergeCell ref="G57:Z57"/>
    <mergeCell ref="AA57:AH57"/>
    <mergeCell ref="AI57:AN57"/>
    <mergeCell ref="B58:AN59"/>
    <mergeCell ref="B55:F55"/>
    <mergeCell ref="G55:Z55"/>
    <mergeCell ref="AA55:AH55"/>
    <mergeCell ref="AI55:AN55"/>
    <mergeCell ref="B56:F56"/>
    <mergeCell ref="G56:Z56"/>
    <mergeCell ref="AA56:AH56"/>
    <mergeCell ref="AI56:AN56"/>
    <mergeCell ref="B53:F53"/>
    <mergeCell ref="G53:Z53"/>
    <mergeCell ref="AA53:AH53"/>
    <mergeCell ref="AI53:AN53"/>
    <mergeCell ref="B54:F54"/>
    <mergeCell ref="G54:Z54"/>
    <mergeCell ref="AA54:AH54"/>
    <mergeCell ref="AI54:AN54"/>
    <mergeCell ref="B51:F51"/>
    <mergeCell ref="G51:Z51"/>
    <mergeCell ref="AA51:AH51"/>
    <mergeCell ref="AI51:AN51"/>
    <mergeCell ref="B52:F52"/>
    <mergeCell ref="G52:Z52"/>
    <mergeCell ref="AA52:AH52"/>
    <mergeCell ref="AI52:AN52"/>
    <mergeCell ref="B49:F49"/>
    <mergeCell ref="G49:Z49"/>
    <mergeCell ref="AA49:AH49"/>
    <mergeCell ref="AI49:AN49"/>
    <mergeCell ref="B50:F50"/>
    <mergeCell ref="G50:Z50"/>
    <mergeCell ref="AA50:AH50"/>
    <mergeCell ref="AI50:AN50"/>
    <mergeCell ref="B47:F47"/>
    <mergeCell ref="G47:Z47"/>
    <mergeCell ref="AA47:AH47"/>
    <mergeCell ref="AI47:AN47"/>
    <mergeCell ref="B48:F48"/>
    <mergeCell ref="G48:Z48"/>
    <mergeCell ref="AA48:AH48"/>
    <mergeCell ref="AI48:AN48"/>
    <mergeCell ref="B43:F43"/>
    <mergeCell ref="G43:H43"/>
    <mergeCell ref="I43:M43"/>
    <mergeCell ref="N43:U43"/>
    <mergeCell ref="V43:AN43"/>
    <mergeCell ref="B44:F44"/>
    <mergeCell ref="G44:H44"/>
    <mergeCell ref="I44:M44"/>
    <mergeCell ref="N44:U44"/>
    <mergeCell ref="V44:AN44"/>
    <mergeCell ref="B41:F41"/>
    <mergeCell ref="G41:H41"/>
    <mergeCell ref="I41:M41"/>
    <mergeCell ref="N41:U41"/>
    <mergeCell ref="V41:AN41"/>
    <mergeCell ref="B42:F42"/>
    <mergeCell ref="G42:H42"/>
    <mergeCell ref="I42:M42"/>
    <mergeCell ref="N42:U42"/>
    <mergeCell ref="V42:AN42"/>
    <mergeCell ref="B39:F39"/>
    <mergeCell ref="G39:H39"/>
    <mergeCell ref="I39:M39"/>
    <mergeCell ref="N39:U39"/>
    <mergeCell ref="V39:AN39"/>
    <mergeCell ref="B40:F40"/>
    <mergeCell ref="G40:H40"/>
    <mergeCell ref="I40:M40"/>
    <mergeCell ref="N40:U40"/>
    <mergeCell ref="V40:AN40"/>
    <mergeCell ref="B37:F37"/>
    <mergeCell ref="G37:H37"/>
    <mergeCell ref="I37:M37"/>
    <mergeCell ref="N37:U37"/>
    <mergeCell ref="V37:AN37"/>
    <mergeCell ref="B38:F38"/>
    <mergeCell ref="G38:H38"/>
    <mergeCell ref="I38:M38"/>
    <mergeCell ref="N38:U38"/>
    <mergeCell ref="V38:AN38"/>
    <mergeCell ref="AA30:AD30"/>
    <mergeCell ref="AF30:AI30"/>
    <mergeCell ref="AK30:AN30"/>
    <mergeCell ref="B31:P33"/>
    <mergeCell ref="Q31:AN33"/>
    <mergeCell ref="B36:M36"/>
    <mergeCell ref="N36:U36"/>
    <mergeCell ref="V36:AN36"/>
    <mergeCell ref="B30:H30"/>
    <mergeCell ref="I30:J30"/>
    <mergeCell ref="K30:N30"/>
    <mergeCell ref="P30:S30"/>
    <mergeCell ref="U30:X30"/>
    <mergeCell ref="Y30:Z30"/>
    <mergeCell ref="B27:H29"/>
    <mergeCell ref="I27:J27"/>
    <mergeCell ref="K27:L27"/>
    <mergeCell ref="N27:P27"/>
    <mergeCell ref="I28:AN29"/>
    <mergeCell ref="B23:H26"/>
    <mergeCell ref="I23:M24"/>
    <mergeCell ref="N23:R24"/>
    <mergeCell ref="S23:V24"/>
    <mergeCell ref="W23:AN24"/>
    <mergeCell ref="I25:M26"/>
    <mergeCell ref="N25:R26"/>
    <mergeCell ref="S25:V26"/>
    <mergeCell ref="W25:Y26"/>
    <mergeCell ref="Z25:AC26"/>
    <mergeCell ref="B21:AH22"/>
    <mergeCell ref="AI21:AN22"/>
    <mergeCell ref="B19:H20"/>
    <mergeCell ref="I19:K20"/>
    <mergeCell ref="L19:O20"/>
    <mergeCell ref="P19:Q20"/>
    <mergeCell ref="R19:S20"/>
    <mergeCell ref="T19:U20"/>
    <mergeCell ref="AD25:AE26"/>
    <mergeCell ref="AF25:AG26"/>
    <mergeCell ref="AH25:AI26"/>
    <mergeCell ref="AJ25:AN26"/>
    <mergeCell ref="B15:H15"/>
    <mergeCell ref="I15:W15"/>
    <mergeCell ref="X15:AL15"/>
    <mergeCell ref="AM15:AN18"/>
    <mergeCell ref="B16:H18"/>
    <mergeCell ref="I16:W18"/>
    <mergeCell ref="X16:AL18"/>
    <mergeCell ref="V19:W20"/>
    <mergeCell ref="X19:Y20"/>
    <mergeCell ref="Z19:AJ20"/>
    <mergeCell ref="AK19:AL20"/>
    <mergeCell ref="AM19:AN20"/>
    <mergeCell ref="B2:AN2"/>
    <mergeCell ref="B3:AN3"/>
    <mergeCell ref="B5:H7"/>
    <mergeCell ref="I5:O7"/>
    <mergeCell ref="AI5:AN12"/>
    <mergeCell ref="B9:H11"/>
    <mergeCell ref="I9:R11"/>
    <mergeCell ref="S9:AF11"/>
    <mergeCell ref="I14:W14"/>
    <mergeCell ref="X14:AL14"/>
    <mergeCell ref="AM14:AN14"/>
  </mergeCells>
  <phoneticPr fontId="2"/>
  <conditionalFormatting sqref="B41:F44">
    <cfRule type="expression" dxfId="13" priority="8">
      <formula>AND(B40&lt;&gt;"",I40&lt;&gt;"",B41="")</formula>
    </cfRule>
  </conditionalFormatting>
  <conditionalFormatting sqref="B50:F57">
    <cfRule type="expression" dxfId="12" priority="5">
      <formula>AND(B49&lt;&gt;"",B50="")</formula>
    </cfRule>
  </conditionalFormatting>
  <conditionalFormatting sqref="G49:AN57">
    <cfRule type="expression" dxfId="11" priority="2">
      <formula>AND(G48&lt;&gt;"",G49="")</formula>
    </cfRule>
  </conditionalFormatting>
  <conditionalFormatting sqref="I37:M37">
    <cfRule type="expression" dxfId="10" priority="6">
      <formula>AND($B$37&lt;&gt;"",$I$37="")</formula>
    </cfRule>
  </conditionalFormatting>
  <conditionalFormatting sqref="I38:M38 I41:M44">
    <cfRule type="expression" dxfId="9" priority="9">
      <formula>AND(B37&lt;&gt;"",I37&lt;&gt;"",B38&lt;&gt;"",I38="")</formula>
    </cfRule>
  </conditionalFormatting>
  <conditionalFormatting sqref="I39:M40">
    <cfRule type="expression" dxfId="8" priority="1">
      <formula>AND($B$37&lt;&gt;"",$I$37="")</formula>
    </cfRule>
  </conditionalFormatting>
  <conditionalFormatting sqref="I9:R11 I15:AN18 L19:O20 R19:S20 V19:W20 AI21 L23:O26 R23:S26 V23:W26 AM23:AN26 AF25 AJ25 K27:L27 N27:P27 I28:AN29 K30:N30 P30:S30 U30:X30 AA30:AD30 AF30:AI30 AK30:AN30">
    <cfRule type="containsBlanks" dxfId="7" priority="16">
      <formula>LEN(TRIM(I9))=0</formula>
    </cfRule>
  </conditionalFormatting>
  <conditionalFormatting sqref="N23">
    <cfRule type="containsBlanks" dxfId="6" priority="14">
      <formula>LEN(TRIM(N23))=0</formula>
    </cfRule>
  </conditionalFormatting>
  <conditionalFormatting sqref="N37:AN37 B37:F40 B48:AN48 B49:F49">
    <cfRule type="containsBlanks" dxfId="5" priority="7">
      <formula>LEN(TRIM(B37))=0</formula>
    </cfRule>
  </conditionalFormatting>
  <conditionalFormatting sqref="N38:AN44">
    <cfRule type="expression" dxfId="4" priority="10">
      <formula>AND(N37&lt;&gt;"",N38="")</formula>
    </cfRule>
  </conditionalFormatting>
  <conditionalFormatting sqref="Q31">
    <cfRule type="containsBlanks" dxfId="3" priority="12">
      <formula>LEN(TRIM(Q31))=0</formula>
    </cfRule>
  </conditionalFormatting>
  <conditionalFormatting sqref="S9:AF11">
    <cfRule type="expression" dxfId="2" priority="17">
      <formula>AND($I$9&lt;&gt;"",$S$9="")</formula>
    </cfRule>
  </conditionalFormatting>
  <conditionalFormatting sqref="W23:AN24 N25:V26 Z25:AC26">
    <cfRule type="containsBlanks" dxfId="1" priority="13">
      <formula>LEN(TRIM(N23))=0</formula>
    </cfRule>
  </conditionalFormatting>
  <conditionalFormatting sqref="AK23:AL26 AK19:AL20">
    <cfRule type="expression" dxfId="0" priority="15">
      <formula>AND($AK$19&gt;20,$L$19&lt;&gt;"",$R$19&lt;&gt;"",$V$19&lt;&gt;"")</formula>
    </cfRule>
  </conditionalFormatting>
  <dataValidations count="12">
    <dataValidation type="list" allowBlank="1" showInputMessage="1" showErrorMessage="1" sqref="S25:V26" xr:uid="{48A8D311-2908-4C8D-B82F-908FF7D90828}">
      <formula1>"国立,公立,私立"</formula1>
    </dataValidation>
    <dataValidation type="list" allowBlank="1" showInputMessage="1" showErrorMessage="1" sqref="AI21" xr:uid="{5215F2CE-D931-42A3-B2AC-A05728B79D6C}">
      <formula1>"希望する,希望しない"</formula1>
    </dataValidation>
    <dataValidation type="list" allowBlank="1" showInputMessage="1" showErrorMessage="1" sqref="AM25:AN26" xr:uid="{FC87C0E6-59FB-4FBC-BC2F-174A32470FB3}">
      <formula1>"有,無"</formula1>
    </dataValidation>
    <dataValidation type="list" allowBlank="1" showInputMessage="1" showErrorMessage="1" sqref="AJ25:AN26" xr:uid="{CC86B732-B218-4E7B-A285-5FD19D31ECEE}">
      <formula1>"卒業,卒業見込,高認（見込）等"</formula1>
    </dataValidation>
    <dataValidation type="list" allowBlank="1" showInputMessage="1" showErrorMessage="1" sqref="AF25:AG26" xr:uid="{2A9C54BA-8841-4526-AF4F-14F6E51BFBEC}">
      <formula1>_2007</formula1>
    </dataValidation>
    <dataValidation type="list" imeMode="disabled" allowBlank="1" showInputMessage="1" showErrorMessage="1" sqref="V19:W20 V23:V24" xr:uid="{925718CC-CC6C-49CF-9720-8AAC3465D191}">
      <formula1>INDIRECT("_"&amp;$R$19)</formula1>
    </dataValidation>
    <dataValidation type="list" imeMode="disabled" allowBlank="1" showInputMessage="1" showErrorMessage="1" sqref="R19:S20 S23:S24" xr:uid="{F3E0CCBF-C4A7-4A53-B0F9-1818529D6423}">
      <formula1>INDIRECT("_"&amp;$L$19)</formula1>
    </dataValidation>
    <dataValidation type="list" allowBlank="1" showInputMessage="1" showErrorMessage="1" sqref="S9:AF11" xr:uid="{83B59B01-6A78-420F-9F47-AB09964F68BE}">
      <formula1>"（ヴァイオリン）,（ヴィオラ）,（チェロ）,（コントラバス）,（ハープ）,（フルート）,（オーボエ）,（クラリネット）,（サクソフォーン）,（ファゴット）,（ホルン）,（トランペット）,（トロンボーン）,（ユーフォニアム）,（チューバ）,（打楽器）,（声楽）,（ピアノ）"</formula1>
    </dataValidation>
    <dataValidation imeMode="disabled" allowBlank="1" showInputMessage="1" showErrorMessage="1" sqref="AF30:AI30 AK30:AN30 K27:L27 N27:P27 K30:N30 P30:S30 U30:X30 AA30:AD30 AK19:AL20 Q31:AN33 AK25:AL26 W25:Y26 L19:O20" xr:uid="{DF597E9E-E832-40D6-A43F-062F57F2A3FB}"/>
    <dataValidation type="list" allowBlank="1" showInputMessage="1" showErrorMessage="1" sqref="AM15:AN18" xr:uid="{BEA17DFF-3E95-497C-B61E-EA0B2F976517}">
      <formula1>"男,女"</formula1>
    </dataValidation>
    <dataValidation imeMode="fullKatakana" allowBlank="1" showInputMessage="1" showErrorMessage="1" sqref="I15:AL15" xr:uid="{C23C07CA-99A5-42B5-B1AA-2522666F6F29}"/>
    <dataValidation type="list" allowBlank="1" showInputMessage="1" showErrorMessage="1" sqref="I9:R11" xr:uid="{76FB44D2-BA2B-4DA5-B8AF-E1094BAD864A}">
      <formula1>"声楽専修,鍵盤楽器専修,弦管打楽器専修"</formula1>
    </dataValidation>
  </dataValidations>
  <pageMargins left="0.7" right="0.7" top="0.75" bottom="0.75" header="0.3" footer="0.3"/>
  <pageSetup paperSize="9" scale="98" orientation="portrait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871E0F85-970F-4853-8D5A-372A842A452E}">
          <x14:formula1>
            <xm:f>高等学校等コード!$E$3:$E$10000</xm:f>
          </x14:formula1>
          <xm:sqref>N23:R24</xm:sqref>
        </x14:dataValidation>
        <x14:dataValidation type="list" imeMode="disabled" allowBlank="1" showInputMessage="1" showErrorMessage="1" xr:uid="{DD049A23-5CD4-49AF-98F7-3E1D8456D84C}">
          <x14:formula1>
            <xm:f>Sheet1!$A$2:$A$5</xm:f>
          </x14:formula1>
          <xm:sqref>L23:M26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2678BA-74E4-4E5D-917F-E1CCAB7707B5}">
  <sheetPr>
    <tabColor theme="9" tint="0.39997558519241921"/>
  </sheetPr>
  <dimension ref="A1:H5960"/>
  <sheetViews>
    <sheetView topLeftCell="E1" workbookViewId="0">
      <pane ySplit="1" topLeftCell="A2" activePane="bottomLeft" state="frozen"/>
      <selection pane="bottomLeft" activeCell="E2" sqref="E2"/>
    </sheetView>
  </sheetViews>
  <sheetFormatPr defaultRowHeight="13.2"/>
  <cols>
    <col min="1" max="1" width="12.3984375" style="1" hidden="1" customWidth="1"/>
    <col min="2" max="2" width="8.59765625" style="1" hidden="1" customWidth="1"/>
    <col min="3" max="3" width="26.09765625" style="1" hidden="1" customWidth="1"/>
    <col min="4" max="4" width="35.8984375" style="1" hidden="1" customWidth="1"/>
    <col min="5" max="5" width="16.296875" style="1" bestFit="1" customWidth="1"/>
    <col min="6" max="6" width="8.59765625" style="1" bestFit="1" customWidth="1"/>
    <col min="7" max="7" width="6.796875" style="1" bestFit="1" customWidth="1"/>
    <col min="8" max="8" width="61.296875" style="1" bestFit="1" customWidth="1"/>
    <col min="9" max="16384" width="8.796875" style="1"/>
  </cols>
  <sheetData>
    <row r="1" spans="1:8">
      <c r="A1" s="9" t="s">
        <v>11642</v>
      </c>
      <c r="B1" s="9" t="s">
        <v>11644</v>
      </c>
      <c r="C1" s="9" t="s">
        <v>11644</v>
      </c>
      <c r="D1" s="9" t="s">
        <v>11706</v>
      </c>
      <c r="E1" s="10" t="s">
        <v>11641</v>
      </c>
      <c r="F1" s="10" t="s">
        <v>11709</v>
      </c>
      <c r="G1" s="10" t="s">
        <v>11643</v>
      </c>
      <c r="H1" s="10" t="s">
        <v>11706</v>
      </c>
    </row>
    <row r="2" spans="1:8">
      <c r="A2" s="4">
        <v>1</v>
      </c>
      <c r="B2" s="7">
        <v>3</v>
      </c>
      <c r="C2" s="7" t="str">
        <f>IF($B2=1,"高等学校",IF($B2=2,"中等教育学校",IF($B2=3,"特別支援学校",IF($B2=6,"高等専門学校",IF($B2=8,"高等学校卒業程度認定試験等","")))))</f>
        <v>特別支援学校</v>
      </c>
      <c r="D2" s="7" t="s">
        <v>11640</v>
      </c>
      <c r="E2" s="8" t="s">
        <v>11708</v>
      </c>
      <c r="F2" s="4" t="str">
        <f>IFERROR(IF(VALUE(LEFT($E2,5))&gt;50000,"",_xlfn.XLOOKUP(IF(VALUE(LEFT($E2,2))&gt;9,VALUE(LEFT($E2,2)),"0"&amp;VALUE(LEFT($E2,2))),Sheet1!$E:$E,Sheet1!$F:$F)),"")</f>
        <v>北海道</v>
      </c>
      <c r="G2" s="4" t="str">
        <f>IF($A2=1,"国立",IF($A2=7,"私立",IF($A2&lt;7,"公立","")))</f>
        <v>国立</v>
      </c>
      <c r="H2" s="7" t="str">
        <f>IF($D2="上記以外の高等学校等",_xlfn.XLOOKUP(IF(VALUE(LEFT($E2,2))&gt;10,VALUE(LEFT($E2,2)),"0"&amp;VALUE(LEFT($E2,2))),Sheet1!$E:$E,Sheet1!$F:$F)&amp;"所在の"&amp;$D2,IF(OR($B2=1,$B2=2),$D2&amp;$C2,IF($B2=3,$D2&amp;"学校",IF($B2=6,_xlfn.TEXTBEFORE($D2,"高専")&amp;$C2,IF($B2=8,$C2&amp;"（"&amp;$D2&amp;"）",IF($B2=9,$D2,""))))))</f>
        <v>北海道教育大学附属特別支援学校</v>
      </c>
    </row>
    <row r="3" spans="1:8">
      <c r="A3" s="4">
        <v>1</v>
      </c>
      <c r="B3" s="7">
        <v>6</v>
      </c>
      <c r="C3" s="7" t="str">
        <f t="shared" ref="C3:C66" si="0">IF($B3=1,"高等学校",IF($B3=2,"中等教育学校",IF($B3=3,"特別支援学校",IF($B3=6,"高等専門学校",IF($B3=8,"高等学校卒業程度認定試験等","")))))</f>
        <v>高等専門学校</v>
      </c>
      <c r="D3" s="7" t="s">
        <v>11638</v>
      </c>
      <c r="E3" s="8" t="s">
        <v>11639</v>
      </c>
      <c r="F3" s="4" t="str">
        <f>IFERROR(IF(VALUE(LEFT($E3,5))&gt;50000,"",_xlfn.XLOOKUP(IF(VALUE(LEFT($E3,2))&gt;9,VALUE(LEFT($E3,2)),"0"&amp;VALUE(LEFT($E3,2))),Sheet1!$E:$E,Sheet1!$F:$F)),"")</f>
        <v>北海道</v>
      </c>
      <c r="G3" s="4" t="str">
        <f t="shared" ref="G3:G66" si="1">IF($A3=1,"国立",IF($A3=7,"私立",IF($A3&lt;7,"公立","")))</f>
        <v>国立</v>
      </c>
      <c r="H3" s="7" t="str">
        <f>IF($D3="上記以外の高等学校等",_xlfn.XLOOKUP(IF(VALUE(LEFT($E3,2))&gt;10,VALUE(LEFT($E3,2)),"0"&amp;VALUE(LEFT($E3,2))),Sheet1!$E:$E,Sheet1!$F:$F)&amp;"所在の"&amp;$D3,IF(OR($B3=1,$B3=2),$D3&amp;$C3,IF($B3=3,$D3&amp;"学校",IF($B3=6,_xlfn.TEXTBEFORE($D3,"高専")&amp;$C3,IF($B3=8,$C3&amp;"（"&amp;$D3&amp;"）",IF($B3=9,$D3,""))))))</f>
        <v>釧路工業高等専門学校</v>
      </c>
    </row>
    <row r="4" spans="1:8">
      <c r="A4" s="4">
        <v>1</v>
      </c>
      <c r="B4" s="7">
        <v>6</v>
      </c>
      <c r="C4" s="7" t="str">
        <f t="shared" si="0"/>
        <v>高等専門学校</v>
      </c>
      <c r="D4" s="7" t="s">
        <v>11636</v>
      </c>
      <c r="E4" s="8" t="s">
        <v>11637</v>
      </c>
      <c r="F4" s="4" t="str">
        <f>IFERROR(IF(VALUE(LEFT($E4,5))&gt;50000,"",_xlfn.XLOOKUP(IF(VALUE(LEFT($E4,2))&gt;9,VALUE(LEFT($E4,2)),"0"&amp;VALUE(LEFT($E4,2))),Sheet1!$E:$E,Sheet1!$F:$F)),"")</f>
        <v>北海道</v>
      </c>
      <c r="G4" s="4" t="str">
        <f t="shared" si="1"/>
        <v>国立</v>
      </c>
      <c r="H4" s="7" t="str">
        <f>IF($D4="上記以外の高等学校等",_xlfn.XLOOKUP(IF(VALUE(LEFT($E4,2))&gt;10,VALUE(LEFT($E4,2)),"0"&amp;VALUE(LEFT($E4,2))),Sheet1!$E:$E,Sheet1!$F:$F)&amp;"所在の"&amp;$D4,IF(OR($B4=1,$B4=2),$D4&amp;$C4,IF($B4=3,$D4&amp;"学校",IF($B4=6,_xlfn.TEXTBEFORE($D4,"高専")&amp;$C4,IF($B4=8,$C4&amp;"（"&amp;$D4&amp;"）",IF($B4=9,$D4,""))))))</f>
        <v>旭川工業高等専門学校</v>
      </c>
    </row>
    <row r="5" spans="1:8">
      <c r="A5" s="4">
        <v>1</v>
      </c>
      <c r="B5" s="7">
        <v>6</v>
      </c>
      <c r="C5" s="7" t="str">
        <f t="shared" si="0"/>
        <v>高等専門学校</v>
      </c>
      <c r="D5" s="7" t="s">
        <v>11634</v>
      </c>
      <c r="E5" s="8" t="s">
        <v>11635</v>
      </c>
      <c r="F5" s="4" t="str">
        <f>IFERROR(IF(VALUE(LEFT($E5,5))&gt;50000,"",_xlfn.XLOOKUP(IF(VALUE(LEFT($E5,2))&gt;9,VALUE(LEFT($E5,2)),"0"&amp;VALUE(LEFT($E5,2))),Sheet1!$E:$E,Sheet1!$F:$F)),"")</f>
        <v>北海道</v>
      </c>
      <c r="G5" s="4" t="str">
        <f t="shared" si="1"/>
        <v>国立</v>
      </c>
      <c r="H5" s="7" t="str">
        <f>IF($D5="上記以外の高等学校等",_xlfn.XLOOKUP(IF(VALUE(LEFT($E5,2))&gt;10,VALUE(LEFT($E5,2)),"0"&amp;VALUE(LEFT($E5,2))),Sheet1!$E:$E,Sheet1!$F:$F)&amp;"所在の"&amp;$D5,IF(OR($B5=1,$B5=2),$D5&amp;$C5,IF($B5=3,$D5&amp;"学校",IF($B5=6,_xlfn.TEXTBEFORE($D5,"高専")&amp;$C5,IF($B5=8,$C5&amp;"（"&amp;$D5&amp;"）",IF($B5=9,$D5,""))))))</f>
        <v>苫小牧工業高等専門学校</v>
      </c>
    </row>
    <row r="6" spans="1:8">
      <c r="A6" s="4">
        <v>1</v>
      </c>
      <c r="B6" s="7">
        <v>6</v>
      </c>
      <c r="C6" s="7" t="str">
        <f t="shared" si="0"/>
        <v>高等専門学校</v>
      </c>
      <c r="D6" s="7" t="s">
        <v>11632</v>
      </c>
      <c r="E6" s="8" t="s">
        <v>11633</v>
      </c>
      <c r="F6" s="4" t="str">
        <f>IFERROR(IF(VALUE(LEFT($E6,5))&gt;50000,"",_xlfn.XLOOKUP(IF(VALUE(LEFT($E6,2))&gt;9,VALUE(LEFT($E6,2)),"0"&amp;VALUE(LEFT($E6,2))),Sheet1!$E:$E,Sheet1!$F:$F)),"")</f>
        <v>北海道</v>
      </c>
      <c r="G6" s="4" t="str">
        <f t="shared" si="1"/>
        <v>国立</v>
      </c>
      <c r="H6" s="7" t="str">
        <f>IF($D6="上記以外の高等学校等",_xlfn.XLOOKUP(IF(VALUE(LEFT($E6,2))&gt;10,VALUE(LEFT($E6,2)),"0"&amp;VALUE(LEFT($E6,2))),Sheet1!$E:$E,Sheet1!$F:$F)&amp;"所在の"&amp;$D6,IF(OR($B6=1,$B6=2),$D6&amp;$C6,IF($B6=3,$D6&amp;"学校",IF($B6=6,_xlfn.TEXTBEFORE($D6,"高専")&amp;$C6,IF($B6=8,$C6&amp;"（"&amp;$D6&amp;"）",IF($B6=9,$D6,""))))))</f>
        <v>函館工業高等専門学校</v>
      </c>
    </row>
    <row r="7" spans="1:8">
      <c r="A7" s="4">
        <v>2</v>
      </c>
      <c r="B7" s="7">
        <v>1</v>
      </c>
      <c r="C7" s="7" t="str">
        <f t="shared" si="0"/>
        <v>高等学校</v>
      </c>
      <c r="D7" s="7" t="s">
        <v>11630</v>
      </c>
      <c r="E7" s="8" t="s">
        <v>11631</v>
      </c>
      <c r="F7" s="4" t="str">
        <f>IFERROR(IF(VALUE(LEFT($E7,5))&gt;50000,"",_xlfn.XLOOKUP(IF(VALUE(LEFT($E7,2))&gt;9,VALUE(LEFT($E7,2)),"0"&amp;VALUE(LEFT($E7,2))),Sheet1!$E:$E,Sheet1!$F:$F)),"")</f>
        <v>北海道</v>
      </c>
      <c r="G7" s="4" t="str">
        <f t="shared" si="1"/>
        <v>公立</v>
      </c>
      <c r="H7" s="7" t="str">
        <f>IF($D7="上記以外の高等学校等",_xlfn.XLOOKUP(IF(VALUE(LEFT($E7,2))&gt;10,VALUE(LEFT($E7,2)),"0"&amp;VALUE(LEFT($E7,2))),Sheet1!$E:$E,Sheet1!$F:$F)&amp;"所在の"&amp;$D7,IF(OR($B7=1,$B7=2),$D7&amp;$C7,IF($B7=3,$D7&amp;"学校",IF($B7=6,_xlfn.TEXTBEFORE($D7,"高専")&amp;$C7,IF($B7=8,$C7&amp;"（"&amp;$D7&amp;"）",IF($B7=9,$D7,""))))))</f>
        <v>札幌東高等学校</v>
      </c>
    </row>
    <row r="8" spans="1:8">
      <c r="A8" s="4">
        <v>2</v>
      </c>
      <c r="B8" s="7">
        <v>1</v>
      </c>
      <c r="C8" s="7" t="str">
        <f t="shared" si="0"/>
        <v>高等学校</v>
      </c>
      <c r="D8" s="7" t="s">
        <v>11628</v>
      </c>
      <c r="E8" s="8" t="s">
        <v>11629</v>
      </c>
      <c r="F8" s="4" t="str">
        <f>IFERROR(IF(VALUE(LEFT($E8,5))&gt;50000,"",_xlfn.XLOOKUP(IF(VALUE(LEFT($E8,2))&gt;9,VALUE(LEFT($E8,2)),"0"&amp;VALUE(LEFT($E8,2))),Sheet1!$E:$E,Sheet1!$F:$F)),"")</f>
        <v>北海道</v>
      </c>
      <c r="G8" s="4" t="str">
        <f t="shared" si="1"/>
        <v>公立</v>
      </c>
      <c r="H8" s="7" t="str">
        <f>IF($D8="上記以外の高等学校等",_xlfn.XLOOKUP(IF(VALUE(LEFT($E8,2))&gt;10,VALUE(LEFT($E8,2)),"0"&amp;VALUE(LEFT($E8,2))),Sheet1!$E:$E,Sheet1!$F:$F)&amp;"所在の"&amp;$D8,IF(OR($B8=1,$B8=2),$D8&amp;$C8,IF($B8=3,$D8&amp;"学校",IF($B8=6,_xlfn.TEXTBEFORE($D8,"高専")&amp;$C8,IF($B8=8,$C8&amp;"（"&amp;$D8&amp;"）",IF($B8=9,$D8,""))))))</f>
        <v>札幌西高等学校</v>
      </c>
    </row>
    <row r="9" spans="1:8">
      <c r="A9" s="4">
        <v>2</v>
      </c>
      <c r="B9" s="7">
        <v>1</v>
      </c>
      <c r="C9" s="7" t="str">
        <f t="shared" si="0"/>
        <v>高等学校</v>
      </c>
      <c r="D9" s="7" t="s">
        <v>11626</v>
      </c>
      <c r="E9" s="8" t="s">
        <v>11627</v>
      </c>
      <c r="F9" s="4" t="str">
        <f>IFERROR(IF(VALUE(LEFT($E9,5))&gt;50000,"",_xlfn.XLOOKUP(IF(VALUE(LEFT($E9,2))&gt;9,VALUE(LEFT($E9,2)),"0"&amp;VALUE(LEFT($E9,2))),Sheet1!$E:$E,Sheet1!$F:$F)),"")</f>
        <v>北海道</v>
      </c>
      <c r="G9" s="4" t="str">
        <f t="shared" si="1"/>
        <v>公立</v>
      </c>
      <c r="H9" s="7" t="str">
        <f>IF($D9="上記以外の高等学校等",_xlfn.XLOOKUP(IF(VALUE(LEFT($E9,2))&gt;10,VALUE(LEFT($E9,2)),"0"&amp;VALUE(LEFT($E9,2))),Sheet1!$E:$E,Sheet1!$F:$F)&amp;"所在の"&amp;$D9,IF(OR($B9=1,$B9=2),$D9&amp;$C9,IF($B9=3,$D9&amp;"学校",IF($B9=6,_xlfn.TEXTBEFORE($D9,"高専")&amp;$C9,IF($B9=8,$C9&amp;"（"&amp;$D9&amp;"）",IF($B9=9,$D9,""))))))</f>
        <v>札幌南高等学校</v>
      </c>
    </row>
    <row r="10" spans="1:8">
      <c r="A10" s="4">
        <v>2</v>
      </c>
      <c r="B10" s="7">
        <v>1</v>
      </c>
      <c r="C10" s="7" t="str">
        <f t="shared" si="0"/>
        <v>高等学校</v>
      </c>
      <c r="D10" s="7" t="s">
        <v>11624</v>
      </c>
      <c r="E10" s="8" t="s">
        <v>11625</v>
      </c>
      <c r="F10" s="4" t="str">
        <f>IFERROR(IF(VALUE(LEFT($E10,5))&gt;50000,"",_xlfn.XLOOKUP(IF(VALUE(LEFT($E10,2))&gt;9,VALUE(LEFT($E10,2)),"0"&amp;VALUE(LEFT($E10,2))),Sheet1!$E:$E,Sheet1!$F:$F)),"")</f>
        <v>北海道</v>
      </c>
      <c r="G10" s="4" t="str">
        <f t="shared" si="1"/>
        <v>公立</v>
      </c>
      <c r="H10" s="7" t="str">
        <f>IF($D10="上記以外の高等学校等",_xlfn.XLOOKUP(IF(VALUE(LEFT($E10,2))&gt;10,VALUE(LEFT($E10,2)),"0"&amp;VALUE(LEFT($E10,2))),Sheet1!$E:$E,Sheet1!$F:$F)&amp;"所在の"&amp;$D10,IF(OR($B10=1,$B10=2),$D10&amp;$C10,IF($B10=3,$D10&amp;"学校",IF($B10=6,_xlfn.TEXTBEFORE($D10,"高専")&amp;$C10,IF($B10=8,$C10&amp;"（"&amp;$D10&amp;"）",IF($B10=9,$D10,""))))))</f>
        <v>札幌北高等学校</v>
      </c>
    </row>
    <row r="11" spans="1:8">
      <c r="A11" s="4">
        <v>2</v>
      </c>
      <c r="B11" s="7">
        <v>1</v>
      </c>
      <c r="C11" s="7" t="str">
        <f t="shared" si="0"/>
        <v>高等学校</v>
      </c>
      <c r="D11" s="7" t="s">
        <v>11622</v>
      </c>
      <c r="E11" s="8" t="s">
        <v>11623</v>
      </c>
      <c r="F11" s="4" t="str">
        <f>IFERROR(IF(VALUE(LEFT($E11,5))&gt;50000,"",_xlfn.XLOOKUP(IF(VALUE(LEFT($E11,2))&gt;9,VALUE(LEFT($E11,2)),"0"&amp;VALUE(LEFT($E11,2))),Sheet1!$E:$E,Sheet1!$F:$F)),"")</f>
        <v>北海道</v>
      </c>
      <c r="G11" s="4" t="str">
        <f t="shared" si="1"/>
        <v>公立</v>
      </c>
      <c r="H11" s="7" t="str">
        <f>IF($D11="上記以外の高等学校等",_xlfn.XLOOKUP(IF(VALUE(LEFT($E11,2))&gt;10,VALUE(LEFT($E11,2)),"0"&amp;VALUE(LEFT($E11,2))),Sheet1!$E:$E,Sheet1!$F:$F)&amp;"所在の"&amp;$D11,IF(OR($B11=1,$B11=2),$D11&amp;$C11,IF($B11=3,$D11&amp;"学校",IF($B11=6,_xlfn.TEXTBEFORE($D11,"高専")&amp;$C11,IF($B11=8,$C11&amp;"（"&amp;$D11&amp;"）",IF($B11=9,$D11,""))))))</f>
        <v>札幌月寒高等学校</v>
      </c>
    </row>
    <row r="12" spans="1:8">
      <c r="A12" s="4">
        <v>2</v>
      </c>
      <c r="B12" s="7">
        <v>1</v>
      </c>
      <c r="C12" s="7" t="str">
        <f t="shared" si="0"/>
        <v>高等学校</v>
      </c>
      <c r="D12" s="7" t="s">
        <v>11620</v>
      </c>
      <c r="E12" s="8" t="s">
        <v>11621</v>
      </c>
      <c r="F12" s="4" t="str">
        <f>IFERROR(IF(VALUE(LEFT($E12,5))&gt;50000,"",_xlfn.XLOOKUP(IF(VALUE(LEFT($E12,2))&gt;9,VALUE(LEFT($E12,2)),"0"&amp;VALUE(LEFT($E12,2))),Sheet1!$E:$E,Sheet1!$F:$F)),"")</f>
        <v>北海道</v>
      </c>
      <c r="G12" s="4" t="str">
        <f t="shared" si="1"/>
        <v>公立</v>
      </c>
      <c r="H12" s="7" t="str">
        <f>IF($D12="上記以外の高等学校等",_xlfn.XLOOKUP(IF(VALUE(LEFT($E12,2))&gt;10,VALUE(LEFT($E12,2)),"0"&amp;VALUE(LEFT($E12,2))),Sheet1!$E:$E,Sheet1!$F:$F)&amp;"所在の"&amp;$D12,IF(OR($B12=1,$B12=2),$D12&amp;$C12,IF($B12=3,$D12&amp;"学校",IF($B12=6,_xlfn.TEXTBEFORE($D12,"高専")&amp;$C12,IF($B12=8,$C12&amp;"（"&amp;$D12&amp;"）",IF($B12=9,$D12,""))))))</f>
        <v>札幌啓成高等学校</v>
      </c>
    </row>
    <row r="13" spans="1:8">
      <c r="A13" s="4">
        <v>2</v>
      </c>
      <c r="B13" s="7">
        <v>1</v>
      </c>
      <c r="C13" s="7" t="str">
        <f t="shared" si="0"/>
        <v>高等学校</v>
      </c>
      <c r="D13" s="7" t="s">
        <v>11618</v>
      </c>
      <c r="E13" s="8" t="s">
        <v>11619</v>
      </c>
      <c r="F13" s="4" t="str">
        <f>IFERROR(IF(VALUE(LEFT($E13,5))&gt;50000,"",_xlfn.XLOOKUP(IF(VALUE(LEFT($E13,2))&gt;9,VALUE(LEFT($E13,2)),"0"&amp;VALUE(LEFT($E13,2))),Sheet1!$E:$E,Sheet1!$F:$F)),"")</f>
        <v>北海道</v>
      </c>
      <c r="G13" s="4" t="str">
        <f t="shared" si="1"/>
        <v>公立</v>
      </c>
      <c r="H13" s="7" t="str">
        <f>IF($D13="上記以外の高等学校等",_xlfn.XLOOKUP(IF(VALUE(LEFT($E13,2))&gt;10,VALUE(LEFT($E13,2)),"0"&amp;VALUE(LEFT($E13,2))),Sheet1!$E:$E,Sheet1!$F:$F)&amp;"所在の"&amp;$D13,IF(OR($B13=1,$B13=2),$D13&amp;$C13,IF($B13=3,$D13&amp;"学校",IF($B13=6,_xlfn.TEXTBEFORE($D13,"高専")&amp;$C13,IF($B13=8,$C13&amp;"（"&amp;$D13&amp;"）",IF($B13=9,$D13,""))))))</f>
        <v>札幌北陵高等学校</v>
      </c>
    </row>
    <row r="14" spans="1:8">
      <c r="A14" s="4">
        <v>2</v>
      </c>
      <c r="B14" s="7">
        <v>1</v>
      </c>
      <c r="C14" s="7" t="str">
        <f t="shared" si="0"/>
        <v>高等学校</v>
      </c>
      <c r="D14" s="7" t="s">
        <v>11616</v>
      </c>
      <c r="E14" s="8" t="s">
        <v>11617</v>
      </c>
      <c r="F14" s="4" t="str">
        <f>IFERROR(IF(VALUE(LEFT($E14,5))&gt;50000,"",_xlfn.XLOOKUP(IF(VALUE(LEFT($E14,2))&gt;9,VALUE(LEFT($E14,2)),"0"&amp;VALUE(LEFT($E14,2))),Sheet1!$E:$E,Sheet1!$F:$F)),"")</f>
        <v>北海道</v>
      </c>
      <c r="G14" s="4" t="str">
        <f t="shared" si="1"/>
        <v>公立</v>
      </c>
      <c r="H14" s="7" t="str">
        <f>IF($D14="上記以外の高等学校等",_xlfn.XLOOKUP(IF(VALUE(LEFT($E14,2))&gt;10,VALUE(LEFT($E14,2)),"0"&amp;VALUE(LEFT($E14,2))),Sheet1!$E:$E,Sheet1!$F:$F)&amp;"所在の"&amp;$D14,IF(OR($B14=1,$B14=2),$D14&amp;$C14,IF($B14=3,$D14&amp;"学校",IF($B14=6,_xlfn.TEXTBEFORE($D14,"高専")&amp;$C14,IF($B14=8,$C14&amp;"（"&amp;$D14&amp;"）",IF($B14=9,$D14,""))))))</f>
        <v>札幌手稲高等学校</v>
      </c>
    </row>
    <row r="15" spans="1:8">
      <c r="A15" s="4">
        <v>2</v>
      </c>
      <c r="B15" s="7">
        <v>1</v>
      </c>
      <c r="C15" s="7" t="str">
        <f t="shared" si="0"/>
        <v>高等学校</v>
      </c>
      <c r="D15" s="7" t="s">
        <v>11614</v>
      </c>
      <c r="E15" s="8" t="s">
        <v>11615</v>
      </c>
      <c r="F15" s="4" t="str">
        <f>IFERROR(IF(VALUE(LEFT($E15,5))&gt;50000,"",_xlfn.XLOOKUP(IF(VALUE(LEFT($E15,2))&gt;9,VALUE(LEFT($E15,2)),"0"&amp;VALUE(LEFT($E15,2))),Sheet1!$E:$E,Sheet1!$F:$F)),"")</f>
        <v>北海道</v>
      </c>
      <c r="G15" s="4" t="str">
        <f t="shared" si="1"/>
        <v>公立</v>
      </c>
      <c r="H15" s="7" t="str">
        <f>IF($D15="上記以外の高等学校等",_xlfn.XLOOKUP(IF(VALUE(LEFT($E15,2))&gt;10,VALUE(LEFT($E15,2)),"0"&amp;VALUE(LEFT($E15,2))),Sheet1!$E:$E,Sheet1!$F:$F)&amp;"所在の"&amp;$D15,IF(OR($B15=1,$B15=2),$D15&amp;$C15,IF($B15=3,$D15&amp;"学校",IF($B15=6,_xlfn.TEXTBEFORE($D15,"高専")&amp;$C15,IF($B15=8,$C15&amp;"（"&amp;$D15&amp;"）",IF($B15=9,$D15,""))))))</f>
        <v>札幌丘珠高等学校</v>
      </c>
    </row>
    <row r="16" spans="1:8">
      <c r="A16" s="4">
        <v>2</v>
      </c>
      <c r="B16" s="7">
        <v>1</v>
      </c>
      <c r="C16" s="7" t="str">
        <f t="shared" si="0"/>
        <v>高等学校</v>
      </c>
      <c r="D16" s="7" t="s">
        <v>11612</v>
      </c>
      <c r="E16" s="8" t="s">
        <v>11613</v>
      </c>
      <c r="F16" s="4" t="str">
        <f>IFERROR(IF(VALUE(LEFT($E16,5))&gt;50000,"",_xlfn.XLOOKUP(IF(VALUE(LEFT($E16,2))&gt;9,VALUE(LEFT($E16,2)),"0"&amp;VALUE(LEFT($E16,2))),Sheet1!$E:$E,Sheet1!$F:$F)),"")</f>
        <v>北海道</v>
      </c>
      <c r="G16" s="4" t="str">
        <f t="shared" si="1"/>
        <v>公立</v>
      </c>
      <c r="H16" s="7" t="str">
        <f>IF($D16="上記以外の高等学校等",_xlfn.XLOOKUP(IF(VALUE(LEFT($E16,2))&gt;10,VALUE(LEFT($E16,2)),"0"&amp;VALUE(LEFT($E16,2))),Sheet1!$E:$E,Sheet1!$F:$F)&amp;"所在の"&amp;$D16,IF(OR($B16=1,$B16=2),$D16&amp;$C16,IF($B16=3,$D16&amp;"学校",IF($B16=6,_xlfn.TEXTBEFORE($D16,"高専")&amp;$C16,IF($B16=8,$C16&amp;"（"&amp;$D16&amp;"）",IF($B16=9,$D16,""))))))</f>
        <v>札幌工業高等学校</v>
      </c>
    </row>
    <row r="17" spans="1:8">
      <c r="A17" s="4">
        <v>2</v>
      </c>
      <c r="B17" s="7">
        <v>1</v>
      </c>
      <c r="C17" s="7" t="str">
        <f t="shared" si="0"/>
        <v>高等学校</v>
      </c>
      <c r="D17" s="7" t="s">
        <v>11610</v>
      </c>
      <c r="E17" s="8" t="s">
        <v>11611</v>
      </c>
      <c r="F17" s="4" t="str">
        <f>IFERROR(IF(VALUE(LEFT($E17,5))&gt;50000,"",_xlfn.XLOOKUP(IF(VALUE(LEFT($E17,2))&gt;9,VALUE(LEFT($E17,2)),"0"&amp;VALUE(LEFT($E17,2))),Sheet1!$E:$E,Sheet1!$F:$F)),"")</f>
        <v>北海道</v>
      </c>
      <c r="G17" s="4" t="str">
        <f t="shared" si="1"/>
        <v>公立</v>
      </c>
      <c r="H17" s="7" t="str">
        <f>IF($D17="上記以外の高等学校等",_xlfn.XLOOKUP(IF(VALUE(LEFT($E17,2))&gt;10,VALUE(LEFT($E17,2)),"0"&amp;VALUE(LEFT($E17,2))),Sheet1!$E:$E,Sheet1!$F:$F)&amp;"所在の"&amp;$D17,IF(OR($B17=1,$B17=2),$D17&amp;$C17,IF($B17=3,$D17&amp;"学校",IF($B17=6,_xlfn.TEXTBEFORE($D17,"高専")&amp;$C17,IF($B17=8,$C17&amp;"（"&amp;$D17&amp;"）",IF($B17=9,$D17,""))))))</f>
        <v>札幌琴似工業高等学校</v>
      </c>
    </row>
    <row r="18" spans="1:8">
      <c r="A18" s="4">
        <v>2</v>
      </c>
      <c r="B18" s="7">
        <v>1</v>
      </c>
      <c r="C18" s="7" t="str">
        <f t="shared" si="0"/>
        <v>高等学校</v>
      </c>
      <c r="D18" s="7" t="s">
        <v>11608</v>
      </c>
      <c r="E18" s="8" t="s">
        <v>11609</v>
      </c>
      <c r="F18" s="4" t="str">
        <f>IFERROR(IF(VALUE(LEFT($E18,5))&gt;50000,"",_xlfn.XLOOKUP(IF(VALUE(LEFT($E18,2))&gt;9,VALUE(LEFT($E18,2)),"0"&amp;VALUE(LEFT($E18,2))),Sheet1!$E:$E,Sheet1!$F:$F)),"")</f>
        <v>北海道</v>
      </c>
      <c r="G18" s="4" t="str">
        <f t="shared" si="1"/>
        <v>公立</v>
      </c>
      <c r="H18" s="7" t="str">
        <f>IF($D18="上記以外の高等学校等",_xlfn.XLOOKUP(IF(VALUE(LEFT($E18,2))&gt;10,VALUE(LEFT($E18,2)),"0"&amp;VALUE(LEFT($E18,2))),Sheet1!$E:$E,Sheet1!$F:$F)&amp;"所在の"&amp;$D18,IF(OR($B18=1,$B18=2),$D18&amp;$C18,IF($B18=3,$D18&amp;"学校",IF($B18=6,_xlfn.TEXTBEFORE($D18,"高専")&amp;$C18,IF($B18=8,$C18&amp;"（"&amp;$D18&amp;"）",IF($B18=9,$D18,""))))))</f>
        <v>札幌東商業高等学校</v>
      </c>
    </row>
    <row r="19" spans="1:8">
      <c r="A19" s="4">
        <v>2</v>
      </c>
      <c r="B19" s="7">
        <v>1</v>
      </c>
      <c r="C19" s="7" t="str">
        <f t="shared" si="0"/>
        <v>高等学校</v>
      </c>
      <c r="D19" s="7" t="s">
        <v>11606</v>
      </c>
      <c r="E19" s="8" t="s">
        <v>11607</v>
      </c>
      <c r="F19" s="4" t="str">
        <f>IFERROR(IF(VALUE(LEFT($E19,5))&gt;50000,"",_xlfn.XLOOKUP(IF(VALUE(LEFT($E19,2))&gt;9,VALUE(LEFT($E19,2)),"0"&amp;VALUE(LEFT($E19,2))),Sheet1!$E:$E,Sheet1!$F:$F)),"")</f>
        <v>北海道</v>
      </c>
      <c r="G19" s="4" t="str">
        <f t="shared" si="1"/>
        <v>公立</v>
      </c>
      <c r="H19" s="7" t="str">
        <f>IF($D19="上記以外の高等学校等",_xlfn.XLOOKUP(IF(VALUE(LEFT($E19,2))&gt;10,VALUE(LEFT($E19,2)),"0"&amp;VALUE(LEFT($E19,2))),Sheet1!$E:$E,Sheet1!$F:$F)&amp;"所在の"&amp;$D19,IF(OR($B19=1,$B19=2),$D19&amp;$C19,IF($B19=3,$D19&amp;"学校",IF($B19=6,_xlfn.TEXTBEFORE($D19,"高専")&amp;$C19,IF($B19=8,$C19&amp;"（"&amp;$D19&amp;"）",IF($B19=9,$D19,""))))))</f>
        <v>江別高等学校</v>
      </c>
    </row>
    <row r="20" spans="1:8">
      <c r="A20" s="4">
        <v>2</v>
      </c>
      <c r="B20" s="7">
        <v>1</v>
      </c>
      <c r="C20" s="7" t="str">
        <f t="shared" si="0"/>
        <v>高等学校</v>
      </c>
      <c r="D20" s="7" t="s">
        <v>11604</v>
      </c>
      <c r="E20" s="8" t="s">
        <v>11605</v>
      </c>
      <c r="F20" s="4" t="str">
        <f>IFERROR(IF(VALUE(LEFT($E20,5))&gt;50000,"",_xlfn.XLOOKUP(IF(VALUE(LEFT($E20,2))&gt;9,VALUE(LEFT($E20,2)),"0"&amp;VALUE(LEFT($E20,2))),Sheet1!$E:$E,Sheet1!$F:$F)),"")</f>
        <v>北海道</v>
      </c>
      <c r="G20" s="4" t="str">
        <f t="shared" si="1"/>
        <v>公立</v>
      </c>
      <c r="H20" s="7" t="str">
        <f>IF($D20="上記以外の高等学校等",_xlfn.XLOOKUP(IF(VALUE(LEFT($E20,2))&gt;10,VALUE(LEFT($E20,2)),"0"&amp;VALUE(LEFT($E20,2))),Sheet1!$E:$E,Sheet1!$F:$F)&amp;"所在の"&amp;$D20,IF(OR($B20=1,$B20=2),$D20&amp;$C20,IF($B20=3,$D20&amp;"学校",IF($B20=6,_xlfn.TEXTBEFORE($D20,"高専")&amp;$C20,IF($B20=8,$C20&amp;"（"&amp;$D20&amp;"）",IF($B20=9,$D20,""))))))</f>
        <v>札幌西陵高等学校</v>
      </c>
    </row>
    <row r="21" spans="1:8">
      <c r="A21" s="4">
        <v>2</v>
      </c>
      <c r="B21" s="7">
        <v>1</v>
      </c>
      <c r="C21" s="7" t="str">
        <f t="shared" si="0"/>
        <v>高等学校</v>
      </c>
      <c r="D21" s="7" t="s">
        <v>11602</v>
      </c>
      <c r="E21" s="8" t="s">
        <v>11603</v>
      </c>
      <c r="F21" s="4" t="str">
        <f>IFERROR(IF(VALUE(LEFT($E21,5))&gt;50000,"",_xlfn.XLOOKUP(IF(VALUE(LEFT($E21,2))&gt;9,VALUE(LEFT($E21,2)),"0"&amp;VALUE(LEFT($E21,2))),Sheet1!$E:$E,Sheet1!$F:$F)),"")</f>
        <v>北海道</v>
      </c>
      <c r="G21" s="4" t="str">
        <f t="shared" si="1"/>
        <v>公立</v>
      </c>
      <c r="H21" s="7" t="str">
        <f>IF($D21="上記以外の高等学校等",_xlfn.XLOOKUP(IF(VALUE(LEFT($E21,2))&gt;10,VALUE(LEFT($E21,2)),"0"&amp;VALUE(LEFT($E21,2))),Sheet1!$E:$E,Sheet1!$F:$F)&amp;"所在の"&amp;$D21,IF(OR($B21=1,$B21=2),$D21&amp;$C21,IF($B21=3,$D21&amp;"学校",IF($B21=6,_xlfn.TEXTBEFORE($D21,"高専")&amp;$C21,IF($B21=8,$C21&amp;"（"&amp;$D21&amp;"）",IF($B21=9,$D21,""))))))</f>
        <v>札幌白石高等学校</v>
      </c>
    </row>
    <row r="22" spans="1:8">
      <c r="A22" s="4">
        <v>2</v>
      </c>
      <c r="B22" s="7">
        <v>1</v>
      </c>
      <c r="C22" s="7" t="str">
        <f t="shared" si="0"/>
        <v>高等学校</v>
      </c>
      <c r="D22" s="7" t="s">
        <v>11600</v>
      </c>
      <c r="E22" s="8" t="s">
        <v>11601</v>
      </c>
      <c r="F22" s="4" t="str">
        <f>IFERROR(IF(VALUE(LEFT($E22,5))&gt;50000,"",_xlfn.XLOOKUP(IF(VALUE(LEFT($E22,2))&gt;9,VALUE(LEFT($E22,2)),"0"&amp;VALUE(LEFT($E22,2))),Sheet1!$E:$E,Sheet1!$F:$F)),"")</f>
        <v>北海道</v>
      </c>
      <c r="G22" s="4" t="str">
        <f t="shared" si="1"/>
        <v>公立</v>
      </c>
      <c r="H22" s="7" t="str">
        <f>IF($D22="上記以外の高等学校等",_xlfn.XLOOKUP(IF(VALUE(LEFT($E22,2))&gt;10,VALUE(LEFT($E22,2)),"0"&amp;VALUE(LEFT($E22,2))),Sheet1!$E:$E,Sheet1!$F:$F)&amp;"所在の"&amp;$D22,IF(OR($B22=1,$B22=2),$D22&amp;$C22,IF($B22=3,$D22&amp;"学校",IF($B22=6,_xlfn.TEXTBEFORE($D22,"高専")&amp;$C22,IF($B22=8,$C22&amp;"（"&amp;$D22&amp;"）",IF($B22=9,$D22,""))))))</f>
        <v>千歳高等学校</v>
      </c>
    </row>
    <row r="23" spans="1:8">
      <c r="A23" s="4">
        <v>2</v>
      </c>
      <c r="B23" s="7">
        <v>1</v>
      </c>
      <c r="C23" s="7" t="str">
        <f t="shared" si="0"/>
        <v>高等学校</v>
      </c>
      <c r="D23" s="7" t="s">
        <v>11598</v>
      </c>
      <c r="E23" s="8" t="s">
        <v>11599</v>
      </c>
      <c r="F23" s="4" t="str">
        <f>IFERROR(IF(VALUE(LEFT($E23,5))&gt;50000,"",_xlfn.XLOOKUP(IF(VALUE(LEFT($E23,2))&gt;9,VALUE(LEFT($E23,2)),"0"&amp;VALUE(LEFT($E23,2))),Sheet1!$E:$E,Sheet1!$F:$F)),"")</f>
        <v>北海道</v>
      </c>
      <c r="G23" s="4" t="str">
        <f t="shared" si="1"/>
        <v>公立</v>
      </c>
      <c r="H23" s="7" t="str">
        <f>IF($D23="上記以外の高等学校等",_xlfn.XLOOKUP(IF(VALUE(LEFT($E23,2))&gt;10,VALUE(LEFT($E23,2)),"0"&amp;VALUE(LEFT($E23,2))),Sheet1!$E:$E,Sheet1!$F:$F)&amp;"所在の"&amp;$D23,IF(OR($B23=1,$B23=2),$D23&amp;$C23,IF($B23=3,$D23&amp;"学校",IF($B23=6,_xlfn.TEXTBEFORE($D23,"高専")&amp;$C23,IF($B23=8,$C23&amp;"（"&amp;$D23&amp;"）",IF($B23=9,$D23,""))))))</f>
        <v>千歳北陽高等学校</v>
      </c>
    </row>
    <row r="24" spans="1:8">
      <c r="A24" s="4">
        <v>2</v>
      </c>
      <c r="B24" s="7">
        <v>1</v>
      </c>
      <c r="C24" s="7" t="str">
        <f t="shared" si="0"/>
        <v>高等学校</v>
      </c>
      <c r="D24" s="7" t="s">
        <v>11596</v>
      </c>
      <c r="E24" s="8" t="s">
        <v>11597</v>
      </c>
      <c r="F24" s="4" t="str">
        <f>IFERROR(IF(VALUE(LEFT($E24,5))&gt;50000,"",_xlfn.XLOOKUP(IF(VALUE(LEFT($E24,2))&gt;9,VALUE(LEFT($E24,2)),"0"&amp;VALUE(LEFT($E24,2))),Sheet1!$E:$E,Sheet1!$F:$F)),"")</f>
        <v>北海道</v>
      </c>
      <c r="G24" s="4" t="str">
        <f t="shared" si="1"/>
        <v>公立</v>
      </c>
      <c r="H24" s="7" t="str">
        <f>IF($D24="上記以外の高等学校等",_xlfn.XLOOKUP(IF(VALUE(LEFT($E24,2))&gt;10,VALUE(LEFT($E24,2)),"0"&amp;VALUE(LEFT($E24,2))),Sheet1!$E:$E,Sheet1!$F:$F)&amp;"所在の"&amp;$D24,IF(OR($B24=1,$B24=2),$D24&amp;$C24,IF($B24=3,$D24&amp;"学校",IF($B24=6,_xlfn.TEXTBEFORE($D24,"高専")&amp;$C24,IF($B24=8,$C24&amp;"（"&amp;$D24&amp;"）",IF($B24=9,$D24,""))))))</f>
        <v>野幌高等学校</v>
      </c>
    </row>
    <row r="25" spans="1:8">
      <c r="A25" s="4">
        <v>2</v>
      </c>
      <c r="B25" s="7">
        <v>1</v>
      </c>
      <c r="C25" s="7" t="str">
        <f t="shared" si="0"/>
        <v>高等学校</v>
      </c>
      <c r="D25" s="7" t="s">
        <v>11594</v>
      </c>
      <c r="E25" s="8" t="s">
        <v>11595</v>
      </c>
      <c r="F25" s="4" t="str">
        <f>IFERROR(IF(VALUE(LEFT($E25,5))&gt;50000,"",_xlfn.XLOOKUP(IF(VALUE(LEFT($E25,2))&gt;9,VALUE(LEFT($E25,2)),"0"&amp;VALUE(LEFT($E25,2))),Sheet1!$E:$E,Sheet1!$F:$F)),"")</f>
        <v>北海道</v>
      </c>
      <c r="G25" s="4" t="str">
        <f t="shared" si="1"/>
        <v>公立</v>
      </c>
      <c r="H25" s="7" t="str">
        <f>IF($D25="上記以外の高等学校等",_xlfn.XLOOKUP(IF(VALUE(LEFT($E25,2))&gt;10,VALUE(LEFT($E25,2)),"0"&amp;VALUE(LEFT($E25,2))),Sheet1!$E:$E,Sheet1!$F:$F)&amp;"所在の"&amp;$D25,IF(OR($B25=1,$B25=2),$D25&amp;$C25,IF($B25=3,$D25&amp;"学校",IF($B25=6,_xlfn.TEXTBEFORE($D25,"高専")&amp;$C25,IF($B25=8,$C25&amp;"（"&amp;$D25&amp;"）",IF($B25=9,$D25,""))))))</f>
        <v>恵庭南高等学校</v>
      </c>
    </row>
    <row r="26" spans="1:8">
      <c r="A26" s="4">
        <v>2</v>
      </c>
      <c r="B26" s="7">
        <v>1</v>
      </c>
      <c r="C26" s="7" t="str">
        <f t="shared" si="0"/>
        <v>高等学校</v>
      </c>
      <c r="D26" s="7" t="s">
        <v>11592</v>
      </c>
      <c r="E26" s="8" t="s">
        <v>11593</v>
      </c>
      <c r="F26" s="4" t="str">
        <f>IFERROR(IF(VALUE(LEFT($E26,5))&gt;50000,"",_xlfn.XLOOKUP(IF(VALUE(LEFT($E26,2))&gt;9,VALUE(LEFT($E26,2)),"0"&amp;VALUE(LEFT($E26,2))),Sheet1!$E:$E,Sheet1!$F:$F)),"")</f>
        <v>北海道</v>
      </c>
      <c r="G26" s="4" t="str">
        <f t="shared" si="1"/>
        <v>公立</v>
      </c>
      <c r="H26" s="7" t="str">
        <f>IF($D26="上記以外の高等学校等",_xlfn.XLOOKUP(IF(VALUE(LEFT($E26,2))&gt;10,VALUE(LEFT($E26,2)),"0"&amp;VALUE(LEFT($E26,2))),Sheet1!$E:$E,Sheet1!$F:$F)&amp;"所在の"&amp;$D26,IF(OR($B26=1,$B26=2),$D26&amp;$C26,IF($B26=3,$D26&amp;"学校",IF($B26=6,_xlfn.TEXTBEFORE($D26,"高専")&amp;$C26,IF($B26=8,$C26&amp;"（"&amp;$D26&amp;"）",IF($B26=9,$D26,""))))))</f>
        <v>恵庭北高等学校</v>
      </c>
    </row>
    <row r="27" spans="1:8">
      <c r="A27" s="4">
        <v>2</v>
      </c>
      <c r="B27" s="7">
        <v>1</v>
      </c>
      <c r="C27" s="7" t="str">
        <f t="shared" si="0"/>
        <v>高等学校</v>
      </c>
      <c r="D27" s="7" t="s">
        <v>11590</v>
      </c>
      <c r="E27" s="8" t="s">
        <v>11591</v>
      </c>
      <c r="F27" s="4" t="str">
        <f>IFERROR(IF(VALUE(LEFT($E27,5))&gt;50000,"",_xlfn.XLOOKUP(IF(VALUE(LEFT($E27,2))&gt;9,VALUE(LEFT($E27,2)),"0"&amp;VALUE(LEFT($E27,2))),Sheet1!$E:$E,Sheet1!$F:$F)),"")</f>
        <v>北海道</v>
      </c>
      <c r="G27" s="4" t="str">
        <f t="shared" si="1"/>
        <v>公立</v>
      </c>
      <c r="H27" s="7" t="str">
        <f>IF($D27="上記以外の高等学校等",_xlfn.XLOOKUP(IF(VALUE(LEFT($E27,2))&gt;10,VALUE(LEFT($E27,2)),"0"&amp;VALUE(LEFT($E27,2))),Sheet1!$E:$E,Sheet1!$F:$F)&amp;"所在の"&amp;$D27,IF(OR($B27=1,$B27=2),$D27&amp;$C27,IF($B27=3,$D27&amp;"学校",IF($B27=6,_xlfn.TEXTBEFORE($D27,"高専")&amp;$C27,IF($B27=8,$C27&amp;"（"&amp;$D27&amp;"）",IF($B27=9,$D27,""))))))</f>
        <v>当別高等学校</v>
      </c>
    </row>
    <row r="28" spans="1:8">
      <c r="A28" s="4">
        <v>2</v>
      </c>
      <c r="B28" s="7">
        <v>1</v>
      </c>
      <c r="C28" s="7" t="str">
        <f t="shared" si="0"/>
        <v>高等学校</v>
      </c>
      <c r="D28" s="7" t="s">
        <v>11588</v>
      </c>
      <c r="E28" s="8" t="s">
        <v>11589</v>
      </c>
      <c r="F28" s="4" t="str">
        <f>IFERROR(IF(VALUE(LEFT($E28,5))&gt;50000,"",_xlfn.XLOOKUP(IF(VALUE(LEFT($E28,2))&gt;9,VALUE(LEFT($E28,2)),"0"&amp;VALUE(LEFT($E28,2))),Sheet1!$E:$E,Sheet1!$F:$F)),"")</f>
        <v>北海道</v>
      </c>
      <c r="G28" s="4" t="str">
        <f t="shared" si="1"/>
        <v>公立</v>
      </c>
      <c r="H28" s="7" t="str">
        <f>IF($D28="上記以外の高等学校等",_xlfn.XLOOKUP(IF(VALUE(LEFT($E28,2))&gt;10,VALUE(LEFT($E28,2)),"0"&amp;VALUE(LEFT($E28,2))),Sheet1!$E:$E,Sheet1!$F:$F)&amp;"所在の"&amp;$D28,IF(OR($B28=1,$B28=2),$D28&amp;$C28,IF($B28=3,$D28&amp;"学校",IF($B28=6,_xlfn.TEXTBEFORE($D28,"高専")&amp;$C28,IF($B28=8,$C28&amp;"（"&amp;$D28&amp;"）",IF($B28=9,$D28,""))))))</f>
        <v>有朋高等学校</v>
      </c>
    </row>
    <row r="29" spans="1:8">
      <c r="A29" s="4">
        <v>3</v>
      </c>
      <c r="B29" s="7">
        <v>1</v>
      </c>
      <c r="C29" s="7" t="str">
        <f t="shared" si="0"/>
        <v>高等学校</v>
      </c>
      <c r="D29" s="7" t="s">
        <v>11586</v>
      </c>
      <c r="E29" s="8" t="s">
        <v>11587</v>
      </c>
      <c r="F29" s="4" t="str">
        <f>IFERROR(IF(VALUE(LEFT($E29,5))&gt;50000,"",_xlfn.XLOOKUP(IF(VALUE(LEFT($E29,2))&gt;9,VALUE(LEFT($E29,2)),"0"&amp;VALUE(LEFT($E29,2))),Sheet1!$E:$E,Sheet1!$F:$F)),"")</f>
        <v>北海道</v>
      </c>
      <c r="G29" s="4" t="str">
        <f t="shared" si="1"/>
        <v>公立</v>
      </c>
      <c r="H29" s="7" t="str">
        <f>IF($D29="上記以外の高等学校等",_xlfn.XLOOKUP(IF(VALUE(LEFT($E29,2))&gt;10,VALUE(LEFT($E29,2)),"0"&amp;VALUE(LEFT($E29,2))),Sheet1!$E:$E,Sheet1!$F:$F)&amp;"所在の"&amp;$D29,IF(OR($B29=1,$B29=2),$D29&amp;$C29,IF($B29=3,$D29&amp;"学校",IF($B29=6,_xlfn.TEXTBEFORE($D29,"高専")&amp;$C29,IF($B29=8,$C29&amp;"（"&amp;$D29&amp;"）",IF($B29=9,$D29,""))))))</f>
        <v>札幌旭丘高等学校</v>
      </c>
    </row>
    <row r="30" spans="1:8">
      <c r="A30" s="4">
        <v>3</v>
      </c>
      <c r="B30" s="7">
        <v>1</v>
      </c>
      <c r="C30" s="7" t="str">
        <f t="shared" si="0"/>
        <v>高等学校</v>
      </c>
      <c r="D30" s="7" t="s">
        <v>11584</v>
      </c>
      <c r="E30" s="8" t="s">
        <v>11585</v>
      </c>
      <c r="F30" s="4" t="str">
        <f>IFERROR(IF(VALUE(LEFT($E30,5))&gt;50000,"",_xlfn.XLOOKUP(IF(VALUE(LEFT($E30,2))&gt;9,VALUE(LEFT($E30,2)),"0"&amp;VALUE(LEFT($E30,2))),Sheet1!$E:$E,Sheet1!$F:$F)),"")</f>
        <v>北海道</v>
      </c>
      <c r="G30" s="4" t="str">
        <f t="shared" si="1"/>
        <v>公立</v>
      </c>
      <c r="H30" s="7" t="str">
        <f>IF($D30="上記以外の高等学校等",_xlfn.XLOOKUP(IF(VALUE(LEFT($E30,2))&gt;10,VALUE(LEFT($E30,2)),"0"&amp;VALUE(LEFT($E30,2))),Sheet1!$E:$E,Sheet1!$F:$F)&amp;"所在の"&amp;$D30,IF(OR($B30=1,$B30=2),$D30&amp;$C30,IF($B30=3,$D30&amp;"学校",IF($B30=6,_xlfn.TEXTBEFORE($D30,"高専")&amp;$C30,IF($B30=8,$C30&amp;"（"&amp;$D30&amp;"）",IF($B30=9,$D30,""))))))</f>
        <v>札幌藻岩高等学校</v>
      </c>
    </row>
    <row r="31" spans="1:8">
      <c r="A31" s="4">
        <v>3</v>
      </c>
      <c r="B31" s="7">
        <v>1</v>
      </c>
      <c r="C31" s="7" t="str">
        <f t="shared" si="0"/>
        <v>高等学校</v>
      </c>
      <c r="D31" s="7" t="s">
        <v>11582</v>
      </c>
      <c r="E31" s="8" t="s">
        <v>11583</v>
      </c>
      <c r="F31" s="4" t="str">
        <f>IFERROR(IF(VALUE(LEFT($E31,5))&gt;50000,"",_xlfn.XLOOKUP(IF(VALUE(LEFT($E31,2))&gt;9,VALUE(LEFT($E31,2)),"0"&amp;VALUE(LEFT($E31,2))),Sheet1!$E:$E,Sheet1!$F:$F)),"")</f>
        <v>北海道</v>
      </c>
      <c r="G31" s="4" t="str">
        <f t="shared" si="1"/>
        <v>公立</v>
      </c>
      <c r="H31" s="7" t="str">
        <f>IF($D31="上記以外の高等学校等",_xlfn.XLOOKUP(IF(VALUE(LEFT($E31,2))&gt;10,VALUE(LEFT($E31,2)),"0"&amp;VALUE(LEFT($E31,2))),Sheet1!$E:$E,Sheet1!$F:$F)&amp;"所在の"&amp;$D31,IF(OR($B31=1,$B31=2),$D31&amp;$C31,IF($B31=3,$D31&amp;"学校",IF($B31=6,_xlfn.TEXTBEFORE($D31,"高専")&amp;$C31,IF($B31=8,$C31&amp;"（"&amp;$D31&amp;"）",IF($B31=9,$D31,""))))))</f>
        <v>札幌清田高等学校</v>
      </c>
    </row>
    <row r="32" spans="1:8">
      <c r="A32" s="4">
        <v>3</v>
      </c>
      <c r="B32" s="7">
        <v>1</v>
      </c>
      <c r="C32" s="7" t="str">
        <f t="shared" si="0"/>
        <v>高等学校</v>
      </c>
      <c r="D32" s="7" t="s">
        <v>11580</v>
      </c>
      <c r="E32" s="8" t="s">
        <v>11581</v>
      </c>
      <c r="F32" s="4" t="str">
        <f>IFERROR(IF(VALUE(LEFT($E32,5))&gt;50000,"",_xlfn.XLOOKUP(IF(VALUE(LEFT($E32,2))&gt;9,VALUE(LEFT($E32,2)),"0"&amp;VALUE(LEFT($E32,2))),Sheet1!$E:$E,Sheet1!$F:$F)),"")</f>
        <v>北海道</v>
      </c>
      <c r="G32" s="4" t="str">
        <f t="shared" si="1"/>
        <v>公立</v>
      </c>
      <c r="H32" s="7" t="str">
        <f>IF($D32="上記以外の高等学校等",_xlfn.XLOOKUP(IF(VALUE(LEFT($E32,2))&gt;10,VALUE(LEFT($E32,2)),"0"&amp;VALUE(LEFT($E32,2))),Sheet1!$E:$E,Sheet1!$F:$F)&amp;"所在の"&amp;$D32,IF(OR($B32=1,$B32=2),$D32&amp;$C32,IF($B32=3,$D32&amp;"学校",IF($B32=6,_xlfn.TEXTBEFORE($D32,"高専")&amp;$C32,IF($B32=8,$C32&amp;"（"&amp;$D32&amp;"）",IF($B32=9,$D32,""))))))</f>
        <v>札幌啓北商業高等学校</v>
      </c>
    </row>
    <row r="33" spans="1:8">
      <c r="A33" s="4">
        <v>2</v>
      </c>
      <c r="B33" s="7">
        <v>1</v>
      </c>
      <c r="C33" s="7" t="str">
        <f t="shared" si="0"/>
        <v>高等学校</v>
      </c>
      <c r="D33" s="7" t="s">
        <v>11578</v>
      </c>
      <c r="E33" s="8" t="s">
        <v>11579</v>
      </c>
      <c r="F33" s="4" t="str">
        <f>IFERROR(IF(VALUE(LEFT($E33,5))&gt;50000,"",_xlfn.XLOOKUP(IF(VALUE(LEFT($E33,2))&gt;9,VALUE(LEFT($E33,2)),"0"&amp;VALUE(LEFT($E33,2))),Sheet1!$E:$E,Sheet1!$F:$F)),"")</f>
        <v>北海道</v>
      </c>
      <c r="G33" s="4" t="str">
        <f t="shared" si="1"/>
        <v>公立</v>
      </c>
      <c r="H33" s="7" t="str">
        <f>IF($D33="上記以外の高等学校等",_xlfn.XLOOKUP(IF(VALUE(LEFT($E33,2))&gt;10,VALUE(LEFT($E33,2)),"0"&amp;VALUE(LEFT($E33,2))),Sheet1!$E:$E,Sheet1!$F:$F)&amp;"所在の"&amp;$D33,IF(OR($B33=1,$B33=2),$D33&amp;$C33,IF($B33=3,$D33&amp;"学校",IF($B33=6,_xlfn.TEXTBEFORE($D33,"高専")&amp;$C33,IF($B33=8,$C33&amp;"（"&amp;$D33&amp;"）",IF($B33=9,$D33,""))))))</f>
        <v>函館中部高等学校</v>
      </c>
    </row>
    <row r="34" spans="1:8">
      <c r="A34" s="4">
        <v>2</v>
      </c>
      <c r="B34" s="7">
        <v>1</v>
      </c>
      <c r="C34" s="7" t="str">
        <f t="shared" si="0"/>
        <v>高等学校</v>
      </c>
      <c r="D34" s="7" t="s">
        <v>11576</v>
      </c>
      <c r="E34" s="8" t="s">
        <v>11577</v>
      </c>
      <c r="F34" s="4" t="str">
        <f>IFERROR(IF(VALUE(LEFT($E34,5))&gt;50000,"",_xlfn.XLOOKUP(IF(VALUE(LEFT($E34,2))&gt;9,VALUE(LEFT($E34,2)),"0"&amp;VALUE(LEFT($E34,2))),Sheet1!$E:$E,Sheet1!$F:$F)),"")</f>
        <v>北海道</v>
      </c>
      <c r="G34" s="4" t="str">
        <f t="shared" si="1"/>
        <v>公立</v>
      </c>
      <c r="H34" s="7" t="str">
        <f>IF($D34="上記以外の高等学校等",_xlfn.XLOOKUP(IF(VALUE(LEFT($E34,2))&gt;10,VALUE(LEFT($E34,2)),"0"&amp;VALUE(LEFT($E34,2))),Sheet1!$E:$E,Sheet1!$F:$F)&amp;"所在の"&amp;$D34,IF(OR($B34=1,$B34=2),$D34&amp;$C34,IF($B34=3,$D34&amp;"学校",IF($B34=6,_xlfn.TEXTBEFORE($D34,"高専")&amp;$C34,IF($B34=8,$C34&amp;"（"&amp;$D34&amp;"）",IF($B34=9,$D34,""))))))</f>
        <v>函館西高等学校</v>
      </c>
    </row>
    <row r="35" spans="1:8">
      <c r="A35" s="4">
        <v>2</v>
      </c>
      <c r="B35" s="7">
        <v>1</v>
      </c>
      <c r="C35" s="7" t="str">
        <f t="shared" si="0"/>
        <v>高等学校</v>
      </c>
      <c r="D35" s="7" t="s">
        <v>11574</v>
      </c>
      <c r="E35" s="8" t="s">
        <v>11575</v>
      </c>
      <c r="F35" s="4" t="str">
        <f>IFERROR(IF(VALUE(LEFT($E35,5))&gt;50000,"",_xlfn.XLOOKUP(IF(VALUE(LEFT($E35,2))&gt;9,VALUE(LEFT($E35,2)),"0"&amp;VALUE(LEFT($E35,2))),Sheet1!$E:$E,Sheet1!$F:$F)),"")</f>
        <v>北海道</v>
      </c>
      <c r="G35" s="4" t="str">
        <f t="shared" si="1"/>
        <v>公立</v>
      </c>
      <c r="H35" s="7" t="str">
        <f>IF($D35="上記以外の高等学校等",_xlfn.XLOOKUP(IF(VALUE(LEFT($E35,2))&gt;10,VALUE(LEFT($E35,2)),"0"&amp;VALUE(LEFT($E35,2))),Sheet1!$E:$E,Sheet1!$F:$F)&amp;"所在の"&amp;$D35,IF(OR($B35=1,$B35=2),$D35&amp;$C35,IF($B35=3,$D35&amp;"学校",IF($B35=6,_xlfn.TEXTBEFORE($D35,"高専")&amp;$C35,IF($B35=8,$C35&amp;"（"&amp;$D35&amp;"）",IF($B35=9,$D35,""))))))</f>
        <v>函館水産高等学校</v>
      </c>
    </row>
    <row r="36" spans="1:8">
      <c r="A36" s="4">
        <v>2</v>
      </c>
      <c r="B36" s="7">
        <v>1</v>
      </c>
      <c r="C36" s="7" t="str">
        <f t="shared" si="0"/>
        <v>高等学校</v>
      </c>
      <c r="D36" s="7" t="s">
        <v>11572</v>
      </c>
      <c r="E36" s="8" t="s">
        <v>11573</v>
      </c>
      <c r="F36" s="4" t="str">
        <f>IFERROR(IF(VALUE(LEFT($E36,5))&gt;50000,"",_xlfn.XLOOKUP(IF(VALUE(LEFT($E36,2))&gt;9,VALUE(LEFT($E36,2)),"0"&amp;VALUE(LEFT($E36,2))),Sheet1!$E:$E,Sheet1!$F:$F)),"")</f>
        <v>北海道</v>
      </c>
      <c r="G36" s="4" t="str">
        <f t="shared" si="1"/>
        <v>公立</v>
      </c>
      <c r="H36" s="7" t="str">
        <f>IF($D36="上記以外の高等学校等",_xlfn.XLOOKUP(IF(VALUE(LEFT($E36,2))&gt;10,VALUE(LEFT($E36,2)),"0"&amp;VALUE(LEFT($E36,2))),Sheet1!$E:$E,Sheet1!$F:$F)&amp;"所在の"&amp;$D36,IF(OR($B36=1,$B36=2),$D36&amp;$C36,IF($B36=3,$D36&amp;"学校",IF($B36=6,_xlfn.TEXTBEFORE($D36,"高専")&amp;$C36,IF($B36=8,$C36&amp;"（"&amp;$D36&amp;"）",IF($B36=9,$D36,""))))))</f>
        <v>函館工業高等学校</v>
      </c>
    </row>
    <row r="37" spans="1:8">
      <c r="A37" s="4">
        <v>2</v>
      </c>
      <c r="B37" s="7">
        <v>1</v>
      </c>
      <c r="C37" s="7" t="str">
        <f t="shared" si="0"/>
        <v>高等学校</v>
      </c>
      <c r="D37" s="7" t="s">
        <v>11570</v>
      </c>
      <c r="E37" s="8" t="s">
        <v>11571</v>
      </c>
      <c r="F37" s="4" t="str">
        <f>IFERROR(IF(VALUE(LEFT($E37,5))&gt;50000,"",_xlfn.XLOOKUP(IF(VALUE(LEFT($E37,2))&gt;9,VALUE(LEFT($E37,2)),"0"&amp;VALUE(LEFT($E37,2))),Sheet1!$E:$E,Sheet1!$F:$F)),"")</f>
        <v>北海道</v>
      </c>
      <c r="G37" s="4" t="str">
        <f t="shared" si="1"/>
        <v>公立</v>
      </c>
      <c r="H37" s="7" t="str">
        <f>IF($D37="上記以外の高等学校等",_xlfn.XLOOKUP(IF(VALUE(LEFT($E37,2))&gt;10,VALUE(LEFT($E37,2)),"0"&amp;VALUE(LEFT($E37,2))),Sheet1!$E:$E,Sheet1!$F:$F)&amp;"所在の"&amp;$D37,IF(OR($B37=1,$B37=2),$D37&amp;$C37,IF($B37=3,$D37&amp;"学校",IF($B37=6,_xlfn.TEXTBEFORE($D37,"高専")&amp;$C37,IF($B37=8,$C37&amp;"（"&amp;$D37&amp;"）",IF($B37=9,$D37,""))))))</f>
        <v>函館商業高等学校</v>
      </c>
    </row>
    <row r="38" spans="1:8">
      <c r="A38" s="4">
        <v>2</v>
      </c>
      <c r="B38" s="7">
        <v>1</v>
      </c>
      <c r="C38" s="7" t="str">
        <f t="shared" si="0"/>
        <v>高等学校</v>
      </c>
      <c r="D38" s="7" t="s">
        <v>11568</v>
      </c>
      <c r="E38" s="8" t="s">
        <v>11569</v>
      </c>
      <c r="F38" s="4" t="str">
        <f>IFERROR(IF(VALUE(LEFT($E38,5))&gt;50000,"",_xlfn.XLOOKUP(IF(VALUE(LEFT($E38,2))&gt;9,VALUE(LEFT($E38,2)),"0"&amp;VALUE(LEFT($E38,2))),Sheet1!$E:$E,Sheet1!$F:$F)),"")</f>
        <v>北海道</v>
      </c>
      <c r="G38" s="4" t="str">
        <f t="shared" si="1"/>
        <v>公立</v>
      </c>
      <c r="H38" s="7" t="str">
        <f>IF($D38="上記以外の高等学校等",_xlfn.XLOOKUP(IF(VALUE(LEFT($E38,2))&gt;10,VALUE(LEFT($E38,2)),"0"&amp;VALUE(LEFT($E38,2))),Sheet1!$E:$E,Sheet1!$F:$F)&amp;"所在の"&amp;$D38,IF(OR($B38=1,$B38=2),$D38&amp;$C38,IF($B38=3,$D38&amp;"学校",IF($B38=6,_xlfn.TEXTBEFORE($D38,"高専")&amp;$C38,IF($B38=8,$C38&amp;"（"&amp;$D38&amp;"）",IF($B38=9,$D38,""))))))</f>
        <v>八雲高等学校</v>
      </c>
    </row>
    <row r="39" spans="1:8">
      <c r="A39" s="4">
        <v>2</v>
      </c>
      <c r="B39" s="7">
        <v>1</v>
      </c>
      <c r="C39" s="7" t="str">
        <f t="shared" si="0"/>
        <v>高等学校</v>
      </c>
      <c r="D39" s="7" t="s">
        <v>11566</v>
      </c>
      <c r="E39" s="8" t="s">
        <v>11567</v>
      </c>
      <c r="F39" s="4" t="str">
        <f>IFERROR(IF(VALUE(LEFT($E39,5))&gt;50000,"",_xlfn.XLOOKUP(IF(VALUE(LEFT($E39,2))&gt;9,VALUE(LEFT($E39,2)),"0"&amp;VALUE(LEFT($E39,2))),Sheet1!$E:$E,Sheet1!$F:$F)),"")</f>
        <v>北海道</v>
      </c>
      <c r="G39" s="4" t="str">
        <f t="shared" si="1"/>
        <v>公立</v>
      </c>
      <c r="H39" s="7" t="str">
        <f>IF($D39="上記以外の高等学校等",_xlfn.XLOOKUP(IF(VALUE(LEFT($E39,2))&gt;10,VALUE(LEFT($E39,2)),"0"&amp;VALUE(LEFT($E39,2))),Sheet1!$E:$E,Sheet1!$F:$F)&amp;"所在の"&amp;$D39,IF(OR($B39=1,$B39=2),$D39&amp;$C39,IF($B39=3,$D39&amp;"学校",IF($B39=6,_xlfn.TEXTBEFORE($D39,"高専")&amp;$C39,IF($B39=8,$C39&amp;"（"&amp;$D39&amp;"）",IF($B39=9,$D39,""))))))</f>
        <v>森高等学校</v>
      </c>
    </row>
    <row r="40" spans="1:8">
      <c r="A40" s="4">
        <v>2</v>
      </c>
      <c r="B40" s="7">
        <v>1</v>
      </c>
      <c r="C40" s="7" t="str">
        <f t="shared" si="0"/>
        <v>高等学校</v>
      </c>
      <c r="D40" s="7" t="s">
        <v>11564</v>
      </c>
      <c r="E40" s="8" t="s">
        <v>11565</v>
      </c>
      <c r="F40" s="4" t="str">
        <f>IFERROR(IF(VALUE(LEFT($E40,5))&gt;50000,"",_xlfn.XLOOKUP(IF(VALUE(LEFT($E40,2))&gt;9,VALUE(LEFT($E40,2)),"0"&amp;VALUE(LEFT($E40,2))),Sheet1!$E:$E,Sheet1!$F:$F)),"")</f>
        <v>北海道</v>
      </c>
      <c r="G40" s="4" t="str">
        <f t="shared" si="1"/>
        <v>公立</v>
      </c>
      <c r="H40" s="7" t="str">
        <f>IF($D40="上記以外の高等学校等",_xlfn.XLOOKUP(IF(VALUE(LEFT($E40,2))&gt;10,VALUE(LEFT($E40,2)),"0"&amp;VALUE(LEFT($E40,2))),Sheet1!$E:$E,Sheet1!$F:$F)&amp;"所在の"&amp;$D40,IF(OR($B40=1,$B40=2),$D40&amp;$C40,IF($B40=3,$D40&amp;"学校",IF($B40=6,_xlfn.TEXTBEFORE($D40,"高専")&amp;$C40,IF($B40=8,$C40&amp;"（"&amp;$D40&amp;"）",IF($B40=9,$D40,""))))))</f>
        <v>江差高等学校</v>
      </c>
    </row>
    <row r="41" spans="1:8">
      <c r="A41" s="4">
        <v>2</v>
      </c>
      <c r="B41" s="7">
        <v>1</v>
      </c>
      <c r="C41" s="7" t="str">
        <f t="shared" si="0"/>
        <v>高等学校</v>
      </c>
      <c r="D41" s="7" t="s">
        <v>11562</v>
      </c>
      <c r="E41" s="8" t="s">
        <v>11563</v>
      </c>
      <c r="F41" s="4" t="str">
        <f>IFERROR(IF(VALUE(LEFT($E41,5))&gt;50000,"",_xlfn.XLOOKUP(IF(VALUE(LEFT($E41,2))&gt;9,VALUE(LEFT($E41,2)),"0"&amp;VALUE(LEFT($E41,2))),Sheet1!$E:$E,Sheet1!$F:$F)),"")</f>
        <v>北海道</v>
      </c>
      <c r="G41" s="4" t="str">
        <f t="shared" si="1"/>
        <v>公立</v>
      </c>
      <c r="H41" s="7" t="str">
        <f>IF($D41="上記以外の高等学校等",_xlfn.XLOOKUP(IF(VALUE(LEFT($E41,2))&gt;10,VALUE(LEFT($E41,2)),"0"&amp;VALUE(LEFT($E41,2))),Sheet1!$E:$E,Sheet1!$F:$F)&amp;"所在の"&amp;$D41,IF(OR($B41=1,$B41=2),$D41&amp;$C41,IF($B41=3,$D41&amp;"学校",IF($B41=6,_xlfn.TEXTBEFORE($D41,"高専")&amp;$C41,IF($B41=8,$C41&amp;"（"&amp;$D41&amp;"）",IF($B41=9,$D41,""))))))</f>
        <v>大野農業高等学校</v>
      </c>
    </row>
    <row r="42" spans="1:8">
      <c r="A42" s="4">
        <v>2</v>
      </c>
      <c r="B42" s="7">
        <v>1</v>
      </c>
      <c r="C42" s="7" t="str">
        <f t="shared" si="0"/>
        <v>高等学校</v>
      </c>
      <c r="D42" s="7" t="s">
        <v>11560</v>
      </c>
      <c r="E42" s="8" t="s">
        <v>11561</v>
      </c>
      <c r="F42" s="4" t="str">
        <f>IFERROR(IF(VALUE(LEFT($E42,5))&gt;50000,"",_xlfn.XLOOKUP(IF(VALUE(LEFT($E42,2))&gt;9,VALUE(LEFT($E42,2)),"0"&amp;VALUE(LEFT($E42,2))),Sheet1!$E:$E,Sheet1!$F:$F)),"")</f>
        <v>北海道</v>
      </c>
      <c r="G42" s="4" t="str">
        <f t="shared" si="1"/>
        <v>公立</v>
      </c>
      <c r="H42" s="7" t="str">
        <f>IF($D42="上記以外の高等学校等",_xlfn.XLOOKUP(IF(VALUE(LEFT($E42,2))&gt;10,VALUE(LEFT($E42,2)),"0"&amp;VALUE(LEFT($E42,2))),Sheet1!$E:$E,Sheet1!$F:$F)&amp;"所在の"&amp;$D42,IF(OR($B42=1,$B42=2),$D42&amp;$C42,IF($B42=3,$D42&amp;"学校",IF($B42=6,_xlfn.TEXTBEFORE($D42,"高専")&amp;$C42,IF($B42=8,$C42&amp;"（"&amp;$D42&amp;"）",IF($B42=9,$D42,""))))))</f>
        <v>檜山北高等学校</v>
      </c>
    </row>
    <row r="43" spans="1:8">
      <c r="A43" s="4">
        <v>2</v>
      </c>
      <c r="B43" s="7">
        <v>1</v>
      </c>
      <c r="C43" s="7" t="str">
        <f t="shared" si="0"/>
        <v>高等学校</v>
      </c>
      <c r="D43" s="7" t="s">
        <v>11558</v>
      </c>
      <c r="E43" s="8" t="s">
        <v>11559</v>
      </c>
      <c r="F43" s="4" t="str">
        <f>IFERROR(IF(VALUE(LEFT($E43,5))&gt;50000,"",_xlfn.XLOOKUP(IF(VALUE(LEFT($E43,2))&gt;9,VALUE(LEFT($E43,2)),"0"&amp;VALUE(LEFT($E43,2))),Sheet1!$E:$E,Sheet1!$F:$F)),"")</f>
        <v>北海道</v>
      </c>
      <c r="G43" s="4" t="str">
        <f t="shared" si="1"/>
        <v>公立</v>
      </c>
      <c r="H43" s="7" t="str">
        <f>IF($D43="上記以外の高等学校等",_xlfn.XLOOKUP(IF(VALUE(LEFT($E43,2))&gt;10,VALUE(LEFT($E43,2)),"0"&amp;VALUE(LEFT($E43,2))),Sheet1!$E:$E,Sheet1!$F:$F)&amp;"所在の"&amp;$D43,IF(OR($B43=1,$B43=2),$D43&amp;$C43,IF($B43=3,$D43&amp;"学校",IF($B43=6,_xlfn.TEXTBEFORE($D43,"高専")&amp;$C43,IF($B43=8,$C43&amp;"（"&amp;$D43&amp;"）",IF($B43=9,$D43,""))))))</f>
        <v>長万部高等学校</v>
      </c>
    </row>
    <row r="44" spans="1:8">
      <c r="A44" s="4">
        <v>2</v>
      </c>
      <c r="B44" s="7">
        <v>1</v>
      </c>
      <c r="C44" s="7" t="str">
        <f t="shared" si="0"/>
        <v>高等学校</v>
      </c>
      <c r="D44" s="7" t="s">
        <v>11556</v>
      </c>
      <c r="E44" s="8" t="s">
        <v>11557</v>
      </c>
      <c r="F44" s="4" t="str">
        <f>IFERROR(IF(VALUE(LEFT($E44,5))&gt;50000,"",_xlfn.XLOOKUP(IF(VALUE(LEFT($E44,2))&gt;9,VALUE(LEFT($E44,2)),"0"&amp;VALUE(LEFT($E44,2))),Sheet1!$E:$E,Sheet1!$F:$F)),"")</f>
        <v>北海道</v>
      </c>
      <c r="G44" s="4" t="str">
        <f t="shared" si="1"/>
        <v>公立</v>
      </c>
      <c r="H44" s="7" t="str">
        <f>IF($D44="上記以外の高等学校等",_xlfn.XLOOKUP(IF(VALUE(LEFT($E44,2))&gt;10,VALUE(LEFT($E44,2)),"0"&amp;VALUE(LEFT($E44,2))),Sheet1!$E:$E,Sheet1!$F:$F)&amp;"所在の"&amp;$D44,IF(OR($B44=1,$B44=2),$D44&amp;$C44,IF($B44=3,$D44&amp;"学校",IF($B44=6,_xlfn.TEXTBEFORE($D44,"高専")&amp;$C44,IF($B44=8,$C44&amp;"（"&amp;$D44&amp;"）",IF($B44=9,$D44,""))))))</f>
        <v>松前高等学校</v>
      </c>
    </row>
    <row r="45" spans="1:8">
      <c r="A45" s="4">
        <v>2</v>
      </c>
      <c r="B45" s="7">
        <v>1</v>
      </c>
      <c r="C45" s="7" t="str">
        <f t="shared" si="0"/>
        <v>高等学校</v>
      </c>
      <c r="D45" s="7" t="s">
        <v>11554</v>
      </c>
      <c r="E45" s="8" t="s">
        <v>11555</v>
      </c>
      <c r="F45" s="4" t="str">
        <f>IFERROR(IF(VALUE(LEFT($E45,5))&gt;50000,"",_xlfn.XLOOKUP(IF(VALUE(LEFT($E45,2))&gt;9,VALUE(LEFT($E45,2)),"0"&amp;VALUE(LEFT($E45,2))),Sheet1!$E:$E,Sheet1!$F:$F)),"")</f>
        <v>北海道</v>
      </c>
      <c r="G45" s="4" t="str">
        <f t="shared" si="1"/>
        <v>公立</v>
      </c>
      <c r="H45" s="7" t="str">
        <f>IF($D45="上記以外の高等学校等",_xlfn.XLOOKUP(IF(VALUE(LEFT($E45,2))&gt;10,VALUE(LEFT($E45,2)),"0"&amp;VALUE(LEFT($E45,2))),Sheet1!$E:$E,Sheet1!$F:$F)&amp;"所在の"&amp;$D45,IF(OR($B45=1,$B45=2),$D45&amp;$C45,IF($B45=3,$D45&amp;"学校",IF($B45=6,_xlfn.TEXTBEFORE($D45,"高専")&amp;$C45,IF($B45=8,$C45&amp;"（"&amp;$D45&amp;"）",IF($B45=9,$D45,""))))))</f>
        <v>南茅部高等学校</v>
      </c>
    </row>
    <row r="46" spans="1:8">
      <c r="A46" s="4">
        <v>2</v>
      </c>
      <c r="B46" s="7">
        <v>1</v>
      </c>
      <c r="C46" s="7" t="str">
        <f t="shared" si="0"/>
        <v>高等学校</v>
      </c>
      <c r="D46" s="7" t="s">
        <v>10149</v>
      </c>
      <c r="E46" s="8" t="s">
        <v>11553</v>
      </c>
      <c r="F46" s="4" t="str">
        <f>IFERROR(IF(VALUE(LEFT($E46,5))&gt;50000,"",_xlfn.XLOOKUP(IF(VALUE(LEFT($E46,2))&gt;9,VALUE(LEFT($E46,2)),"0"&amp;VALUE(LEFT($E46,2))),Sheet1!$E:$E,Sheet1!$F:$F)),"")</f>
        <v>北海道</v>
      </c>
      <c r="G46" s="4" t="str">
        <f t="shared" si="1"/>
        <v>公立</v>
      </c>
      <c r="H46" s="7" t="str">
        <f>IF($D46="上記以外の高等学校等",_xlfn.XLOOKUP(IF(VALUE(LEFT($E46,2))&gt;10,VALUE(LEFT($E46,2)),"0"&amp;VALUE(LEFT($E46,2))),Sheet1!$E:$E,Sheet1!$F:$F)&amp;"所在の"&amp;$D46,IF(OR($B46=1,$B46=2),$D46&amp;$C46,IF($B46=3,$D46&amp;"学校",IF($B46=6,_xlfn.TEXTBEFORE($D46,"高専")&amp;$C46,IF($B46=8,$C46&amp;"（"&amp;$D46&amp;"）",IF($B46=9,$D46,""))))))</f>
        <v>福島商業高等学校</v>
      </c>
    </row>
    <row r="47" spans="1:8">
      <c r="A47" s="4">
        <v>4</v>
      </c>
      <c r="B47" s="7">
        <v>1</v>
      </c>
      <c r="C47" s="7" t="str">
        <f t="shared" si="0"/>
        <v>高等学校</v>
      </c>
      <c r="D47" s="7" t="s">
        <v>11551</v>
      </c>
      <c r="E47" s="8" t="s">
        <v>11552</v>
      </c>
      <c r="F47" s="4" t="str">
        <f>IFERROR(IF(VALUE(LEFT($E47,5))&gt;50000,"",_xlfn.XLOOKUP(IF(VALUE(LEFT($E47,2))&gt;9,VALUE(LEFT($E47,2)),"0"&amp;VALUE(LEFT($E47,2))),Sheet1!$E:$E,Sheet1!$F:$F)),"")</f>
        <v>北海道</v>
      </c>
      <c r="G47" s="4" t="str">
        <f t="shared" si="1"/>
        <v>公立</v>
      </c>
      <c r="H47" s="7" t="str">
        <f>IF($D47="上記以外の高等学校等",_xlfn.XLOOKUP(IF(VALUE(LEFT($E47,2))&gt;10,VALUE(LEFT($E47,2)),"0"&amp;VALUE(LEFT($E47,2))),Sheet1!$E:$E,Sheet1!$F:$F)&amp;"所在の"&amp;$D47,IF(OR($B47=1,$B47=2),$D47&amp;$C47,IF($B47=3,$D47&amp;"学校",IF($B47=6,_xlfn.TEXTBEFORE($D47,"高専")&amp;$C47,IF($B47=8,$C47&amp;"（"&amp;$D47&amp;"）",IF($B47=9,$D47,""))))))</f>
        <v>奥尻高等学校</v>
      </c>
    </row>
    <row r="48" spans="1:8">
      <c r="A48" s="4">
        <v>2</v>
      </c>
      <c r="B48" s="7">
        <v>1</v>
      </c>
      <c r="C48" s="7" t="str">
        <f t="shared" si="0"/>
        <v>高等学校</v>
      </c>
      <c r="D48" s="7" t="s">
        <v>11549</v>
      </c>
      <c r="E48" s="8" t="s">
        <v>11550</v>
      </c>
      <c r="F48" s="4" t="str">
        <f>IFERROR(IF(VALUE(LEFT($E48,5))&gt;50000,"",_xlfn.XLOOKUP(IF(VALUE(LEFT($E48,2))&gt;9,VALUE(LEFT($E48,2)),"0"&amp;VALUE(LEFT($E48,2))),Sheet1!$E:$E,Sheet1!$F:$F)),"")</f>
        <v>北海道</v>
      </c>
      <c r="G48" s="4" t="str">
        <f t="shared" si="1"/>
        <v>公立</v>
      </c>
      <c r="H48" s="7" t="str">
        <f>IF($D48="上記以外の高等学校等",_xlfn.XLOOKUP(IF(VALUE(LEFT($E48,2))&gt;10,VALUE(LEFT($E48,2)),"0"&amp;VALUE(LEFT($E48,2))),Sheet1!$E:$E,Sheet1!$F:$F)&amp;"所在の"&amp;$D48,IF(OR($B48=1,$B48=2),$D48&amp;$C48,IF($B48=3,$D48&amp;"学校",IF($B48=6,_xlfn.TEXTBEFORE($D48,"高専")&amp;$C48,IF($B48=8,$C48&amp;"（"&amp;$D48&amp;"）",IF($B48=9,$D48,""))))))</f>
        <v>上磯高等学校</v>
      </c>
    </row>
    <row r="49" spans="1:8">
      <c r="A49" s="4">
        <v>4</v>
      </c>
      <c r="B49" s="7">
        <v>1</v>
      </c>
      <c r="C49" s="7" t="str">
        <f t="shared" si="0"/>
        <v>高等学校</v>
      </c>
      <c r="D49" s="7" t="s">
        <v>11547</v>
      </c>
      <c r="E49" s="8" t="s">
        <v>11548</v>
      </c>
      <c r="F49" s="4" t="str">
        <f>IFERROR(IF(VALUE(LEFT($E49,5))&gt;50000,"",_xlfn.XLOOKUP(IF(VALUE(LEFT($E49,2))&gt;9,VALUE(LEFT($E49,2)),"0"&amp;VALUE(LEFT($E49,2))),Sheet1!$E:$E,Sheet1!$F:$F)),"")</f>
        <v>北海道</v>
      </c>
      <c r="G49" s="4" t="str">
        <f t="shared" si="1"/>
        <v>公立</v>
      </c>
      <c r="H49" s="7" t="str">
        <f>IF($D49="上記以外の高等学校等",_xlfn.XLOOKUP(IF(VALUE(LEFT($E49,2))&gt;10,VALUE(LEFT($E49,2)),"0"&amp;VALUE(LEFT($E49,2))),Sheet1!$E:$E,Sheet1!$F:$F)&amp;"所在の"&amp;$D49,IF(OR($B49=1,$B49=2),$D49&amp;$C49,IF($B49=3,$D49&amp;"学校",IF($B49=6,_xlfn.TEXTBEFORE($D49,"高専")&amp;$C49,IF($B49=8,$C49&amp;"（"&amp;$D49&amp;"）",IF($B49=9,$D49,""))))))</f>
        <v>知内高等学校</v>
      </c>
    </row>
    <row r="50" spans="1:8">
      <c r="A50" s="4">
        <v>2</v>
      </c>
      <c r="B50" s="7">
        <v>1</v>
      </c>
      <c r="C50" s="7" t="str">
        <f t="shared" si="0"/>
        <v>高等学校</v>
      </c>
      <c r="D50" s="7" t="s">
        <v>11545</v>
      </c>
      <c r="E50" s="8" t="s">
        <v>11546</v>
      </c>
      <c r="F50" s="4" t="str">
        <f>IFERROR(IF(VALUE(LEFT($E50,5))&gt;50000,"",_xlfn.XLOOKUP(IF(VALUE(LEFT($E50,2))&gt;9,VALUE(LEFT($E50,2)),"0"&amp;VALUE(LEFT($E50,2))),Sheet1!$E:$E,Sheet1!$F:$F)),"")</f>
        <v>北海道</v>
      </c>
      <c r="G50" s="4" t="str">
        <f t="shared" si="1"/>
        <v>公立</v>
      </c>
      <c r="H50" s="7" t="str">
        <f>IF($D50="上記以外の高等学校等",_xlfn.XLOOKUP(IF(VALUE(LEFT($E50,2))&gt;10,VALUE(LEFT($E50,2)),"0"&amp;VALUE(LEFT($E50,2))),Sheet1!$E:$E,Sheet1!$F:$F)&amp;"所在の"&amp;$D50,IF(OR($B50=1,$B50=2),$D50&amp;$C50,IF($B50=3,$D50&amp;"学校",IF($B50=6,_xlfn.TEXTBEFORE($D50,"高専")&amp;$C50,IF($B50=8,$C50&amp;"（"&amp;$D50&amp;"）",IF($B50=9,$D50,""))))))</f>
        <v>小樽潮陵高等学校</v>
      </c>
    </row>
    <row r="51" spans="1:8">
      <c r="A51" s="4">
        <v>2</v>
      </c>
      <c r="B51" s="7">
        <v>1</v>
      </c>
      <c r="C51" s="7" t="str">
        <f t="shared" si="0"/>
        <v>高等学校</v>
      </c>
      <c r="D51" s="7" t="s">
        <v>11543</v>
      </c>
      <c r="E51" s="8" t="s">
        <v>11544</v>
      </c>
      <c r="F51" s="4" t="str">
        <f>IFERROR(IF(VALUE(LEFT($E51,5))&gt;50000,"",_xlfn.XLOOKUP(IF(VALUE(LEFT($E51,2))&gt;9,VALUE(LEFT($E51,2)),"0"&amp;VALUE(LEFT($E51,2))),Sheet1!$E:$E,Sheet1!$F:$F)),"")</f>
        <v>北海道</v>
      </c>
      <c r="G51" s="4" t="str">
        <f t="shared" si="1"/>
        <v>公立</v>
      </c>
      <c r="H51" s="7" t="str">
        <f>IF($D51="上記以外の高等学校等",_xlfn.XLOOKUP(IF(VALUE(LEFT($E51,2))&gt;10,VALUE(LEFT($E51,2)),"0"&amp;VALUE(LEFT($E51,2))),Sheet1!$E:$E,Sheet1!$F:$F)&amp;"所在の"&amp;$D51,IF(OR($B51=1,$B51=2),$D51&amp;$C51,IF($B51=3,$D51&amp;"学校",IF($B51=6,_xlfn.TEXTBEFORE($D51,"高専")&amp;$C51,IF($B51=8,$C51&amp;"（"&amp;$D51&amp;"）",IF($B51=9,$D51,""))))))</f>
        <v>小樽桜陽高等学校</v>
      </c>
    </row>
    <row r="52" spans="1:8">
      <c r="A52" s="4">
        <v>2</v>
      </c>
      <c r="B52" s="7">
        <v>1</v>
      </c>
      <c r="C52" s="7" t="str">
        <f t="shared" si="0"/>
        <v>高等学校</v>
      </c>
      <c r="D52" s="7" t="s">
        <v>11541</v>
      </c>
      <c r="E52" s="8" t="s">
        <v>11542</v>
      </c>
      <c r="F52" s="4" t="str">
        <f>IFERROR(IF(VALUE(LEFT($E52,5))&gt;50000,"",_xlfn.XLOOKUP(IF(VALUE(LEFT($E52,2))&gt;9,VALUE(LEFT($E52,2)),"0"&amp;VALUE(LEFT($E52,2))),Sheet1!$E:$E,Sheet1!$F:$F)),"")</f>
        <v>北海道</v>
      </c>
      <c r="G52" s="4" t="str">
        <f t="shared" si="1"/>
        <v>公立</v>
      </c>
      <c r="H52" s="7" t="str">
        <f>IF($D52="上記以外の高等学校等",_xlfn.XLOOKUP(IF(VALUE(LEFT($E52,2))&gt;10,VALUE(LEFT($E52,2)),"0"&amp;VALUE(LEFT($E52,2))),Sheet1!$E:$E,Sheet1!$F:$F)&amp;"所在の"&amp;$D52,IF(OR($B52=1,$B52=2),$D52&amp;$C52,IF($B52=3,$D52&amp;"学校",IF($B52=6,_xlfn.TEXTBEFORE($D52,"高専")&amp;$C52,IF($B52=8,$C52&amp;"（"&amp;$D52&amp;"）",IF($B52=9,$D52,""))))))</f>
        <v>小樽水産高等学校</v>
      </c>
    </row>
    <row r="53" spans="1:8">
      <c r="A53" s="4">
        <v>2</v>
      </c>
      <c r="B53" s="7">
        <v>1</v>
      </c>
      <c r="C53" s="7" t="str">
        <f t="shared" si="0"/>
        <v>高等学校</v>
      </c>
      <c r="D53" s="7" t="s">
        <v>11539</v>
      </c>
      <c r="E53" s="8" t="s">
        <v>11540</v>
      </c>
      <c r="F53" s="4" t="str">
        <f>IFERROR(IF(VALUE(LEFT($E53,5))&gt;50000,"",_xlfn.XLOOKUP(IF(VALUE(LEFT($E53,2))&gt;9,VALUE(LEFT($E53,2)),"0"&amp;VALUE(LEFT($E53,2))),Sheet1!$E:$E,Sheet1!$F:$F)),"")</f>
        <v>北海道</v>
      </c>
      <c r="G53" s="4" t="str">
        <f t="shared" si="1"/>
        <v>公立</v>
      </c>
      <c r="H53" s="7" t="str">
        <f>IF($D53="上記以外の高等学校等",_xlfn.XLOOKUP(IF(VALUE(LEFT($E53,2))&gt;10,VALUE(LEFT($E53,2)),"0"&amp;VALUE(LEFT($E53,2))),Sheet1!$E:$E,Sheet1!$F:$F)&amp;"所在の"&amp;$D53,IF(OR($B53=1,$B53=2),$D53&amp;$C53,IF($B53=3,$D53&amp;"学校",IF($B53=6,_xlfn.TEXTBEFORE($D53,"高専")&amp;$C53,IF($B53=8,$C53&amp;"（"&amp;$D53&amp;"）",IF($B53=9,$D53,""))))))</f>
        <v>小樽未来創造高等学校</v>
      </c>
    </row>
    <row r="54" spans="1:8">
      <c r="A54" s="4">
        <v>2</v>
      </c>
      <c r="B54" s="7">
        <v>1</v>
      </c>
      <c r="C54" s="7" t="str">
        <f t="shared" si="0"/>
        <v>高等学校</v>
      </c>
      <c r="D54" s="7" t="s">
        <v>11537</v>
      </c>
      <c r="E54" s="8" t="s">
        <v>11538</v>
      </c>
      <c r="F54" s="4" t="str">
        <f>IFERROR(IF(VALUE(LEFT($E54,5))&gt;50000,"",_xlfn.XLOOKUP(IF(VALUE(LEFT($E54,2))&gt;9,VALUE(LEFT($E54,2)),"0"&amp;VALUE(LEFT($E54,2))),Sheet1!$E:$E,Sheet1!$F:$F)),"")</f>
        <v>北海道</v>
      </c>
      <c r="G54" s="4" t="str">
        <f t="shared" si="1"/>
        <v>公立</v>
      </c>
      <c r="H54" s="7" t="str">
        <f>IF($D54="上記以外の高等学校等",_xlfn.XLOOKUP(IF(VALUE(LEFT($E54,2))&gt;10,VALUE(LEFT($E54,2)),"0"&amp;VALUE(LEFT($E54,2))),Sheet1!$E:$E,Sheet1!$F:$F)&amp;"所在の"&amp;$D54,IF(OR($B54=1,$B54=2),$D54&amp;$C54,IF($B54=3,$D54&amp;"学校",IF($B54=6,_xlfn.TEXTBEFORE($D54,"高専")&amp;$C54,IF($B54=8,$C54&amp;"（"&amp;$D54&amp;"）",IF($B54=9,$D54,""))))))</f>
        <v>倶知安高等学校</v>
      </c>
    </row>
    <row r="55" spans="1:8">
      <c r="A55" s="4">
        <v>2</v>
      </c>
      <c r="B55" s="7">
        <v>1</v>
      </c>
      <c r="C55" s="7" t="str">
        <f t="shared" si="0"/>
        <v>高等学校</v>
      </c>
      <c r="D55" s="7" t="s">
        <v>11535</v>
      </c>
      <c r="E55" s="8" t="s">
        <v>11536</v>
      </c>
      <c r="F55" s="4" t="str">
        <f>IFERROR(IF(VALUE(LEFT($E55,5))&gt;50000,"",_xlfn.XLOOKUP(IF(VALUE(LEFT($E55,2))&gt;9,VALUE(LEFT($E55,2)),"0"&amp;VALUE(LEFT($E55,2))),Sheet1!$E:$E,Sheet1!$F:$F)),"")</f>
        <v>北海道</v>
      </c>
      <c r="G55" s="4" t="str">
        <f t="shared" si="1"/>
        <v>公立</v>
      </c>
      <c r="H55" s="7" t="str">
        <f>IF($D55="上記以外の高等学校等",_xlfn.XLOOKUP(IF(VALUE(LEFT($E55,2))&gt;10,VALUE(LEFT($E55,2)),"0"&amp;VALUE(LEFT($E55,2))),Sheet1!$E:$E,Sheet1!$F:$F)&amp;"所在の"&amp;$D55,IF(OR($B55=1,$B55=2),$D55&amp;$C55,IF($B55=3,$D55&amp;"学校",IF($B55=6,_xlfn.TEXTBEFORE($D55,"高専")&amp;$C55,IF($B55=8,$C55&amp;"（"&amp;$D55&amp;"）",IF($B55=9,$D55,""))))))</f>
        <v>倶知安農業高等学校</v>
      </c>
    </row>
    <row r="56" spans="1:8">
      <c r="A56" s="4">
        <v>2</v>
      </c>
      <c r="B56" s="7">
        <v>1</v>
      </c>
      <c r="C56" s="7" t="str">
        <f t="shared" si="0"/>
        <v>高等学校</v>
      </c>
      <c r="D56" s="7" t="s">
        <v>11533</v>
      </c>
      <c r="E56" s="8" t="s">
        <v>11534</v>
      </c>
      <c r="F56" s="4" t="str">
        <f>IFERROR(IF(VALUE(LEFT($E56,5))&gt;50000,"",_xlfn.XLOOKUP(IF(VALUE(LEFT($E56,2))&gt;9,VALUE(LEFT($E56,2)),"0"&amp;VALUE(LEFT($E56,2))),Sheet1!$E:$E,Sheet1!$F:$F)),"")</f>
        <v>北海道</v>
      </c>
      <c r="G56" s="4" t="str">
        <f t="shared" si="1"/>
        <v>公立</v>
      </c>
      <c r="H56" s="7" t="str">
        <f>IF($D56="上記以外の高等学校等",_xlfn.XLOOKUP(IF(VALUE(LEFT($E56,2))&gt;10,VALUE(LEFT($E56,2)),"0"&amp;VALUE(LEFT($E56,2))),Sheet1!$E:$E,Sheet1!$F:$F)&amp;"所在の"&amp;$D56,IF(OR($B56=1,$B56=2),$D56&amp;$C56,IF($B56=3,$D56&amp;"学校",IF($B56=6,_xlfn.TEXTBEFORE($D56,"高専")&amp;$C56,IF($B56=8,$C56&amp;"（"&amp;$D56&amp;"）",IF($B56=9,$D56,""))))))</f>
        <v>余市紅志高等学校</v>
      </c>
    </row>
    <row r="57" spans="1:8">
      <c r="A57" s="4">
        <v>2</v>
      </c>
      <c r="B57" s="7">
        <v>1</v>
      </c>
      <c r="C57" s="7" t="str">
        <f t="shared" si="0"/>
        <v>高等学校</v>
      </c>
      <c r="D57" s="7" t="s">
        <v>11531</v>
      </c>
      <c r="E57" s="8" t="s">
        <v>11532</v>
      </c>
      <c r="F57" s="4" t="str">
        <f>IFERROR(IF(VALUE(LEFT($E57,5))&gt;50000,"",_xlfn.XLOOKUP(IF(VALUE(LEFT($E57,2))&gt;9,VALUE(LEFT($E57,2)),"0"&amp;VALUE(LEFT($E57,2))),Sheet1!$E:$E,Sheet1!$F:$F)),"")</f>
        <v>北海道</v>
      </c>
      <c r="G57" s="4" t="str">
        <f t="shared" si="1"/>
        <v>公立</v>
      </c>
      <c r="H57" s="7" t="str">
        <f>IF($D57="上記以外の高等学校等",_xlfn.XLOOKUP(IF(VALUE(LEFT($E57,2))&gt;10,VALUE(LEFT($E57,2)),"0"&amp;VALUE(LEFT($E57,2))),Sheet1!$E:$E,Sheet1!$F:$F)&amp;"所在の"&amp;$D57,IF(OR($B57=1,$B57=2),$D57&amp;$C57,IF($B57=3,$D57&amp;"学校",IF($B57=6,_xlfn.TEXTBEFORE($D57,"高専")&amp;$C57,IF($B57=8,$C57&amp;"（"&amp;$D57&amp;"）",IF($B57=9,$D57,""))))))</f>
        <v>岩内高等学校</v>
      </c>
    </row>
    <row r="58" spans="1:8">
      <c r="A58" s="4">
        <v>2</v>
      </c>
      <c r="B58" s="7">
        <v>1</v>
      </c>
      <c r="C58" s="7" t="str">
        <f t="shared" si="0"/>
        <v>高等学校</v>
      </c>
      <c r="D58" s="7" t="s">
        <v>11529</v>
      </c>
      <c r="E58" s="8" t="s">
        <v>11530</v>
      </c>
      <c r="F58" s="4" t="str">
        <f>IFERROR(IF(VALUE(LEFT($E58,5))&gt;50000,"",_xlfn.XLOOKUP(IF(VALUE(LEFT($E58,2))&gt;9,VALUE(LEFT($E58,2)),"0"&amp;VALUE(LEFT($E58,2))),Sheet1!$E:$E,Sheet1!$F:$F)),"")</f>
        <v>北海道</v>
      </c>
      <c r="G58" s="4" t="str">
        <f t="shared" si="1"/>
        <v>公立</v>
      </c>
      <c r="H58" s="7" t="str">
        <f>IF($D58="上記以外の高等学校等",_xlfn.XLOOKUP(IF(VALUE(LEFT($E58,2))&gt;10,VALUE(LEFT($E58,2)),"0"&amp;VALUE(LEFT($E58,2))),Sheet1!$E:$E,Sheet1!$F:$F)&amp;"所在の"&amp;$D58,IF(OR($B58=1,$B58=2),$D58&amp;$C58,IF($B58=3,$D58&amp;"学校",IF($B58=6,_xlfn.TEXTBEFORE($D58,"高専")&amp;$C58,IF($B58=8,$C58&amp;"（"&amp;$D58&amp;"）",IF($B58=9,$D58,""))))))</f>
        <v>寿都高等学校</v>
      </c>
    </row>
    <row r="59" spans="1:8">
      <c r="A59" s="4">
        <v>2</v>
      </c>
      <c r="B59" s="7">
        <v>1</v>
      </c>
      <c r="C59" s="7" t="str">
        <f t="shared" si="0"/>
        <v>高等学校</v>
      </c>
      <c r="D59" s="7" t="s">
        <v>11527</v>
      </c>
      <c r="E59" s="8" t="s">
        <v>11528</v>
      </c>
      <c r="F59" s="4" t="str">
        <f>IFERROR(IF(VALUE(LEFT($E59,5))&gt;50000,"",_xlfn.XLOOKUP(IF(VALUE(LEFT($E59,2))&gt;9,VALUE(LEFT($E59,2)),"0"&amp;VALUE(LEFT($E59,2))),Sheet1!$E:$E,Sheet1!$F:$F)),"")</f>
        <v>北海道</v>
      </c>
      <c r="G59" s="4" t="str">
        <f t="shared" si="1"/>
        <v>公立</v>
      </c>
      <c r="H59" s="7" t="str">
        <f>IF($D59="上記以外の高等学校等",_xlfn.XLOOKUP(IF(VALUE(LEFT($E59,2))&gt;10,VALUE(LEFT($E59,2)),"0"&amp;VALUE(LEFT($E59,2))),Sheet1!$E:$E,Sheet1!$F:$F)&amp;"所在の"&amp;$D59,IF(OR($B59=1,$B59=2),$D59&amp;$C59,IF($B59=3,$D59&amp;"学校",IF($B59=6,_xlfn.TEXTBEFORE($D59,"高専")&amp;$C59,IF($B59=8,$C59&amp;"（"&amp;$D59&amp;"）",IF($B59=9,$D59,""))))))</f>
        <v>蘭越高等学校</v>
      </c>
    </row>
    <row r="60" spans="1:8">
      <c r="A60" s="4">
        <v>4</v>
      </c>
      <c r="B60" s="7">
        <v>1</v>
      </c>
      <c r="C60" s="7" t="str">
        <f t="shared" si="0"/>
        <v>高等学校</v>
      </c>
      <c r="D60" s="7" t="s">
        <v>11525</v>
      </c>
      <c r="E60" s="8" t="s">
        <v>11526</v>
      </c>
      <c r="F60" s="4" t="str">
        <f>IFERROR(IF(VALUE(LEFT($E60,5))&gt;50000,"",_xlfn.XLOOKUP(IF(VALUE(LEFT($E60,2))&gt;9,VALUE(LEFT($E60,2)),"0"&amp;VALUE(LEFT($E60,2))),Sheet1!$E:$E,Sheet1!$F:$F)),"")</f>
        <v>北海道</v>
      </c>
      <c r="G60" s="4" t="str">
        <f t="shared" si="1"/>
        <v>公立</v>
      </c>
      <c r="H60" s="7" t="str">
        <f>IF($D60="上記以外の高等学校等",_xlfn.XLOOKUP(IF(VALUE(LEFT($E60,2))&gt;10,VALUE(LEFT($E60,2)),"0"&amp;VALUE(LEFT($E60,2))),Sheet1!$E:$E,Sheet1!$F:$F)&amp;"所在の"&amp;$D60,IF(OR($B60=1,$B60=2),$D60&amp;$C60,IF($B60=3,$D60&amp;"学校",IF($B60=6,_xlfn.TEXTBEFORE($D60,"高専")&amp;$C60,IF($B60=8,$C60&amp;"（"&amp;$D60&amp;"）",IF($B60=9,$D60,""))))))</f>
        <v>ニセコ高等学校</v>
      </c>
    </row>
    <row r="61" spans="1:8">
      <c r="A61" s="4">
        <v>5</v>
      </c>
      <c r="B61" s="7">
        <v>1</v>
      </c>
      <c r="C61" s="7" t="str">
        <f t="shared" si="0"/>
        <v>高等学校</v>
      </c>
      <c r="D61" s="7" t="s">
        <v>11523</v>
      </c>
      <c r="E61" s="8" t="s">
        <v>11524</v>
      </c>
      <c r="F61" s="4" t="str">
        <f>IFERROR(IF(VALUE(LEFT($E61,5))&gt;50000,"",_xlfn.XLOOKUP(IF(VALUE(LEFT($E61,2))&gt;9,VALUE(LEFT($E61,2)),"0"&amp;VALUE(LEFT($E61,2))),Sheet1!$E:$E,Sheet1!$F:$F)),"")</f>
        <v>北海道</v>
      </c>
      <c r="G61" s="4" t="str">
        <f t="shared" si="1"/>
        <v>公立</v>
      </c>
      <c r="H61" s="7" t="str">
        <f>IF($D61="上記以外の高等学校等",_xlfn.XLOOKUP(IF(VALUE(LEFT($E61,2))&gt;10,VALUE(LEFT($E61,2)),"0"&amp;VALUE(LEFT($E61,2))),Sheet1!$E:$E,Sheet1!$F:$F)&amp;"所在の"&amp;$D61,IF(OR($B61=1,$B61=2),$D61&amp;$C61,IF($B61=3,$D61&amp;"学校",IF($B61=6,_xlfn.TEXTBEFORE($D61,"高専")&amp;$C61,IF($B61=8,$C61&amp;"（"&amp;$D61&amp;"）",IF($B61=9,$D61,""))))))</f>
        <v>留寿都高等学校</v>
      </c>
    </row>
    <row r="62" spans="1:8">
      <c r="A62" s="4">
        <v>5</v>
      </c>
      <c r="B62" s="7">
        <v>1</v>
      </c>
      <c r="C62" s="7" t="str">
        <f t="shared" si="0"/>
        <v>高等学校</v>
      </c>
      <c r="D62" s="7" t="s">
        <v>11521</v>
      </c>
      <c r="E62" s="8" t="s">
        <v>11522</v>
      </c>
      <c r="F62" s="4" t="str">
        <f>IFERROR(IF(VALUE(LEFT($E62,5))&gt;50000,"",_xlfn.XLOOKUP(IF(VALUE(LEFT($E62,2))&gt;9,VALUE(LEFT($E62,2)),"0"&amp;VALUE(LEFT($E62,2))),Sheet1!$E:$E,Sheet1!$F:$F)),"")</f>
        <v>北海道</v>
      </c>
      <c r="G62" s="4" t="str">
        <f t="shared" si="1"/>
        <v>公立</v>
      </c>
      <c r="H62" s="7" t="str">
        <f>IF($D62="上記以外の高等学校等",_xlfn.XLOOKUP(IF(VALUE(LEFT($E62,2))&gt;10,VALUE(LEFT($E62,2)),"0"&amp;VALUE(LEFT($E62,2))),Sheet1!$E:$E,Sheet1!$F:$F)&amp;"所在の"&amp;$D62,IF(OR($B62=1,$B62=2),$D62&amp;$C62,IF($B62=3,$D62&amp;"学校",IF($B62=6,_xlfn.TEXTBEFORE($D62,"高専")&amp;$C62,IF($B62=8,$C62&amp;"（"&amp;$D62&amp;"）",IF($B62=9,$D62,""))))))</f>
        <v>真狩高等学校</v>
      </c>
    </row>
    <row r="63" spans="1:8">
      <c r="A63" s="4">
        <v>2</v>
      </c>
      <c r="B63" s="7">
        <v>1</v>
      </c>
      <c r="C63" s="7" t="str">
        <f t="shared" si="0"/>
        <v>高等学校</v>
      </c>
      <c r="D63" s="7" t="s">
        <v>11519</v>
      </c>
      <c r="E63" s="8" t="s">
        <v>11520</v>
      </c>
      <c r="F63" s="4" t="str">
        <f>IFERROR(IF(VALUE(LEFT($E63,5))&gt;50000,"",_xlfn.XLOOKUP(IF(VALUE(LEFT($E63,2))&gt;9,VALUE(LEFT($E63,2)),"0"&amp;VALUE(LEFT($E63,2))),Sheet1!$E:$E,Sheet1!$F:$F)),"")</f>
        <v>北海道</v>
      </c>
      <c r="G63" s="4" t="str">
        <f t="shared" si="1"/>
        <v>公立</v>
      </c>
      <c r="H63" s="7" t="str">
        <f>IF($D63="上記以外の高等学校等",_xlfn.XLOOKUP(IF(VALUE(LEFT($E63,2))&gt;10,VALUE(LEFT($E63,2)),"0"&amp;VALUE(LEFT($E63,2))),Sheet1!$E:$E,Sheet1!$F:$F)&amp;"所在の"&amp;$D63,IF(OR($B63=1,$B63=2),$D63&amp;$C63,IF($B63=3,$D63&amp;"学校",IF($B63=6,_xlfn.TEXTBEFORE($D63,"高専")&amp;$C63,IF($B63=8,$C63&amp;"（"&amp;$D63&amp;"）",IF($B63=9,$D63,""))))))</f>
        <v>岩見沢農業高等学校</v>
      </c>
    </row>
    <row r="64" spans="1:8">
      <c r="A64" s="4">
        <v>3</v>
      </c>
      <c r="B64" s="7">
        <v>1</v>
      </c>
      <c r="C64" s="7" t="str">
        <f t="shared" si="0"/>
        <v>高等学校</v>
      </c>
      <c r="D64" s="7" t="s">
        <v>11517</v>
      </c>
      <c r="E64" s="8" t="s">
        <v>11518</v>
      </c>
      <c r="F64" s="4" t="str">
        <f>IFERROR(IF(VALUE(LEFT($E64,5))&gt;50000,"",_xlfn.XLOOKUP(IF(VALUE(LEFT($E64,2))&gt;9,VALUE(LEFT($E64,2)),"0"&amp;VALUE(LEFT($E64,2))),Sheet1!$E:$E,Sheet1!$F:$F)),"")</f>
        <v>北海道</v>
      </c>
      <c r="G64" s="4" t="str">
        <f t="shared" si="1"/>
        <v>公立</v>
      </c>
      <c r="H64" s="7" t="str">
        <f>IF($D64="上記以外の高等学校等",_xlfn.XLOOKUP(IF(VALUE(LEFT($E64,2))&gt;10,VALUE(LEFT($E64,2)),"0"&amp;VALUE(LEFT($E64,2))),Sheet1!$E:$E,Sheet1!$F:$F)&amp;"所在の"&amp;$D64,IF(OR($B64=1,$B64=2),$D64&amp;$C64,IF($B64=3,$D64&amp;"学校",IF($B64=6,_xlfn.TEXTBEFORE($D64,"高専")&amp;$C64,IF($B64=8,$C64&amp;"（"&amp;$D64&amp;"）",IF($B64=9,$D64,""))))))</f>
        <v>三笠高等学校</v>
      </c>
    </row>
    <row r="65" spans="1:8">
      <c r="A65" s="4">
        <v>2</v>
      </c>
      <c r="B65" s="7">
        <v>1</v>
      </c>
      <c r="C65" s="7" t="str">
        <f t="shared" si="0"/>
        <v>高等学校</v>
      </c>
      <c r="D65" s="7" t="s">
        <v>11515</v>
      </c>
      <c r="E65" s="8" t="s">
        <v>11516</v>
      </c>
      <c r="F65" s="4" t="str">
        <f>IFERROR(IF(VALUE(LEFT($E65,5))&gt;50000,"",_xlfn.XLOOKUP(IF(VALUE(LEFT($E65,2))&gt;9,VALUE(LEFT($E65,2)),"0"&amp;VALUE(LEFT($E65,2))),Sheet1!$E:$E,Sheet1!$F:$F)),"")</f>
        <v>北海道</v>
      </c>
      <c r="G65" s="4" t="str">
        <f t="shared" si="1"/>
        <v>公立</v>
      </c>
      <c r="H65" s="7" t="str">
        <f>IF($D65="上記以外の高等学校等",_xlfn.XLOOKUP(IF(VALUE(LEFT($E65,2))&gt;10,VALUE(LEFT($E65,2)),"0"&amp;VALUE(LEFT($E65,2))),Sheet1!$E:$E,Sheet1!$F:$F)&amp;"所在の"&amp;$D65,IF(OR($B65=1,$B65=2),$D65&amp;$C65,IF($B65=3,$D65&amp;"学校",IF($B65=6,_xlfn.TEXTBEFORE($D65,"高専")&amp;$C65,IF($B65=8,$C65&amp;"（"&amp;$D65&amp;"）",IF($B65=9,$D65,""))))))</f>
        <v>夕張高等学校</v>
      </c>
    </row>
    <row r="66" spans="1:8">
      <c r="A66" s="4">
        <v>2</v>
      </c>
      <c r="B66" s="7">
        <v>1</v>
      </c>
      <c r="C66" s="7" t="str">
        <f t="shared" si="0"/>
        <v>高等学校</v>
      </c>
      <c r="D66" s="7" t="s">
        <v>11513</v>
      </c>
      <c r="E66" s="8" t="s">
        <v>11514</v>
      </c>
      <c r="F66" s="4" t="str">
        <f>IFERROR(IF(VALUE(LEFT($E66,5))&gt;50000,"",_xlfn.XLOOKUP(IF(VALUE(LEFT($E66,2))&gt;9,VALUE(LEFT($E66,2)),"0"&amp;VALUE(LEFT($E66,2))),Sheet1!$E:$E,Sheet1!$F:$F)),"")</f>
        <v>北海道</v>
      </c>
      <c r="G66" s="4" t="str">
        <f t="shared" si="1"/>
        <v>公立</v>
      </c>
      <c r="H66" s="7" t="str">
        <f>IF($D66="上記以外の高等学校等",_xlfn.XLOOKUP(IF(VALUE(LEFT($E66,2))&gt;10,VALUE(LEFT($E66,2)),"0"&amp;VALUE(LEFT($E66,2))),Sheet1!$E:$E,Sheet1!$F:$F)&amp;"所在の"&amp;$D66,IF(OR($B66=1,$B66=2),$D66&amp;$C66,IF($B66=3,$D66&amp;"学校",IF($B66=6,_xlfn.TEXTBEFORE($D66,"高専")&amp;$C66,IF($B66=8,$C66&amp;"（"&amp;$D66&amp;"）",IF($B66=9,$D66,""))))))</f>
        <v>美唄聖華高等学校</v>
      </c>
    </row>
    <row r="67" spans="1:8">
      <c r="A67" s="4">
        <v>2</v>
      </c>
      <c r="B67" s="7">
        <v>1</v>
      </c>
      <c r="C67" s="7" t="str">
        <f t="shared" ref="C67:C130" si="2">IF($B67=1,"高等学校",IF($B67=2,"中等教育学校",IF($B67=3,"特別支援学校",IF($B67=6,"高等専門学校",IF($B67=8,"高等学校卒業程度認定試験等","")))))</f>
        <v>高等学校</v>
      </c>
      <c r="D67" s="7" t="s">
        <v>11511</v>
      </c>
      <c r="E67" s="8" t="s">
        <v>11512</v>
      </c>
      <c r="F67" s="4" t="str">
        <f>IFERROR(IF(VALUE(LEFT($E67,5))&gt;50000,"",_xlfn.XLOOKUP(IF(VALUE(LEFT($E67,2))&gt;9,VALUE(LEFT($E67,2)),"0"&amp;VALUE(LEFT($E67,2))),Sheet1!$E:$E,Sheet1!$F:$F)),"")</f>
        <v>北海道</v>
      </c>
      <c r="G67" s="4" t="str">
        <f t="shared" ref="G67:G130" si="3">IF($A67=1,"国立",IF($A67=7,"私立",IF($A67&lt;7,"公立","")))</f>
        <v>公立</v>
      </c>
      <c r="H67" s="7" t="str">
        <f>IF($D67="上記以外の高等学校等",_xlfn.XLOOKUP(IF(VALUE(LEFT($E67,2))&gt;10,VALUE(LEFT($E67,2)),"0"&amp;VALUE(LEFT($E67,2))),Sheet1!$E:$E,Sheet1!$F:$F)&amp;"所在の"&amp;$D67,IF(OR($B67=1,$B67=2),$D67&amp;$C67,IF($B67=3,$D67&amp;"学校",IF($B67=6,_xlfn.TEXTBEFORE($D67,"高専")&amp;$C67,IF($B67=8,$C67&amp;"（"&amp;$D67&amp;"）",IF($B67=9,$D67,""))))))</f>
        <v>栗山高等学校</v>
      </c>
    </row>
    <row r="68" spans="1:8">
      <c r="A68" s="4">
        <v>2</v>
      </c>
      <c r="B68" s="7">
        <v>1</v>
      </c>
      <c r="C68" s="7" t="str">
        <f t="shared" si="2"/>
        <v>高等学校</v>
      </c>
      <c r="D68" s="7" t="s">
        <v>11509</v>
      </c>
      <c r="E68" s="8" t="s">
        <v>11510</v>
      </c>
      <c r="F68" s="4" t="str">
        <f>IFERROR(IF(VALUE(LEFT($E68,5))&gt;50000,"",_xlfn.XLOOKUP(IF(VALUE(LEFT($E68,2))&gt;9,VALUE(LEFT($E68,2)),"0"&amp;VALUE(LEFT($E68,2))),Sheet1!$E:$E,Sheet1!$F:$F)),"")</f>
        <v>北海道</v>
      </c>
      <c r="G68" s="4" t="str">
        <f t="shared" si="3"/>
        <v>公立</v>
      </c>
      <c r="H68" s="7" t="str">
        <f>IF($D68="上記以外の高等学校等",_xlfn.XLOOKUP(IF(VALUE(LEFT($E68,2))&gt;10,VALUE(LEFT($E68,2)),"0"&amp;VALUE(LEFT($E68,2))),Sheet1!$E:$E,Sheet1!$F:$F)&amp;"所在の"&amp;$D68,IF(OR($B68=1,$B68=2),$D68&amp;$C68,IF($B68=3,$D68&amp;"学校",IF($B68=6,_xlfn.TEXTBEFORE($D68,"高専")&amp;$C68,IF($B68=8,$C68&amp;"（"&amp;$D68&amp;"）",IF($B68=9,$D68,""))))))</f>
        <v>月形高等学校</v>
      </c>
    </row>
    <row r="69" spans="1:8">
      <c r="A69" s="4">
        <v>2</v>
      </c>
      <c r="B69" s="7">
        <v>1</v>
      </c>
      <c r="C69" s="7" t="str">
        <f t="shared" si="2"/>
        <v>高等学校</v>
      </c>
      <c r="D69" s="7" t="s">
        <v>11507</v>
      </c>
      <c r="E69" s="8" t="s">
        <v>11508</v>
      </c>
      <c r="F69" s="4" t="str">
        <f>IFERROR(IF(VALUE(LEFT($E69,5))&gt;50000,"",_xlfn.XLOOKUP(IF(VALUE(LEFT($E69,2))&gt;9,VALUE(LEFT($E69,2)),"0"&amp;VALUE(LEFT($E69,2))),Sheet1!$E:$E,Sheet1!$F:$F)),"")</f>
        <v>北海道</v>
      </c>
      <c r="G69" s="4" t="str">
        <f t="shared" si="3"/>
        <v>公立</v>
      </c>
      <c r="H69" s="7" t="str">
        <f>IF($D69="上記以外の高等学校等",_xlfn.XLOOKUP(IF(VALUE(LEFT($E69,2))&gt;10,VALUE(LEFT($E69,2)),"0"&amp;VALUE(LEFT($E69,2))),Sheet1!$E:$E,Sheet1!$F:$F)&amp;"所在の"&amp;$D69,IF(OR($B69=1,$B69=2),$D69&amp;$C69,IF($B69=3,$D69&amp;"学校",IF($B69=6,_xlfn.TEXTBEFORE($D69,"高専")&amp;$C69,IF($B69=8,$C69&amp;"（"&amp;$D69&amp;"）",IF($B69=9,$D69,""))))))</f>
        <v>長沼高等学校</v>
      </c>
    </row>
    <row r="70" spans="1:8">
      <c r="A70" s="4">
        <v>3</v>
      </c>
      <c r="B70" s="7">
        <v>1</v>
      </c>
      <c r="C70" s="7" t="str">
        <f t="shared" si="2"/>
        <v>高等学校</v>
      </c>
      <c r="D70" s="7" t="s">
        <v>11505</v>
      </c>
      <c r="E70" s="8" t="s">
        <v>11506</v>
      </c>
      <c r="F70" s="4" t="str">
        <f>IFERROR(IF(VALUE(LEFT($E70,5))&gt;50000,"",_xlfn.XLOOKUP(IF(VALUE(LEFT($E70,2))&gt;9,VALUE(LEFT($E70,2)),"0"&amp;VALUE(LEFT($E70,2))),Sheet1!$E:$E,Sheet1!$F:$F)),"")</f>
        <v>北海道</v>
      </c>
      <c r="G70" s="4" t="str">
        <f t="shared" si="3"/>
        <v>公立</v>
      </c>
      <c r="H70" s="7" t="str">
        <f>IF($D70="上記以外の高等学校等",_xlfn.XLOOKUP(IF(VALUE(LEFT($E70,2))&gt;10,VALUE(LEFT($E70,2)),"0"&amp;VALUE(LEFT($E70,2))),Sheet1!$E:$E,Sheet1!$F:$F)&amp;"所在の"&amp;$D70,IF(OR($B70=1,$B70=2),$D70&amp;$C70,IF($B70=3,$D70&amp;"学校",IF($B70=6,_xlfn.TEXTBEFORE($D70,"高専")&amp;$C70,IF($B70=8,$C70&amp;"（"&amp;$D70&amp;"）",IF($B70=9,$D70,""))))))</f>
        <v>岩見沢緑陵高等学校</v>
      </c>
    </row>
    <row r="71" spans="1:8">
      <c r="A71" s="4">
        <v>2</v>
      </c>
      <c r="B71" s="7">
        <v>1</v>
      </c>
      <c r="C71" s="7" t="str">
        <f t="shared" si="2"/>
        <v>高等学校</v>
      </c>
      <c r="D71" s="7" t="s">
        <v>3254</v>
      </c>
      <c r="E71" s="8" t="s">
        <v>11504</v>
      </c>
      <c r="F71" s="4" t="str">
        <f>IFERROR(IF(VALUE(LEFT($E71,5))&gt;50000,"",_xlfn.XLOOKUP(IF(VALUE(LEFT($E71,2))&gt;9,VALUE(LEFT($E71,2)),"0"&amp;VALUE(LEFT($E71,2))),Sheet1!$E:$E,Sheet1!$F:$F)),"")</f>
        <v>北海道</v>
      </c>
      <c r="G71" s="4" t="str">
        <f t="shared" si="3"/>
        <v>公立</v>
      </c>
      <c r="H71" s="7" t="str">
        <f>IF($D71="上記以外の高等学校等",_xlfn.XLOOKUP(IF(VALUE(LEFT($E71,2))&gt;10,VALUE(LEFT($E71,2)),"0"&amp;VALUE(LEFT($E71,2))),Sheet1!$E:$E,Sheet1!$F:$F)&amp;"所在の"&amp;$D71,IF(OR($B71=1,$B71=2),$D71&amp;$C71,IF($B71=3,$D71&amp;"学校",IF($B71=6,_xlfn.TEXTBEFORE($D71,"高専")&amp;$C71,IF($B71=8,$C71&amp;"（"&amp;$D71&amp;"）",IF($B71=9,$D71,""))))))</f>
        <v>滝川高等学校</v>
      </c>
    </row>
    <row r="72" spans="1:8">
      <c r="A72" s="4">
        <v>2</v>
      </c>
      <c r="B72" s="7">
        <v>1</v>
      </c>
      <c r="C72" s="7" t="str">
        <f t="shared" si="2"/>
        <v>高等学校</v>
      </c>
      <c r="D72" s="7" t="s">
        <v>11502</v>
      </c>
      <c r="E72" s="8" t="s">
        <v>11503</v>
      </c>
      <c r="F72" s="4" t="str">
        <f>IFERROR(IF(VALUE(LEFT($E72,5))&gt;50000,"",_xlfn.XLOOKUP(IF(VALUE(LEFT($E72,2))&gt;9,VALUE(LEFT($E72,2)),"0"&amp;VALUE(LEFT($E72,2))),Sheet1!$E:$E,Sheet1!$F:$F)),"")</f>
        <v>北海道</v>
      </c>
      <c r="G72" s="4" t="str">
        <f t="shared" si="3"/>
        <v>公立</v>
      </c>
      <c r="H72" s="7" t="str">
        <f>IF($D72="上記以外の高等学校等",_xlfn.XLOOKUP(IF(VALUE(LEFT($E72,2))&gt;10,VALUE(LEFT($E72,2)),"0"&amp;VALUE(LEFT($E72,2))),Sheet1!$E:$E,Sheet1!$F:$F)&amp;"所在の"&amp;$D72,IF(OR($B72=1,$B72=2),$D72&amp;$C72,IF($B72=3,$D72&amp;"学校",IF($B72=6,_xlfn.TEXTBEFORE($D72,"高専")&amp;$C72,IF($B72=8,$C72&amp;"（"&amp;$D72&amp;"）",IF($B72=9,$D72,""))))))</f>
        <v>滝川工業高等学校</v>
      </c>
    </row>
    <row r="73" spans="1:8">
      <c r="A73" s="4">
        <v>2</v>
      </c>
      <c r="B73" s="7">
        <v>1</v>
      </c>
      <c r="C73" s="7" t="str">
        <f t="shared" si="2"/>
        <v>高等学校</v>
      </c>
      <c r="D73" s="7" t="s">
        <v>8061</v>
      </c>
      <c r="E73" s="8" t="s">
        <v>11501</v>
      </c>
      <c r="F73" s="4" t="str">
        <f>IFERROR(IF(VALUE(LEFT($E73,5))&gt;50000,"",_xlfn.XLOOKUP(IF(VALUE(LEFT($E73,2))&gt;9,VALUE(LEFT($E73,2)),"0"&amp;VALUE(LEFT($E73,2))),Sheet1!$E:$E,Sheet1!$F:$F)),"")</f>
        <v>北海道</v>
      </c>
      <c r="G73" s="4" t="str">
        <f t="shared" si="3"/>
        <v>公立</v>
      </c>
      <c r="H73" s="7" t="str">
        <f>IF($D73="上記以外の高等学校等",_xlfn.XLOOKUP(IF(VALUE(LEFT($E73,2))&gt;10,VALUE(LEFT($E73,2)),"0"&amp;VALUE(LEFT($E73,2))),Sheet1!$E:$E,Sheet1!$F:$F)&amp;"所在の"&amp;$D73,IF(OR($B73=1,$B73=2),$D73&amp;$C73,IF($B73=3,$D73&amp;"学校",IF($B73=6,_xlfn.TEXTBEFORE($D73,"高専")&amp;$C73,IF($B73=8,$C73&amp;"（"&amp;$D73&amp;"）",IF($B73=9,$D73,""))))))</f>
        <v>砂川高等学校</v>
      </c>
    </row>
    <row r="74" spans="1:8">
      <c r="A74" s="4">
        <v>2</v>
      </c>
      <c r="B74" s="7">
        <v>1</v>
      </c>
      <c r="C74" s="7" t="str">
        <f t="shared" si="2"/>
        <v>高等学校</v>
      </c>
      <c r="D74" s="7" t="s">
        <v>11499</v>
      </c>
      <c r="E74" s="8" t="s">
        <v>11500</v>
      </c>
      <c r="F74" s="4" t="str">
        <f>IFERROR(IF(VALUE(LEFT($E74,5))&gt;50000,"",_xlfn.XLOOKUP(IF(VALUE(LEFT($E74,2))&gt;9,VALUE(LEFT($E74,2)),"0"&amp;VALUE(LEFT($E74,2))),Sheet1!$E:$E,Sheet1!$F:$F)),"")</f>
        <v>北海道</v>
      </c>
      <c r="G74" s="4" t="str">
        <f t="shared" si="3"/>
        <v>公立</v>
      </c>
      <c r="H74" s="7" t="str">
        <f>IF($D74="上記以外の高等学校等",_xlfn.XLOOKUP(IF(VALUE(LEFT($E74,2))&gt;10,VALUE(LEFT($E74,2)),"0"&amp;VALUE(LEFT($E74,2))),Sheet1!$E:$E,Sheet1!$F:$F)&amp;"所在の"&amp;$D74,IF(OR($B74=1,$B74=2),$D74&amp;$C74,IF($B74=3,$D74&amp;"学校",IF($B74=6,_xlfn.TEXTBEFORE($D74,"高専")&amp;$C74,IF($B74=8,$C74&amp;"（"&amp;$D74&amp;"）",IF($B74=9,$D74,""))))))</f>
        <v>芦別高等学校</v>
      </c>
    </row>
    <row r="75" spans="1:8">
      <c r="A75" s="4">
        <v>2</v>
      </c>
      <c r="B75" s="7">
        <v>1</v>
      </c>
      <c r="C75" s="7" t="str">
        <f t="shared" si="2"/>
        <v>高等学校</v>
      </c>
      <c r="D75" s="7" t="s">
        <v>11497</v>
      </c>
      <c r="E75" s="8" t="s">
        <v>11498</v>
      </c>
      <c r="F75" s="4" t="str">
        <f>IFERROR(IF(VALUE(LEFT($E75,5))&gt;50000,"",_xlfn.XLOOKUP(IF(VALUE(LEFT($E75,2))&gt;9,VALUE(LEFT($E75,2)),"0"&amp;VALUE(LEFT($E75,2))),Sheet1!$E:$E,Sheet1!$F:$F)),"")</f>
        <v>北海道</v>
      </c>
      <c r="G75" s="4" t="str">
        <f t="shared" si="3"/>
        <v>公立</v>
      </c>
      <c r="H75" s="7" t="str">
        <f>IF($D75="上記以外の高等学校等",_xlfn.XLOOKUP(IF(VALUE(LEFT($E75,2))&gt;10,VALUE(LEFT($E75,2)),"0"&amp;VALUE(LEFT($E75,2))),Sheet1!$E:$E,Sheet1!$F:$F)&amp;"所在の"&amp;$D75,IF(OR($B75=1,$B75=2),$D75&amp;$C75,IF($B75=3,$D75&amp;"学校",IF($B75=6,_xlfn.TEXTBEFORE($D75,"高専")&amp;$C75,IF($B75=8,$C75&amp;"（"&amp;$D75&amp;"）",IF($B75=9,$D75,""))))))</f>
        <v>深川東高等学校</v>
      </c>
    </row>
    <row r="76" spans="1:8">
      <c r="A76" s="4">
        <v>2</v>
      </c>
      <c r="B76" s="7">
        <v>1</v>
      </c>
      <c r="C76" s="7" t="str">
        <f t="shared" si="2"/>
        <v>高等学校</v>
      </c>
      <c r="D76" s="7" t="s">
        <v>11495</v>
      </c>
      <c r="E76" s="8" t="s">
        <v>11496</v>
      </c>
      <c r="F76" s="4" t="str">
        <f>IFERROR(IF(VALUE(LEFT($E76,5))&gt;50000,"",_xlfn.XLOOKUP(IF(VALUE(LEFT($E76,2))&gt;9,VALUE(LEFT($E76,2)),"0"&amp;VALUE(LEFT($E76,2))),Sheet1!$E:$E,Sheet1!$F:$F)),"")</f>
        <v>北海道</v>
      </c>
      <c r="G76" s="4" t="str">
        <f t="shared" si="3"/>
        <v>公立</v>
      </c>
      <c r="H76" s="7" t="str">
        <f>IF($D76="上記以外の高等学校等",_xlfn.XLOOKUP(IF(VALUE(LEFT($E76,2))&gt;10,VALUE(LEFT($E76,2)),"0"&amp;VALUE(LEFT($E76,2))),Sheet1!$E:$E,Sheet1!$F:$F)&amp;"所在の"&amp;$D76,IF(OR($B76=1,$B76=2),$D76&amp;$C76,IF($B76=3,$D76&amp;"学校",IF($B76=6,_xlfn.TEXTBEFORE($D76,"高専")&amp;$C76,IF($B76=8,$C76&amp;"（"&amp;$D76&amp;"）",IF($B76=9,$D76,""))))))</f>
        <v>深川西高等学校</v>
      </c>
    </row>
    <row r="77" spans="1:8">
      <c r="A77" s="4">
        <v>2</v>
      </c>
      <c r="B77" s="7">
        <v>1</v>
      </c>
      <c r="C77" s="7" t="str">
        <f t="shared" si="2"/>
        <v>高等学校</v>
      </c>
      <c r="D77" s="7" t="s">
        <v>11493</v>
      </c>
      <c r="E77" s="8" t="s">
        <v>11494</v>
      </c>
      <c r="F77" s="4" t="str">
        <f>IFERROR(IF(VALUE(LEFT($E77,5))&gt;50000,"",_xlfn.XLOOKUP(IF(VALUE(LEFT($E77,2))&gt;9,VALUE(LEFT($E77,2)),"0"&amp;VALUE(LEFT($E77,2))),Sheet1!$E:$E,Sheet1!$F:$F)),"")</f>
        <v>北海道</v>
      </c>
      <c r="G77" s="4" t="str">
        <f t="shared" si="3"/>
        <v>公立</v>
      </c>
      <c r="H77" s="7" t="str">
        <f>IF($D77="上記以外の高等学校等",_xlfn.XLOOKUP(IF(VALUE(LEFT($E77,2))&gt;10,VALUE(LEFT($E77,2)),"0"&amp;VALUE(LEFT($E77,2))),Sheet1!$E:$E,Sheet1!$F:$F)&amp;"所在の"&amp;$D77,IF(OR($B77=1,$B77=2),$D77&amp;$C77,IF($B77=3,$D77&amp;"学校",IF($B77=6,_xlfn.TEXTBEFORE($D77,"高専")&amp;$C77,IF($B77=8,$C77&amp;"（"&amp;$D77&amp;"）",IF($B77=9,$D77,""))))))</f>
        <v>奈井江商業高等学校</v>
      </c>
    </row>
    <row r="78" spans="1:8">
      <c r="A78" s="4">
        <v>2</v>
      </c>
      <c r="B78" s="7">
        <v>1</v>
      </c>
      <c r="C78" s="7" t="str">
        <f t="shared" si="2"/>
        <v>高等学校</v>
      </c>
      <c r="D78" s="7" t="s">
        <v>11491</v>
      </c>
      <c r="E78" s="8" t="s">
        <v>11492</v>
      </c>
      <c r="F78" s="4" t="str">
        <f>IFERROR(IF(VALUE(LEFT($E78,5))&gt;50000,"",_xlfn.XLOOKUP(IF(VALUE(LEFT($E78,2))&gt;9,VALUE(LEFT($E78,2)),"0"&amp;VALUE(LEFT($E78,2))),Sheet1!$E:$E,Sheet1!$F:$F)),"")</f>
        <v>北海道</v>
      </c>
      <c r="G78" s="4" t="str">
        <f t="shared" si="3"/>
        <v>公立</v>
      </c>
      <c r="H78" s="7" t="str">
        <f>IF($D78="上記以外の高等学校等",_xlfn.XLOOKUP(IF(VALUE(LEFT($E78,2))&gt;10,VALUE(LEFT($E78,2)),"0"&amp;VALUE(LEFT($E78,2))),Sheet1!$E:$E,Sheet1!$F:$F)&amp;"所在の"&amp;$D78,IF(OR($B78=1,$B78=2),$D78&amp;$C78,IF($B78=3,$D78&amp;"学校",IF($B78=6,_xlfn.TEXTBEFORE($D78,"高専")&amp;$C78,IF($B78=8,$C78&amp;"（"&amp;$D78&amp;"）",IF($B78=9,$D78,""))))))</f>
        <v>新十津川農業高等学校</v>
      </c>
    </row>
    <row r="79" spans="1:8">
      <c r="A79" s="4">
        <v>3</v>
      </c>
      <c r="B79" s="7">
        <v>1</v>
      </c>
      <c r="C79" s="7" t="str">
        <f t="shared" si="2"/>
        <v>高等学校</v>
      </c>
      <c r="D79" s="7" t="s">
        <v>11489</v>
      </c>
      <c r="E79" s="8" t="s">
        <v>11490</v>
      </c>
      <c r="F79" s="4" t="str">
        <f>IFERROR(IF(VALUE(LEFT($E79,5))&gt;50000,"",_xlfn.XLOOKUP(IF(VALUE(LEFT($E79,2))&gt;9,VALUE(LEFT($E79,2)),"0"&amp;VALUE(LEFT($E79,2))),Sheet1!$E:$E,Sheet1!$F:$F)),"")</f>
        <v>北海道</v>
      </c>
      <c r="G79" s="4" t="str">
        <f t="shared" si="3"/>
        <v>公立</v>
      </c>
      <c r="H79" s="7" t="str">
        <f>IF($D79="上記以外の高等学校等",_xlfn.XLOOKUP(IF(VALUE(LEFT($E79,2))&gt;10,VALUE(LEFT($E79,2)),"0"&amp;VALUE(LEFT($E79,2))),Sheet1!$E:$E,Sheet1!$F:$F)&amp;"所在の"&amp;$D79,IF(OR($B79=1,$B79=2),$D79&amp;$C79,IF($B79=3,$D79&amp;"学校",IF($B79=6,_xlfn.TEXTBEFORE($D79,"高専")&amp;$C79,IF($B79=8,$C79&amp;"（"&amp;$D79&amp;"）",IF($B79=9,$D79,""))))))</f>
        <v>滝川西高等学校</v>
      </c>
    </row>
    <row r="80" spans="1:8">
      <c r="A80" s="4">
        <v>4</v>
      </c>
      <c r="B80" s="7">
        <v>1</v>
      </c>
      <c r="C80" s="7" t="str">
        <f t="shared" si="2"/>
        <v>高等学校</v>
      </c>
      <c r="D80" s="7" t="s">
        <v>11487</v>
      </c>
      <c r="E80" s="8" t="s">
        <v>11488</v>
      </c>
      <c r="F80" s="4" t="str">
        <f>IFERROR(IF(VALUE(LEFT($E80,5))&gt;50000,"",_xlfn.XLOOKUP(IF(VALUE(LEFT($E80,2))&gt;9,VALUE(LEFT($E80,2)),"0"&amp;VALUE(LEFT($E80,2))),Sheet1!$E:$E,Sheet1!$F:$F)),"")</f>
        <v>北海道</v>
      </c>
      <c r="G80" s="4" t="str">
        <f t="shared" si="3"/>
        <v>公立</v>
      </c>
      <c r="H80" s="7" t="str">
        <f>IF($D80="上記以外の高等学校等",_xlfn.XLOOKUP(IF(VALUE(LEFT($E80,2))&gt;10,VALUE(LEFT($E80,2)),"0"&amp;VALUE(LEFT($E80,2))),Sheet1!$E:$E,Sheet1!$F:$F)&amp;"所在の"&amp;$D80,IF(OR($B80=1,$B80=2),$D80&amp;$C80,IF($B80=3,$D80&amp;"学校",IF($B80=6,_xlfn.TEXTBEFORE($D80,"高専")&amp;$C80,IF($B80=8,$C80&amp;"（"&amp;$D80&amp;"）",IF($B80=9,$D80,""))))))</f>
        <v>幌加内高等学校</v>
      </c>
    </row>
    <row r="81" spans="1:8">
      <c r="A81" s="4">
        <v>2</v>
      </c>
      <c r="B81" s="7">
        <v>1</v>
      </c>
      <c r="C81" s="7" t="str">
        <f t="shared" si="2"/>
        <v>高等学校</v>
      </c>
      <c r="D81" s="7" t="s">
        <v>11485</v>
      </c>
      <c r="E81" s="8" t="s">
        <v>11486</v>
      </c>
      <c r="F81" s="4" t="str">
        <f>IFERROR(IF(VALUE(LEFT($E81,5))&gt;50000,"",_xlfn.XLOOKUP(IF(VALUE(LEFT($E81,2))&gt;9,VALUE(LEFT($E81,2)),"0"&amp;VALUE(LEFT($E81,2))),Sheet1!$E:$E,Sheet1!$F:$F)),"")</f>
        <v>北海道</v>
      </c>
      <c r="G81" s="4" t="str">
        <f t="shared" si="3"/>
        <v>公立</v>
      </c>
      <c r="H81" s="7" t="str">
        <f>IF($D81="上記以外の高等学校等",_xlfn.XLOOKUP(IF(VALUE(LEFT($E81,2))&gt;10,VALUE(LEFT($E81,2)),"0"&amp;VALUE(LEFT($E81,2))),Sheet1!$E:$E,Sheet1!$F:$F)&amp;"所在の"&amp;$D81,IF(OR($B81=1,$B81=2),$D81&amp;$C81,IF($B81=3,$D81&amp;"学校",IF($B81=6,_xlfn.TEXTBEFORE($D81,"高専")&amp;$C81,IF($B81=8,$C81&amp;"（"&amp;$D81&amp;"）",IF($B81=9,$D81,""))))))</f>
        <v>旭川東高等学校</v>
      </c>
    </row>
    <row r="82" spans="1:8">
      <c r="A82" s="4">
        <v>2</v>
      </c>
      <c r="B82" s="7">
        <v>1</v>
      </c>
      <c r="C82" s="7" t="str">
        <f t="shared" si="2"/>
        <v>高等学校</v>
      </c>
      <c r="D82" s="7" t="s">
        <v>11483</v>
      </c>
      <c r="E82" s="8" t="s">
        <v>11484</v>
      </c>
      <c r="F82" s="4" t="str">
        <f>IFERROR(IF(VALUE(LEFT($E82,5))&gt;50000,"",_xlfn.XLOOKUP(IF(VALUE(LEFT($E82,2))&gt;9,VALUE(LEFT($E82,2)),"0"&amp;VALUE(LEFT($E82,2))),Sheet1!$E:$E,Sheet1!$F:$F)),"")</f>
        <v>北海道</v>
      </c>
      <c r="G82" s="4" t="str">
        <f t="shared" si="3"/>
        <v>公立</v>
      </c>
      <c r="H82" s="7" t="str">
        <f>IF($D82="上記以外の高等学校等",_xlfn.XLOOKUP(IF(VALUE(LEFT($E82,2))&gt;10,VALUE(LEFT($E82,2)),"0"&amp;VALUE(LEFT($E82,2))),Sheet1!$E:$E,Sheet1!$F:$F)&amp;"所在の"&amp;$D82,IF(OR($B82=1,$B82=2),$D82&amp;$C82,IF($B82=3,$D82&amp;"学校",IF($B82=6,_xlfn.TEXTBEFORE($D82,"高専")&amp;$C82,IF($B82=8,$C82&amp;"（"&amp;$D82&amp;"）",IF($B82=9,$D82,""))))))</f>
        <v>旭川西高等学校</v>
      </c>
    </row>
    <row r="83" spans="1:8">
      <c r="A83" s="4">
        <v>2</v>
      </c>
      <c r="B83" s="7">
        <v>1</v>
      </c>
      <c r="C83" s="7" t="str">
        <f t="shared" si="2"/>
        <v>高等学校</v>
      </c>
      <c r="D83" s="7" t="s">
        <v>11481</v>
      </c>
      <c r="E83" s="8" t="s">
        <v>11482</v>
      </c>
      <c r="F83" s="4" t="str">
        <f>IFERROR(IF(VALUE(LEFT($E83,5))&gt;50000,"",_xlfn.XLOOKUP(IF(VALUE(LEFT($E83,2))&gt;9,VALUE(LEFT($E83,2)),"0"&amp;VALUE(LEFT($E83,2))),Sheet1!$E:$E,Sheet1!$F:$F)),"")</f>
        <v>北海道</v>
      </c>
      <c r="G83" s="4" t="str">
        <f t="shared" si="3"/>
        <v>公立</v>
      </c>
      <c r="H83" s="7" t="str">
        <f>IF($D83="上記以外の高等学校等",_xlfn.XLOOKUP(IF(VALUE(LEFT($E83,2))&gt;10,VALUE(LEFT($E83,2)),"0"&amp;VALUE(LEFT($E83,2))),Sheet1!$E:$E,Sheet1!$F:$F)&amp;"所在の"&amp;$D83,IF(OR($B83=1,$B83=2),$D83&amp;$C83,IF($B83=3,$D83&amp;"学校",IF($B83=6,_xlfn.TEXTBEFORE($D83,"高専")&amp;$C83,IF($B83=8,$C83&amp;"（"&amp;$D83&amp;"）",IF($B83=9,$D83,""))))))</f>
        <v>旭川北高等学校</v>
      </c>
    </row>
    <row r="84" spans="1:8">
      <c r="A84" s="4">
        <v>2</v>
      </c>
      <c r="B84" s="7">
        <v>1</v>
      </c>
      <c r="C84" s="7" t="str">
        <f t="shared" si="2"/>
        <v>高等学校</v>
      </c>
      <c r="D84" s="7" t="s">
        <v>11479</v>
      </c>
      <c r="E84" s="8" t="s">
        <v>11480</v>
      </c>
      <c r="F84" s="4" t="str">
        <f>IFERROR(IF(VALUE(LEFT($E84,5))&gt;50000,"",_xlfn.XLOOKUP(IF(VALUE(LEFT($E84,2))&gt;9,VALUE(LEFT($E84,2)),"0"&amp;VALUE(LEFT($E84,2))),Sheet1!$E:$E,Sheet1!$F:$F)),"")</f>
        <v>北海道</v>
      </c>
      <c r="G84" s="4" t="str">
        <f t="shared" si="3"/>
        <v>公立</v>
      </c>
      <c r="H84" s="7" t="str">
        <f>IF($D84="上記以外の高等学校等",_xlfn.XLOOKUP(IF(VALUE(LEFT($E84,2))&gt;10,VALUE(LEFT($E84,2)),"0"&amp;VALUE(LEFT($E84,2))),Sheet1!$E:$E,Sheet1!$F:$F)&amp;"所在の"&amp;$D84,IF(OR($B84=1,$B84=2),$D84&amp;$C84,IF($B84=3,$D84&amp;"学校",IF($B84=6,_xlfn.TEXTBEFORE($D84,"高専")&amp;$C84,IF($B84=8,$C84&amp;"（"&amp;$D84&amp;"）",IF($B84=9,$D84,""))))))</f>
        <v>旭川工業高等学校</v>
      </c>
    </row>
    <row r="85" spans="1:8">
      <c r="A85" s="4">
        <v>2</v>
      </c>
      <c r="B85" s="7">
        <v>1</v>
      </c>
      <c r="C85" s="7" t="str">
        <f t="shared" si="2"/>
        <v>高等学校</v>
      </c>
      <c r="D85" s="7" t="s">
        <v>11477</v>
      </c>
      <c r="E85" s="8" t="s">
        <v>11478</v>
      </c>
      <c r="F85" s="4" t="str">
        <f>IFERROR(IF(VALUE(LEFT($E85,5))&gt;50000,"",_xlfn.XLOOKUP(IF(VALUE(LEFT($E85,2))&gt;9,VALUE(LEFT($E85,2)),"0"&amp;VALUE(LEFT($E85,2))),Sheet1!$E:$E,Sheet1!$F:$F)),"")</f>
        <v>北海道</v>
      </c>
      <c r="G85" s="4" t="str">
        <f t="shared" si="3"/>
        <v>公立</v>
      </c>
      <c r="H85" s="7" t="str">
        <f>IF($D85="上記以外の高等学校等",_xlfn.XLOOKUP(IF(VALUE(LEFT($E85,2))&gt;10,VALUE(LEFT($E85,2)),"0"&amp;VALUE(LEFT($E85,2))),Sheet1!$E:$E,Sheet1!$F:$F)&amp;"所在の"&amp;$D85,IF(OR($B85=1,$B85=2),$D85&amp;$C85,IF($B85=3,$D85&amp;"学校",IF($B85=6,_xlfn.TEXTBEFORE($D85,"高専")&amp;$C85,IF($B85=8,$C85&amp;"（"&amp;$D85&amp;"）",IF($B85=9,$D85,""))))))</f>
        <v>旭川商業高等学校</v>
      </c>
    </row>
    <row r="86" spans="1:8">
      <c r="A86" s="4">
        <v>2</v>
      </c>
      <c r="B86" s="7">
        <v>1</v>
      </c>
      <c r="C86" s="7" t="str">
        <f t="shared" si="2"/>
        <v>高等学校</v>
      </c>
      <c r="D86" s="7" t="s">
        <v>11475</v>
      </c>
      <c r="E86" s="8" t="s">
        <v>11476</v>
      </c>
      <c r="F86" s="4" t="str">
        <f>IFERROR(IF(VALUE(LEFT($E86,5))&gt;50000,"",_xlfn.XLOOKUP(IF(VALUE(LEFT($E86,2))&gt;9,VALUE(LEFT($E86,2)),"0"&amp;VALUE(LEFT($E86,2))),Sheet1!$E:$E,Sheet1!$F:$F)),"")</f>
        <v>北海道</v>
      </c>
      <c r="G86" s="4" t="str">
        <f t="shared" si="3"/>
        <v>公立</v>
      </c>
      <c r="H86" s="7" t="str">
        <f>IF($D86="上記以外の高等学校等",_xlfn.XLOOKUP(IF(VALUE(LEFT($E86,2))&gt;10,VALUE(LEFT($E86,2)),"0"&amp;VALUE(LEFT($E86,2))),Sheet1!$E:$E,Sheet1!$F:$F)&amp;"所在の"&amp;$D86,IF(OR($B86=1,$B86=2),$D86&amp;$C86,IF($B86=3,$D86&amp;"学校",IF($B86=6,_xlfn.TEXTBEFORE($D86,"高専")&amp;$C86,IF($B86=8,$C86&amp;"（"&amp;$D86&amp;"）",IF($B86=9,$D86,""))))))</f>
        <v>旭川農業高等学校</v>
      </c>
    </row>
    <row r="87" spans="1:8">
      <c r="A87" s="4">
        <v>2</v>
      </c>
      <c r="B87" s="7">
        <v>1</v>
      </c>
      <c r="C87" s="7" t="str">
        <f t="shared" si="2"/>
        <v>高等学校</v>
      </c>
      <c r="D87" s="7" t="s">
        <v>11473</v>
      </c>
      <c r="E87" s="8" t="s">
        <v>11474</v>
      </c>
      <c r="F87" s="4" t="str">
        <f>IFERROR(IF(VALUE(LEFT($E87,5))&gt;50000,"",_xlfn.XLOOKUP(IF(VALUE(LEFT($E87,2))&gt;9,VALUE(LEFT($E87,2)),"0"&amp;VALUE(LEFT($E87,2))),Sheet1!$E:$E,Sheet1!$F:$F)),"")</f>
        <v>北海道</v>
      </c>
      <c r="G87" s="4" t="str">
        <f t="shared" si="3"/>
        <v>公立</v>
      </c>
      <c r="H87" s="7" t="str">
        <f>IF($D87="上記以外の高等学校等",_xlfn.XLOOKUP(IF(VALUE(LEFT($E87,2))&gt;10,VALUE(LEFT($E87,2)),"0"&amp;VALUE(LEFT($E87,2))),Sheet1!$E:$E,Sheet1!$F:$F)&amp;"所在の"&amp;$D87,IF(OR($B87=1,$B87=2),$D87&amp;$C87,IF($B87=3,$D87&amp;"学校",IF($B87=6,_xlfn.TEXTBEFORE($D87,"高専")&amp;$C87,IF($B87=8,$C87&amp;"（"&amp;$D87&amp;"）",IF($B87=9,$D87,""))))))</f>
        <v>美瑛高等学校</v>
      </c>
    </row>
    <row r="88" spans="1:8">
      <c r="A88" s="4">
        <v>2</v>
      </c>
      <c r="B88" s="7">
        <v>1</v>
      </c>
      <c r="C88" s="7" t="str">
        <f t="shared" si="2"/>
        <v>高等学校</v>
      </c>
      <c r="D88" s="7" t="s">
        <v>11471</v>
      </c>
      <c r="E88" s="8" t="s">
        <v>11472</v>
      </c>
      <c r="F88" s="4" t="str">
        <f>IFERROR(IF(VALUE(LEFT($E88,5))&gt;50000,"",_xlfn.XLOOKUP(IF(VALUE(LEFT($E88,2))&gt;9,VALUE(LEFT($E88,2)),"0"&amp;VALUE(LEFT($E88,2))),Sheet1!$E:$E,Sheet1!$F:$F)),"")</f>
        <v>北海道</v>
      </c>
      <c r="G88" s="4" t="str">
        <f t="shared" si="3"/>
        <v>公立</v>
      </c>
      <c r="H88" s="7" t="str">
        <f>IF($D88="上記以外の高等学校等",_xlfn.XLOOKUP(IF(VALUE(LEFT($E88,2))&gt;10,VALUE(LEFT($E88,2)),"0"&amp;VALUE(LEFT($E88,2))),Sheet1!$E:$E,Sheet1!$F:$F)&amp;"所在の"&amp;$D88,IF(OR($B88=1,$B88=2),$D88&amp;$C88,IF($B88=3,$D88&amp;"学校",IF($B88=6,_xlfn.TEXTBEFORE($D88,"高専")&amp;$C88,IF($B88=8,$C88&amp;"（"&amp;$D88&amp;"）",IF($B88=9,$D88,""))))))</f>
        <v>上川高等学校</v>
      </c>
    </row>
    <row r="89" spans="1:8">
      <c r="A89" s="4">
        <v>2</v>
      </c>
      <c r="B89" s="7">
        <v>1</v>
      </c>
      <c r="C89" s="7" t="str">
        <f t="shared" si="2"/>
        <v>高等学校</v>
      </c>
      <c r="D89" s="7" t="s">
        <v>11469</v>
      </c>
      <c r="E89" s="8" t="s">
        <v>11470</v>
      </c>
      <c r="F89" s="4" t="str">
        <f>IFERROR(IF(VALUE(LEFT($E89,5))&gt;50000,"",_xlfn.XLOOKUP(IF(VALUE(LEFT($E89,2))&gt;9,VALUE(LEFT($E89,2)),"0"&amp;VALUE(LEFT($E89,2))),Sheet1!$E:$E,Sheet1!$F:$F)),"")</f>
        <v>北海道</v>
      </c>
      <c r="G89" s="4" t="str">
        <f t="shared" si="3"/>
        <v>公立</v>
      </c>
      <c r="H89" s="7" t="str">
        <f>IF($D89="上記以外の高等学校等",_xlfn.XLOOKUP(IF(VALUE(LEFT($E89,2))&gt;10,VALUE(LEFT($E89,2)),"0"&amp;VALUE(LEFT($E89,2))),Sheet1!$E:$E,Sheet1!$F:$F)&amp;"所在の"&amp;$D89,IF(OR($B89=1,$B89=2),$D89&amp;$C89,IF($B89=3,$D89&amp;"学校",IF($B89=6,_xlfn.TEXTBEFORE($D89,"高専")&amp;$C89,IF($B89=8,$C89&amp;"（"&amp;$D89&amp;"）",IF($B89=9,$D89,""))))))</f>
        <v>名寄高等学校</v>
      </c>
    </row>
    <row r="90" spans="1:8">
      <c r="A90" s="4">
        <v>2</v>
      </c>
      <c r="B90" s="7">
        <v>1</v>
      </c>
      <c r="C90" s="7" t="str">
        <f t="shared" si="2"/>
        <v>高等学校</v>
      </c>
      <c r="D90" s="7" t="s">
        <v>11467</v>
      </c>
      <c r="E90" s="8" t="s">
        <v>11468</v>
      </c>
      <c r="F90" s="4" t="str">
        <f>IFERROR(IF(VALUE(LEFT($E90,5))&gt;50000,"",_xlfn.XLOOKUP(IF(VALUE(LEFT($E90,2))&gt;9,VALUE(LEFT($E90,2)),"0"&amp;VALUE(LEFT($E90,2))),Sheet1!$E:$E,Sheet1!$F:$F)),"")</f>
        <v>北海道</v>
      </c>
      <c r="G90" s="4" t="str">
        <f t="shared" si="3"/>
        <v>公立</v>
      </c>
      <c r="H90" s="7" t="str">
        <f>IF($D90="上記以外の高等学校等",_xlfn.XLOOKUP(IF(VALUE(LEFT($E90,2))&gt;10,VALUE(LEFT($E90,2)),"0"&amp;VALUE(LEFT($E90,2))),Sheet1!$E:$E,Sheet1!$F:$F)&amp;"所在の"&amp;$D90,IF(OR($B90=1,$B90=2),$D90&amp;$C90,IF($B90=3,$D90&amp;"学校",IF($B90=6,_xlfn.TEXTBEFORE($D90,"高専")&amp;$C90,IF($B90=8,$C90&amp;"（"&amp;$D90&amp;"）",IF($B90=9,$D90,""))))))</f>
        <v>美深高等学校</v>
      </c>
    </row>
    <row r="91" spans="1:8">
      <c r="A91" s="4">
        <v>2</v>
      </c>
      <c r="B91" s="7">
        <v>1</v>
      </c>
      <c r="C91" s="7" t="str">
        <f t="shared" si="2"/>
        <v>高等学校</v>
      </c>
      <c r="D91" s="7" t="s">
        <v>11465</v>
      </c>
      <c r="E91" s="8" t="s">
        <v>11466</v>
      </c>
      <c r="F91" s="4" t="str">
        <f>IFERROR(IF(VALUE(LEFT($E91,5))&gt;50000,"",_xlfn.XLOOKUP(IF(VALUE(LEFT($E91,2))&gt;9,VALUE(LEFT($E91,2)),"0"&amp;VALUE(LEFT($E91,2))),Sheet1!$E:$E,Sheet1!$F:$F)),"")</f>
        <v>北海道</v>
      </c>
      <c r="G91" s="4" t="str">
        <f t="shared" si="3"/>
        <v>公立</v>
      </c>
      <c r="H91" s="7" t="str">
        <f>IF($D91="上記以外の高等学校等",_xlfn.XLOOKUP(IF(VALUE(LEFT($E91,2))&gt;10,VALUE(LEFT($E91,2)),"0"&amp;VALUE(LEFT($E91,2))),Sheet1!$E:$E,Sheet1!$F:$F)&amp;"所在の"&amp;$D91,IF(OR($B91=1,$B91=2),$D91&amp;$C91,IF($B91=3,$D91&amp;"学校",IF($B91=6,_xlfn.TEXTBEFORE($D91,"高専")&amp;$C91,IF($B91=8,$C91&amp;"（"&amp;$D91&amp;"）",IF($B91=9,$D91,""))))))</f>
        <v>下川商業高等学校</v>
      </c>
    </row>
    <row r="92" spans="1:8">
      <c r="A92" s="4">
        <v>2</v>
      </c>
      <c r="B92" s="7">
        <v>1</v>
      </c>
      <c r="C92" s="7" t="str">
        <f t="shared" si="2"/>
        <v>高等学校</v>
      </c>
      <c r="D92" s="7" t="s">
        <v>11463</v>
      </c>
      <c r="E92" s="8" t="s">
        <v>11464</v>
      </c>
      <c r="F92" s="4" t="str">
        <f>IFERROR(IF(VALUE(LEFT($E92,5))&gt;50000,"",_xlfn.XLOOKUP(IF(VALUE(LEFT($E92,2))&gt;9,VALUE(LEFT($E92,2)),"0"&amp;VALUE(LEFT($E92,2))),Sheet1!$E:$E,Sheet1!$F:$F)),"")</f>
        <v>北海道</v>
      </c>
      <c r="G92" s="4" t="str">
        <f t="shared" si="3"/>
        <v>公立</v>
      </c>
      <c r="H92" s="7" t="str">
        <f>IF($D92="上記以外の高等学校等",_xlfn.XLOOKUP(IF(VALUE(LEFT($E92,2))&gt;10,VALUE(LEFT($E92,2)),"0"&amp;VALUE(LEFT($E92,2))),Sheet1!$E:$E,Sheet1!$F:$F)&amp;"所在の"&amp;$D92,IF(OR($B92=1,$B92=2),$D92&amp;$C92,IF($B92=3,$D92&amp;"学校",IF($B92=6,_xlfn.TEXTBEFORE($D92,"高専")&amp;$C92,IF($B92=8,$C92&amp;"（"&amp;$D92&amp;"）",IF($B92=9,$D92,""))))))</f>
        <v>上富良野高等学校</v>
      </c>
    </row>
    <row r="93" spans="1:8">
      <c r="A93" s="4">
        <v>2</v>
      </c>
      <c r="B93" s="7">
        <v>1</v>
      </c>
      <c r="C93" s="7" t="str">
        <f t="shared" si="2"/>
        <v>高等学校</v>
      </c>
      <c r="D93" s="7" t="s">
        <v>11461</v>
      </c>
      <c r="E93" s="8" t="s">
        <v>11462</v>
      </c>
      <c r="F93" s="4" t="str">
        <f>IFERROR(IF(VALUE(LEFT($E93,5))&gt;50000,"",_xlfn.XLOOKUP(IF(VALUE(LEFT($E93,2))&gt;9,VALUE(LEFT($E93,2)),"0"&amp;VALUE(LEFT($E93,2))),Sheet1!$E:$E,Sheet1!$F:$F)),"")</f>
        <v>北海道</v>
      </c>
      <c r="G93" s="4" t="str">
        <f t="shared" si="3"/>
        <v>公立</v>
      </c>
      <c r="H93" s="7" t="str">
        <f>IF($D93="上記以外の高等学校等",_xlfn.XLOOKUP(IF(VALUE(LEFT($E93,2))&gt;10,VALUE(LEFT($E93,2)),"0"&amp;VALUE(LEFT($E93,2))),Sheet1!$E:$E,Sheet1!$F:$F)&amp;"所在の"&amp;$D93,IF(OR($B93=1,$B93=2),$D93&amp;$C93,IF($B93=3,$D93&amp;"学校",IF($B93=6,_xlfn.TEXTBEFORE($D93,"高専")&amp;$C93,IF($B93=8,$C93&amp;"（"&amp;$D93&amp;"）",IF($B93=9,$D93,""))))))</f>
        <v>旭川南高等学校</v>
      </c>
    </row>
    <row r="94" spans="1:8">
      <c r="A94" s="4">
        <v>3</v>
      </c>
      <c r="B94" s="7">
        <v>1</v>
      </c>
      <c r="C94" s="7" t="str">
        <f t="shared" si="2"/>
        <v>高等学校</v>
      </c>
      <c r="D94" s="7" t="s">
        <v>11459</v>
      </c>
      <c r="E94" s="8" t="s">
        <v>11460</v>
      </c>
      <c r="F94" s="4" t="str">
        <f>IFERROR(IF(VALUE(LEFT($E94,5))&gt;50000,"",_xlfn.XLOOKUP(IF(VALUE(LEFT($E94,2))&gt;9,VALUE(LEFT($E94,2)),"0"&amp;VALUE(LEFT($E94,2))),Sheet1!$E:$E,Sheet1!$F:$F)),"")</f>
        <v>北海道</v>
      </c>
      <c r="G94" s="4" t="str">
        <f t="shared" si="3"/>
        <v>公立</v>
      </c>
      <c r="H94" s="7" t="str">
        <f>IF($D94="上記以外の高等学校等",_xlfn.XLOOKUP(IF(VALUE(LEFT($E94,2))&gt;10,VALUE(LEFT($E94,2)),"0"&amp;VALUE(LEFT($E94,2))),Sheet1!$E:$E,Sheet1!$F:$F)&amp;"所在の"&amp;$D94,IF(OR($B94=1,$B94=2),$D94&amp;$C94,IF($B94=3,$D94&amp;"学校",IF($B94=6,_xlfn.TEXTBEFORE($D94,"高専")&amp;$C94,IF($B94=8,$C94&amp;"（"&amp;$D94&amp;"）",IF($B94=9,$D94,""))))))</f>
        <v>士別東高等学校</v>
      </c>
    </row>
    <row r="95" spans="1:8">
      <c r="A95" s="4">
        <v>2</v>
      </c>
      <c r="B95" s="7">
        <v>1</v>
      </c>
      <c r="C95" s="7" t="str">
        <f t="shared" si="2"/>
        <v>高等学校</v>
      </c>
      <c r="D95" s="7" t="s">
        <v>11457</v>
      </c>
      <c r="E95" s="8" t="s">
        <v>11458</v>
      </c>
      <c r="F95" s="4" t="str">
        <f>IFERROR(IF(VALUE(LEFT($E95,5))&gt;50000,"",_xlfn.XLOOKUP(IF(VALUE(LEFT($E95,2))&gt;9,VALUE(LEFT($E95,2)),"0"&amp;VALUE(LEFT($E95,2))),Sheet1!$E:$E,Sheet1!$F:$F)),"")</f>
        <v>北海道</v>
      </c>
      <c r="G95" s="4" t="str">
        <f t="shared" si="3"/>
        <v>公立</v>
      </c>
      <c r="H95" s="7" t="str">
        <f>IF($D95="上記以外の高等学校等",_xlfn.XLOOKUP(IF(VALUE(LEFT($E95,2))&gt;10,VALUE(LEFT($E95,2)),"0"&amp;VALUE(LEFT($E95,2))),Sheet1!$E:$E,Sheet1!$F:$F)&amp;"所在の"&amp;$D95,IF(OR($B95=1,$B95=2),$D95&amp;$C95,IF($B95=3,$D95&amp;"学校",IF($B95=6,_xlfn.TEXTBEFORE($D95,"高専")&amp;$C95,IF($B95=8,$C95&amp;"（"&amp;$D95&amp;"）",IF($B95=9,$D95,""))))))</f>
        <v>東川高等学校</v>
      </c>
    </row>
    <row r="96" spans="1:8">
      <c r="A96" s="4">
        <v>2</v>
      </c>
      <c r="B96" s="7">
        <v>1</v>
      </c>
      <c r="C96" s="7" t="str">
        <f t="shared" si="2"/>
        <v>高等学校</v>
      </c>
      <c r="D96" s="7" t="s">
        <v>11455</v>
      </c>
      <c r="E96" s="8" t="s">
        <v>11456</v>
      </c>
      <c r="F96" s="4" t="str">
        <f>IFERROR(IF(VALUE(LEFT($E96,5))&gt;50000,"",_xlfn.XLOOKUP(IF(VALUE(LEFT($E96,2))&gt;9,VALUE(LEFT($E96,2)),"0"&amp;VALUE(LEFT($E96,2))),Sheet1!$E:$E,Sheet1!$F:$F)),"")</f>
        <v>北海道</v>
      </c>
      <c r="G96" s="4" t="str">
        <f t="shared" si="3"/>
        <v>公立</v>
      </c>
      <c r="H96" s="7" t="str">
        <f>IF($D96="上記以外の高等学校等",_xlfn.XLOOKUP(IF(VALUE(LEFT($E96,2))&gt;10,VALUE(LEFT($E96,2)),"0"&amp;VALUE(LEFT($E96,2))),Sheet1!$E:$E,Sheet1!$F:$F)&amp;"所在の"&amp;$D96,IF(OR($B96=1,$B96=2),$D96&amp;$C96,IF($B96=3,$D96&amp;"学校",IF($B96=6,_xlfn.TEXTBEFORE($D96,"高専")&amp;$C96,IF($B96=8,$C96&amp;"（"&amp;$D96&amp;"）",IF($B96=9,$D96,""))))))</f>
        <v>鷹栖高等学校</v>
      </c>
    </row>
    <row r="97" spans="1:8">
      <c r="A97" s="4">
        <v>4</v>
      </c>
      <c r="B97" s="7">
        <v>1</v>
      </c>
      <c r="C97" s="7" t="str">
        <f t="shared" si="2"/>
        <v>高等学校</v>
      </c>
      <c r="D97" s="7" t="s">
        <v>11453</v>
      </c>
      <c r="E97" s="8" t="s">
        <v>11454</v>
      </c>
      <c r="F97" s="4" t="str">
        <f>IFERROR(IF(VALUE(LEFT($E97,5))&gt;50000,"",_xlfn.XLOOKUP(IF(VALUE(LEFT($E97,2))&gt;9,VALUE(LEFT($E97,2)),"0"&amp;VALUE(LEFT($E97,2))),Sheet1!$E:$E,Sheet1!$F:$F)),"")</f>
        <v>北海道</v>
      </c>
      <c r="G97" s="4" t="str">
        <f t="shared" si="3"/>
        <v>公立</v>
      </c>
      <c r="H97" s="7" t="str">
        <f>IF($D97="上記以外の高等学校等",_xlfn.XLOOKUP(IF(VALUE(LEFT($E97,2))&gt;10,VALUE(LEFT($E97,2)),"0"&amp;VALUE(LEFT($E97,2))),Sheet1!$E:$E,Sheet1!$F:$F)&amp;"所在の"&amp;$D97,IF(OR($B97=1,$B97=2),$D97&amp;$C97,IF($B97=3,$D97&amp;"学校",IF($B97=6,_xlfn.TEXTBEFORE($D97,"高専")&amp;$C97,IF($B97=8,$C97&amp;"（"&amp;$D97&amp;"）",IF($B97=9,$D97,""))))))</f>
        <v>南富良野高等学校</v>
      </c>
    </row>
    <row r="98" spans="1:8">
      <c r="A98" s="4">
        <v>4</v>
      </c>
      <c r="B98" s="7">
        <v>1</v>
      </c>
      <c r="C98" s="7" t="str">
        <f t="shared" si="2"/>
        <v>高等学校</v>
      </c>
      <c r="D98" s="7" t="s">
        <v>11451</v>
      </c>
      <c r="E98" s="8" t="s">
        <v>11452</v>
      </c>
      <c r="F98" s="4" t="str">
        <f>IFERROR(IF(VALUE(LEFT($E98,5))&gt;50000,"",_xlfn.XLOOKUP(IF(VALUE(LEFT($E98,2))&gt;9,VALUE(LEFT($E98,2)),"0"&amp;VALUE(LEFT($E98,2))),Sheet1!$E:$E,Sheet1!$F:$F)),"")</f>
        <v>北海道</v>
      </c>
      <c r="G98" s="4" t="str">
        <f t="shared" si="3"/>
        <v>公立</v>
      </c>
      <c r="H98" s="7" t="str">
        <f>IF($D98="上記以外の高等学校等",_xlfn.XLOOKUP(IF(VALUE(LEFT($E98,2))&gt;10,VALUE(LEFT($E98,2)),"0"&amp;VALUE(LEFT($E98,2))),Sheet1!$E:$E,Sheet1!$F:$F)&amp;"所在の"&amp;$D98,IF(OR($B98=1,$B98=2),$D98&amp;$C98,IF($B98=3,$D98&amp;"学校",IF($B98=6,_xlfn.TEXTBEFORE($D98,"高専")&amp;$C98,IF($B98=8,$C98&amp;"（"&amp;$D98&amp;"）",IF($B98=9,$D98,""))))))</f>
        <v>剣淵高等学校</v>
      </c>
    </row>
    <row r="99" spans="1:8">
      <c r="A99" s="4">
        <v>5</v>
      </c>
      <c r="B99" s="7">
        <v>1</v>
      </c>
      <c r="C99" s="7" t="str">
        <f t="shared" si="2"/>
        <v>高等学校</v>
      </c>
      <c r="D99" s="7" t="s">
        <v>11449</v>
      </c>
      <c r="E99" s="8" t="s">
        <v>11450</v>
      </c>
      <c r="F99" s="4" t="str">
        <f>IFERROR(IF(VALUE(LEFT($E99,5))&gt;50000,"",_xlfn.XLOOKUP(IF(VALUE(LEFT($E99,2))&gt;9,VALUE(LEFT($E99,2)),"0"&amp;VALUE(LEFT($E99,2))),Sheet1!$E:$E,Sheet1!$F:$F)),"")</f>
        <v>北海道</v>
      </c>
      <c r="G99" s="4" t="str">
        <f t="shared" si="3"/>
        <v>公立</v>
      </c>
      <c r="H99" s="7" t="str">
        <f>IF($D99="上記以外の高等学校等",_xlfn.XLOOKUP(IF(VALUE(LEFT($E99,2))&gt;10,VALUE(LEFT($E99,2)),"0"&amp;VALUE(LEFT($E99,2))),Sheet1!$E:$E,Sheet1!$F:$F)&amp;"所在の"&amp;$D99,IF(OR($B99=1,$B99=2),$D99&amp;$C99,IF($B99=3,$D99&amp;"学校",IF($B99=6,_xlfn.TEXTBEFORE($D99,"高専")&amp;$C99,IF($B99=8,$C99&amp;"（"&amp;$D99&amp;"）",IF($B99=9,$D99,""))))))</f>
        <v>おといねっぷ美術工芸高等学校</v>
      </c>
    </row>
    <row r="100" spans="1:8">
      <c r="A100" s="4">
        <v>2</v>
      </c>
      <c r="B100" s="7">
        <v>1</v>
      </c>
      <c r="C100" s="7" t="str">
        <f t="shared" si="2"/>
        <v>高等学校</v>
      </c>
      <c r="D100" s="7" t="s">
        <v>11447</v>
      </c>
      <c r="E100" s="8" t="s">
        <v>11448</v>
      </c>
      <c r="F100" s="4" t="str">
        <f>IFERROR(IF(VALUE(LEFT($E100,5))&gt;50000,"",_xlfn.XLOOKUP(IF(VALUE(LEFT($E100,2))&gt;9,VALUE(LEFT($E100,2)),"0"&amp;VALUE(LEFT($E100,2))),Sheet1!$E:$E,Sheet1!$F:$F)),"")</f>
        <v>北海道</v>
      </c>
      <c r="G100" s="4" t="str">
        <f t="shared" si="3"/>
        <v>公立</v>
      </c>
      <c r="H100" s="7" t="str">
        <f>IF($D100="上記以外の高等学校等",_xlfn.XLOOKUP(IF(VALUE(LEFT($E100,2))&gt;10,VALUE(LEFT($E100,2)),"0"&amp;VALUE(LEFT($E100,2))),Sheet1!$E:$E,Sheet1!$F:$F)&amp;"所在の"&amp;$D100,IF(OR($B100=1,$B100=2),$D100&amp;$C100,IF($B100=3,$D100&amp;"学校",IF($B100=6,_xlfn.TEXTBEFORE($D100,"高専")&amp;$C100,IF($B100=8,$C100&amp;"（"&amp;$D100&amp;"）",IF($B100=9,$D100,""))))))</f>
        <v>羽幌高等学校</v>
      </c>
    </row>
    <row r="101" spans="1:8">
      <c r="A101" s="4">
        <v>2</v>
      </c>
      <c r="B101" s="7">
        <v>1</v>
      </c>
      <c r="C101" s="7" t="str">
        <f t="shared" si="2"/>
        <v>高等学校</v>
      </c>
      <c r="D101" s="7" t="s">
        <v>11445</v>
      </c>
      <c r="E101" s="8" t="s">
        <v>11446</v>
      </c>
      <c r="F101" s="4" t="str">
        <f>IFERROR(IF(VALUE(LEFT($E101,5))&gt;50000,"",_xlfn.XLOOKUP(IF(VALUE(LEFT($E101,2))&gt;9,VALUE(LEFT($E101,2)),"0"&amp;VALUE(LEFT($E101,2))),Sheet1!$E:$E,Sheet1!$F:$F)),"")</f>
        <v>北海道</v>
      </c>
      <c r="G101" s="4" t="str">
        <f t="shared" si="3"/>
        <v>公立</v>
      </c>
      <c r="H101" s="7" t="str">
        <f>IF($D101="上記以外の高等学校等",_xlfn.XLOOKUP(IF(VALUE(LEFT($E101,2))&gt;10,VALUE(LEFT($E101,2)),"0"&amp;VALUE(LEFT($E101,2))),Sheet1!$E:$E,Sheet1!$F:$F)&amp;"所在の"&amp;$D101,IF(OR($B101=1,$B101=2),$D101&amp;$C101,IF($B101=3,$D101&amp;"学校",IF($B101=6,_xlfn.TEXTBEFORE($D101,"高専")&amp;$C101,IF($B101=8,$C101&amp;"（"&amp;$D101&amp;"）",IF($B101=9,$D101,""))))))</f>
        <v>天塩高等学校</v>
      </c>
    </row>
    <row r="102" spans="1:8">
      <c r="A102" s="4">
        <v>2</v>
      </c>
      <c r="B102" s="7">
        <v>1</v>
      </c>
      <c r="C102" s="7" t="str">
        <f t="shared" si="2"/>
        <v>高等学校</v>
      </c>
      <c r="D102" s="7" t="s">
        <v>11443</v>
      </c>
      <c r="E102" s="8" t="s">
        <v>11444</v>
      </c>
      <c r="F102" s="4" t="str">
        <f>IFERROR(IF(VALUE(LEFT($E102,5))&gt;50000,"",_xlfn.XLOOKUP(IF(VALUE(LEFT($E102,2))&gt;9,VALUE(LEFT($E102,2)),"0"&amp;VALUE(LEFT($E102,2))),Sheet1!$E:$E,Sheet1!$F:$F)),"")</f>
        <v>北海道</v>
      </c>
      <c r="G102" s="4" t="str">
        <f t="shared" si="3"/>
        <v>公立</v>
      </c>
      <c r="H102" s="7" t="str">
        <f>IF($D102="上記以外の高等学校等",_xlfn.XLOOKUP(IF(VALUE(LEFT($E102,2))&gt;10,VALUE(LEFT($E102,2)),"0"&amp;VALUE(LEFT($E102,2))),Sheet1!$E:$E,Sheet1!$F:$F)&amp;"所在の"&amp;$D102,IF(OR($B102=1,$B102=2),$D102&amp;$C102,IF($B102=3,$D102&amp;"学校",IF($B102=6,_xlfn.TEXTBEFORE($D102,"高専")&amp;$C102,IF($B102=8,$C102&amp;"（"&amp;$D102&amp;"）",IF($B102=9,$D102,""))))))</f>
        <v>苫前商業高等学校</v>
      </c>
    </row>
    <row r="103" spans="1:8">
      <c r="A103" s="4">
        <v>2</v>
      </c>
      <c r="B103" s="7">
        <v>1</v>
      </c>
      <c r="C103" s="7" t="str">
        <f t="shared" si="2"/>
        <v>高等学校</v>
      </c>
      <c r="D103" s="7" t="s">
        <v>11441</v>
      </c>
      <c r="E103" s="8" t="s">
        <v>11442</v>
      </c>
      <c r="F103" s="4" t="str">
        <f>IFERROR(IF(VALUE(LEFT($E103,5))&gt;50000,"",_xlfn.XLOOKUP(IF(VALUE(LEFT($E103,2))&gt;9,VALUE(LEFT($E103,2)),"0"&amp;VALUE(LEFT($E103,2))),Sheet1!$E:$E,Sheet1!$F:$F)),"")</f>
        <v>北海道</v>
      </c>
      <c r="G103" s="4" t="str">
        <f t="shared" si="3"/>
        <v>公立</v>
      </c>
      <c r="H103" s="7" t="str">
        <f>IF($D103="上記以外の高等学校等",_xlfn.XLOOKUP(IF(VALUE(LEFT($E103,2))&gt;10,VALUE(LEFT($E103,2)),"0"&amp;VALUE(LEFT($E103,2))),Sheet1!$E:$E,Sheet1!$F:$F)&amp;"所在の"&amp;$D103,IF(OR($B103=1,$B103=2),$D103&amp;$C103,IF($B103=3,$D103&amp;"学校",IF($B103=6,_xlfn.TEXTBEFORE($D103,"高専")&amp;$C103,IF($B103=8,$C103&amp;"（"&amp;$D103&amp;"）",IF($B103=9,$D103,""))))))</f>
        <v>遠別農業高等学校</v>
      </c>
    </row>
    <row r="104" spans="1:8">
      <c r="A104" s="4">
        <v>4</v>
      </c>
      <c r="B104" s="7">
        <v>1</v>
      </c>
      <c r="C104" s="7" t="str">
        <f t="shared" si="2"/>
        <v>高等学校</v>
      </c>
      <c r="D104" s="7" t="s">
        <v>11439</v>
      </c>
      <c r="E104" s="8" t="s">
        <v>11440</v>
      </c>
      <c r="F104" s="4" t="str">
        <f>IFERROR(IF(VALUE(LEFT($E104,5))&gt;50000,"",_xlfn.XLOOKUP(IF(VALUE(LEFT($E104,2))&gt;9,VALUE(LEFT($E104,2)),"0"&amp;VALUE(LEFT($E104,2))),Sheet1!$E:$E,Sheet1!$F:$F)),"")</f>
        <v>北海道</v>
      </c>
      <c r="G104" s="4" t="str">
        <f t="shared" si="3"/>
        <v>公立</v>
      </c>
      <c r="H104" s="7" t="str">
        <f>IF($D104="上記以外の高等学校等",_xlfn.XLOOKUP(IF(VALUE(LEFT($E104,2))&gt;10,VALUE(LEFT($E104,2)),"0"&amp;VALUE(LEFT($E104,2))),Sheet1!$E:$E,Sheet1!$F:$F)&amp;"所在の"&amp;$D104,IF(OR($B104=1,$B104=2),$D104&amp;$C104,IF($B104=3,$D104&amp;"学校",IF($B104=6,_xlfn.TEXTBEFORE($D104,"高専")&amp;$C104,IF($B104=8,$C104&amp;"（"&amp;$D104&amp;"）",IF($B104=9,$D104,""))))))</f>
        <v>天売高等学校</v>
      </c>
    </row>
    <row r="105" spans="1:8">
      <c r="A105" s="4">
        <v>2</v>
      </c>
      <c r="B105" s="7">
        <v>1</v>
      </c>
      <c r="C105" s="7" t="str">
        <f t="shared" si="2"/>
        <v>高等学校</v>
      </c>
      <c r="D105" s="7" t="s">
        <v>11437</v>
      </c>
      <c r="E105" s="8" t="s">
        <v>11438</v>
      </c>
      <c r="F105" s="4" t="str">
        <f>IFERROR(IF(VALUE(LEFT($E105,5))&gt;50000,"",_xlfn.XLOOKUP(IF(VALUE(LEFT($E105,2))&gt;9,VALUE(LEFT($E105,2)),"0"&amp;VALUE(LEFT($E105,2))),Sheet1!$E:$E,Sheet1!$F:$F)),"")</f>
        <v>北海道</v>
      </c>
      <c r="G105" s="4" t="str">
        <f t="shared" si="3"/>
        <v>公立</v>
      </c>
      <c r="H105" s="7" t="str">
        <f>IF($D105="上記以外の高等学校等",_xlfn.XLOOKUP(IF(VALUE(LEFT($E105,2))&gt;10,VALUE(LEFT($E105,2)),"0"&amp;VALUE(LEFT($E105,2))),Sheet1!$E:$E,Sheet1!$F:$F)&amp;"所在の"&amp;$D105,IF(OR($B105=1,$B105=2),$D105&amp;$C105,IF($B105=3,$D105&amp;"学校",IF($B105=6,_xlfn.TEXTBEFORE($D105,"高専")&amp;$C105,IF($B105=8,$C105&amp;"（"&amp;$D105&amp;"）",IF($B105=9,$D105,""))))))</f>
        <v>稚内高等学校</v>
      </c>
    </row>
    <row r="106" spans="1:8">
      <c r="A106" s="4">
        <v>2</v>
      </c>
      <c r="B106" s="7">
        <v>1</v>
      </c>
      <c r="C106" s="7" t="str">
        <f t="shared" si="2"/>
        <v>高等学校</v>
      </c>
      <c r="D106" s="7" t="s">
        <v>11435</v>
      </c>
      <c r="E106" s="8" t="s">
        <v>11436</v>
      </c>
      <c r="F106" s="4" t="str">
        <f>IFERROR(IF(VALUE(LEFT($E106,5))&gt;50000,"",_xlfn.XLOOKUP(IF(VALUE(LEFT($E106,2))&gt;9,VALUE(LEFT($E106,2)),"0"&amp;VALUE(LEFT($E106,2))),Sheet1!$E:$E,Sheet1!$F:$F)),"")</f>
        <v>北海道</v>
      </c>
      <c r="G106" s="4" t="str">
        <f t="shared" si="3"/>
        <v>公立</v>
      </c>
      <c r="H106" s="7" t="str">
        <f>IF($D106="上記以外の高等学校等",_xlfn.XLOOKUP(IF(VALUE(LEFT($E106,2))&gt;10,VALUE(LEFT($E106,2)),"0"&amp;VALUE(LEFT($E106,2))),Sheet1!$E:$E,Sheet1!$F:$F)&amp;"所在の"&amp;$D106,IF(OR($B106=1,$B106=2),$D106&amp;$C106,IF($B106=3,$D106&amp;"学校",IF($B106=6,_xlfn.TEXTBEFORE($D106,"高専")&amp;$C106,IF($B106=8,$C106&amp;"（"&amp;$D106&amp;"）",IF($B106=9,$D106,""))))))</f>
        <v>浜頓別高等学校</v>
      </c>
    </row>
    <row r="107" spans="1:8">
      <c r="A107" s="4">
        <v>2</v>
      </c>
      <c r="B107" s="7">
        <v>1</v>
      </c>
      <c r="C107" s="7" t="str">
        <f t="shared" si="2"/>
        <v>高等学校</v>
      </c>
      <c r="D107" s="7" t="s">
        <v>11433</v>
      </c>
      <c r="E107" s="8" t="s">
        <v>11434</v>
      </c>
      <c r="F107" s="4" t="str">
        <f>IFERROR(IF(VALUE(LEFT($E107,5))&gt;50000,"",_xlfn.XLOOKUP(IF(VALUE(LEFT($E107,2))&gt;9,VALUE(LEFT($E107,2)),"0"&amp;VALUE(LEFT($E107,2))),Sheet1!$E:$E,Sheet1!$F:$F)),"")</f>
        <v>北海道</v>
      </c>
      <c r="G107" s="4" t="str">
        <f t="shared" si="3"/>
        <v>公立</v>
      </c>
      <c r="H107" s="7" t="str">
        <f>IF($D107="上記以外の高等学校等",_xlfn.XLOOKUP(IF(VALUE(LEFT($E107,2))&gt;10,VALUE(LEFT($E107,2)),"0"&amp;VALUE(LEFT($E107,2))),Sheet1!$E:$E,Sheet1!$F:$F)&amp;"所在の"&amp;$D107,IF(OR($B107=1,$B107=2),$D107&amp;$C107,IF($B107=3,$D107&amp;"学校",IF($B107=6,_xlfn.TEXTBEFORE($D107,"高専")&amp;$C107,IF($B107=8,$C107&amp;"（"&amp;$D107&amp;"）",IF($B107=9,$D107,""))))))</f>
        <v>枝幸高等学校</v>
      </c>
    </row>
    <row r="108" spans="1:8">
      <c r="A108" s="4">
        <v>2</v>
      </c>
      <c r="B108" s="7">
        <v>1</v>
      </c>
      <c r="C108" s="7" t="str">
        <f t="shared" si="2"/>
        <v>高等学校</v>
      </c>
      <c r="D108" s="7" t="s">
        <v>11431</v>
      </c>
      <c r="E108" s="8" t="s">
        <v>11432</v>
      </c>
      <c r="F108" s="4" t="str">
        <f>IFERROR(IF(VALUE(LEFT($E108,5))&gt;50000,"",_xlfn.XLOOKUP(IF(VALUE(LEFT($E108,2))&gt;9,VALUE(LEFT($E108,2)),"0"&amp;VALUE(LEFT($E108,2))),Sheet1!$E:$E,Sheet1!$F:$F)),"")</f>
        <v>北海道</v>
      </c>
      <c r="G108" s="4" t="str">
        <f t="shared" si="3"/>
        <v>公立</v>
      </c>
      <c r="H108" s="7" t="str">
        <f>IF($D108="上記以外の高等学校等",_xlfn.XLOOKUP(IF(VALUE(LEFT($E108,2))&gt;10,VALUE(LEFT($E108,2)),"0"&amp;VALUE(LEFT($E108,2))),Sheet1!$E:$E,Sheet1!$F:$F)&amp;"所在の"&amp;$D108,IF(OR($B108=1,$B108=2),$D108&amp;$C108,IF($B108=3,$D108&amp;"学校",IF($B108=6,_xlfn.TEXTBEFORE($D108,"高専")&amp;$C108,IF($B108=8,$C108&amp;"（"&amp;$D108&amp;"）",IF($B108=9,$D108,""))))))</f>
        <v>利尻高等学校</v>
      </c>
    </row>
    <row r="109" spans="1:8">
      <c r="A109" s="4">
        <v>2</v>
      </c>
      <c r="B109" s="7">
        <v>1</v>
      </c>
      <c r="C109" s="7" t="str">
        <f t="shared" si="2"/>
        <v>高等学校</v>
      </c>
      <c r="D109" s="7" t="s">
        <v>11429</v>
      </c>
      <c r="E109" s="8" t="s">
        <v>11430</v>
      </c>
      <c r="F109" s="4" t="str">
        <f>IFERROR(IF(VALUE(LEFT($E109,5))&gt;50000,"",_xlfn.XLOOKUP(IF(VALUE(LEFT($E109,2))&gt;9,VALUE(LEFT($E109,2)),"0"&amp;VALUE(LEFT($E109,2))),Sheet1!$E:$E,Sheet1!$F:$F)),"")</f>
        <v>北海道</v>
      </c>
      <c r="G109" s="4" t="str">
        <f t="shared" si="3"/>
        <v>公立</v>
      </c>
      <c r="H109" s="7" t="str">
        <f>IF($D109="上記以外の高等学校等",_xlfn.XLOOKUP(IF(VALUE(LEFT($E109,2))&gt;10,VALUE(LEFT($E109,2)),"0"&amp;VALUE(LEFT($E109,2))),Sheet1!$E:$E,Sheet1!$F:$F)&amp;"所在の"&amp;$D109,IF(OR($B109=1,$B109=2),$D109&amp;$C109,IF($B109=3,$D109&amp;"学校",IF($B109=6,_xlfn.TEXTBEFORE($D109,"高専")&amp;$C109,IF($B109=8,$C109&amp;"（"&amp;$D109&amp;"）",IF($B109=9,$D109,""))))))</f>
        <v>豊富高等学校</v>
      </c>
    </row>
    <row r="110" spans="1:8">
      <c r="A110" s="4">
        <v>2</v>
      </c>
      <c r="B110" s="7">
        <v>1</v>
      </c>
      <c r="C110" s="7" t="str">
        <f t="shared" si="2"/>
        <v>高等学校</v>
      </c>
      <c r="D110" s="7" t="s">
        <v>11427</v>
      </c>
      <c r="E110" s="8" t="s">
        <v>11428</v>
      </c>
      <c r="F110" s="4" t="str">
        <f>IFERROR(IF(VALUE(LEFT($E110,5))&gt;50000,"",_xlfn.XLOOKUP(IF(VALUE(LEFT($E110,2))&gt;9,VALUE(LEFT($E110,2)),"0"&amp;VALUE(LEFT($E110,2))),Sheet1!$E:$E,Sheet1!$F:$F)),"")</f>
        <v>北海道</v>
      </c>
      <c r="G110" s="4" t="str">
        <f t="shared" si="3"/>
        <v>公立</v>
      </c>
      <c r="H110" s="7" t="str">
        <f>IF($D110="上記以外の高等学校等",_xlfn.XLOOKUP(IF(VALUE(LEFT($E110,2))&gt;10,VALUE(LEFT($E110,2)),"0"&amp;VALUE(LEFT($E110,2))),Sheet1!$E:$E,Sheet1!$F:$F)&amp;"所在の"&amp;$D110,IF(OR($B110=1,$B110=2),$D110&amp;$C110,IF($B110=3,$D110&amp;"学校",IF($B110=6,_xlfn.TEXTBEFORE($D110,"高専")&amp;$C110,IF($B110=8,$C110&amp;"（"&amp;$D110&amp;"）",IF($B110=9,$D110,""))))))</f>
        <v>北見北斗高等学校</v>
      </c>
    </row>
    <row r="111" spans="1:8">
      <c r="A111" s="4">
        <v>2</v>
      </c>
      <c r="B111" s="7">
        <v>1</v>
      </c>
      <c r="C111" s="7" t="str">
        <f t="shared" si="2"/>
        <v>高等学校</v>
      </c>
      <c r="D111" s="7" t="s">
        <v>11425</v>
      </c>
      <c r="E111" s="8" t="s">
        <v>11426</v>
      </c>
      <c r="F111" s="4" t="str">
        <f>IFERROR(IF(VALUE(LEFT($E111,5))&gt;50000,"",_xlfn.XLOOKUP(IF(VALUE(LEFT($E111,2))&gt;9,VALUE(LEFT($E111,2)),"0"&amp;VALUE(LEFT($E111,2))),Sheet1!$E:$E,Sheet1!$F:$F)),"")</f>
        <v>北海道</v>
      </c>
      <c r="G111" s="4" t="str">
        <f t="shared" si="3"/>
        <v>公立</v>
      </c>
      <c r="H111" s="7" t="str">
        <f>IF($D111="上記以外の高等学校等",_xlfn.XLOOKUP(IF(VALUE(LEFT($E111,2))&gt;10,VALUE(LEFT($E111,2)),"0"&amp;VALUE(LEFT($E111,2))),Sheet1!$E:$E,Sheet1!$F:$F)&amp;"所在の"&amp;$D111,IF(OR($B111=1,$B111=2),$D111&amp;$C111,IF($B111=3,$D111&amp;"学校",IF($B111=6,_xlfn.TEXTBEFORE($D111,"高専")&amp;$C111,IF($B111=8,$C111&amp;"（"&amp;$D111&amp;"）",IF($B111=9,$D111,""))))))</f>
        <v>北見柏陽高等学校</v>
      </c>
    </row>
    <row r="112" spans="1:8">
      <c r="A112" s="4">
        <v>2</v>
      </c>
      <c r="B112" s="7">
        <v>1</v>
      </c>
      <c r="C112" s="7" t="str">
        <f t="shared" si="2"/>
        <v>高等学校</v>
      </c>
      <c r="D112" s="7" t="s">
        <v>11423</v>
      </c>
      <c r="E112" s="8" t="s">
        <v>11424</v>
      </c>
      <c r="F112" s="4" t="str">
        <f>IFERROR(IF(VALUE(LEFT($E112,5))&gt;50000,"",_xlfn.XLOOKUP(IF(VALUE(LEFT($E112,2))&gt;9,VALUE(LEFT($E112,2)),"0"&amp;VALUE(LEFT($E112,2))),Sheet1!$E:$E,Sheet1!$F:$F)),"")</f>
        <v>北海道</v>
      </c>
      <c r="G112" s="4" t="str">
        <f t="shared" si="3"/>
        <v>公立</v>
      </c>
      <c r="H112" s="7" t="str">
        <f>IF($D112="上記以外の高等学校等",_xlfn.XLOOKUP(IF(VALUE(LEFT($E112,2))&gt;10,VALUE(LEFT($E112,2)),"0"&amp;VALUE(LEFT($E112,2))),Sheet1!$E:$E,Sheet1!$F:$F)&amp;"所在の"&amp;$D112,IF(OR($B112=1,$B112=2),$D112&amp;$C112,IF($B112=3,$D112&amp;"学校",IF($B112=6,_xlfn.TEXTBEFORE($D112,"高専")&amp;$C112,IF($B112=8,$C112&amp;"（"&amp;$D112&amp;"）",IF($B112=9,$D112,""))))))</f>
        <v>北見工業高等学校</v>
      </c>
    </row>
    <row r="113" spans="1:8">
      <c r="A113" s="4">
        <v>2</v>
      </c>
      <c r="B113" s="7">
        <v>1</v>
      </c>
      <c r="C113" s="7" t="str">
        <f t="shared" si="2"/>
        <v>高等学校</v>
      </c>
      <c r="D113" s="7" t="s">
        <v>11421</v>
      </c>
      <c r="E113" s="8" t="s">
        <v>11422</v>
      </c>
      <c r="F113" s="4" t="str">
        <f>IFERROR(IF(VALUE(LEFT($E113,5))&gt;50000,"",_xlfn.XLOOKUP(IF(VALUE(LEFT($E113,2))&gt;9,VALUE(LEFT($E113,2)),"0"&amp;VALUE(LEFT($E113,2))),Sheet1!$E:$E,Sheet1!$F:$F)),"")</f>
        <v>北海道</v>
      </c>
      <c r="G113" s="4" t="str">
        <f t="shared" si="3"/>
        <v>公立</v>
      </c>
      <c r="H113" s="7" t="str">
        <f>IF($D113="上記以外の高等学校等",_xlfn.XLOOKUP(IF(VALUE(LEFT($E113,2))&gt;10,VALUE(LEFT($E113,2)),"0"&amp;VALUE(LEFT($E113,2))),Sheet1!$E:$E,Sheet1!$F:$F)&amp;"所在の"&amp;$D113,IF(OR($B113=1,$B113=2),$D113&amp;$C113,IF($B113=3,$D113&amp;"学校",IF($B113=6,_xlfn.TEXTBEFORE($D113,"高専")&amp;$C113,IF($B113=8,$C113&amp;"（"&amp;$D113&amp;"）",IF($B113=9,$D113,""))))))</f>
        <v>網走南ケ丘高等学校</v>
      </c>
    </row>
    <row r="114" spans="1:8">
      <c r="A114" s="4">
        <v>2</v>
      </c>
      <c r="B114" s="7">
        <v>1</v>
      </c>
      <c r="C114" s="7" t="str">
        <f t="shared" si="2"/>
        <v>高等学校</v>
      </c>
      <c r="D114" s="7" t="s">
        <v>11419</v>
      </c>
      <c r="E114" s="8" t="s">
        <v>11420</v>
      </c>
      <c r="F114" s="4" t="str">
        <f>IFERROR(IF(VALUE(LEFT($E114,5))&gt;50000,"",_xlfn.XLOOKUP(IF(VALUE(LEFT($E114,2))&gt;9,VALUE(LEFT($E114,2)),"0"&amp;VALUE(LEFT($E114,2))),Sheet1!$E:$E,Sheet1!$F:$F)),"")</f>
        <v>北海道</v>
      </c>
      <c r="G114" s="4" t="str">
        <f t="shared" si="3"/>
        <v>公立</v>
      </c>
      <c r="H114" s="7" t="str">
        <f>IF($D114="上記以外の高等学校等",_xlfn.XLOOKUP(IF(VALUE(LEFT($E114,2))&gt;10,VALUE(LEFT($E114,2)),"0"&amp;VALUE(LEFT($E114,2))),Sheet1!$E:$E,Sheet1!$F:$F)&amp;"所在の"&amp;$D114,IF(OR($B114=1,$B114=2),$D114&amp;$C114,IF($B114=3,$D114&amp;"学校",IF($B114=6,_xlfn.TEXTBEFORE($D114,"高専")&amp;$C114,IF($B114=8,$C114&amp;"（"&amp;$D114&amp;"）",IF($B114=9,$D114,""))))))</f>
        <v>網走桂陽高等学校</v>
      </c>
    </row>
    <row r="115" spans="1:8">
      <c r="A115" s="4">
        <v>2</v>
      </c>
      <c r="B115" s="7">
        <v>1</v>
      </c>
      <c r="C115" s="7" t="str">
        <f t="shared" si="2"/>
        <v>高等学校</v>
      </c>
      <c r="D115" s="7" t="s">
        <v>11417</v>
      </c>
      <c r="E115" s="8" t="s">
        <v>11418</v>
      </c>
      <c r="F115" s="4" t="str">
        <f>IFERROR(IF(VALUE(LEFT($E115,5))&gt;50000,"",_xlfn.XLOOKUP(IF(VALUE(LEFT($E115,2))&gt;9,VALUE(LEFT($E115,2)),"0"&amp;VALUE(LEFT($E115,2))),Sheet1!$E:$E,Sheet1!$F:$F)),"")</f>
        <v>北海道</v>
      </c>
      <c r="G115" s="4" t="str">
        <f t="shared" si="3"/>
        <v>公立</v>
      </c>
      <c r="H115" s="7" t="str">
        <f>IF($D115="上記以外の高等学校等",_xlfn.XLOOKUP(IF(VALUE(LEFT($E115,2))&gt;10,VALUE(LEFT($E115,2)),"0"&amp;VALUE(LEFT($E115,2))),Sheet1!$E:$E,Sheet1!$F:$F)&amp;"所在の"&amp;$D115,IF(OR($B115=1,$B115=2),$D115&amp;$C115,IF($B115=3,$D115&amp;"学校",IF($B115=6,_xlfn.TEXTBEFORE($D115,"高専")&amp;$C115,IF($B115=8,$C115&amp;"（"&amp;$D115&amp;"）",IF($B115=9,$D115,""))))))</f>
        <v>遠軽高等学校</v>
      </c>
    </row>
    <row r="116" spans="1:8">
      <c r="A116" s="4">
        <v>2</v>
      </c>
      <c r="B116" s="7">
        <v>1</v>
      </c>
      <c r="C116" s="7" t="str">
        <f t="shared" si="2"/>
        <v>高等学校</v>
      </c>
      <c r="D116" s="7" t="s">
        <v>11415</v>
      </c>
      <c r="E116" s="8" t="s">
        <v>11416</v>
      </c>
      <c r="F116" s="4" t="str">
        <f>IFERROR(IF(VALUE(LEFT($E116,5))&gt;50000,"",_xlfn.XLOOKUP(IF(VALUE(LEFT($E116,2))&gt;9,VALUE(LEFT($E116,2)),"0"&amp;VALUE(LEFT($E116,2))),Sheet1!$E:$E,Sheet1!$F:$F)),"")</f>
        <v>北海道</v>
      </c>
      <c r="G116" s="4" t="str">
        <f t="shared" si="3"/>
        <v>公立</v>
      </c>
      <c r="H116" s="7" t="str">
        <f>IF($D116="上記以外の高等学校等",_xlfn.XLOOKUP(IF(VALUE(LEFT($E116,2))&gt;10,VALUE(LEFT($E116,2)),"0"&amp;VALUE(LEFT($E116,2))),Sheet1!$E:$E,Sheet1!$F:$F)&amp;"所在の"&amp;$D116,IF(OR($B116=1,$B116=2),$D116&amp;$C116,IF($B116=3,$D116&amp;"学校",IF($B116=6,_xlfn.TEXTBEFORE($D116,"高専")&amp;$C116,IF($B116=8,$C116&amp;"（"&amp;$D116&amp;"）",IF($B116=9,$D116,""))))))</f>
        <v>興部高等学校</v>
      </c>
    </row>
    <row r="117" spans="1:8">
      <c r="A117" s="4">
        <v>2</v>
      </c>
      <c r="B117" s="7">
        <v>1</v>
      </c>
      <c r="C117" s="7" t="str">
        <f t="shared" si="2"/>
        <v>高等学校</v>
      </c>
      <c r="D117" s="7" t="s">
        <v>11413</v>
      </c>
      <c r="E117" s="8" t="s">
        <v>11414</v>
      </c>
      <c r="F117" s="4" t="str">
        <f>IFERROR(IF(VALUE(LEFT($E117,5))&gt;50000,"",_xlfn.XLOOKUP(IF(VALUE(LEFT($E117,2))&gt;9,VALUE(LEFT($E117,2)),"0"&amp;VALUE(LEFT($E117,2))),Sheet1!$E:$E,Sheet1!$F:$F)),"")</f>
        <v>北海道</v>
      </c>
      <c r="G117" s="4" t="str">
        <f t="shared" si="3"/>
        <v>公立</v>
      </c>
      <c r="H117" s="7" t="str">
        <f>IF($D117="上記以外の高等学校等",_xlfn.XLOOKUP(IF(VALUE(LEFT($E117,2))&gt;10,VALUE(LEFT($E117,2)),"0"&amp;VALUE(LEFT($E117,2))),Sheet1!$E:$E,Sheet1!$F:$F)&amp;"所在の"&amp;$D117,IF(OR($B117=1,$B117=2),$D117&amp;$C117,IF($B117=3,$D117&amp;"学校",IF($B117=6,_xlfn.TEXTBEFORE($D117,"高専")&amp;$C117,IF($B117=8,$C117&amp;"（"&amp;$D117&amp;"）",IF($B117=9,$D117,""))))))</f>
        <v>湧別高等学校</v>
      </c>
    </row>
    <row r="118" spans="1:8">
      <c r="A118" s="4">
        <v>2</v>
      </c>
      <c r="B118" s="7">
        <v>1</v>
      </c>
      <c r="C118" s="7" t="str">
        <f t="shared" si="2"/>
        <v>高等学校</v>
      </c>
      <c r="D118" s="7" t="s">
        <v>11411</v>
      </c>
      <c r="E118" s="8" t="s">
        <v>11412</v>
      </c>
      <c r="F118" s="4" t="str">
        <f>IFERROR(IF(VALUE(LEFT($E118,5))&gt;50000,"",_xlfn.XLOOKUP(IF(VALUE(LEFT($E118,2))&gt;9,VALUE(LEFT($E118,2)),"0"&amp;VALUE(LEFT($E118,2))),Sheet1!$E:$E,Sheet1!$F:$F)),"")</f>
        <v>北海道</v>
      </c>
      <c r="G118" s="4" t="str">
        <f t="shared" si="3"/>
        <v>公立</v>
      </c>
      <c r="H118" s="7" t="str">
        <f>IF($D118="上記以外の高等学校等",_xlfn.XLOOKUP(IF(VALUE(LEFT($E118,2))&gt;10,VALUE(LEFT($E118,2)),"0"&amp;VALUE(LEFT($E118,2))),Sheet1!$E:$E,Sheet1!$F:$F)&amp;"所在の"&amp;$D118,IF(OR($B118=1,$B118=2),$D118&amp;$C118,IF($B118=3,$D118&amp;"学校",IF($B118=6,_xlfn.TEXTBEFORE($D118,"高専")&amp;$C118,IF($B118=8,$C118&amp;"（"&amp;$D118&amp;"）",IF($B118=9,$D118,""))))))</f>
        <v>美幌高等学校</v>
      </c>
    </row>
    <row r="119" spans="1:8">
      <c r="A119" s="4">
        <v>2</v>
      </c>
      <c r="B119" s="7">
        <v>1</v>
      </c>
      <c r="C119" s="7" t="str">
        <f t="shared" si="2"/>
        <v>高等学校</v>
      </c>
      <c r="D119" s="7" t="s">
        <v>11409</v>
      </c>
      <c r="E119" s="8" t="s">
        <v>11410</v>
      </c>
      <c r="F119" s="4" t="str">
        <f>IFERROR(IF(VALUE(LEFT($E119,5))&gt;50000,"",_xlfn.XLOOKUP(IF(VALUE(LEFT($E119,2))&gt;9,VALUE(LEFT($E119,2)),"0"&amp;VALUE(LEFT($E119,2))),Sheet1!$E:$E,Sheet1!$F:$F)),"")</f>
        <v>北海道</v>
      </c>
      <c r="G119" s="4" t="str">
        <f t="shared" si="3"/>
        <v>公立</v>
      </c>
      <c r="H119" s="7" t="str">
        <f>IF($D119="上記以外の高等学校等",_xlfn.XLOOKUP(IF(VALUE(LEFT($E119,2))&gt;10,VALUE(LEFT($E119,2)),"0"&amp;VALUE(LEFT($E119,2))),Sheet1!$E:$E,Sheet1!$F:$F)&amp;"所在の"&amp;$D119,IF(OR($B119=1,$B119=2),$D119&amp;$C119,IF($B119=3,$D119&amp;"学校",IF($B119=6,_xlfn.TEXTBEFORE($D119,"高専")&amp;$C119,IF($B119=8,$C119&amp;"（"&amp;$D119&amp;"）",IF($B119=9,$D119,""))))))</f>
        <v>津別高等学校</v>
      </c>
    </row>
    <row r="120" spans="1:8">
      <c r="A120" s="4">
        <v>2</v>
      </c>
      <c r="B120" s="7">
        <v>1</v>
      </c>
      <c r="C120" s="7" t="str">
        <f t="shared" si="2"/>
        <v>高等学校</v>
      </c>
      <c r="D120" s="7" t="s">
        <v>11407</v>
      </c>
      <c r="E120" s="8" t="s">
        <v>11408</v>
      </c>
      <c r="F120" s="4" t="str">
        <f>IFERROR(IF(VALUE(LEFT($E120,5))&gt;50000,"",_xlfn.XLOOKUP(IF(VALUE(LEFT($E120,2))&gt;9,VALUE(LEFT($E120,2)),"0"&amp;VALUE(LEFT($E120,2))),Sheet1!$E:$E,Sheet1!$F:$F)),"")</f>
        <v>北海道</v>
      </c>
      <c r="G120" s="4" t="str">
        <f t="shared" si="3"/>
        <v>公立</v>
      </c>
      <c r="H120" s="7" t="str">
        <f>IF($D120="上記以外の高等学校等",_xlfn.XLOOKUP(IF(VALUE(LEFT($E120,2))&gt;10,VALUE(LEFT($E120,2)),"0"&amp;VALUE(LEFT($E120,2))),Sheet1!$E:$E,Sheet1!$F:$F)&amp;"所在の"&amp;$D120,IF(OR($B120=1,$B120=2),$D120&amp;$C120,IF($B120=3,$D120&amp;"学校",IF($B120=6,_xlfn.TEXTBEFORE($D120,"高専")&amp;$C120,IF($B120=8,$C120&amp;"（"&amp;$D120&amp;"）",IF($B120=9,$D120,""))))))</f>
        <v>斜里高等学校</v>
      </c>
    </row>
    <row r="121" spans="1:8">
      <c r="A121" s="4">
        <v>2</v>
      </c>
      <c r="B121" s="7">
        <v>1</v>
      </c>
      <c r="C121" s="7" t="str">
        <f t="shared" si="2"/>
        <v>高等学校</v>
      </c>
      <c r="D121" s="7" t="s">
        <v>11405</v>
      </c>
      <c r="E121" s="8" t="s">
        <v>11406</v>
      </c>
      <c r="F121" s="4" t="str">
        <f>IFERROR(IF(VALUE(LEFT($E121,5))&gt;50000,"",_xlfn.XLOOKUP(IF(VALUE(LEFT($E121,2))&gt;9,VALUE(LEFT($E121,2)),"0"&amp;VALUE(LEFT($E121,2))),Sheet1!$E:$E,Sheet1!$F:$F)),"")</f>
        <v>北海道</v>
      </c>
      <c r="G121" s="4" t="str">
        <f t="shared" si="3"/>
        <v>公立</v>
      </c>
      <c r="H121" s="7" t="str">
        <f>IF($D121="上記以外の高等学校等",_xlfn.XLOOKUP(IF(VALUE(LEFT($E121,2))&gt;10,VALUE(LEFT($E121,2)),"0"&amp;VALUE(LEFT($E121,2))),Sheet1!$E:$E,Sheet1!$F:$F)&amp;"所在の"&amp;$D121,IF(OR($B121=1,$B121=2),$D121&amp;$C121,IF($B121=3,$D121&amp;"学校",IF($B121=6,_xlfn.TEXTBEFORE($D121,"高専")&amp;$C121,IF($B121=8,$C121&amp;"（"&amp;$D121&amp;"）",IF($B121=9,$D121,""))))))</f>
        <v>佐呂間高等学校</v>
      </c>
    </row>
    <row r="122" spans="1:8">
      <c r="A122" s="4">
        <v>2</v>
      </c>
      <c r="B122" s="7">
        <v>1</v>
      </c>
      <c r="C122" s="7" t="str">
        <f t="shared" si="2"/>
        <v>高等学校</v>
      </c>
      <c r="D122" s="7" t="s">
        <v>11403</v>
      </c>
      <c r="E122" s="8" t="s">
        <v>11404</v>
      </c>
      <c r="F122" s="4" t="str">
        <f>IFERROR(IF(VALUE(LEFT($E122,5))&gt;50000,"",_xlfn.XLOOKUP(IF(VALUE(LEFT($E122,2))&gt;9,VALUE(LEFT($E122,2)),"0"&amp;VALUE(LEFT($E122,2))),Sheet1!$E:$E,Sheet1!$F:$F)),"")</f>
        <v>北海道</v>
      </c>
      <c r="G122" s="4" t="str">
        <f t="shared" si="3"/>
        <v>公立</v>
      </c>
      <c r="H122" s="7" t="str">
        <f>IF($D122="上記以外の高等学校等",_xlfn.XLOOKUP(IF(VALUE(LEFT($E122,2))&gt;10,VALUE(LEFT($E122,2)),"0"&amp;VALUE(LEFT($E122,2))),Sheet1!$E:$E,Sheet1!$F:$F)&amp;"所在の"&amp;$D122,IF(OR($B122=1,$B122=2),$D122&amp;$C122,IF($B122=3,$D122&amp;"学校",IF($B122=6,_xlfn.TEXTBEFORE($D122,"高専")&amp;$C122,IF($B122=8,$C122&amp;"（"&amp;$D122&amp;"）",IF($B122=9,$D122,""))))))</f>
        <v>常呂高等学校</v>
      </c>
    </row>
    <row r="123" spans="1:8">
      <c r="A123" s="4">
        <v>2</v>
      </c>
      <c r="B123" s="7">
        <v>1</v>
      </c>
      <c r="C123" s="7" t="str">
        <f t="shared" si="2"/>
        <v>高等学校</v>
      </c>
      <c r="D123" s="7" t="s">
        <v>11401</v>
      </c>
      <c r="E123" s="8" t="s">
        <v>11402</v>
      </c>
      <c r="F123" s="4" t="str">
        <f>IFERROR(IF(VALUE(LEFT($E123,5))&gt;50000,"",_xlfn.XLOOKUP(IF(VALUE(LEFT($E123,2))&gt;9,VALUE(LEFT($E123,2)),"0"&amp;VALUE(LEFT($E123,2))),Sheet1!$E:$E,Sheet1!$F:$F)),"")</f>
        <v>北海道</v>
      </c>
      <c r="G123" s="4" t="str">
        <f t="shared" si="3"/>
        <v>公立</v>
      </c>
      <c r="H123" s="7" t="str">
        <f>IF($D123="上記以外の高等学校等",_xlfn.XLOOKUP(IF(VALUE(LEFT($E123,2))&gt;10,VALUE(LEFT($E123,2)),"0"&amp;VALUE(LEFT($E123,2))),Sheet1!$E:$E,Sheet1!$F:$F)&amp;"所在の"&amp;$D123,IF(OR($B123=1,$B123=2),$D123&amp;$C123,IF($B123=3,$D123&amp;"学校",IF($B123=6,_xlfn.TEXTBEFORE($D123,"高専")&amp;$C123,IF($B123=8,$C123&amp;"（"&amp;$D123&amp;"）",IF($B123=9,$D123,""))))))</f>
        <v>雄武高等学校</v>
      </c>
    </row>
    <row r="124" spans="1:8">
      <c r="A124" s="4">
        <v>2</v>
      </c>
      <c r="B124" s="7">
        <v>1</v>
      </c>
      <c r="C124" s="7" t="str">
        <f t="shared" si="2"/>
        <v>高等学校</v>
      </c>
      <c r="D124" s="7" t="s">
        <v>11399</v>
      </c>
      <c r="E124" s="8" t="s">
        <v>11400</v>
      </c>
      <c r="F124" s="4" t="str">
        <f>IFERROR(IF(VALUE(LEFT($E124,5))&gt;50000,"",_xlfn.XLOOKUP(IF(VALUE(LEFT($E124,2))&gt;9,VALUE(LEFT($E124,2)),"0"&amp;VALUE(LEFT($E124,2))),Sheet1!$E:$E,Sheet1!$F:$F)),"")</f>
        <v>北海道</v>
      </c>
      <c r="G124" s="4" t="str">
        <f t="shared" si="3"/>
        <v>公立</v>
      </c>
      <c r="H124" s="7" t="str">
        <f>IF($D124="上記以外の高等学校等",_xlfn.XLOOKUP(IF(VALUE(LEFT($E124,2))&gt;10,VALUE(LEFT($E124,2)),"0"&amp;VALUE(LEFT($E124,2))),Sheet1!$E:$E,Sheet1!$F:$F)&amp;"所在の"&amp;$D124,IF(OR($B124=1,$B124=2),$D124&amp;$C124,IF($B124=3,$D124&amp;"学校",IF($B124=6,_xlfn.TEXTBEFORE($D124,"高専")&amp;$C124,IF($B124=8,$C124&amp;"（"&amp;$D124&amp;"）",IF($B124=9,$D124,""))))))</f>
        <v>置戸高等学校</v>
      </c>
    </row>
    <row r="125" spans="1:8">
      <c r="A125" s="4">
        <v>2</v>
      </c>
      <c r="B125" s="7">
        <v>1</v>
      </c>
      <c r="C125" s="7" t="str">
        <f t="shared" si="2"/>
        <v>高等学校</v>
      </c>
      <c r="D125" s="7" t="s">
        <v>11397</v>
      </c>
      <c r="E125" s="8" t="s">
        <v>11398</v>
      </c>
      <c r="F125" s="4" t="str">
        <f>IFERROR(IF(VALUE(LEFT($E125,5))&gt;50000,"",_xlfn.XLOOKUP(IF(VALUE(LEFT($E125,2))&gt;9,VALUE(LEFT($E125,2)),"0"&amp;VALUE(LEFT($E125,2))),Sheet1!$E:$E,Sheet1!$F:$F)),"")</f>
        <v>北海道</v>
      </c>
      <c r="G125" s="4" t="str">
        <f t="shared" si="3"/>
        <v>公立</v>
      </c>
      <c r="H125" s="7" t="str">
        <f>IF($D125="上記以外の高等学校等",_xlfn.XLOOKUP(IF(VALUE(LEFT($E125,2))&gt;10,VALUE(LEFT($E125,2)),"0"&amp;VALUE(LEFT($E125,2))),Sheet1!$E:$E,Sheet1!$F:$F)&amp;"所在の"&amp;$D125,IF(OR($B125=1,$B125=2),$D125&amp;$C125,IF($B125=3,$D125&amp;"学校",IF($B125=6,_xlfn.TEXTBEFORE($D125,"高専")&amp;$C125,IF($B125=8,$C125&amp;"（"&amp;$D125&amp;"）",IF($B125=9,$D125,""))))))</f>
        <v>訓子府高等学校</v>
      </c>
    </row>
    <row r="126" spans="1:8">
      <c r="A126" s="4">
        <v>2</v>
      </c>
      <c r="B126" s="7">
        <v>1</v>
      </c>
      <c r="C126" s="7" t="str">
        <f t="shared" si="2"/>
        <v>高等学校</v>
      </c>
      <c r="D126" s="7" t="s">
        <v>11395</v>
      </c>
      <c r="E126" s="8" t="s">
        <v>11396</v>
      </c>
      <c r="F126" s="4" t="str">
        <f>IFERROR(IF(VALUE(LEFT($E126,5))&gt;50000,"",_xlfn.XLOOKUP(IF(VALUE(LEFT($E126,2))&gt;9,VALUE(LEFT($E126,2)),"0"&amp;VALUE(LEFT($E126,2))),Sheet1!$E:$E,Sheet1!$F:$F)),"")</f>
        <v>北海道</v>
      </c>
      <c r="G126" s="4" t="str">
        <f t="shared" si="3"/>
        <v>公立</v>
      </c>
      <c r="H126" s="7" t="str">
        <f>IF($D126="上記以外の高等学校等",_xlfn.XLOOKUP(IF(VALUE(LEFT($E126,2))&gt;10,VALUE(LEFT($E126,2)),"0"&amp;VALUE(LEFT($E126,2))),Sheet1!$E:$E,Sheet1!$F:$F)&amp;"所在の"&amp;$D126,IF(OR($B126=1,$B126=2),$D126&amp;$C126,IF($B126=3,$D126&amp;"学校",IF($B126=6,_xlfn.TEXTBEFORE($D126,"高専")&amp;$C126,IF($B126=8,$C126&amp;"（"&amp;$D126&amp;"）",IF($B126=9,$D126,""))))))</f>
        <v>清里高等学校</v>
      </c>
    </row>
    <row r="127" spans="1:8">
      <c r="A127" s="4">
        <v>4</v>
      </c>
      <c r="B127" s="7">
        <v>1</v>
      </c>
      <c r="C127" s="7" t="str">
        <f t="shared" si="2"/>
        <v>高等学校</v>
      </c>
      <c r="D127" s="7" t="s">
        <v>11393</v>
      </c>
      <c r="E127" s="8" t="s">
        <v>11394</v>
      </c>
      <c r="F127" s="4" t="str">
        <f>IFERROR(IF(VALUE(LEFT($E127,5))&gt;50000,"",_xlfn.XLOOKUP(IF(VALUE(LEFT($E127,2))&gt;9,VALUE(LEFT($E127,2)),"0"&amp;VALUE(LEFT($E127,2))),Sheet1!$E:$E,Sheet1!$F:$F)),"")</f>
        <v>北海道</v>
      </c>
      <c r="G127" s="4" t="str">
        <f t="shared" si="3"/>
        <v>公立</v>
      </c>
      <c r="H127" s="7" t="str">
        <f>IF($D127="上記以外の高等学校等",_xlfn.XLOOKUP(IF(VALUE(LEFT($E127,2))&gt;10,VALUE(LEFT($E127,2)),"0"&amp;VALUE(LEFT($E127,2))),Sheet1!$E:$E,Sheet1!$F:$F)&amp;"所在の"&amp;$D127,IF(OR($B127=1,$B127=2),$D127&amp;$C127,IF($B127=3,$D127&amp;"学校",IF($B127=6,_xlfn.TEXTBEFORE($D127,"高専")&amp;$C127,IF($B127=8,$C127&amp;"（"&amp;$D127&amp;"）",IF($B127=9,$D127,""))))))</f>
        <v>大空高等学校</v>
      </c>
    </row>
    <row r="128" spans="1:8">
      <c r="A128" s="4">
        <v>2</v>
      </c>
      <c r="B128" s="7">
        <v>1</v>
      </c>
      <c r="C128" s="7" t="str">
        <f t="shared" si="2"/>
        <v>高等学校</v>
      </c>
      <c r="D128" s="7" t="s">
        <v>11391</v>
      </c>
      <c r="E128" s="8" t="s">
        <v>11392</v>
      </c>
      <c r="F128" s="4" t="str">
        <f>IFERROR(IF(VALUE(LEFT($E128,5))&gt;50000,"",_xlfn.XLOOKUP(IF(VALUE(LEFT($E128,2))&gt;9,VALUE(LEFT($E128,2)),"0"&amp;VALUE(LEFT($E128,2))),Sheet1!$E:$E,Sheet1!$F:$F)),"")</f>
        <v>北海道</v>
      </c>
      <c r="G128" s="4" t="str">
        <f t="shared" si="3"/>
        <v>公立</v>
      </c>
      <c r="H128" s="7" t="str">
        <f>IF($D128="上記以外の高等学校等",_xlfn.XLOOKUP(IF(VALUE(LEFT($E128,2))&gt;10,VALUE(LEFT($E128,2)),"0"&amp;VALUE(LEFT($E128,2))),Sheet1!$E:$E,Sheet1!$F:$F)&amp;"所在の"&amp;$D128,IF(OR($B128=1,$B128=2),$D128&amp;$C128,IF($B128=3,$D128&amp;"学校",IF($B128=6,_xlfn.TEXTBEFORE($D128,"高専")&amp;$C128,IF($B128=8,$C128&amp;"（"&amp;$D128&amp;"）",IF($B128=9,$D128,""))))))</f>
        <v>室蘭栄高等学校</v>
      </c>
    </row>
    <row r="129" spans="1:8">
      <c r="A129" s="4">
        <v>2</v>
      </c>
      <c r="B129" s="7">
        <v>1</v>
      </c>
      <c r="C129" s="7" t="str">
        <f t="shared" si="2"/>
        <v>高等学校</v>
      </c>
      <c r="D129" s="7" t="s">
        <v>11389</v>
      </c>
      <c r="E129" s="8" t="s">
        <v>11390</v>
      </c>
      <c r="F129" s="4" t="str">
        <f>IFERROR(IF(VALUE(LEFT($E129,5))&gt;50000,"",_xlfn.XLOOKUP(IF(VALUE(LEFT($E129,2))&gt;9,VALUE(LEFT($E129,2)),"0"&amp;VALUE(LEFT($E129,2))),Sheet1!$E:$E,Sheet1!$F:$F)),"")</f>
        <v>北海道</v>
      </c>
      <c r="G129" s="4" t="str">
        <f t="shared" si="3"/>
        <v>公立</v>
      </c>
      <c r="H129" s="7" t="str">
        <f>IF($D129="上記以外の高等学校等",_xlfn.XLOOKUP(IF(VALUE(LEFT($E129,2))&gt;10,VALUE(LEFT($E129,2)),"0"&amp;VALUE(LEFT($E129,2))),Sheet1!$E:$E,Sheet1!$F:$F)&amp;"所在の"&amp;$D129,IF(OR($B129=1,$B129=2),$D129&amp;$C129,IF($B129=3,$D129&amp;"学校",IF($B129=6,_xlfn.TEXTBEFORE($D129,"高専")&amp;$C129,IF($B129=8,$C129&amp;"（"&amp;$D129&amp;"）",IF($B129=9,$D129,""))))))</f>
        <v>室蘭清水丘高等学校</v>
      </c>
    </row>
    <row r="130" spans="1:8">
      <c r="A130" s="4">
        <v>2</v>
      </c>
      <c r="B130" s="7">
        <v>1</v>
      </c>
      <c r="C130" s="7" t="str">
        <f t="shared" si="2"/>
        <v>高等学校</v>
      </c>
      <c r="D130" s="7" t="s">
        <v>11387</v>
      </c>
      <c r="E130" s="8" t="s">
        <v>11388</v>
      </c>
      <c r="F130" s="4" t="str">
        <f>IFERROR(IF(VALUE(LEFT($E130,5))&gt;50000,"",_xlfn.XLOOKUP(IF(VALUE(LEFT($E130,2))&gt;9,VALUE(LEFT($E130,2)),"0"&amp;VALUE(LEFT($E130,2))),Sheet1!$E:$E,Sheet1!$F:$F)),"")</f>
        <v>北海道</v>
      </c>
      <c r="G130" s="4" t="str">
        <f t="shared" si="3"/>
        <v>公立</v>
      </c>
      <c r="H130" s="7" t="str">
        <f>IF($D130="上記以外の高等学校等",_xlfn.XLOOKUP(IF(VALUE(LEFT($E130,2))&gt;10,VALUE(LEFT($E130,2)),"0"&amp;VALUE(LEFT($E130,2))),Sheet1!$E:$E,Sheet1!$F:$F)&amp;"所在の"&amp;$D130,IF(OR($B130=1,$B130=2),$D130&amp;$C130,IF($B130=3,$D130&amp;"学校",IF($B130=6,_xlfn.TEXTBEFORE($D130,"高専")&amp;$C130,IF($B130=8,$C130&amp;"（"&amp;$D130&amp;"）",IF($B130=9,$D130,""))))))</f>
        <v>室蘭東翔高等学校</v>
      </c>
    </row>
    <row r="131" spans="1:8">
      <c r="A131" s="4">
        <v>2</v>
      </c>
      <c r="B131" s="7">
        <v>1</v>
      </c>
      <c r="C131" s="7" t="str">
        <f t="shared" ref="C131:C194" si="4">IF($B131=1,"高等学校",IF($B131=2,"中等教育学校",IF($B131=3,"特別支援学校",IF($B131=6,"高等専門学校",IF($B131=8,"高等学校卒業程度認定試験等","")))))</f>
        <v>高等学校</v>
      </c>
      <c r="D131" s="7" t="s">
        <v>11385</v>
      </c>
      <c r="E131" s="8" t="s">
        <v>11386</v>
      </c>
      <c r="F131" s="4" t="str">
        <f>IFERROR(IF(VALUE(LEFT($E131,5))&gt;50000,"",_xlfn.XLOOKUP(IF(VALUE(LEFT($E131,2))&gt;9,VALUE(LEFT($E131,2)),"0"&amp;VALUE(LEFT($E131,2))),Sheet1!$E:$E,Sheet1!$F:$F)),"")</f>
        <v>北海道</v>
      </c>
      <c r="G131" s="4" t="str">
        <f t="shared" ref="G131:G194" si="5">IF($A131=1,"国立",IF($A131=7,"私立",IF($A131&lt;7,"公立","")))</f>
        <v>公立</v>
      </c>
      <c r="H131" s="7" t="str">
        <f>IF($D131="上記以外の高等学校等",_xlfn.XLOOKUP(IF(VALUE(LEFT($E131,2))&gt;10,VALUE(LEFT($E131,2)),"0"&amp;VALUE(LEFT($E131,2))),Sheet1!$E:$E,Sheet1!$F:$F)&amp;"所在の"&amp;$D131,IF(OR($B131=1,$B131=2),$D131&amp;$C131,IF($B131=3,$D131&amp;"学校",IF($B131=6,_xlfn.TEXTBEFORE($D131,"高専")&amp;$C131,IF($B131=8,$C131&amp;"（"&amp;$D131&amp;"）",IF($B131=9,$D131,""))))))</f>
        <v>室蘭工業高等学校</v>
      </c>
    </row>
    <row r="132" spans="1:8">
      <c r="A132" s="4">
        <v>2</v>
      </c>
      <c r="B132" s="7">
        <v>1</v>
      </c>
      <c r="C132" s="7" t="str">
        <f t="shared" si="4"/>
        <v>高等学校</v>
      </c>
      <c r="D132" s="7" t="s">
        <v>11383</v>
      </c>
      <c r="E132" s="8" t="s">
        <v>11384</v>
      </c>
      <c r="F132" s="4" t="str">
        <f>IFERROR(IF(VALUE(LEFT($E132,5))&gt;50000,"",_xlfn.XLOOKUP(IF(VALUE(LEFT($E132,2))&gt;9,VALUE(LEFT($E132,2)),"0"&amp;VALUE(LEFT($E132,2))),Sheet1!$E:$E,Sheet1!$F:$F)),"")</f>
        <v>北海道</v>
      </c>
      <c r="G132" s="4" t="str">
        <f t="shared" si="5"/>
        <v>公立</v>
      </c>
      <c r="H132" s="7" t="str">
        <f>IF($D132="上記以外の高等学校等",_xlfn.XLOOKUP(IF(VALUE(LEFT($E132,2))&gt;10,VALUE(LEFT($E132,2)),"0"&amp;VALUE(LEFT($E132,2))),Sheet1!$E:$E,Sheet1!$F:$F)&amp;"所在の"&amp;$D132,IF(OR($B132=1,$B132=2),$D132&amp;$C132,IF($B132=3,$D132&amp;"学校",IF($B132=6,_xlfn.TEXTBEFORE($D132,"高専")&amp;$C132,IF($B132=8,$C132&amp;"（"&amp;$D132&amp;"）",IF($B132=9,$D132,""))))))</f>
        <v>苫小牧東高等学校</v>
      </c>
    </row>
    <row r="133" spans="1:8">
      <c r="A133" s="4">
        <v>2</v>
      </c>
      <c r="B133" s="7">
        <v>1</v>
      </c>
      <c r="C133" s="7" t="str">
        <f t="shared" si="4"/>
        <v>高等学校</v>
      </c>
      <c r="D133" s="7" t="s">
        <v>11381</v>
      </c>
      <c r="E133" s="8" t="s">
        <v>11382</v>
      </c>
      <c r="F133" s="4" t="str">
        <f>IFERROR(IF(VALUE(LEFT($E133,5))&gt;50000,"",_xlfn.XLOOKUP(IF(VALUE(LEFT($E133,2))&gt;9,VALUE(LEFT($E133,2)),"0"&amp;VALUE(LEFT($E133,2))),Sheet1!$E:$E,Sheet1!$F:$F)),"")</f>
        <v>北海道</v>
      </c>
      <c r="G133" s="4" t="str">
        <f t="shared" si="5"/>
        <v>公立</v>
      </c>
      <c r="H133" s="7" t="str">
        <f>IF($D133="上記以外の高等学校等",_xlfn.XLOOKUP(IF(VALUE(LEFT($E133,2))&gt;10,VALUE(LEFT($E133,2)),"0"&amp;VALUE(LEFT($E133,2))),Sheet1!$E:$E,Sheet1!$F:$F)&amp;"所在の"&amp;$D133,IF(OR($B133=1,$B133=2),$D133&amp;$C133,IF($B133=3,$D133&amp;"学校",IF($B133=6,_xlfn.TEXTBEFORE($D133,"高専")&amp;$C133,IF($B133=8,$C133&amp;"（"&amp;$D133&amp;"）",IF($B133=9,$D133,""))))))</f>
        <v>苫小牧西高等学校</v>
      </c>
    </row>
    <row r="134" spans="1:8">
      <c r="A134" s="4">
        <v>2</v>
      </c>
      <c r="B134" s="7">
        <v>1</v>
      </c>
      <c r="C134" s="7" t="str">
        <f t="shared" si="4"/>
        <v>高等学校</v>
      </c>
      <c r="D134" s="7" t="s">
        <v>11379</v>
      </c>
      <c r="E134" s="8" t="s">
        <v>11380</v>
      </c>
      <c r="F134" s="4" t="str">
        <f>IFERROR(IF(VALUE(LEFT($E134,5))&gt;50000,"",_xlfn.XLOOKUP(IF(VALUE(LEFT($E134,2))&gt;9,VALUE(LEFT($E134,2)),"0"&amp;VALUE(LEFT($E134,2))),Sheet1!$E:$E,Sheet1!$F:$F)),"")</f>
        <v>北海道</v>
      </c>
      <c r="G134" s="4" t="str">
        <f t="shared" si="5"/>
        <v>公立</v>
      </c>
      <c r="H134" s="7" t="str">
        <f>IF($D134="上記以外の高等学校等",_xlfn.XLOOKUP(IF(VALUE(LEFT($E134,2))&gt;10,VALUE(LEFT($E134,2)),"0"&amp;VALUE(LEFT($E134,2))),Sheet1!$E:$E,Sheet1!$F:$F)&amp;"所在の"&amp;$D134,IF(OR($B134=1,$B134=2),$D134&amp;$C134,IF($B134=3,$D134&amp;"学校",IF($B134=6,_xlfn.TEXTBEFORE($D134,"高専")&amp;$C134,IF($B134=8,$C134&amp;"（"&amp;$D134&amp;"）",IF($B134=9,$D134,""))))))</f>
        <v>苫小牧南高等学校</v>
      </c>
    </row>
    <row r="135" spans="1:8">
      <c r="A135" s="4">
        <v>2</v>
      </c>
      <c r="B135" s="7">
        <v>1</v>
      </c>
      <c r="C135" s="7" t="str">
        <f t="shared" si="4"/>
        <v>高等学校</v>
      </c>
      <c r="D135" s="7" t="s">
        <v>11377</v>
      </c>
      <c r="E135" s="8" t="s">
        <v>11378</v>
      </c>
      <c r="F135" s="4" t="str">
        <f>IFERROR(IF(VALUE(LEFT($E135,5))&gt;50000,"",_xlfn.XLOOKUP(IF(VALUE(LEFT($E135,2))&gt;9,VALUE(LEFT($E135,2)),"0"&amp;VALUE(LEFT($E135,2))),Sheet1!$E:$E,Sheet1!$F:$F)),"")</f>
        <v>北海道</v>
      </c>
      <c r="G135" s="4" t="str">
        <f t="shared" si="5"/>
        <v>公立</v>
      </c>
      <c r="H135" s="7" t="str">
        <f>IF($D135="上記以外の高等学校等",_xlfn.XLOOKUP(IF(VALUE(LEFT($E135,2))&gt;10,VALUE(LEFT($E135,2)),"0"&amp;VALUE(LEFT($E135,2))),Sheet1!$E:$E,Sheet1!$F:$F)&amp;"所在の"&amp;$D135,IF(OR($B135=1,$B135=2),$D135&amp;$C135,IF($B135=3,$D135&amp;"学校",IF($B135=6,_xlfn.TEXTBEFORE($D135,"高専")&amp;$C135,IF($B135=8,$C135&amp;"（"&amp;$D135&amp;"）",IF($B135=9,$D135,""))))))</f>
        <v>苫小牧工業高等学校</v>
      </c>
    </row>
    <row r="136" spans="1:8">
      <c r="A136" s="4">
        <v>2</v>
      </c>
      <c r="B136" s="7">
        <v>1</v>
      </c>
      <c r="C136" s="7" t="str">
        <f t="shared" si="4"/>
        <v>高等学校</v>
      </c>
      <c r="D136" s="7" t="s">
        <v>11375</v>
      </c>
      <c r="E136" s="8" t="s">
        <v>11376</v>
      </c>
      <c r="F136" s="4" t="str">
        <f>IFERROR(IF(VALUE(LEFT($E136,5))&gt;50000,"",_xlfn.XLOOKUP(IF(VALUE(LEFT($E136,2))&gt;9,VALUE(LEFT($E136,2)),"0"&amp;VALUE(LEFT($E136,2))),Sheet1!$E:$E,Sheet1!$F:$F)),"")</f>
        <v>北海道</v>
      </c>
      <c r="G136" s="4" t="str">
        <f t="shared" si="5"/>
        <v>公立</v>
      </c>
      <c r="H136" s="7" t="str">
        <f>IF($D136="上記以外の高等学校等",_xlfn.XLOOKUP(IF(VALUE(LEFT($E136,2))&gt;10,VALUE(LEFT($E136,2)),"0"&amp;VALUE(LEFT($E136,2))),Sheet1!$E:$E,Sheet1!$F:$F)&amp;"所在の"&amp;$D136,IF(OR($B136=1,$B136=2),$D136&amp;$C136,IF($B136=3,$D136&amp;"学校",IF($B136=6,_xlfn.TEXTBEFORE($D136,"高専")&amp;$C136,IF($B136=8,$C136&amp;"（"&amp;$D136&amp;"）",IF($B136=9,$D136,""))))))</f>
        <v>穂別高等学校</v>
      </c>
    </row>
    <row r="137" spans="1:8">
      <c r="A137" s="4">
        <v>2</v>
      </c>
      <c r="B137" s="7">
        <v>1</v>
      </c>
      <c r="C137" s="7" t="str">
        <f t="shared" si="4"/>
        <v>高等学校</v>
      </c>
      <c r="D137" s="7" t="s">
        <v>11373</v>
      </c>
      <c r="E137" s="8" t="s">
        <v>11374</v>
      </c>
      <c r="F137" s="4" t="str">
        <f>IFERROR(IF(VALUE(LEFT($E137,5))&gt;50000,"",_xlfn.XLOOKUP(IF(VALUE(LEFT($E137,2))&gt;9,VALUE(LEFT($E137,2)),"0"&amp;VALUE(LEFT($E137,2))),Sheet1!$E:$E,Sheet1!$F:$F)),"")</f>
        <v>北海道</v>
      </c>
      <c r="G137" s="4" t="str">
        <f t="shared" si="5"/>
        <v>公立</v>
      </c>
      <c r="H137" s="7" t="str">
        <f>IF($D137="上記以外の高等学校等",_xlfn.XLOOKUP(IF(VALUE(LEFT($E137,2))&gt;10,VALUE(LEFT($E137,2)),"0"&amp;VALUE(LEFT($E137,2))),Sheet1!$E:$E,Sheet1!$F:$F)&amp;"所在の"&amp;$D137,IF(OR($B137=1,$B137=2),$D137&amp;$C137,IF($B137=3,$D137&amp;"学校",IF($B137=6,_xlfn.TEXTBEFORE($D137,"高専")&amp;$C137,IF($B137=8,$C137&amp;"（"&amp;$D137&amp;"）",IF($B137=9,$D137,""))))))</f>
        <v>追分高等学校</v>
      </c>
    </row>
    <row r="138" spans="1:8">
      <c r="A138" s="4">
        <v>2</v>
      </c>
      <c r="B138" s="7">
        <v>1</v>
      </c>
      <c r="C138" s="7" t="str">
        <f t="shared" si="4"/>
        <v>高等学校</v>
      </c>
      <c r="D138" s="7" t="s">
        <v>11371</v>
      </c>
      <c r="E138" s="8" t="s">
        <v>11372</v>
      </c>
      <c r="F138" s="4" t="str">
        <f>IFERROR(IF(VALUE(LEFT($E138,5))&gt;50000,"",_xlfn.XLOOKUP(IF(VALUE(LEFT($E138,2))&gt;9,VALUE(LEFT($E138,2)),"0"&amp;VALUE(LEFT($E138,2))),Sheet1!$E:$E,Sheet1!$F:$F)),"")</f>
        <v>北海道</v>
      </c>
      <c r="G138" s="4" t="str">
        <f t="shared" si="5"/>
        <v>公立</v>
      </c>
      <c r="H138" s="7" t="str">
        <f>IF($D138="上記以外の高等学校等",_xlfn.XLOOKUP(IF(VALUE(LEFT($E138,2))&gt;10,VALUE(LEFT($E138,2)),"0"&amp;VALUE(LEFT($E138,2))),Sheet1!$E:$E,Sheet1!$F:$F)&amp;"所在の"&amp;$D138,IF(OR($B138=1,$B138=2),$D138&amp;$C138,IF($B138=3,$D138&amp;"学校",IF($B138=6,_xlfn.TEXTBEFORE($D138,"高専")&amp;$C138,IF($B138=8,$C138&amp;"（"&amp;$D138&amp;"）",IF($B138=9,$D138,""))))))</f>
        <v>伊達開来高等学校</v>
      </c>
    </row>
    <row r="139" spans="1:8">
      <c r="A139" s="4">
        <v>2</v>
      </c>
      <c r="B139" s="7">
        <v>1</v>
      </c>
      <c r="C139" s="7" t="str">
        <f t="shared" si="4"/>
        <v>高等学校</v>
      </c>
      <c r="D139" s="7" t="s">
        <v>11369</v>
      </c>
      <c r="E139" s="8" t="s">
        <v>11370</v>
      </c>
      <c r="F139" s="4" t="str">
        <f>IFERROR(IF(VALUE(LEFT($E139,5))&gt;50000,"",_xlfn.XLOOKUP(IF(VALUE(LEFT($E139,2))&gt;9,VALUE(LEFT($E139,2)),"0"&amp;VALUE(LEFT($E139,2))),Sheet1!$E:$E,Sheet1!$F:$F)),"")</f>
        <v>北海道</v>
      </c>
      <c r="G139" s="4" t="str">
        <f t="shared" si="5"/>
        <v>公立</v>
      </c>
      <c r="H139" s="7" t="str">
        <f>IF($D139="上記以外の高等学校等",_xlfn.XLOOKUP(IF(VALUE(LEFT($E139,2))&gt;10,VALUE(LEFT($E139,2)),"0"&amp;VALUE(LEFT($E139,2))),Sheet1!$E:$E,Sheet1!$F:$F)&amp;"所在の"&amp;$D139,IF(OR($B139=1,$B139=2),$D139&amp;$C139,IF($B139=3,$D139&amp;"学校",IF($B139=6,_xlfn.TEXTBEFORE($D139,"高専")&amp;$C139,IF($B139=8,$C139&amp;"（"&amp;$D139&amp;"）",IF($B139=9,$D139,""))))))</f>
        <v>虻田高等学校</v>
      </c>
    </row>
    <row r="140" spans="1:8">
      <c r="A140" s="4">
        <v>2</v>
      </c>
      <c r="B140" s="7">
        <v>1</v>
      </c>
      <c r="C140" s="7" t="str">
        <f t="shared" si="4"/>
        <v>高等学校</v>
      </c>
      <c r="D140" s="7" t="s">
        <v>11367</v>
      </c>
      <c r="E140" s="8" t="s">
        <v>11368</v>
      </c>
      <c r="F140" s="4" t="str">
        <f>IFERROR(IF(VALUE(LEFT($E140,5))&gt;50000,"",_xlfn.XLOOKUP(IF(VALUE(LEFT($E140,2))&gt;9,VALUE(LEFT($E140,2)),"0"&amp;VALUE(LEFT($E140,2))),Sheet1!$E:$E,Sheet1!$F:$F)),"")</f>
        <v>北海道</v>
      </c>
      <c r="G140" s="4" t="str">
        <f t="shared" si="5"/>
        <v>公立</v>
      </c>
      <c r="H140" s="7" t="str">
        <f>IF($D140="上記以外の高等学校等",_xlfn.XLOOKUP(IF(VALUE(LEFT($E140,2))&gt;10,VALUE(LEFT($E140,2)),"0"&amp;VALUE(LEFT($E140,2))),Sheet1!$E:$E,Sheet1!$F:$F)&amp;"所在の"&amp;$D140,IF(OR($B140=1,$B140=2),$D140&amp;$C140,IF($B140=3,$D140&amp;"学校",IF($B140=6,_xlfn.TEXTBEFORE($D140,"高専")&amp;$C140,IF($B140=8,$C140&amp;"（"&amp;$D140&amp;"）",IF($B140=9,$D140,""))))))</f>
        <v>鵡川高等学校</v>
      </c>
    </row>
    <row r="141" spans="1:8">
      <c r="A141" s="4">
        <v>2</v>
      </c>
      <c r="B141" s="7">
        <v>1</v>
      </c>
      <c r="C141" s="7" t="str">
        <f t="shared" si="4"/>
        <v>高等学校</v>
      </c>
      <c r="D141" s="7" t="s">
        <v>11365</v>
      </c>
      <c r="E141" s="8" t="s">
        <v>11366</v>
      </c>
      <c r="F141" s="4" t="str">
        <f>IFERROR(IF(VALUE(LEFT($E141,5))&gt;50000,"",_xlfn.XLOOKUP(IF(VALUE(LEFT($E141,2))&gt;9,VALUE(LEFT($E141,2)),"0"&amp;VALUE(LEFT($E141,2))),Sheet1!$E:$E,Sheet1!$F:$F)),"")</f>
        <v>北海道</v>
      </c>
      <c r="G141" s="4" t="str">
        <f t="shared" si="5"/>
        <v>公立</v>
      </c>
      <c r="H141" s="7" t="str">
        <f>IF($D141="上記以外の高等学校等",_xlfn.XLOOKUP(IF(VALUE(LEFT($E141,2))&gt;10,VALUE(LEFT($E141,2)),"0"&amp;VALUE(LEFT($E141,2))),Sheet1!$E:$E,Sheet1!$F:$F)&amp;"所在の"&amp;$D141,IF(OR($B141=1,$B141=2),$D141&amp;$C141,IF($B141=3,$D141&amp;"学校",IF($B141=6,_xlfn.TEXTBEFORE($D141,"高専")&amp;$C141,IF($B141=8,$C141&amp;"（"&amp;$D141&amp;"）",IF($B141=9,$D141,""))))))</f>
        <v>厚真高等学校</v>
      </c>
    </row>
    <row r="142" spans="1:8">
      <c r="A142" s="4">
        <v>4</v>
      </c>
      <c r="B142" s="7">
        <v>1</v>
      </c>
      <c r="C142" s="7" t="str">
        <f t="shared" si="4"/>
        <v>高等学校</v>
      </c>
      <c r="D142" s="7" t="s">
        <v>11363</v>
      </c>
      <c r="E142" s="8" t="s">
        <v>11364</v>
      </c>
      <c r="F142" s="4" t="str">
        <f>IFERROR(IF(VALUE(LEFT($E142,5))&gt;50000,"",_xlfn.XLOOKUP(IF(VALUE(LEFT($E142,2))&gt;9,VALUE(LEFT($E142,2)),"0"&amp;VALUE(LEFT($E142,2))),Sheet1!$E:$E,Sheet1!$F:$F)),"")</f>
        <v>北海道</v>
      </c>
      <c r="G142" s="4" t="str">
        <f t="shared" si="5"/>
        <v>公立</v>
      </c>
      <c r="H142" s="7" t="str">
        <f>IF($D142="上記以外の高等学校等",_xlfn.XLOOKUP(IF(VALUE(LEFT($E142,2))&gt;10,VALUE(LEFT($E142,2)),"0"&amp;VALUE(LEFT($E142,2))),Sheet1!$E:$E,Sheet1!$F:$F)&amp;"所在の"&amp;$D142,IF(OR($B142=1,$B142=2),$D142&amp;$C142,IF($B142=3,$D142&amp;"学校",IF($B142=6,_xlfn.TEXTBEFORE($D142,"高専")&amp;$C142,IF($B142=8,$C142&amp;"（"&amp;$D142&amp;"）",IF($B142=9,$D142,""))))))</f>
        <v>壮瞥高等学校</v>
      </c>
    </row>
    <row r="143" spans="1:8">
      <c r="A143" s="4">
        <v>2</v>
      </c>
      <c r="B143" s="7">
        <v>1</v>
      </c>
      <c r="C143" s="7" t="str">
        <f t="shared" si="4"/>
        <v>高等学校</v>
      </c>
      <c r="D143" s="7" t="s">
        <v>11361</v>
      </c>
      <c r="E143" s="8" t="s">
        <v>11362</v>
      </c>
      <c r="F143" s="4" t="str">
        <f>IFERROR(IF(VALUE(LEFT($E143,5))&gt;50000,"",_xlfn.XLOOKUP(IF(VALUE(LEFT($E143,2))&gt;9,VALUE(LEFT($E143,2)),"0"&amp;VALUE(LEFT($E143,2))),Sheet1!$E:$E,Sheet1!$F:$F)),"")</f>
        <v>北海道</v>
      </c>
      <c r="G143" s="4" t="str">
        <f t="shared" si="5"/>
        <v>公立</v>
      </c>
      <c r="H143" s="7" t="str">
        <f>IF($D143="上記以外の高等学校等",_xlfn.XLOOKUP(IF(VALUE(LEFT($E143,2))&gt;10,VALUE(LEFT($E143,2)),"0"&amp;VALUE(LEFT($E143,2))),Sheet1!$E:$E,Sheet1!$F:$F)&amp;"所在の"&amp;$D143,IF(OR($B143=1,$B143=2),$D143&amp;$C143,IF($B143=3,$D143&amp;"学校",IF($B143=6,_xlfn.TEXTBEFORE($D143,"高専")&amp;$C143,IF($B143=8,$C143&amp;"（"&amp;$D143&amp;"）",IF($B143=9,$D143,""))))))</f>
        <v>浦河高等学校</v>
      </c>
    </row>
    <row r="144" spans="1:8">
      <c r="A144" s="4">
        <v>2</v>
      </c>
      <c r="B144" s="7">
        <v>1</v>
      </c>
      <c r="C144" s="7" t="str">
        <f t="shared" si="4"/>
        <v>高等学校</v>
      </c>
      <c r="D144" s="7" t="s">
        <v>11359</v>
      </c>
      <c r="E144" s="8" t="s">
        <v>11360</v>
      </c>
      <c r="F144" s="4" t="str">
        <f>IFERROR(IF(VALUE(LEFT($E144,5))&gt;50000,"",_xlfn.XLOOKUP(IF(VALUE(LEFT($E144,2))&gt;9,VALUE(LEFT($E144,2)),"0"&amp;VALUE(LEFT($E144,2))),Sheet1!$E:$E,Sheet1!$F:$F)),"")</f>
        <v>北海道</v>
      </c>
      <c r="G144" s="4" t="str">
        <f t="shared" si="5"/>
        <v>公立</v>
      </c>
      <c r="H144" s="7" t="str">
        <f>IF($D144="上記以外の高等学校等",_xlfn.XLOOKUP(IF(VALUE(LEFT($E144,2))&gt;10,VALUE(LEFT($E144,2)),"0"&amp;VALUE(LEFT($E144,2))),Sheet1!$E:$E,Sheet1!$F:$F)&amp;"所在の"&amp;$D144,IF(OR($B144=1,$B144=2),$D144&amp;$C144,IF($B144=3,$D144&amp;"学校",IF($B144=6,_xlfn.TEXTBEFORE($D144,"高専")&amp;$C144,IF($B144=8,$C144&amp;"（"&amp;$D144&amp;"）",IF($B144=9,$D144,""))))))</f>
        <v>静内高等学校</v>
      </c>
    </row>
    <row r="145" spans="1:8">
      <c r="A145" s="4">
        <v>2</v>
      </c>
      <c r="B145" s="7">
        <v>1</v>
      </c>
      <c r="C145" s="7" t="str">
        <f t="shared" si="4"/>
        <v>高等学校</v>
      </c>
      <c r="D145" s="7" t="s">
        <v>11357</v>
      </c>
      <c r="E145" s="8" t="s">
        <v>11358</v>
      </c>
      <c r="F145" s="4" t="str">
        <f>IFERROR(IF(VALUE(LEFT($E145,5))&gt;50000,"",_xlfn.XLOOKUP(IF(VALUE(LEFT($E145,2))&gt;9,VALUE(LEFT($E145,2)),"0"&amp;VALUE(LEFT($E145,2))),Sheet1!$E:$E,Sheet1!$F:$F)),"")</f>
        <v>北海道</v>
      </c>
      <c r="G145" s="4" t="str">
        <f t="shared" si="5"/>
        <v>公立</v>
      </c>
      <c r="H145" s="7" t="str">
        <f>IF($D145="上記以外の高等学校等",_xlfn.XLOOKUP(IF(VALUE(LEFT($E145,2))&gt;10,VALUE(LEFT($E145,2)),"0"&amp;VALUE(LEFT($E145,2))),Sheet1!$E:$E,Sheet1!$F:$F)&amp;"所在の"&amp;$D145,IF(OR($B145=1,$B145=2),$D145&amp;$C145,IF($B145=3,$D145&amp;"学校",IF($B145=6,_xlfn.TEXTBEFORE($D145,"高専")&amp;$C145,IF($B145=8,$C145&amp;"（"&amp;$D145&amp;"）",IF($B145=9,$D145,""))))))</f>
        <v>富川高等学校</v>
      </c>
    </row>
    <row r="146" spans="1:8">
      <c r="A146" s="4">
        <v>2</v>
      </c>
      <c r="B146" s="7">
        <v>1</v>
      </c>
      <c r="C146" s="7" t="str">
        <f t="shared" si="4"/>
        <v>高等学校</v>
      </c>
      <c r="D146" s="7" t="s">
        <v>11355</v>
      </c>
      <c r="E146" s="8" t="s">
        <v>11356</v>
      </c>
      <c r="F146" s="4" t="str">
        <f>IFERROR(IF(VALUE(LEFT($E146,5))&gt;50000,"",_xlfn.XLOOKUP(IF(VALUE(LEFT($E146,2))&gt;9,VALUE(LEFT($E146,2)),"0"&amp;VALUE(LEFT($E146,2))),Sheet1!$E:$E,Sheet1!$F:$F)),"")</f>
        <v>北海道</v>
      </c>
      <c r="G146" s="4" t="str">
        <f t="shared" si="5"/>
        <v>公立</v>
      </c>
      <c r="H146" s="7" t="str">
        <f>IF($D146="上記以外の高等学校等",_xlfn.XLOOKUP(IF(VALUE(LEFT($E146,2))&gt;10,VALUE(LEFT($E146,2)),"0"&amp;VALUE(LEFT($E146,2))),Sheet1!$E:$E,Sheet1!$F:$F)&amp;"所在の"&amp;$D146,IF(OR($B146=1,$B146=2),$D146&amp;$C146,IF($B146=3,$D146&amp;"学校",IF($B146=6,_xlfn.TEXTBEFORE($D146,"高専")&amp;$C146,IF($B146=8,$C146&amp;"（"&amp;$D146&amp;"）",IF($B146=9,$D146,""))))))</f>
        <v>平取高等学校</v>
      </c>
    </row>
    <row r="147" spans="1:8">
      <c r="A147" s="4">
        <v>4</v>
      </c>
      <c r="B147" s="7">
        <v>1</v>
      </c>
      <c r="C147" s="7" t="str">
        <f t="shared" si="4"/>
        <v>高等学校</v>
      </c>
      <c r="D147" s="7" t="s">
        <v>3019</v>
      </c>
      <c r="E147" s="8" t="s">
        <v>11354</v>
      </c>
      <c r="F147" s="4" t="str">
        <f>IFERROR(IF(VALUE(LEFT($E147,5))&gt;50000,"",_xlfn.XLOOKUP(IF(VALUE(LEFT($E147,2))&gt;9,VALUE(LEFT($E147,2)),"0"&amp;VALUE(LEFT($E147,2))),Sheet1!$E:$E,Sheet1!$F:$F)),"")</f>
        <v>北海道</v>
      </c>
      <c r="G147" s="4" t="str">
        <f t="shared" si="5"/>
        <v>公立</v>
      </c>
      <c r="H147" s="7" t="str">
        <f>IF($D147="上記以外の高等学校等",_xlfn.XLOOKUP(IF(VALUE(LEFT($E147,2))&gt;10,VALUE(LEFT($E147,2)),"0"&amp;VALUE(LEFT($E147,2))),Sheet1!$E:$E,Sheet1!$F:$F)&amp;"所在の"&amp;$D147,IF(OR($B147=1,$B147=2),$D147&amp;$C147,IF($B147=3,$D147&amp;"学校",IF($B147=6,_xlfn.TEXTBEFORE($D147,"高専")&amp;$C147,IF($B147=8,$C147&amp;"（"&amp;$D147&amp;"）",IF($B147=9,$D147,""))))))</f>
        <v>日高高等学校</v>
      </c>
    </row>
    <row r="148" spans="1:8">
      <c r="A148" s="4">
        <v>4</v>
      </c>
      <c r="B148" s="7">
        <v>1</v>
      </c>
      <c r="C148" s="7" t="str">
        <f t="shared" si="4"/>
        <v>高等学校</v>
      </c>
      <c r="D148" s="7" t="s">
        <v>11352</v>
      </c>
      <c r="E148" s="8" t="s">
        <v>11353</v>
      </c>
      <c r="F148" s="4" t="str">
        <f>IFERROR(IF(VALUE(LEFT($E148,5))&gt;50000,"",_xlfn.XLOOKUP(IF(VALUE(LEFT($E148,2))&gt;9,VALUE(LEFT($E148,2)),"0"&amp;VALUE(LEFT($E148,2))),Sheet1!$E:$E,Sheet1!$F:$F)),"")</f>
        <v>北海道</v>
      </c>
      <c r="G148" s="4" t="str">
        <f t="shared" si="5"/>
        <v>公立</v>
      </c>
      <c r="H148" s="7" t="str">
        <f>IF($D148="上記以外の高等学校等",_xlfn.XLOOKUP(IF(VALUE(LEFT($E148,2))&gt;10,VALUE(LEFT($E148,2)),"0"&amp;VALUE(LEFT($E148,2))),Sheet1!$E:$E,Sheet1!$F:$F)&amp;"所在の"&amp;$D148,IF(OR($B148=1,$B148=2),$D148&amp;$C148,IF($B148=3,$D148&amp;"学校",IF($B148=6,_xlfn.TEXTBEFORE($D148,"高専")&amp;$C148,IF($B148=8,$C148&amp;"（"&amp;$D148&amp;"）",IF($B148=9,$D148,""))))))</f>
        <v>えりも高等学校</v>
      </c>
    </row>
    <row r="149" spans="1:8">
      <c r="A149" s="4">
        <v>2</v>
      </c>
      <c r="B149" s="7">
        <v>1</v>
      </c>
      <c r="C149" s="7" t="str">
        <f t="shared" si="4"/>
        <v>高等学校</v>
      </c>
      <c r="D149" s="7" t="s">
        <v>11350</v>
      </c>
      <c r="E149" s="8" t="s">
        <v>11351</v>
      </c>
      <c r="F149" s="4" t="str">
        <f>IFERROR(IF(VALUE(LEFT($E149,5))&gt;50000,"",_xlfn.XLOOKUP(IF(VALUE(LEFT($E149,2))&gt;9,VALUE(LEFT($E149,2)),"0"&amp;VALUE(LEFT($E149,2))),Sheet1!$E:$E,Sheet1!$F:$F)),"")</f>
        <v>北海道</v>
      </c>
      <c r="G149" s="4" t="str">
        <f t="shared" si="5"/>
        <v>公立</v>
      </c>
      <c r="H149" s="7" t="str">
        <f>IF($D149="上記以外の高等学校等",_xlfn.XLOOKUP(IF(VALUE(LEFT($E149,2))&gt;10,VALUE(LEFT($E149,2)),"0"&amp;VALUE(LEFT($E149,2))),Sheet1!$E:$E,Sheet1!$F:$F)&amp;"所在の"&amp;$D149,IF(OR($B149=1,$B149=2),$D149&amp;$C149,IF($B149=3,$D149&amp;"学校",IF($B149=6,_xlfn.TEXTBEFORE($D149,"高専")&amp;$C149,IF($B149=8,$C149&amp;"（"&amp;$D149&amp;"）",IF($B149=9,$D149,""))))))</f>
        <v>帯広柏葉高等学校</v>
      </c>
    </row>
    <row r="150" spans="1:8">
      <c r="A150" s="4">
        <v>2</v>
      </c>
      <c r="B150" s="7">
        <v>1</v>
      </c>
      <c r="C150" s="7" t="str">
        <f t="shared" si="4"/>
        <v>高等学校</v>
      </c>
      <c r="D150" s="7" t="s">
        <v>11348</v>
      </c>
      <c r="E150" s="8" t="s">
        <v>11349</v>
      </c>
      <c r="F150" s="4" t="str">
        <f>IFERROR(IF(VALUE(LEFT($E150,5))&gt;50000,"",_xlfn.XLOOKUP(IF(VALUE(LEFT($E150,2))&gt;9,VALUE(LEFT($E150,2)),"0"&amp;VALUE(LEFT($E150,2))),Sheet1!$E:$E,Sheet1!$F:$F)),"")</f>
        <v>北海道</v>
      </c>
      <c r="G150" s="4" t="str">
        <f t="shared" si="5"/>
        <v>公立</v>
      </c>
      <c r="H150" s="7" t="str">
        <f>IF($D150="上記以外の高等学校等",_xlfn.XLOOKUP(IF(VALUE(LEFT($E150,2))&gt;10,VALUE(LEFT($E150,2)),"0"&amp;VALUE(LEFT($E150,2))),Sheet1!$E:$E,Sheet1!$F:$F)&amp;"所在の"&amp;$D150,IF(OR($B150=1,$B150=2),$D150&amp;$C150,IF($B150=3,$D150&amp;"学校",IF($B150=6,_xlfn.TEXTBEFORE($D150,"高専")&amp;$C150,IF($B150=8,$C150&amp;"（"&amp;$D150&amp;"）",IF($B150=9,$D150,""))))))</f>
        <v>帯広三条高等学校</v>
      </c>
    </row>
    <row r="151" spans="1:8">
      <c r="A151" s="4">
        <v>2</v>
      </c>
      <c r="B151" s="7">
        <v>1</v>
      </c>
      <c r="C151" s="7" t="str">
        <f t="shared" si="4"/>
        <v>高等学校</v>
      </c>
      <c r="D151" s="7" t="s">
        <v>11346</v>
      </c>
      <c r="E151" s="8" t="s">
        <v>11347</v>
      </c>
      <c r="F151" s="4" t="str">
        <f>IFERROR(IF(VALUE(LEFT($E151,5))&gt;50000,"",_xlfn.XLOOKUP(IF(VALUE(LEFT($E151,2))&gt;9,VALUE(LEFT($E151,2)),"0"&amp;VALUE(LEFT($E151,2))),Sheet1!$E:$E,Sheet1!$F:$F)),"")</f>
        <v>北海道</v>
      </c>
      <c r="G151" s="4" t="str">
        <f t="shared" si="5"/>
        <v>公立</v>
      </c>
      <c r="H151" s="7" t="str">
        <f>IF($D151="上記以外の高等学校等",_xlfn.XLOOKUP(IF(VALUE(LEFT($E151,2))&gt;10,VALUE(LEFT($E151,2)),"0"&amp;VALUE(LEFT($E151,2))),Sheet1!$E:$E,Sheet1!$F:$F)&amp;"所在の"&amp;$D151,IF(OR($B151=1,$B151=2),$D151&amp;$C151,IF($B151=3,$D151&amp;"学校",IF($B151=6,_xlfn.TEXTBEFORE($D151,"高専")&amp;$C151,IF($B151=8,$C151&amp;"（"&amp;$D151&amp;"）",IF($B151=9,$D151,""))))))</f>
        <v>帯広農業高等学校</v>
      </c>
    </row>
    <row r="152" spans="1:8">
      <c r="A152" s="4">
        <v>2</v>
      </c>
      <c r="B152" s="7">
        <v>1</v>
      </c>
      <c r="C152" s="7" t="str">
        <f t="shared" si="4"/>
        <v>高等学校</v>
      </c>
      <c r="D152" s="7" t="s">
        <v>11344</v>
      </c>
      <c r="E152" s="8" t="s">
        <v>11345</v>
      </c>
      <c r="F152" s="4" t="str">
        <f>IFERROR(IF(VALUE(LEFT($E152,5))&gt;50000,"",_xlfn.XLOOKUP(IF(VALUE(LEFT($E152,2))&gt;9,VALUE(LEFT($E152,2)),"0"&amp;VALUE(LEFT($E152,2))),Sheet1!$E:$E,Sheet1!$F:$F)),"")</f>
        <v>北海道</v>
      </c>
      <c r="G152" s="4" t="str">
        <f t="shared" si="5"/>
        <v>公立</v>
      </c>
      <c r="H152" s="7" t="str">
        <f>IF($D152="上記以外の高等学校等",_xlfn.XLOOKUP(IF(VALUE(LEFT($E152,2))&gt;10,VALUE(LEFT($E152,2)),"0"&amp;VALUE(LEFT($E152,2))),Sheet1!$E:$E,Sheet1!$F:$F)&amp;"所在の"&amp;$D152,IF(OR($B152=1,$B152=2),$D152&amp;$C152,IF($B152=3,$D152&amp;"学校",IF($B152=6,_xlfn.TEXTBEFORE($D152,"高専")&amp;$C152,IF($B152=8,$C152&amp;"（"&amp;$D152&amp;"）",IF($B152=9,$D152,""))))))</f>
        <v>帯広工業高等学校</v>
      </c>
    </row>
    <row r="153" spans="1:8">
      <c r="A153" s="4">
        <v>2</v>
      </c>
      <c r="B153" s="7">
        <v>1</v>
      </c>
      <c r="C153" s="7" t="str">
        <f t="shared" si="4"/>
        <v>高等学校</v>
      </c>
      <c r="D153" s="7" t="s">
        <v>11342</v>
      </c>
      <c r="E153" s="8" t="s">
        <v>11343</v>
      </c>
      <c r="F153" s="4" t="str">
        <f>IFERROR(IF(VALUE(LEFT($E153,5))&gt;50000,"",_xlfn.XLOOKUP(IF(VALUE(LEFT($E153,2))&gt;9,VALUE(LEFT($E153,2)),"0"&amp;VALUE(LEFT($E153,2))),Sheet1!$E:$E,Sheet1!$F:$F)),"")</f>
        <v>北海道</v>
      </c>
      <c r="G153" s="4" t="str">
        <f t="shared" si="5"/>
        <v>公立</v>
      </c>
      <c r="H153" s="7" t="str">
        <f>IF($D153="上記以外の高等学校等",_xlfn.XLOOKUP(IF(VALUE(LEFT($E153,2))&gt;10,VALUE(LEFT($E153,2)),"0"&amp;VALUE(LEFT($E153,2))),Sheet1!$E:$E,Sheet1!$F:$F)&amp;"所在の"&amp;$D153,IF(OR($B153=1,$B153=2),$D153&amp;$C153,IF($B153=3,$D153&amp;"学校",IF($B153=6,_xlfn.TEXTBEFORE($D153,"高専")&amp;$C153,IF($B153=8,$C153&amp;"（"&amp;$D153&amp;"）",IF($B153=9,$D153,""))))))</f>
        <v>本別高等学校</v>
      </c>
    </row>
    <row r="154" spans="1:8">
      <c r="A154" s="4">
        <v>2</v>
      </c>
      <c r="B154" s="7">
        <v>1</v>
      </c>
      <c r="C154" s="7" t="str">
        <f t="shared" si="4"/>
        <v>高等学校</v>
      </c>
      <c r="D154" s="7" t="s">
        <v>2020</v>
      </c>
      <c r="E154" s="8" t="s">
        <v>11341</v>
      </c>
      <c r="F154" s="4" t="str">
        <f>IFERROR(IF(VALUE(LEFT($E154,5))&gt;50000,"",_xlfn.XLOOKUP(IF(VALUE(LEFT($E154,2))&gt;9,VALUE(LEFT($E154,2)),"0"&amp;VALUE(LEFT($E154,2))),Sheet1!$E:$E,Sheet1!$F:$F)),"")</f>
        <v>北海道</v>
      </c>
      <c r="G154" s="4" t="str">
        <f t="shared" si="5"/>
        <v>公立</v>
      </c>
      <c r="H154" s="7" t="str">
        <f>IF($D154="上記以外の高等学校等",_xlfn.XLOOKUP(IF(VALUE(LEFT($E154,2))&gt;10,VALUE(LEFT($E154,2)),"0"&amp;VALUE(LEFT($E154,2))),Sheet1!$E:$E,Sheet1!$F:$F)&amp;"所在の"&amp;$D154,IF(OR($B154=1,$B154=2),$D154&amp;$C154,IF($B154=3,$D154&amp;"学校",IF($B154=6,_xlfn.TEXTBEFORE($D154,"高専")&amp;$C154,IF($B154=8,$C154&amp;"（"&amp;$D154&amp;"）",IF($B154=9,$D154,""))))))</f>
        <v>池田高等学校</v>
      </c>
    </row>
    <row r="155" spans="1:8">
      <c r="A155" s="4">
        <v>2</v>
      </c>
      <c r="B155" s="7">
        <v>1</v>
      </c>
      <c r="C155" s="7" t="str">
        <f t="shared" si="4"/>
        <v>高等学校</v>
      </c>
      <c r="D155" s="7" t="s">
        <v>1653</v>
      </c>
      <c r="E155" s="8" t="s">
        <v>11340</v>
      </c>
      <c r="F155" s="4" t="str">
        <f>IFERROR(IF(VALUE(LEFT($E155,5))&gt;50000,"",_xlfn.XLOOKUP(IF(VALUE(LEFT($E155,2))&gt;9,VALUE(LEFT($E155,2)),"0"&amp;VALUE(LEFT($E155,2))),Sheet1!$E:$E,Sheet1!$F:$F)),"")</f>
        <v>北海道</v>
      </c>
      <c r="G155" s="4" t="str">
        <f t="shared" si="5"/>
        <v>公立</v>
      </c>
      <c r="H155" s="7" t="str">
        <f>IF($D155="上記以外の高等学校等",_xlfn.XLOOKUP(IF(VALUE(LEFT($E155,2))&gt;10,VALUE(LEFT($E155,2)),"0"&amp;VALUE(LEFT($E155,2))),Sheet1!$E:$E,Sheet1!$F:$F)&amp;"所在の"&amp;$D155,IF(OR($B155=1,$B155=2),$D155&amp;$C155,IF($B155=3,$D155&amp;"学校",IF($B155=6,_xlfn.TEXTBEFORE($D155,"高専")&amp;$C155,IF($B155=8,$C155&amp;"（"&amp;$D155&amp;"）",IF($B155=9,$D155,""))))))</f>
        <v>清水高等学校</v>
      </c>
    </row>
    <row r="156" spans="1:8">
      <c r="A156" s="4">
        <v>2</v>
      </c>
      <c r="B156" s="7">
        <v>1</v>
      </c>
      <c r="C156" s="7" t="str">
        <f t="shared" si="4"/>
        <v>高等学校</v>
      </c>
      <c r="D156" s="7" t="s">
        <v>8141</v>
      </c>
      <c r="E156" s="8" t="s">
        <v>11339</v>
      </c>
      <c r="F156" s="4" t="str">
        <f>IFERROR(IF(VALUE(LEFT($E156,5))&gt;50000,"",_xlfn.XLOOKUP(IF(VALUE(LEFT($E156,2))&gt;9,VALUE(LEFT($E156,2)),"0"&amp;VALUE(LEFT($E156,2))),Sheet1!$E:$E,Sheet1!$F:$F)),"")</f>
        <v>北海道</v>
      </c>
      <c r="G156" s="4" t="str">
        <f t="shared" si="5"/>
        <v>公立</v>
      </c>
      <c r="H156" s="7" t="str">
        <f>IF($D156="上記以外の高等学校等",_xlfn.XLOOKUP(IF(VALUE(LEFT($E156,2))&gt;10,VALUE(LEFT($E156,2)),"0"&amp;VALUE(LEFT($E156,2))),Sheet1!$E:$E,Sheet1!$F:$F)&amp;"所在の"&amp;$D156,IF(OR($B156=1,$B156=2),$D156&amp;$C156,IF($B156=3,$D156&amp;"学校",IF($B156=6,_xlfn.TEXTBEFORE($D156,"高専")&amp;$C156,IF($B156=8,$C156&amp;"（"&amp;$D156&amp;"）",IF($B156=9,$D156,""))))))</f>
        <v>広尾高等学校</v>
      </c>
    </row>
    <row r="157" spans="1:8">
      <c r="A157" s="4">
        <v>2</v>
      </c>
      <c r="B157" s="7">
        <v>1</v>
      </c>
      <c r="C157" s="7" t="str">
        <f t="shared" si="4"/>
        <v>高等学校</v>
      </c>
      <c r="D157" s="7" t="s">
        <v>11337</v>
      </c>
      <c r="E157" s="8" t="s">
        <v>11338</v>
      </c>
      <c r="F157" s="4" t="str">
        <f>IFERROR(IF(VALUE(LEFT($E157,5))&gt;50000,"",_xlfn.XLOOKUP(IF(VALUE(LEFT($E157,2))&gt;9,VALUE(LEFT($E157,2)),"0"&amp;VALUE(LEFT($E157,2))),Sheet1!$E:$E,Sheet1!$F:$F)),"")</f>
        <v>北海道</v>
      </c>
      <c r="G157" s="4" t="str">
        <f t="shared" si="5"/>
        <v>公立</v>
      </c>
      <c r="H157" s="7" t="str">
        <f>IF($D157="上記以外の高等学校等",_xlfn.XLOOKUP(IF(VALUE(LEFT($E157,2))&gt;10,VALUE(LEFT($E157,2)),"0"&amp;VALUE(LEFT($E157,2))),Sheet1!$E:$E,Sheet1!$F:$F)&amp;"所在の"&amp;$D157,IF(OR($B157=1,$B157=2),$D157&amp;$C157,IF($B157=3,$D157&amp;"学校",IF($B157=6,_xlfn.TEXTBEFORE($D157,"高専")&amp;$C157,IF($B157=8,$C157&amp;"（"&amp;$D157&amp;"）",IF($B157=9,$D157,""))))))</f>
        <v>大樹高等学校</v>
      </c>
    </row>
    <row r="158" spans="1:8">
      <c r="A158" s="4">
        <v>2</v>
      </c>
      <c r="B158" s="7">
        <v>1</v>
      </c>
      <c r="C158" s="7" t="str">
        <f t="shared" si="4"/>
        <v>高等学校</v>
      </c>
      <c r="D158" s="7" t="s">
        <v>11335</v>
      </c>
      <c r="E158" s="8" t="s">
        <v>11336</v>
      </c>
      <c r="F158" s="4" t="str">
        <f>IFERROR(IF(VALUE(LEFT($E158,5))&gt;50000,"",_xlfn.XLOOKUP(IF(VALUE(LEFT($E158,2))&gt;9,VALUE(LEFT($E158,2)),"0"&amp;VALUE(LEFT($E158,2))),Sheet1!$E:$E,Sheet1!$F:$F)),"")</f>
        <v>北海道</v>
      </c>
      <c r="G158" s="4" t="str">
        <f t="shared" si="5"/>
        <v>公立</v>
      </c>
      <c r="H158" s="7" t="str">
        <f>IF($D158="上記以外の高等学校等",_xlfn.XLOOKUP(IF(VALUE(LEFT($E158,2))&gt;10,VALUE(LEFT($E158,2)),"0"&amp;VALUE(LEFT($E158,2))),Sheet1!$E:$E,Sheet1!$F:$F)&amp;"所在の"&amp;$D158,IF(OR($B158=1,$B158=2),$D158&amp;$C158,IF($B158=3,$D158&amp;"学校",IF($B158=6,_xlfn.TEXTBEFORE($D158,"高専")&amp;$C158,IF($B158=8,$C158&amp;"（"&amp;$D158&amp;"）",IF($B158=9,$D158,""))))))</f>
        <v>芽室高等学校</v>
      </c>
    </row>
    <row r="159" spans="1:8">
      <c r="A159" s="4">
        <v>2</v>
      </c>
      <c r="B159" s="7">
        <v>1</v>
      </c>
      <c r="C159" s="7" t="str">
        <f t="shared" si="4"/>
        <v>高等学校</v>
      </c>
      <c r="D159" s="7" t="s">
        <v>11333</v>
      </c>
      <c r="E159" s="8" t="s">
        <v>11334</v>
      </c>
      <c r="F159" s="4" t="str">
        <f>IFERROR(IF(VALUE(LEFT($E159,5))&gt;50000,"",_xlfn.XLOOKUP(IF(VALUE(LEFT($E159,2))&gt;9,VALUE(LEFT($E159,2)),"0"&amp;VALUE(LEFT($E159,2))),Sheet1!$E:$E,Sheet1!$F:$F)),"")</f>
        <v>北海道</v>
      </c>
      <c r="G159" s="4" t="str">
        <f t="shared" si="5"/>
        <v>公立</v>
      </c>
      <c r="H159" s="7" t="str">
        <f>IF($D159="上記以外の高等学校等",_xlfn.XLOOKUP(IF(VALUE(LEFT($E159,2))&gt;10,VALUE(LEFT($E159,2)),"0"&amp;VALUE(LEFT($E159,2))),Sheet1!$E:$E,Sheet1!$F:$F)&amp;"所在の"&amp;$D159,IF(OR($B159=1,$B159=2),$D159&amp;$C159,IF($B159=3,$D159&amp;"学校",IF($B159=6,_xlfn.TEXTBEFORE($D159,"高専")&amp;$C159,IF($B159=8,$C159&amp;"（"&amp;$D159&amp;"）",IF($B159=9,$D159,""))))))</f>
        <v>足寄高等学校</v>
      </c>
    </row>
    <row r="160" spans="1:8">
      <c r="A160" s="4">
        <v>2</v>
      </c>
      <c r="B160" s="7">
        <v>1</v>
      </c>
      <c r="C160" s="7" t="str">
        <f t="shared" si="4"/>
        <v>高等学校</v>
      </c>
      <c r="D160" s="7" t="s">
        <v>11331</v>
      </c>
      <c r="E160" s="8" t="s">
        <v>11332</v>
      </c>
      <c r="F160" s="4" t="str">
        <f>IFERROR(IF(VALUE(LEFT($E160,5))&gt;50000,"",_xlfn.XLOOKUP(IF(VALUE(LEFT($E160,2))&gt;9,VALUE(LEFT($E160,2)),"0"&amp;VALUE(LEFT($E160,2))),Sheet1!$E:$E,Sheet1!$F:$F)),"")</f>
        <v>北海道</v>
      </c>
      <c r="G160" s="4" t="str">
        <f t="shared" si="5"/>
        <v>公立</v>
      </c>
      <c r="H160" s="7" t="str">
        <f>IF($D160="上記以外の高等学校等",_xlfn.XLOOKUP(IF(VALUE(LEFT($E160,2))&gt;10,VALUE(LEFT($E160,2)),"0"&amp;VALUE(LEFT($E160,2))),Sheet1!$E:$E,Sheet1!$F:$F)&amp;"所在の"&amp;$D160,IF(OR($B160=1,$B160=2),$D160&amp;$C160,IF($B160=3,$D160&amp;"学校",IF($B160=6,_xlfn.TEXTBEFORE($D160,"高専")&amp;$C160,IF($B160=8,$C160&amp;"（"&amp;$D160&amp;"）",IF($B160=9,$D160,""))))))</f>
        <v>上士幌高等学校</v>
      </c>
    </row>
    <row r="161" spans="1:8">
      <c r="A161" s="4">
        <v>2</v>
      </c>
      <c r="B161" s="7">
        <v>1</v>
      </c>
      <c r="C161" s="7" t="str">
        <f t="shared" si="4"/>
        <v>高等学校</v>
      </c>
      <c r="D161" s="7" t="s">
        <v>11329</v>
      </c>
      <c r="E161" s="8" t="s">
        <v>11330</v>
      </c>
      <c r="F161" s="4" t="str">
        <f>IFERROR(IF(VALUE(LEFT($E161,5))&gt;50000,"",_xlfn.XLOOKUP(IF(VALUE(LEFT($E161,2))&gt;9,VALUE(LEFT($E161,2)),"0"&amp;VALUE(LEFT($E161,2))),Sheet1!$E:$E,Sheet1!$F:$F)),"")</f>
        <v>北海道</v>
      </c>
      <c r="G161" s="4" t="str">
        <f t="shared" si="5"/>
        <v>公立</v>
      </c>
      <c r="H161" s="7" t="str">
        <f>IF($D161="上記以外の高等学校等",_xlfn.XLOOKUP(IF(VALUE(LEFT($E161,2))&gt;10,VALUE(LEFT($E161,2)),"0"&amp;VALUE(LEFT($E161,2))),Sheet1!$E:$E,Sheet1!$F:$F)&amp;"所在の"&amp;$D161,IF(OR($B161=1,$B161=2),$D161&amp;$C161,IF($B161=3,$D161&amp;"学校",IF($B161=6,_xlfn.TEXTBEFORE($D161,"高専")&amp;$C161,IF($B161=8,$C161&amp;"（"&amp;$D161&amp;"）",IF($B161=9,$D161,""))))))</f>
        <v>音更高等学校</v>
      </c>
    </row>
    <row r="162" spans="1:8">
      <c r="A162" s="4">
        <v>3</v>
      </c>
      <c r="B162" s="7">
        <v>1</v>
      </c>
      <c r="C162" s="7" t="str">
        <f t="shared" si="4"/>
        <v>高等学校</v>
      </c>
      <c r="D162" s="7" t="s">
        <v>11327</v>
      </c>
      <c r="E162" s="8" t="s">
        <v>11328</v>
      </c>
      <c r="F162" s="4" t="str">
        <f>IFERROR(IF(VALUE(LEFT($E162,5))&gt;50000,"",_xlfn.XLOOKUP(IF(VALUE(LEFT($E162,2))&gt;9,VALUE(LEFT($E162,2)),"0"&amp;VALUE(LEFT($E162,2))),Sheet1!$E:$E,Sheet1!$F:$F)),"")</f>
        <v>北海道</v>
      </c>
      <c r="G162" s="4" t="str">
        <f t="shared" si="5"/>
        <v>公立</v>
      </c>
      <c r="H162" s="7" t="str">
        <f>IF($D162="上記以外の高等学校等",_xlfn.XLOOKUP(IF(VALUE(LEFT($E162,2))&gt;10,VALUE(LEFT($E162,2)),"0"&amp;VALUE(LEFT($E162,2))),Sheet1!$E:$E,Sheet1!$F:$F)&amp;"所在の"&amp;$D162,IF(OR($B162=1,$B162=2),$D162&amp;$C162,IF($B162=3,$D162&amp;"学校",IF($B162=6,_xlfn.TEXTBEFORE($D162,"高専")&amp;$C162,IF($B162=8,$C162&amp;"（"&amp;$D162&amp;"）",IF($B162=9,$D162,""))))))</f>
        <v>帯広南商業高等学校</v>
      </c>
    </row>
    <row r="163" spans="1:8">
      <c r="A163" s="4">
        <v>4</v>
      </c>
      <c r="B163" s="7">
        <v>1</v>
      </c>
      <c r="C163" s="7" t="str">
        <f t="shared" si="4"/>
        <v>高等学校</v>
      </c>
      <c r="D163" s="7" t="s">
        <v>11325</v>
      </c>
      <c r="E163" s="8" t="s">
        <v>11326</v>
      </c>
      <c r="F163" s="4" t="str">
        <f>IFERROR(IF(VALUE(LEFT($E163,5))&gt;50000,"",_xlfn.XLOOKUP(IF(VALUE(LEFT($E163,2))&gt;9,VALUE(LEFT($E163,2)),"0"&amp;VALUE(LEFT($E163,2))),Sheet1!$E:$E,Sheet1!$F:$F)),"")</f>
        <v>北海道</v>
      </c>
      <c r="G163" s="4" t="str">
        <f t="shared" si="5"/>
        <v>公立</v>
      </c>
      <c r="H163" s="7" t="str">
        <f>IF($D163="上記以外の高等学校等",_xlfn.XLOOKUP(IF(VALUE(LEFT($E163,2))&gt;10,VALUE(LEFT($E163,2)),"0"&amp;VALUE(LEFT($E163,2))),Sheet1!$E:$E,Sheet1!$F:$F)&amp;"所在の"&amp;$D163,IF(OR($B163=1,$B163=2),$D163&amp;$C163,IF($B163=3,$D163&amp;"学校",IF($B163=6,_xlfn.TEXTBEFORE($D163,"高専")&amp;$C163,IF($B163=8,$C163&amp;"（"&amp;$D163&amp;"）",IF($B163=9,$D163,""))))))</f>
        <v>士幌高等学校</v>
      </c>
    </row>
    <row r="164" spans="1:8">
      <c r="A164" s="4">
        <v>2</v>
      </c>
      <c r="B164" s="7">
        <v>1</v>
      </c>
      <c r="C164" s="7" t="str">
        <f t="shared" si="4"/>
        <v>高等学校</v>
      </c>
      <c r="D164" s="7" t="s">
        <v>11323</v>
      </c>
      <c r="E164" s="8" t="s">
        <v>11324</v>
      </c>
      <c r="F164" s="4" t="str">
        <f>IFERROR(IF(VALUE(LEFT($E164,5))&gt;50000,"",_xlfn.XLOOKUP(IF(VALUE(LEFT($E164,2))&gt;9,VALUE(LEFT($E164,2)),"0"&amp;VALUE(LEFT($E164,2))),Sheet1!$E:$E,Sheet1!$F:$F)),"")</f>
        <v>北海道</v>
      </c>
      <c r="G164" s="4" t="str">
        <f t="shared" si="5"/>
        <v>公立</v>
      </c>
      <c r="H164" s="7" t="str">
        <f>IF($D164="上記以外の高等学校等",_xlfn.XLOOKUP(IF(VALUE(LEFT($E164,2))&gt;10,VALUE(LEFT($E164,2)),"0"&amp;VALUE(LEFT($E164,2))),Sheet1!$E:$E,Sheet1!$F:$F)&amp;"所在の"&amp;$D164,IF(OR($B164=1,$B164=2),$D164&amp;$C164,IF($B164=3,$D164&amp;"学校",IF($B164=6,_xlfn.TEXTBEFORE($D164,"高専")&amp;$C164,IF($B164=8,$C164&amp;"（"&amp;$D164&amp;"）",IF($B164=9,$D164,""))))))</f>
        <v>鹿追高等学校</v>
      </c>
    </row>
    <row r="165" spans="1:8">
      <c r="A165" s="4">
        <v>2</v>
      </c>
      <c r="B165" s="7">
        <v>1</v>
      </c>
      <c r="C165" s="7" t="str">
        <f t="shared" si="4"/>
        <v>高等学校</v>
      </c>
      <c r="D165" s="7" t="s">
        <v>11321</v>
      </c>
      <c r="E165" s="8" t="s">
        <v>11322</v>
      </c>
      <c r="F165" s="4" t="str">
        <f>IFERROR(IF(VALUE(LEFT($E165,5))&gt;50000,"",_xlfn.XLOOKUP(IF(VALUE(LEFT($E165,2))&gt;9,VALUE(LEFT($E165,2)),"0"&amp;VALUE(LEFT($E165,2))),Sheet1!$E:$E,Sheet1!$F:$F)),"")</f>
        <v>北海道</v>
      </c>
      <c r="G165" s="4" t="str">
        <f t="shared" si="5"/>
        <v>公立</v>
      </c>
      <c r="H165" s="7" t="str">
        <f>IF($D165="上記以外の高等学校等",_xlfn.XLOOKUP(IF(VALUE(LEFT($E165,2))&gt;10,VALUE(LEFT($E165,2)),"0"&amp;VALUE(LEFT($E165,2))),Sheet1!$E:$E,Sheet1!$F:$F)&amp;"所在の"&amp;$D165,IF(OR($B165=1,$B165=2),$D165&amp;$C165,IF($B165=3,$D165&amp;"学校",IF($B165=6,_xlfn.TEXTBEFORE($D165,"高専")&amp;$C165,IF($B165=8,$C165&amp;"（"&amp;$D165&amp;"）",IF($B165=9,$D165,""))))))</f>
        <v>更別農業高等学校</v>
      </c>
    </row>
    <row r="166" spans="1:8">
      <c r="A166" s="4">
        <v>2</v>
      </c>
      <c r="B166" s="7">
        <v>1</v>
      </c>
      <c r="C166" s="7" t="str">
        <f t="shared" si="4"/>
        <v>高等学校</v>
      </c>
      <c r="D166" s="7" t="s">
        <v>11319</v>
      </c>
      <c r="E166" s="8" t="s">
        <v>11320</v>
      </c>
      <c r="F166" s="4" t="str">
        <f>IFERROR(IF(VALUE(LEFT($E166,5))&gt;50000,"",_xlfn.XLOOKUP(IF(VALUE(LEFT($E166,2))&gt;9,VALUE(LEFT($E166,2)),"0"&amp;VALUE(LEFT($E166,2))),Sheet1!$E:$E,Sheet1!$F:$F)),"")</f>
        <v>北海道</v>
      </c>
      <c r="G166" s="4" t="str">
        <f t="shared" si="5"/>
        <v>公立</v>
      </c>
      <c r="H166" s="7" t="str">
        <f>IF($D166="上記以外の高等学校等",_xlfn.XLOOKUP(IF(VALUE(LEFT($E166,2))&gt;10,VALUE(LEFT($E166,2)),"0"&amp;VALUE(LEFT($E166,2))),Sheet1!$E:$E,Sheet1!$F:$F)&amp;"所在の"&amp;$D166,IF(OR($B166=1,$B166=2),$D166&amp;$C166,IF($B166=3,$D166&amp;"学校",IF($B166=6,_xlfn.TEXTBEFORE($D166,"高専")&amp;$C166,IF($B166=8,$C166&amp;"（"&amp;$D166&amp;"）",IF($B166=9,$D166,""))))))</f>
        <v>釧路湖陵高等学校</v>
      </c>
    </row>
    <row r="167" spans="1:8">
      <c r="A167" s="4">
        <v>2</v>
      </c>
      <c r="B167" s="7">
        <v>1</v>
      </c>
      <c r="C167" s="7" t="str">
        <f t="shared" si="4"/>
        <v>高等学校</v>
      </c>
      <c r="D167" s="7" t="s">
        <v>11317</v>
      </c>
      <c r="E167" s="8" t="s">
        <v>11318</v>
      </c>
      <c r="F167" s="4" t="str">
        <f>IFERROR(IF(VALUE(LEFT($E167,5))&gt;50000,"",_xlfn.XLOOKUP(IF(VALUE(LEFT($E167,2))&gt;9,VALUE(LEFT($E167,2)),"0"&amp;VALUE(LEFT($E167,2))),Sheet1!$E:$E,Sheet1!$F:$F)),"")</f>
        <v>北海道</v>
      </c>
      <c r="G167" s="4" t="str">
        <f t="shared" si="5"/>
        <v>公立</v>
      </c>
      <c r="H167" s="7" t="str">
        <f>IF($D167="上記以外の高等学校等",_xlfn.XLOOKUP(IF(VALUE(LEFT($E167,2))&gt;10,VALUE(LEFT($E167,2)),"0"&amp;VALUE(LEFT($E167,2))),Sheet1!$E:$E,Sheet1!$F:$F)&amp;"所在の"&amp;$D167,IF(OR($B167=1,$B167=2),$D167&amp;$C167,IF($B167=3,$D167&amp;"学校",IF($B167=6,_xlfn.TEXTBEFORE($D167,"高専")&amp;$C167,IF($B167=8,$C167&amp;"（"&amp;$D167&amp;"）",IF($B167=9,$D167,""))))))</f>
        <v>釧路江南高等学校</v>
      </c>
    </row>
    <row r="168" spans="1:8">
      <c r="A168" s="4">
        <v>2</v>
      </c>
      <c r="B168" s="7">
        <v>1</v>
      </c>
      <c r="C168" s="7" t="str">
        <f t="shared" si="4"/>
        <v>高等学校</v>
      </c>
      <c r="D168" s="7" t="s">
        <v>11315</v>
      </c>
      <c r="E168" s="8" t="s">
        <v>11316</v>
      </c>
      <c r="F168" s="4" t="str">
        <f>IFERROR(IF(VALUE(LEFT($E168,5))&gt;50000,"",_xlfn.XLOOKUP(IF(VALUE(LEFT($E168,2))&gt;9,VALUE(LEFT($E168,2)),"0"&amp;VALUE(LEFT($E168,2))),Sheet1!$E:$E,Sheet1!$F:$F)),"")</f>
        <v>北海道</v>
      </c>
      <c r="G168" s="4" t="str">
        <f t="shared" si="5"/>
        <v>公立</v>
      </c>
      <c r="H168" s="7" t="str">
        <f>IF($D168="上記以外の高等学校等",_xlfn.XLOOKUP(IF(VALUE(LEFT($E168,2))&gt;10,VALUE(LEFT($E168,2)),"0"&amp;VALUE(LEFT($E168,2))),Sheet1!$E:$E,Sheet1!$F:$F)&amp;"所在の"&amp;$D168,IF(OR($B168=1,$B168=2),$D168&amp;$C168,IF($B168=3,$D168&amp;"学校",IF($B168=6,_xlfn.TEXTBEFORE($D168,"高専")&amp;$C168,IF($B168=8,$C168&amp;"（"&amp;$D168&amp;"）",IF($B168=9,$D168,""))))))</f>
        <v>釧路工業高等学校</v>
      </c>
    </row>
    <row r="169" spans="1:8">
      <c r="A169" s="4">
        <v>2</v>
      </c>
      <c r="B169" s="7">
        <v>1</v>
      </c>
      <c r="C169" s="7" t="str">
        <f t="shared" si="4"/>
        <v>高等学校</v>
      </c>
      <c r="D169" s="7" t="s">
        <v>11313</v>
      </c>
      <c r="E169" s="8" t="s">
        <v>11314</v>
      </c>
      <c r="F169" s="4" t="str">
        <f>IFERROR(IF(VALUE(LEFT($E169,5))&gt;50000,"",_xlfn.XLOOKUP(IF(VALUE(LEFT($E169,2))&gt;9,VALUE(LEFT($E169,2)),"0"&amp;VALUE(LEFT($E169,2))),Sheet1!$E:$E,Sheet1!$F:$F)),"")</f>
        <v>北海道</v>
      </c>
      <c r="G169" s="4" t="str">
        <f t="shared" si="5"/>
        <v>公立</v>
      </c>
      <c r="H169" s="7" t="str">
        <f>IF($D169="上記以外の高等学校等",_xlfn.XLOOKUP(IF(VALUE(LEFT($E169,2))&gt;10,VALUE(LEFT($E169,2)),"0"&amp;VALUE(LEFT($E169,2))),Sheet1!$E:$E,Sheet1!$F:$F)&amp;"所在の"&amp;$D169,IF(OR($B169=1,$B169=2),$D169&amp;$C169,IF($B169=3,$D169&amp;"学校",IF($B169=6,_xlfn.TEXTBEFORE($D169,"高専")&amp;$C169,IF($B169=8,$C169&amp;"（"&amp;$D169&amp;"）",IF($B169=9,$D169,""))))))</f>
        <v>釧路商業高等学校</v>
      </c>
    </row>
    <row r="170" spans="1:8">
      <c r="A170" s="4">
        <v>2</v>
      </c>
      <c r="B170" s="7">
        <v>1</v>
      </c>
      <c r="C170" s="7" t="str">
        <f t="shared" si="4"/>
        <v>高等学校</v>
      </c>
      <c r="D170" s="7" t="s">
        <v>11311</v>
      </c>
      <c r="E170" s="8" t="s">
        <v>11312</v>
      </c>
      <c r="F170" s="4" t="str">
        <f>IFERROR(IF(VALUE(LEFT($E170,5))&gt;50000,"",_xlfn.XLOOKUP(IF(VALUE(LEFT($E170,2))&gt;9,VALUE(LEFT($E170,2)),"0"&amp;VALUE(LEFT($E170,2))),Sheet1!$E:$E,Sheet1!$F:$F)),"")</f>
        <v>北海道</v>
      </c>
      <c r="G170" s="4" t="str">
        <f t="shared" si="5"/>
        <v>公立</v>
      </c>
      <c r="H170" s="7" t="str">
        <f>IF($D170="上記以外の高等学校等",_xlfn.XLOOKUP(IF(VALUE(LEFT($E170,2))&gt;10,VALUE(LEFT($E170,2)),"0"&amp;VALUE(LEFT($E170,2))),Sheet1!$E:$E,Sheet1!$F:$F)&amp;"所在の"&amp;$D170,IF(OR($B170=1,$B170=2),$D170&amp;$C170,IF($B170=3,$D170&amp;"学校",IF($B170=6,_xlfn.TEXTBEFORE($D170,"高専")&amp;$C170,IF($B170=8,$C170&amp;"（"&amp;$D170&amp;"）",IF($B170=9,$D170,""))))))</f>
        <v>根室高等学校</v>
      </c>
    </row>
    <row r="171" spans="1:8">
      <c r="A171" s="4">
        <v>2</v>
      </c>
      <c r="B171" s="7">
        <v>1</v>
      </c>
      <c r="C171" s="7" t="str">
        <f t="shared" si="4"/>
        <v>高等学校</v>
      </c>
      <c r="D171" s="7" t="s">
        <v>11309</v>
      </c>
      <c r="E171" s="8" t="s">
        <v>11310</v>
      </c>
      <c r="F171" s="4" t="str">
        <f>IFERROR(IF(VALUE(LEFT($E171,5))&gt;50000,"",_xlfn.XLOOKUP(IF(VALUE(LEFT($E171,2))&gt;9,VALUE(LEFT($E171,2)),"0"&amp;VALUE(LEFT($E171,2))),Sheet1!$E:$E,Sheet1!$F:$F)),"")</f>
        <v>北海道</v>
      </c>
      <c r="G171" s="4" t="str">
        <f t="shared" si="5"/>
        <v>公立</v>
      </c>
      <c r="H171" s="7" t="str">
        <f>IF($D171="上記以外の高等学校等",_xlfn.XLOOKUP(IF(VALUE(LEFT($E171,2))&gt;10,VALUE(LEFT($E171,2)),"0"&amp;VALUE(LEFT($E171,2))),Sheet1!$E:$E,Sheet1!$F:$F)&amp;"所在の"&amp;$D171,IF(OR($B171=1,$B171=2),$D171&amp;$C171,IF($B171=3,$D171&amp;"学校",IF($B171=6,_xlfn.TEXTBEFORE($D171,"高専")&amp;$C171,IF($B171=8,$C171&amp;"（"&amp;$D171&amp;"）",IF($B171=9,$D171,""))))))</f>
        <v>標津高等学校</v>
      </c>
    </row>
    <row r="172" spans="1:8">
      <c r="A172" s="4">
        <v>2</v>
      </c>
      <c r="B172" s="7">
        <v>1</v>
      </c>
      <c r="C172" s="7" t="str">
        <f t="shared" si="4"/>
        <v>高等学校</v>
      </c>
      <c r="D172" s="7" t="s">
        <v>11307</v>
      </c>
      <c r="E172" s="8" t="s">
        <v>11308</v>
      </c>
      <c r="F172" s="4" t="str">
        <f>IFERROR(IF(VALUE(LEFT($E172,5))&gt;50000,"",_xlfn.XLOOKUP(IF(VALUE(LEFT($E172,2))&gt;9,VALUE(LEFT($E172,2)),"0"&amp;VALUE(LEFT($E172,2))),Sheet1!$E:$E,Sheet1!$F:$F)),"")</f>
        <v>北海道</v>
      </c>
      <c r="G172" s="4" t="str">
        <f t="shared" si="5"/>
        <v>公立</v>
      </c>
      <c r="H172" s="7" t="str">
        <f>IF($D172="上記以外の高等学校等",_xlfn.XLOOKUP(IF(VALUE(LEFT($E172,2))&gt;10,VALUE(LEFT($E172,2)),"0"&amp;VALUE(LEFT($E172,2))),Sheet1!$E:$E,Sheet1!$F:$F)&amp;"所在の"&amp;$D172,IF(OR($B172=1,$B172=2),$D172&amp;$C172,IF($B172=3,$D172&amp;"学校",IF($B172=6,_xlfn.TEXTBEFORE($D172,"高専")&amp;$C172,IF($B172=8,$C172&amp;"（"&amp;$D172&amp;"）",IF($B172=9,$D172,""))))))</f>
        <v>中標津高等学校</v>
      </c>
    </row>
    <row r="173" spans="1:8">
      <c r="A173" s="4">
        <v>2</v>
      </c>
      <c r="B173" s="7">
        <v>1</v>
      </c>
      <c r="C173" s="7" t="str">
        <f t="shared" si="4"/>
        <v>高等学校</v>
      </c>
      <c r="D173" s="7" t="s">
        <v>11305</v>
      </c>
      <c r="E173" s="8" t="s">
        <v>11306</v>
      </c>
      <c r="F173" s="4" t="str">
        <f>IFERROR(IF(VALUE(LEFT($E173,5))&gt;50000,"",_xlfn.XLOOKUP(IF(VALUE(LEFT($E173,2))&gt;9,VALUE(LEFT($E173,2)),"0"&amp;VALUE(LEFT($E173,2))),Sheet1!$E:$E,Sheet1!$F:$F)),"")</f>
        <v>北海道</v>
      </c>
      <c r="G173" s="4" t="str">
        <f t="shared" si="5"/>
        <v>公立</v>
      </c>
      <c r="H173" s="7" t="str">
        <f>IF($D173="上記以外の高等学校等",_xlfn.XLOOKUP(IF(VALUE(LEFT($E173,2))&gt;10,VALUE(LEFT($E173,2)),"0"&amp;VALUE(LEFT($E173,2))),Sheet1!$E:$E,Sheet1!$F:$F)&amp;"所在の"&amp;$D173,IF(OR($B173=1,$B173=2),$D173&amp;$C173,IF($B173=3,$D173&amp;"学校",IF($B173=6,_xlfn.TEXTBEFORE($D173,"高専")&amp;$C173,IF($B173=8,$C173&amp;"（"&amp;$D173&amp;"）",IF($B173=9,$D173,""))))))</f>
        <v>厚岸翔洋高等学校</v>
      </c>
    </row>
    <row r="174" spans="1:8">
      <c r="A174" s="4">
        <v>2</v>
      </c>
      <c r="B174" s="7">
        <v>1</v>
      </c>
      <c r="C174" s="7" t="str">
        <f t="shared" si="4"/>
        <v>高等学校</v>
      </c>
      <c r="D174" s="7" t="s">
        <v>11303</v>
      </c>
      <c r="E174" s="8" t="s">
        <v>11304</v>
      </c>
      <c r="F174" s="4" t="str">
        <f>IFERROR(IF(VALUE(LEFT($E174,5))&gt;50000,"",_xlfn.XLOOKUP(IF(VALUE(LEFT($E174,2))&gt;9,VALUE(LEFT($E174,2)),"0"&amp;VALUE(LEFT($E174,2))),Sheet1!$E:$E,Sheet1!$F:$F)),"")</f>
        <v>北海道</v>
      </c>
      <c r="G174" s="4" t="str">
        <f t="shared" si="5"/>
        <v>公立</v>
      </c>
      <c r="H174" s="7" t="str">
        <f>IF($D174="上記以外の高等学校等",_xlfn.XLOOKUP(IF(VALUE(LEFT($E174,2))&gt;10,VALUE(LEFT($E174,2)),"0"&amp;VALUE(LEFT($E174,2))),Sheet1!$E:$E,Sheet1!$F:$F)&amp;"所在の"&amp;$D174,IF(OR($B174=1,$B174=2),$D174&amp;$C174,IF($B174=3,$D174&amp;"学校",IF($B174=6,_xlfn.TEXTBEFORE($D174,"高専")&amp;$C174,IF($B174=8,$C174&amp;"（"&amp;$D174&amp;"）",IF($B174=9,$D174,""))))))</f>
        <v>阿寒高等学校</v>
      </c>
    </row>
    <row r="175" spans="1:8">
      <c r="A175" s="4">
        <v>2</v>
      </c>
      <c r="B175" s="7">
        <v>1</v>
      </c>
      <c r="C175" s="7" t="str">
        <f t="shared" si="4"/>
        <v>高等学校</v>
      </c>
      <c r="D175" s="7" t="s">
        <v>11301</v>
      </c>
      <c r="E175" s="8" t="s">
        <v>11302</v>
      </c>
      <c r="F175" s="4" t="str">
        <f>IFERROR(IF(VALUE(LEFT($E175,5))&gt;50000,"",_xlfn.XLOOKUP(IF(VALUE(LEFT($E175,2))&gt;9,VALUE(LEFT($E175,2)),"0"&amp;VALUE(LEFT($E175,2))),Sheet1!$E:$E,Sheet1!$F:$F)),"")</f>
        <v>北海道</v>
      </c>
      <c r="G175" s="4" t="str">
        <f t="shared" si="5"/>
        <v>公立</v>
      </c>
      <c r="H175" s="7" t="str">
        <f>IF($D175="上記以外の高等学校等",_xlfn.XLOOKUP(IF(VALUE(LEFT($E175,2))&gt;10,VALUE(LEFT($E175,2)),"0"&amp;VALUE(LEFT($E175,2))),Sheet1!$E:$E,Sheet1!$F:$F)&amp;"所在の"&amp;$D175,IF(OR($B175=1,$B175=2),$D175&amp;$C175,IF($B175=3,$D175&amp;"学校",IF($B175=6,_xlfn.TEXTBEFORE($D175,"高専")&amp;$C175,IF($B175=8,$C175&amp;"（"&amp;$D175&amp;"）",IF($B175=9,$D175,""))))))</f>
        <v>標茶高等学校</v>
      </c>
    </row>
    <row r="176" spans="1:8">
      <c r="A176" s="4">
        <v>2</v>
      </c>
      <c r="B176" s="7">
        <v>1</v>
      </c>
      <c r="C176" s="7" t="str">
        <f t="shared" si="4"/>
        <v>高等学校</v>
      </c>
      <c r="D176" s="7" t="s">
        <v>11299</v>
      </c>
      <c r="E176" s="8" t="s">
        <v>11300</v>
      </c>
      <c r="F176" s="4" t="str">
        <f>IFERROR(IF(VALUE(LEFT($E176,5))&gt;50000,"",_xlfn.XLOOKUP(IF(VALUE(LEFT($E176,2))&gt;9,VALUE(LEFT($E176,2)),"0"&amp;VALUE(LEFT($E176,2))),Sheet1!$E:$E,Sheet1!$F:$F)),"")</f>
        <v>北海道</v>
      </c>
      <c r="G176" s="4" t="str">
        <f t="shared" si="5"/>
        <v>公立</v>
      </c>
      <c r="H176" s="7" t="str">
        <f>IF($D176="上記以外の高等学校等",_xlfn.XLOOKUP(IF(VALUE(LEFT($E176,2))&gt;10,VALUE(LEFT($E176,2)),"0"&amp;VALUE(LEFT($E176,2))),Sheet1!$E:$E,Sheet1!$F:$F)&amp;"所在の"&amp;$D176,IF(OR($B176=1,$B176=2),$D176&amp;$C176,IF($B176=3,$D176&amp;"学校",IF($B176=6,_xlfn.TEXTBEFORE($D176,"高専")&amp;$C176,IF($B176=8,$C176&amp;"（"&amp;$D176&amp;"）",IF($B176=9,$D176,""))))))</f>
        <v>白糠高等学校</v>
      </c>
    </row>
    <row r="177" spans="1:8">
      <c r="A177" s="4">
        <v>2</v>
      </c>
      <c r="B177" s="7">
        <v>1</v>
      </c>
      <c r="C177" s="7" t="str">
        <f t="shared" si="4"/>
        <v>高等学校</v>
      </c>
      <c r="D177" s="7" t="s">
        <v>11297</v>
      </c>
      <c r="E177" s="8" t="s">
        <v>11298</v>
      </c>
      <c r="F177" s="4" t="str">
        <f>IFERROR(IF(VALUE(LEFT($E177,5))&gt;50000,"",_xlfn.XLOOKUP(IF(VALUE(LEFT($E177,2))&gt;9,VALUE(LEFT($E177,2)),"0"&amp;VALUE(LEFT($E177,2))),Sheet1!$E:$E,Sheet1!$F:$F)),"")</f>
        <v>北海道</v>
      </c>
      <c r="G177" s="4" t="str">
        <f t="shared" si="5"/>
        <v>公立</v>
      </c>
      <c r="H177" s="7" t="str">
        <f>IF($D177="上記以外の高等学校等",_xlfn.XLOOKUP(IF(VALUE(LEFT($E177,2))&gt;10,VALUE(LEFT($E177,2)),"0"&amp;VALUE(LEFT($E177,2))),Sheet1!$E:$E,Sheet1!$F:$F)&amp;"所在の"&amp;$D177,IF(OR($B177=1,$B177=2),$D177&amp;$C177,IF($B177=3,$D177&amp;"学校",IF($B177=6,_xlfn.TEXTBEFORE($D177,"高専")&amp;$C177,IF($B177=8,$C177&amp;"（"&amp;$D177&amp;"）",IF($B177=9,$D177,""))))))</f>
        <v>弟子屈高等学校</v>
      </c>
    </row>
    <row r="178" spans="1:8">
      <c r="A178" s="4">
        <v>2</v>
      </c>
      <c r="B178" s="7">
        <v>1</v>
      </c>
      <c r="C178" s="7" t="str">
        <f t="shared" si="4"/>
        <v>高等学校</v>
      </c>
      <c r="D178" s="7" t="s">
        <v>11295</v>
      </c>
      <c r="E178" s="8" t="s">
        <v>11296</v>
      </c>
      <c r="F178" s="4" t="str">
        <f>IFERROR(IF(VALUE(LEFT($E178,5))&gt;50000,"",_xlfn.XLOOKUP(IF(VALUE(LEFT($E178,2))&gt;9,VALUE(LEFT($E178,2)),"0"&amp;VALUE(LEFT($E178,2))),Sheet1!$E:$E,Sheet1!$F:$F)),"")</f>
        <v>北海道</v>
      </c>
      <c r="G178" s="4" t="str">
        <f t="shared" si="5"/>
        <v>公立</v>
      </c>
      <c r="H178" s="7" t="str">
        <f>IF($D178="上記以外の高等学校等",_xlfn.XLOOKUP(IF(VALUE(LEFT($E178,2))&gt;10,VALUE(LEFT($E178,2)),"0"&amp;VALUE(LEFT($E178,2))),Sheet1!$E:$E,Sheet1!$F:$F)&amp;"所在の"&amp;$D178,IF(OR($B178=1,$B178=2),$D178&amp;$C178,IF($B178=3,$D178&amp;"学校",IF($B178=6,_xlfn.TEXTBEFORE($D178,"高専")&amp;$C178,IF($B178=8,$C178&amp;"（"&amp;$D178&amp;"）",IF($B178=9,$D178,""))))))</f>
        <v>羅臼高等学校</v>
      </c>
    </row>
    <row r="179" spans="1:8">
      <c r="A179" s="4">
        <v>3</v>
      </c>
      <c r="B179" s="7">
        <v>1</v>
      </c>
      <c r="C179" s="7" t="str">
        <f t="shared" si="4"/>
        <v>高等学校</v>
      </c>
      <c r="D179" s="7" t="s">
        <v>11293</v>
      </c>
      <c r="E179" s="8" t="s">
        <v>11294</v>
      </c>
      <c r="F179" s="4" t="str">
        <f>IFERROR(IF(VALUE(LEFT($E179,5))&gt;50000,"",_xlfn.XLOOKUP(IF(VALUE(LEFT($E179,2))&gt;9,VALUE(LEFT($E179,2)),"0"&amp;VALUE(LEFT($E179,2))),Sheet1!$E:$E,Sheet1!$F:$F)),"")</f>
        <v>北海道</v>
      </c>
      <c r="G179" s="4" t="str">
        <f t="shared" si="5"/>
        <v>公立</v>
      </c>
      <c r="H179" s="7" t="str">
        <f>IF($D179="上記以外の高等学校等",_xlfn.XLOOKUP(IF(VALUE(LEFT($E179,2))&gt;10,VALUE(LEFT($E179,2)),"0"&amp;VALUE(LEFT($E179,2))),Sheet1!$E:$E,Sheet1!$F:$F)&amp;"所在の"&amp;$D179,IF(OR($B179=1,$B179=2),$D179&amp;$C179,IF($B179=3,$D179&amp;"学校",IF($B179=6,_xlfn.TEXTBEFORE($D179,"高専")&amp;$C179,IF($B179=8,$C179&amp;"（"&amp;$D179&amp;"）",IF($B179=9,$D179,""))))))</f>
        <v>釧路北陽高等学校</v>
      </c>
    </row>
    <row r="180" spans="1:8">
      <c r="A180" s="4">
        <v>4</v>
      </c>
      <c r="B180" s="7">
        <v>1</v>
      </c>
      <c r="C180" s="7" t="str">
        <f t="shared" si="4"/>
        <v>高等学校</v>
      </c>
      <c r="D180" s="7" t="s">
        <v>11291</v>
      </c>
      <c r="E180" s="8" t="s">
        <v>11292</v>
      </c>
      <c r="F180" s="4" t="str">
        <f>IFERROR(IF(VALUE(LEFT($E180,5))&gt;50000,"",_xlfn.XLOOKUP(IF(VALUE(LEFT($E180,2))&gt;9,VALUE(LEFT($E180,2)),"0"&amp;VALUE(LEFT($E180,2))),Sheet1!$E:$E,Sheet1!$F:$F)),"")</f>
        <v>北海道</v>
      </c>
      <c r="G180" s="4" t="str">
        <f t="shared" si="5"/>
        <v>公立</v>
      </c>
      <c r="H180" s="7" t="str">
        <f>IF($D180="上記以外の高等学校等",_xlfn.XLOOKUP(IF(VALUE(LEFT($E180,2))&gt;10,VALUE(LEFT($E180,2)),"0"&amp;VALUE(LEFT($E180,2))),Sheet1!$E:$E,Sheet1!$F:$F)&amp;"所在の"&amp;$D180,IF(OR($B180=1,$B180=2),$D180&amp;$C180,IF($B180=3,$D180&amp;"学校",IF($B180=6,_xlfn.TEXTBEFORE($D180,"高専")&amp;$C180,IF($B180=8,$C180&amp;"（"&amp;$D180&amp;"）",IF($B180=9,$D180,""))))))</f>
        <v>中標津農業高等学校</v>
      </c>
    </row>
    <row r="181" spans="1:8">
      <c r="A181" s="4">
        <v>2</v>
      </c>
      <c r="B181" s="7">
        <v>1</v>
      </c>
      <c r="C181" s="7" t="str">
        <f t="shared" si="4"/>
        <v>高等学校</v>
      </c>
      <c r="D181" s="7" t="s">
        <v>11289</v>
      </c>
      <c r="E181" s="8" t="s">
        <v>11290</v>
      </c>
      <c r="F181" s="4" t="str">
        <f>IFERROR(IF(VALUE(LEFT($E181,5))&gt;50000,"",_xlfn.XLOOKUP(IF(VALUE(LEFT($E181,2))&gt;9,VALUE(LEFT($E181,2)),"0"&amp;VALUE(LEFT($E181,2))),Sheet1!$E:$E,Sheet1!$F:$F)),"")</f>
        <v>北海道</v>
      </c>
      <c r="G181" s="4" t="str">
        <f t="shared" si="5"/>
        <v>公立</v>
      </c>
      <c r="H181" s="7" t="str">
        <f>IF($D181="上記以外の高等学校等",_xlfn.XLOOKUP(IF(VALUE(LEFT($E181,2))&gt;10,VALUE(LEFT($E181,2)),"0"&amp;VALUE(LEFT($E181,2))),Sheet1!$E:$E,Sheet1!$F:$F)&amp;"所在の"&amp;$D181,IF(OR($B181=1,$B181=2),$D181&amp;$C181,IF($B181=3,$D181&amp;"学校",IF($B181=6,_xlfn.TEXTBEFORE($D181,"高専")&amp;$C181,IF($B181=8,$C181&amp;"（"&amp;$D181&amp;"）",IF($B181=9,$D181,""))))))</f>
        <v>別海高等学校</v>
      </c>
    </row>
    <row r="182" spans="1:8">
      <c r="A182" s="4">
        <v>4</v>
      </c>
      <c r="B182" s="7">
        <v>1</v>
      </c>
      <c r="C182" s="7" t="str">
        <f t="shared" si="4"/>
        <v>高等学校</v>
      </c>
      <c r="D182" s="7" t="s">
        <v>11287</v>
      </c>
      <c r="E182" s="8" t="s">
        <v>11288</v>
      </c>
      <c r="F182" s="4" t="str">
        <f>IFERROR(IF(VALUE(LEFT($E182,5))&gt;50000,"",_xlfn.XLOOKUP(IF(VALUE(LEFT($E182,2))&gt;9,VALUE(LEFT($E182,2)),"0"&amp;VALUE(LEFT($E182,2))),Sheet1!$E:$E,Sheet1!$F:$F)),"")</f>
        <v>北海道</v>
      </c>
      <c r="G182" s="4" t="str">
        <f t="shared" si="5"/>
        <v>公立</v>
      </c>
      <c r="H182" s="7" t="str">
        <f>IF($D182="上記以外の高等学校等",_xlfn.XLOOKUP(IF(VALUE(LEFT($E182,2))&gt;10,VALUE(LEFT($E182,2)),"0"&amp;VALUE(LEFT($E182,2))),Sheet1!$E:$E,Sheet1!$F:$F)&amp;"所在の"&amp;$D182,IF(OR($B182=1,$B182=2),$D182&amp;$C182,IF($B182=3,$D182&amp;"学校",IF($B182=6,_xlfn.TEXTBEFORE($D182,"高専")&amp;$C182,IF($B182=8,$C182&amp;"（"&amp;$D182&amp;"）",IF($B182=9,$D182,""))))))</f>
        <v>霧多布高等学校</v>
      </c>
    </row>
    <row r="183" spans="1:8">
      <c r="A183" s="4">
        <v>2</v>
      </c>
      <c r="B183" s="7">
        <v>1</v>
      </c>
      <c r="C183" s="7" t="str">
        <f t="shared" si="4"/>
        <v>高等学校</v>
      </c>
      <c r="D183" s="7" t="s">
        <v>11285</v>
      </c>
      <c r="E183" s="8" t="s">
        <v>11286</v>
      </c>
      <c r="F183" s="4" t="str">
        <f>IFERROR(IF(VALUE(LEFT($E183,5))&gt;50000,"",_xlfn.XLOOKUP(IF(VALUE(LEFT($E183,2))&gt;9,VALUE(LEFT($E183,2)),"0"&amp;VALUE(LEFT($E183,2))),Sheet1!$E:$E,Sheet1!$F:$F)),"")</f>
        <v>北海道</v>
      </c>
      <c r="G183" s="4" t="str">
        <f t="shared" si="5"/>
        <v>公立</v>
      </c>
      <c r="H183" s="7" t="str">
        <f>IF($D183="上記以外の高等学校等",_xlfn.XLOOKUP(IF(VALUE(LEFT($E183,2))&gt;10,VALUE(LEFT($E183,2)),"0"&amp;VALUE(LEFT($E183,2))),Sheet1!$E:$E,Sheet1!$F:$F)&amp;"所在の"&amp;$D183,IF(OR($B183=1,$B183=2),$D183&amp;$C183,IF($B183=3,$D183&amp;"学校",IF($B183=6,_xlfn.TEXTBEFORE($D183,"高専")&amp;$C183,IF($B183=8,$C183&amp;"（"&amp;$D183&amp;"）",IF($B183=9,$D183,""))))))</f>
        <v>北広島高等学校</v>
      </c>
    </row>
    <row r="184" spans="1:8">
      <c r="A184" s="4">
        <v>2</v>
      </c>
      <c r="B184" s="7">
        <v>1</v>
      </c>
      <c r="C184" s="7" t="str">
        <f t="shared" si="4"/>
        <v>高等学校</v>
      </c>
      <c r="D184" s="7" t="s">
        <v>11283</v>
      </c>
      <c r="E184" s="8" t="s">
        <v>11284</v>
      </c>
      <c r="F184" s="4" t="str">
        <f>IFERROR(IF(VALUE(LEFT($E184,5))&gt;50000,"",_xlfn.XLOOKUP(IF(VALUE(LEFT($E184,2))&gt;9,VALUE(LEFT($E184,2)),"0"&amp;VALUE(LEFT($E184,2))),Sheet1!$E:$E,Sheet1!$F:$F)),"")</f>
        <v>北海道</v>
      </c>
      <c r="G184" s="4" t="str">
        <f t="shared" si="5"/>
        <v>公立</v>
      </c>
      <c r="H184" s="7" t="str">
        <f>IF($D184="上記以外の高等学校等",_xlfn.XLOOKUP(IF(VALUE(LEFT($E184,2))&gt;10,VALUE(LEFT($E184,2)),"0"&amp;VALUE(LEFT($E184,2))),Sheet1!$E:$E,Sheet1!$F:$F)&amp;"所在の"&amp;$D184,IF(OR($B184=1,$B184=2),$D184&amp;$C184,IF($B184=3,$D184&amp;"学校",IF($B184=6,_xlfn.TEXTBEFORE($D184,"高専")&amp;$C184,IF($B184=8,$C184&amp;"（"&amp;$D184&amp;"）",IF($B184=9,$D184,""))))))</f>
        <v>石狩翔陽高等学校</v>
      </c>
    </row>
    <row r="185" spans="1:8">
      <c r="A185" s="4">
        <v>2</v>
      </c>
      <c r="B185" s="7">
        <v>1</v>
      </c>
      <c r="C185" s="7" t="str">
        <f t="shared" si="4"/>
        <v>高等学校</v>
      </c>
      <c r="D185" s="7" t="s">
        <v>11281</v>
      </c>
      <c r="E185" s="8" t="s">
        <v>11282</v>
      </c>
      <c r="F185" s="4" t="str">
        <f>IFERROR(IF(VALUE(LEFT($E185,5))&gt;50000,"",_xlfn.XLOOKUP(IF(VALUE(LEFT($E185,2))&gt;9,VALUE(LEFT($E185,2)),"0"&amp;VALUE(LEFT($E185,2))),Sheet1!$E:$E,Sheet1!$F:$F)),"")</f>
        <v>北海道</v>
      </c>
      <c r="G185" s="4" t="str">
        <f t="shared" si="5"/>
        <v>公立</v>
      </c>
      <c r="H185" s="7" t="str">
        <f>IF($D185="上記以外の高等学校等",_xlfn.XLOOKUP(IF(VALUE(LEFT($E185,2))&gt;10,VALUE(LEFT($E185,2)),"0"&amp;VALUE(LEFT($E185,2))),Sheet1!$E:$E,Sheet1!$F:$F)&amp;"所在の"&amp;$D185,IF(OR($B185=1,$B185=2),$D185&amp;$C185,IF($B185=3,$D185&amp;"学校",IF($B185=6,_xlfn.TEXTBEFORE($D185,"高専")&amp;$C185,IF($B185=8,$C185&amp;"（"&amp;$D185&amp;"）",IF($B185=9,$D185,""))))))</f>
        <v>釧路東高等学校</v>
      </c>
    </row>
    <row r="186" spans="1:8">
      <c r="A186" s="4">
        <v>2</v>
      </c>
      <c r="B186" s="7">
        <v>1</v>
      </c>
      <c r="C186" s="7" t="str">
        <f t="shared" si="4"/>
        <v>高等学校</v>
      </c>
      <c r="D186" s="7" t="s">
        <v>11279</v>
      </c>
      <c r="E186" s="8" t="s">
        <v>11280</v>
      </c>
      <c r="F186" s="4" t="str">
        <f>IFERROR(IF(VALUE(LEFT($E186,5))&gt;50000,"",_xlfn.XLOOKUP(IF(VALUE(LEFT($E186,2))&gt;9,VALUE(LEFT($E186,2)),"0"&amp;VALUE(LEFT($E186,2))),Sheet1!$E:$E,Sheet1!$F:$F)),"")</f>
        <v>北海道</v>
      </c>
      <c r="G186" s="4" t="str">
        <f t="shared" si="5"/>
        <v>公立</v>
      </c>
      <c r="H186" s="7" t="str">
        <f>IF($D186="上記以外の高等学校等",_xlfn.XLOOKUP(IF(VALUE(LEFT($E186,2))&gt;10,VALUE(LEFT($E186,2)),"0"&amp;VALUE(LEFT($E186,2))),Sheet1!$E:$E,Sheet1!$F:$F)&amp;"所在の"&amp;$D186,IF(OR($B186=1,$B186=2),$D186&amp;$C186,IF($B186=3,$D186&amp;"学校",IF($B186=6,_xlfn.TEXTBEFORE($D186,"高専")&amp;$C186,IF($B186=8,$C186&amp;"（"&amp;$D186&amp;"）",IF($B186=9,$D186,""))))))</f>
        <v>静内農業高等学校</v>
      </c>
    </row>
    <row r="187" spans="1:8">
      <c r="A187" s="4">
        <v>2</v>
      </c>
      <c r="B187" s="7">
        <v>1</v>
      </c>
      <c r="C187" s="7" t="str">
        <f t="shared" si="4"/>
        <v>高等学校</v>
      </c>
      <c r="D187" s="7" t="s">
        <v>11277</v>
      </c>
      <c r="E187" s="8" t="s">
        <v>11278</v>
      </c>
      <c r="F187" s="4" t="str">
        <f>IFERROR(IF(VALUE(LEFT($E187,5))&gt;50000,"",_xlfn.XLOOKUP(IF(VALUE(LEFT($E187,2))&gt;9,VALUE(LEFT($E187,2)),"0"&amp;VALUE(LEFT($E187,2))),Sheet1!$E:$E,Sheet1!$F:$F)),"")</f>
        <v>北海道</v>
      </c>
      <c r="G187" s="4" t="str">
        <f t="shared" si="5"/>
        <v>公立</v>
      </c>
      <c r="H187" s="7" t="str">
        <f>IF($D187="上記以外の高等学校等",_xlfn.XLOOKUP(IF(VALUE(LEFT($E187,2))&gt;10,VALUE(LEFT($E187,2)),"0"&amp;VALUE(LEFT($E187,2))),Sheet1!$E:$E,Sheet1!$F:$F)&amp;"所在の"&amp;$D187,IF(OR($B187=1,$B187=2),$D187&amp;$C187,IF($B187=3,$D187&amp;"学校",IF($B187=6,_xlfn.TEXTBEFORE($D187,"高専")&amp;$C187,IF($B187=8,$C187&amp;"（"&amp;$D187&amp;"）",IF($B187=9,$D187,""))))))</f>
        <v>札幌東陵高等学校</v>
      </c>
    </row>
    <row r="188" spans="1:8">
      <c r="A188" s="4">
        <v>2</v>
      </c>
      <c r="B188" s="7">
        <v>1</v>
      </c>
      <c r="C188" s="7" t="str">
        <f t="shared" si="4"/>
        <v>高等学校</v>
      </c>
      <c r="D188" s="7" t="s">
        <v>11275</v>
      </c>
      <c r="E188" s="8" t="s">
        <v>11276</v>
      </c>
      <c r="F188" s="4" t="str">
        <f>IFERROR(IF(VALUE(LEFT($E188,5))&gt;50000,"",_xlfn.XLOOKUP(IF(VALUE(LEFT($E188,2))&gt;9,VALUE(LEFT($E188,2)),"0"&amp;VALUE(LEFT($E188,2))),Sheet1!$E:$E,Sheet1!$F:$F)),"")</f>
        <v>北海道</v>
      </c>
      <c r="G188" s="4" t="str">
        <f t="shared" si="5"/>
        <v>公立</v>
      </c>
      <c r="H188" s="7" t="str">
        <f>IF($D188="上記以外の高等学校等",_xlfn.XLOOKUP(IF(VALUE(LEFT($E188,2))&gt;10,VALUE(LEFT($E188,2)),"0"&amp;VALUE(LEFT($E188,2))),Sheet1!$E:$E,Sheet1!$F:$F)&amp;"所在の"&amp;$D188,IF(OR($B188=1,$B188=2),$D188&amp;$C188,IF($B188=3,$D188&amp;"学校",IF($B188=6,_xlfn.TEXTBEFORE($D188,"高専")&amp;$C188,IF($B188=8,$C188&amp;"（"&amp;$D188&amp;"）",IF($B188=9,$D188,""))))))</f>
        <v>登別青嶺高等学校</v>
      </c>
    </row>
    <row r="189" spans="1:8">
      <c r="A189" s="4">
        <v>2</v>
      </c>
      <c r="B189" s="7">
        <v>1</v>
      </c>
      <c r="C189" s="7" t="str">
        <f t="shared" si="4"/>
        <v>高等学校</v>
      </c>
      <c r="D189" s="7" t="s">
        <v>11273</v>
      </c>
      <c r="E189" s="8" t="s">
        <v>11274</v>
      </c>
      <c r="F189" s="4" t="str">
        <f>IFERROR(IF(VALUE(LEFT($E189,5))&gt;50000,"",_xlfn.XLOOKUP(IF(VALUE(LEFT($E189,2))&gt;9,VALUE(LEFT($E189,2)),"0"&amp;VALUE(LEFT($E189,2))),Sheet1!$E:$E,Sheet1!$F:$F)),"")</f>
        <v>北海道</v>
      </c>
      <c r="G189" s="4" t="str">
        <f t="shared" si="5"/>
        <v>公立</v>
      </c>
      <c r="H189" s="7" t="str">
        <f>IF($D189="上記以外の高等学校等",_xlfn.XLOOKUP(IF(VALUE(LEFT($E189,2))&gt;10,VALUE(LEFT($E189,2)),"0"&amp;VALUE(LEFT($E189,2))),Sheet1!$E:$E,Sheet1!$F:$F)&amp;"所在の"&amp;$D189,IF(OR($B189=1,$B189=2),$D189&amp;$C189,IF($B189=3,$D189&amp;"学校",IF($B189=6,_xlfn.TEXTBEFORE($D189,"高専")&amp;$C189,IF($B189=8,$C189&amp;"（"&amp;$D189&amp;"）",IF($B189=9,$D189,""))))))</f>
        <v>北見商業高等学校</v>
      </c>
    </row>
    <row r="190" spans="1:8">
      <c r="A190" s="4">
        <v>3</v>
      </c>
      <c r="B190" s="7">
        <v>1</v>
      </c>
      <c r="C190" s="7" t="str">
        <f t="shared" si="4"/>
        <v>高等学校</v>
      </c>
      <c r="D190" s="7" t="s">
        <v>11271</v>
      </c>
      <c r="E190" s="8" t="s">
        <v>11272</v>
      </c>
      <c r="F190" s="4" t="str">
        <f>IFERROR(IF(VALUE(LEFT($E190,5))&gt;50000,"",_xlfn.XLOOKUP(IF(VALUE(LEFT($E190,2))&gt;9,VALUE(LEFT($E190,2)),"0"&amp;VALUE(LEFT($E190,2))),Sheet1!$E:$E,Sheet1!$F:$F)),"")</f>
        <v>北海道</v>
      </c>
      <c r="G190" s="4" t="str">
        <f t="shared" si="5"/>
        <v>公立</v>
      </c>
      <c r="H190" s="7" t="str">
        <f>IF($D190="上記以外の高等学校等",_xlfn.XLOOKUP(IF(VALUE(LEFT($E190,2))&gt;10,VALUE(LEFT($E190,2)),"0"&amp;VALUE(LEFT($E190,2))),Sheet1!$E:$E,Sheet1!$F:$F)&amp;"所在の"&amp;$D190,IF(OR($B190=1,$B190=2),$D190&amp;$C190,IF($B190=3,$D190&amp;"学校",IF($B190=6,_xlfn.TEXTBEFORE($D190,"高専")&amp;$C190,IF($B190=8,$C190&amp;"（"&amp;$D190&amp;"）",IF($B190=9,$D190,""))))))</f>
        <v>札幌新川高等学校</v>
      </c>
    </row>
    <row r="191" spans="1:8">
      <c r="A191" s="4">
        <v>3</v>
      </c>
      <c r="B191" s="7">
        <v>1</v>
      </c>
      <c r="C191" s="7" t="str">
        <f t="shared" si="4"/>
        <v>高等学校</v>
      </c>
      <c r="D191" s="7" t="s">
        <v>11269</v>
      </c>
      <c r="E191" s="8" t="s">
        <v>11270</v>
      </c>
      <c r="F191" s="4" t="str">
        <f>IFERROR(IF(VALUE(LEFT($E191,5))&gt;50000,"",_xlfn.XLOOKUP(IF(VALUE(LEFT($E191,2))&gt;9,VALUE(LEFT($E191,2)),"0"&amp;VALUE(LEFT($E191,2))),Sheet1!$E:$E,Sheet1!$F:$F)),"")</f>
        <v>北海道</v>
      </c>
      <c r="G191" s="4" t="str">
        <f t="shared" si="5"/>
        <v>公立</v>
      </c>
      <c r="H191" s="7" t="str">
        <f>IF($D191="上記以外の高等学校等",_xlfn.XLOOKUP(IF(VALUE(LEFT($E191,2))&gt;10,VALUE(LEFT($E191,2)),"0"&amp;VALUE(LEFT($E191,2))),Sheet1!$E:$E,Sheet1!$F:$F)&amp;"所在の"&amp;$D191,IF(OR($B191=1,$B191=2),$D191&amp;$C191,IF($B191=3,$D191&amp;"学校",IF($B191=6,_xlfn.TEXTBEFORE($D191,"高専")&amp;$C191,IF($B191=8,$C191&amp;"（"&amp;$D191&amp;"）",IF($B191=9,$D191,""))))))</f>
        <v>札幌平岸高等学校</v>
      </c>
    </row>
    <row r="192" spans="1:8">
      <c r="A192" s="4">
        <v>2</v>
      </c>
      <c r="B192" s="7">
        <v>1</v>
      </c>
      <c r="C192" s="7" t="str">
        <f t="shared" si="4"/>
        <v>高等学校</v>
      </c>
      <c r="D192" s="7" t="s">
        <v>11267</v>
      </c>
      <c r="E192" s="8" t="s">
        <v>11268</v>
      </c>
      <c r="F192" s="4" t="str">
        <f>IFERROR(IF(VALUE(LEFT($E192,5))&gt;50000,"",_xlfn.XLOOKUP(IF(VALUE(LEFT($E192,2))&gt;9,VALUE(LEFT($E192,2)),"0"&amp;VALUE(LEFT($E192,2))),Sheet1!$E:$E,Sheet1!$F:$F)),"")</f>
        <v>北海道</v>
      </c>
      <c r="G192" s="4" t="str">
        <f t="shared" si="5"/>
        <v>公立</v>
      </c>
      <c r="H192" s="7" t="str">
        <f>IF($D192="上記以外の高等学校等",_xlfn.XLOOKUP(IF(VALUE(LEFT($E192,2))&gt;10,VALUE(LEFT($E192,2)),"0"&amp;VALUE(LEFT($E192,2))),Sheet1!$E:$E,Sheet1!$F:$F)&amp;"所在の"&amp;$D192,IF(OR($B192=1,$B192=2),$D192&amp;$C192,IF($B192=3,$D192&amp;"学校",IF($B192=6,_xlfn.TEXTBEFORE($D192,"高専")&amp;$C192,IF($B192=8,$C192&amp;"（"&amp;$D192&amp;"）",IF($B192=9,$D192,""))))))</f>
        <v>札幌南陵高等学校</v>
      </c>
    </row>
    <row r="193" spans="1:8">
      <c r="A193" s="4">
        <v>2</v>
      </c>
      <c r="B193" s="7">
        <v>1</v>
      </c>
      <c r="C193" s="7" t="str">
        <f t="shared" si="4"/>
        <v>高等学校</v>
      </c>
      <c r="D193" s="7" t="s">
        <v>11265</v>
      </c>
      <c r="E193" s="8" t="s">
        <v>11266</v>
      </c>
      <c r="F193" s="4" t="str">
        <f>IFERROR(IF(VALUE(LEFT($E193,5))&gt;50000,"",_xlfn.XLOOKUP(IF(VALUE(LEFT($E193,2))&gt;9,VALUE(LEFT($E193,2)),"0"&amp;VALUE(LEFT($E193,2))),Sheet1!$E:$E,Sheet1!$F:$F)),"")</f>
        <v>北海道</v>
      </c>
      <c r="G193" s="4" t="str">
        <f t="shared" si="5"/>
        <v>公立</v>
      </c>
      <c r="H193" s="7" t="str">
        <f>IF($D193="上記以外の高等学校等",_xlfn.XLOOKUP(IF(VALUE(LEFT($E193,2))&gt;10,VALUE(LEFT($E193,2)),"0"&amp;VALUE(LEFT($E193,2))),Sheet1!$E:$E,Sheet1!$F:$F)&amp;"所在の"&amp;$D193,IF(OR($B193=1,$B193=2),$D193&amp;$C193,IF($B193=3,$D193&amp;"学校",IF($B193=6,_xlfn.TEXTBEFORE($D193,"高専")&amp;$C193,IF($B193=8,$C193&amp;"（"&amp;$D193&amp;"）",IF($B193=9,$D193,""))))))</f>
        <v>礼文高等学校</v>
      </c>
    </row>
    <row r="194" spans="1:8">
      <c r="A194" s="4">
        <v>2</v>
      </c>
      <c r="B194" s="7">
        <v>1</v>
      </c>
      <c r="C194" s="7" t="str">
        <f t="shared" si="4"/>
        <v>高等学校</v>
      </c>
      <c r="D194" s="7" t="s">
        <v>11263</v>
      </c>
      <c r="E194" s="8" t="s">
        <v>11264</v>
      </c>
      <c r="F194" s="4" t="str">
        <f>IFERROR(IF(VALUE(LEFT($E194,5))&gt;50000,"",_xlfn.XLOOKUP(IF(VALUE(LEFT($E194,2))&gt;9,VALUE(LEFT($E194,2)),"0"&amp;VALUE(LEFT($E194,2))),Sheet1!$E:$E,Sheet1!$F:$F)),"")</f>
        <v>北海道</v>
      </c>
      <c r="G194" s="4" t="str">
        <f t="shared" si="5"/>
        <v>公立</v>
      </c>
      <c r="H194" s="7" t="str">
        <f>IF($D194="上記以外の高等学校等",_xlfn.XLOOKUP(IF(VALUE(LEFT($E194,2))&gt;10,VALUE(LEFT($E194,2)),"0"&amp;VALUE(LEFT($E194,2))),Sheet1!$E:$E,Sheet1!$F:$F)&amp;"所在の"&amp;$D194,IF(OR($B194=1,$B194=2),$D194&amp;$C194,IF($B194=3,$D194&amp;"学校",IF($B194=6,_xlfn.TEXTBEFORE($D194,"高専")&amp;$C194,IF($B194=8,$C194&amp;"（"&amp;$D194&amp;"）",IF($B194=9,$D194,""))))))</f>
        <v>帯広緑陽高等学校</v>
      </c>
    </row>
    <row r="195" spans="1:8">
      <c r="A195" s="4">
        <v>2</v>
      </c>
      <c r="B195" s="7">
        <v>1</v>
      </c>
      <c r="C195" s="7" t="str">
        <f t="shared" ref="C195:C258" si="6">IF($B195=1,"高等学校",IF($B195=2,"中等教育学校",IF($B195=3,"特別支援学校",IF($B195=6,"高等専門学校",IF($B195=8,"高等学校卒業程度認定試験等","")))))</f>
        <v>高等学校</v>
      </c>
      <c r="D195" s="7" t="s">
        <v>11261</v>
      </c>
      <c r="E195" s="8" t="s">
        <v>11262</v>
      </c>
      <c r="F195" s="4" t="str">
        <f>IFERROR(IF(VALUE(LEFT($E195,5))&gt;50000,"",_xlfn.XLOOKUP(IF(VALUE(LEFT($E195,2))&gt;9,VALUE(LEFT($E195,2)),"0"&amp;VALUE(LEFT($E195,2))),Sheet1!$E:$E,Sheet1!$F:$F)),"")</f>
        <v>北海道</v>
      </c>
      <c r="G195" s="4" t="str">
        <f t="shared" ref="G195:G258" si="7">IF($A195=1,"国立",IF($A195=7,"私立",IF($A195&lt;7,"公立","")))</f>
        <v>公立</v>
      </c>
      <c r="H195" s="7" t="str">
        <f>IF($D195="上記以外の高等学校等",_xlfn.XLOOKUP(IF(VALUE(LEFT($E195,2))&gt;10,VALUE(LEFT($E195,2)),"0"&amp;VALUE(LEFT($E195,2))),Sheet1!$E:$E,Sheet1!$F:$F)&amp;"所在の"&amp;$D195,IF(OR($B195=1,$B195=2),$D195&amp;$C195,IF($B195=3,$D195&amp;"学校",IF($B195=6,_xlfn.TEXTBEFORE($D195,"高専")&amp;$C195,IF($B195=8,$C195&amp;"（"&amp;$D195&amp;"）",IF($B195=9,$D195,""))))))</f>
        <v>上ノ国高等学校</v>
      </c>
    </row>
    <row r="196" spans="1:8">
      <c r="A196" s="4">
        <v>2</v>
      </c>
      <c r="B196" s="7">
        <v>1</v>
      </c>
      <c r="C196" s="7" t="str">
        <f t="shared" si="6"/>
        <v>高等学校</v>
      </c>
      <c r="D196" s="7" t="s">
        <v>11259</v>
      </c>
      <c r="E196" s="8" t="s">
        <v>11260</v>
      </c>
      <c r="F196" s="4" t="str">
        <f>IFERROR(IF(VALUE(LEFT($E196,5))&gt;50000,"",_xlfn.XLOOKUP(IF(VALUE(LEFT($E196,2))&gt;9,VALUE(LEFT($E196,2)),"0"&amp;VALUE(LEFT($E196,2))),Sheet1!$E:$E,Sheet1!$F:$F)),"")</f>
        <v>北海道</v>
      </c>
      <c r="G196" s="4" t="str">
        <f t="shared" si="7"/>
        <v>公立</v>
      </c>
      <c r="H196" s="7" t="str">
        <f>IF($D196="上記以外の高等学校等",_xlfn.XLOOKUP(IF(VALUE(LEFT($E196,2))&gt;10,VALUE(LEFT($E196,2)),"0"&amp;VALUE(LEFT($E196,2))),Sheet1!$E:$E,Sheet1!$F:$F)&amp;"所在の"&amp;$D196,IF(OR($B196=1,$B196=2),$D196&amp;$C196,IF($B196=3,$D196&amp;"学校",IF($B196=6,_xlfn.TEXTBEFORE($D196,"高専")&amp;$C196,IF($B196=8,$C196&amp;"（"&amp;$D196&amp;"）",IF($B196=9,$D196,""))))))</f>
        <v>札幌真栄高等学校</v>
      </c>
    </row>
    <row r="197" spans="1:8">
      <c r="A197" s="4">
        <v>2</v>
      </c>
      <c r="B197" s="7">
        <v>1</v>
      </c>
      <c r="C197" s="7" t="str">
        <f t="shared" si="6"/>
        <v>高等学校</v>
      </c>
      <c r="D197" s="7" t="s">
        <v>11257</v>
      </c>
      <c r="E197" s="8" t="s">
        <v>11258</v>
      </c>
      <c r="F197" s="4" t="str">
        <f>IFERROR(IF(VALUE(LEFT($E197,5))&gt;50000,"",_xlfn.XLOOKUP(IF(VALUE(LEFT($E197,2))&gt;9,VALUE(LEFT($E197,2)),"0"&amp;VALUE(LEFT($E197,2))),Sheet1!$E:$E,Sheet1!$F:$F)),"")</f>
        <v>北海道</v>
      </c>
      <c r="G197" s="4" t="str">
        <f t="shared" si="7"/>
        <v>公立</v>
      </c>
      <c r="H197" s="7" t="str">
        <f>IF($D197="上記以外の高等学校等",_xlfn.XLOOKUP(IF(VALUE(LEFT($E197,2))&gt;10,VALUE(LEFT($E197,2)),"0"&amp;VALUE(LEFT($E197,2))),Sheet1!$E:$E,Sheet1!$F:$F)&amp;"所在の"&amp;$D197,IF(OR($B197=1,$B197=2),$D197&amp;$C197,IF($B197=3,$D197&amp;"学校",IF($B197=6,_xlfn.TEXTBEFORE($D197,"高専")&amp;$C197,IF($B197=8,$C197&amp;"（"&amp;$D197&amp;"）",IF($B197=9,$D197,""))))))</f>
        <v>札幌厚別高等学校</v>
      </c>
    </row>
    <row r="198" spans="1:8">
      <c r="A198" s="4">
        <v>2</v>
      </c>
      <c r="B198" s="7">
        <v>1</v>
      </c>
      <c r="C198" s="7" t="str">
        <f t="shared" si="6"/>
        <v>高等学校</v>
      </c>
      <c r="D198" s="7" t="s">
        <v>11255</v>
      </c>
      <c r="E198" s="8" t="s">
        <v>11256</v>
      </c>
      <c r="F198" s="4" t="str">
        <f>IFERROR(IF(VALUE(LEFT($E198,5))&gt;50000,"",_xlfn.XLOOKUP(IF(VALUE(LEFT($E198,2))&gt;9,VALUE(LEFT($E198,2)),"0"&amp;VALUE(LEFT($E198,2))),Sheet1!$E:$E,Sheet1!$F:$F)),"")</f>
        <v>北海道</v>
      </c>
      <c r="G198" s="4" t="str">
        <f t="shared" si="7"/>
        <v>公立</v>
      </c>
      <c r="H198" s="7" t="str">
        <f>IF($D198="上記以外の高等学校等",_xlfn.XLOOKUP(IF(VALUE(LEFT($E198,2))&gt;10,VALUE(LEFT($E198,2)),"0"&amp;VALUE(LEFT($E198,2))),Sheet1!$E:$E,Sheet1!$F:$F)&amp;"所在の"&amp;$D198,IF(OR($B198=1,$B198=2),$D198&amp;$C198,IF($B198=3,$D198&amp;"学校",IF($B198=6,_xlfn.TEXTBEFORE($D198,"高専")&amp;$C198,IF($B198=8,$C198&amp;"（"&amp;$D198&amp;"）",IF($B198=9,$D198,""))))))</f>
        <v>札幌あすかぜ高等学校</v>
      </c>
    </row>
    <row r="199" spans="1:8">
      <c r="A199" s="4">
        <v>2</v>
      </c>
      <c r="B199" s="7">
        <v>1</v>
      </c>
      <c r="C199" s="7" t="str">
        <f t="shared" si="6"/>
        <v>高等学校</v>
      </c>
      <c r="D199" s="7" t="s">
        <v>11253</v>
      </c>
      <c r="E199" s="8" t="s">
        <v>11254</v>
      </c>
      <c r="F199" s="4" t="str">
        <f>IFERROR(IF(VALUE(LEFT($E199,5))&gt;50000,"",_xlfn.XLOOKUP(IF(VALUE(LEFT($E199,2))&gt;9,VALUE(LEFT($E199,2)),"0"&amp;VALUE(LEFT($E199,2))),Sheet1!$E:$E,Sheet1!$F:$F)),"")</f>
        <v>北海道</v>
      </c>
      <c r="G199" s="4" t="str">
        <f t="shared" si="7"/>
        <v>公立</v>
      </c>
      <c r="H199" s="7" t="str">
        <f>IF($D199="上記以外の高等学校等",_xlfn.XLOOKUP(IF(VALUE(LEFT($E199,2))&gt;10,VALUE(LEFT($E199,2)),"0"&amp;VALUE(LEFT($E199,2))),Sheet1!$E:$E,Sheet1!$F:$F)&amp;"所在の"&amp;$D199,IF(OR($B199=1,$B199=2),$D199&amp;$C199,IF($B199=3,$D199&amp;"学校",IF($B199=6,_xlfn.TEXTBEFORE($D199,"高専")&amp;$C199,IF($B199=8,$C199&amp;"（"&amp;$D199&amp;"）",IF($B199=9,$D199,""))))))</f>
        <v>札幌東豊高等学校</v>
      </c>
    </row>
    <row r="200" spans="1:8">
      <c r="A200" s="4">
        <v>2</v>
      </c>
      <c r="B200" s="7">
        <v>1</v>
      </c>
      <c r="C200" s="7" t="str">
        <f t="shared" si="6"/>
        <v>高等学校</v>
      </c>
      <c r="D200" s="7" t="s">
        <v>11251</v>
      </c>
      <c r="E200" s="8" t="s">
        <v>11252</v>
      </c>
      <c r="F200" s="4" t="str">
        <f>IFERROR(IF(VALUE(LEFT($E200,5))&gt;50000,"",_xlfn.XLOOKUP(IF(VALUE(LEFT($E200,2))&gt;9,VALUE(LEFT($E200,2)),"0"&amp;VALUE(LEFT($E200,2))),Sheet1!$E:$E,Sheet1!$F:$F)),"")</f>
        <v>北海道</v>
      </c>
      <c r="G200" s="4" t="str">
        <f t="shared" si="7"/>
        <v>公立</v>
      </c>
      <c r="H200" s="7" t="str">
        <f>IF($D200="上記以外の高等学校等",_xlfn.XLOOKUP(IF(VALUE(LEFT($E200,2))&gt;10,VALUE(LEFT($E200,2)),"0"&amp;VALUE(LEFT($E200,2))),Sheet1!$E:$E,Sheet1!$F:$F)&amp;"所在の"&amp;$D200,IF(OR($B200=1,$B200=2),$D200&amp;$C200,IF($B200=3,$D200&amp;"学校",IF($B200=6,_xlfn.TEXTBEFORE($D200,"高専")&amp;$C200,IF($B200=8,$C200&amp;"（"&amp;$D200&amp;"）",IF($B200=9,$D200,""))))))</f>
        <v>石狩南高等学校</v>
      </c>
    </row>
    <row r="201" spans="1:8">
      <c r="A201" s="4">
        <v>2</v>
      </c>
      <c r="B201" s="7">
        <v>1</v>
      </c>
      <c r="C201" s="7" t="str">
        <f t="shared" si="6"/>
        <v>高等学校</v>
      </c>
      <c r="D201" s="7" t="s">
        <v>11249</v>
      </c>
      <c r="E201" s="8" t="s">
        <v>11250</v>
      </c>
      <c r="F201" s="4" t="str">
        <f>IFERROR(IF(VALUE(LEFT($E201,5))&gt;50000,"",_xlfn.XLOOKUP(IF(VALUE(LEFT($E201,2))&gt;9,VALUE(LEFT($E201,2)),"0"&amp;VALUE(LEFT($E201,2))),Sheet1!$E:$E,Sheet1!$F:$F)),"")</f>
        <v>北海道</v>
      </c>
      <c r="G201" s="4" t="str">
        <f t="shared" si="7"/>
        <v>公立</v>
      </c>
      <c r="H201" s="7" t="str">
        <f>IF($D201="上記以外の高等学校等",_xlfn.XLOOKUP(IF(VALUE(LEFT($E201,2))&gt;10,VALUE(LEFT($E201,2)),"0"&amp;VALUE(LEFT($E201,2))),Sheet1!$E:$E,Sheet1!$F:$F)&amp;"所在の"&amp;$D201,IF(OR($B201=1,$B201=2),$D201&amp;$C201,IF($B201=3,$D201&amp;"学校",IF($B201=6,_xlfn.TEXTBEFORE($D201,"高専")&amp;$C201,IF($B201=8,$C201&amp;"（"&amp;$D201&amp;"）",IF($B201=9,$D201,""))))))</f>
        <v>北広島西高等学校</v>
      </c>
    </row>
    <row r="202" spans="1:8">
      <c r="A202" s="4">
        <v>2</v>
      </c>
      <c r="B202" s="7">
        <v>1</v>
      </c>
      <c r="C202" s="7" t="str">
        <f t="shared" si="6"/>
        <v>高等学校</v>
      </c>
      <c r="D202" s="7" t="s">
        <v>11247</v>
      </c>
      <c r="E202" s="8" t="s">
        <v>11248</v>
      </c>
      <c r="F202" s="4" t="str">
        <f>IFERROR(IF(VALUE(LEFT($E202,5))&gt;50000,"",_xlfn.XLOOKUP(IF(VALUE(LEFT($E202,2))&gt;9,VALUE(LEFT($E202,2)),"0"&amp;VALUE(LEFT($E202,2))),Sheet1!$E:$E,Sheet1!$F:$F)),"")</f>
        <v>北海道</v>
      </c>
      <c r="G202" s="4" t="str">
        <f t="shared" si="7"/>
        <v>公立</v>
      </c>
      <c r="H202" s="7" t="str">
        <f>IF($D202="上記以外の高等学校等",_xlfn.XLOOKUP(IF(VALUE(LEFT($E202,2))&gt;10,VALUE(LEFT($E202,2)),"0"&amp;VALUE(LEFT($E202,2))),Sheet1!$E:$E,Sheet1!$F:$F)&amp;"所在の"&amp;$D202,IF(OR($B202=1,$B202=2),$D202&amp;$C202,IF($B202=3,$D202&amp;"学校",IF($B202=6,_xlfn.TEXTBEFORE($D202,"高専")&amp;$C202,IF($B202=8,$C202&amp;"（"&amp;$D202&amp;"）",IF($B202=9,$D202,""))))))</f>
        <v>七飯高等学校</v>
      </c>
    </row>
    <row r="203" spans="1:8">
      <c r="A203" s="4">
        <v>2</v>
      </c>
      <c r="B203" s="7">
        <v>1</v>
      </c>
      <c r="C203" s="7" t="str">
        <f t="shared" si="6"/>
        <v>高等学校</v>
      </c>
      <c r="D203" s="7" t="s">
        <v>11245</v>
      </c>
      <c r="E203" s="8" t="s">
        <v>11246</v>
      </c>
      <c r="F203" s="4" t="str">
        <f>IFERROR(IF(VALUE(LEFT($E203,5))&gt;50000,"",_xlfn.XLOOKUP(IF(VALUE(LEFT($E203,2))&gt;9,VALUE(LEFT($E203,2)),"0"&amp;VALUE(LEFT($E203,2))),Sheet1!$E:$E,Sheet1!$F:$F)),"")</f>
        <v>北海道</v>
      </c>
      <c r="G203" s="4" t="str">
        <f t="shared" si="7"/>
        <v>公立</v>
      </c>
      <c r="H203" s="7" t="str">
        <f>IF($D203="上記以外の高等学校等",_xlfn.XLOOKUP(IF(VALUE(LEFT($E203,2))&gt;10,VALUE(LEFT($E203,2)),"0"&amp;VALUE(LEFT($E203,2))),Sheet1!$E:$E,Sheet1!$F:$F)&amp;"所在の"&amp;$D203,IF(OR($B203=1,$B203=2),$D203&amp;$C203,IF($B203=3,$D203&amp;"学校",IF($B203=6,_xlfn.TEXTBEFORE($D203,"高専")&amp;$C203,IF($B203=8,$C203&amp;"（"&amp;$D203&amp;"）",IF($B203=9,$D203,""))))))</f>
        <v>旭川永嶺高等学校</v>
      </c>
    </row>
    <row r="204" spans="1:8">
      <c r="A204" s="4">
        <v>2</v>
      </c>
      <c r="B204" s="7">
        <v>1</v>
      </c>
      <c r="C204" s="7" t="str">
        <f t="shared" si="6"/>
        <v>高等学校</v>
      </c>
      <c r="D204" s="7" t="s">
        <v>11243</v>
      </c>
      <c r="E204" s="8" t="s">
        <v>11244</v>
      </c>
      <c r="F204" s="4" t="str">
        <f>IFERROR(IF(VALUE(LEFT($E204,5))&gt;50000,"",_xlfn.XLOOKUP(IF(VALUE(LEFT($E204,2))&gt;9,VALUE(LEFT($E204,2)),"0"&amp;VALUE(LEFT($E204,2))),Sheet1!$E:$E,Sheet1!$F:$F)),"")</f>
        <v>北海道</v>
      </c>
      <c r="G204" s="4" t="str">
        <f t="shared" si="7"/>
        <v>公立</v>
      </c>
      <c r="H204" s="7" t="str">
        <f>IF($D204="上記以外の高等学校等",_xlfn.XLOOKUP(IF(VALUE(LEFT($E204,2))&gt;10,VALUE(LEFT($E204,2)),"0"&amp;VALUE(LEFT($E204,2))),Sheet1!$E:$E,Sheet1!$F:$F)&amp;"所在の"&amp;$D204,IF(OR($B204=1,$B204=2),$D204&amp;$C204,IF($B204=3,$D204&amp;"学校",IF($B204=6,_xlfn.TEXTBEFORE($D204,"高専")&amp;$C204,IF($B204=8,$C204&amp;"（"&amp;$D204&amp;"）",IF($B204=9,$D204,""))))))</f>
        <v>北見緑陵高等学校</v>
      </c>
    </row>
    <row r="205" spans="1:8">
      <c r="A205" s="4">
        <v>2</v>
      </c>
      <c r="B205" s="7">
        <v>1</v>
      </c>
      <c r="C205" s="7" t="str">
        <f t="shared" si="6"/>
        <v>高等学校</v>
      </c>
      <c r="D205" s="7" t="s">
        <v>11241</v>
      </c>
      <c r="E205" s="8" t="s">
        <v>11242</v>
      </c>
      <c r="F205" s="4" t="str">
        <f>IFERROR(IF(VALUE(LEFT($E205,5))&gt;50000,"",_xlfn.XLOOKUP(IF(VALUE(LEFT($E205,2))&gt;9,VALUE(LEFT($E205,2)),"0"&amp;VALUE(LEFT($E205,2))),Sheet1!$E:$E,Sheet1!$F:$F)),"")</f>
        <v>北海道</v>
      </c>
      <c r="G205" s="4" t="str">
        <f t="shared" si="7"/>
        <v>公立</v>
      </c>
      <c r="H205" s="7" t="str">
        <f>IF($D205="上記以外の高等学校等",_xlfn.XLOOKUP(IF(VALUE(LEFT($E205,2))&gt;10,VALUE(LEFT($E205,2)),"0"&amp;VALUE(LEFT($E205,2))),Sheet1!$E:$E,Sheet1!$F:$F)&amp;"所在の"&amp;$D205,IF(OR($B205=1,$B205=2),$D205&amp;$C205,IF($B205=3,$D205&amp;"学校",IF($B205=6,_xlfn.TEXTBEFORE($D205,"高専")&amp;$C205,IF($B205=8,$C205&amp;"（"&amp;$D205&amp;"）",IF($B205=9,$D205,""))))))</f>
        <v>札幌稲雲高等学校</v>
      </c>
    </row>
    <row r="206" spans="1:8">
      <c r="A206" s="4">
        <v>2</v>
      </c>
      <c r="B206" s="7">
        <v>1</v>
      </c>
      <c r="C206" s="7" t="str">
        <f t="shared" si="6"/>
        <v>高等学校</v>
      </c>
      <c r="D206" s="7" t="s">
        <v>11239</v>
      </c>
      <c r="E206" s="8" t="s">
        <v>11240</v>
      </c>
      <c r="F206" s="4" t="str">
        <f>IFERROR(IF(VALUE(LEFT($E206,5))&gt;50000,"",_xlfn.XLOOKUP(IF(VALUE(LEFT($E206,2))&gt;9,VALUE(LEFT($E206,2)),"0"&amp;VALUE(LEFT($E206,2))),Sheet1!$E:$E,Sheet1!$F:$F)),"")</f>
        <v>北海道</v>
      </c>
      <c r="G206" s="4" t="str">
        <f t="shared" si="7"/>
        <v>公立</v>
      </c>
      <c r="H206" s="7" t="str">
        <f>IF($D206="上記以外の高等学校等",_xlfn.XLOOKUP(IF(VALUE(LEFT($E206,2))&gt;10,VALUE(LEFT($E206,2)),"0"&amp;VALUE(LEFT($E206,2))),Sheet1!$E:$E,Sheet1!$F:$F)&amp;"所在の"&amp;$D206,IF(OR($B206=1,$B206=2),$D206&amp;$C206,IF($B206=3,$D206&amp;"学校",IF($B206=6,_xlfn.TEXTBEFORE($D206,"高専")&amp;$C206,IF($B206=8,$C206&amp;"（"&amp;$D206&amp;"）",IF($B206=9,$D206,""))))))</f>
        <v>大麻高等学校</v>
      </c>
    </row>
    <row r="207" spans="1:8">
      <c r="A207" s="4">
        <v>2</v>
      </c>
      <c r="B207" s="7">
        <v>1</v>
      </c>
      <c r="C207" s="7" t="str">
        <f t="shared" si="6"/>
        <v>高等学校</v>
      </c>
      <c r="D207" s="7" t="s">
        <v>11237</v>
      </c>
      <c r="E207" s="8" t="s">
        <v>11238</v>
      </c>
      <c r="F207" s="4" t="str">
        <f>IFERROR(IF(VALUE(LEFT($E207,5))&gt;50000,"",_xlfn.XLOOKUP(IF(VALUE(LEFT($E207,2))&gt;9,VALUE(LEFT($E207,2)),"0"&amp;VALUE(LEFT($E207,2))),Sheet1!$E:$E,Sheet1!$F:$F)),"")</f>
        <v>北海道</v>
      </c>
      <c r="G207" s="4" t="str">
        <f t="shared" si="7"/>
        <v>公立</v>
      </c>
      <c r="H207" s="7" t="str">
        <f>IF($D207="上記以外の高等学校等",_xlfn.XLOOKUP(IF(VALUE(LEFT($E207,2))&gt;10,VALUE(LEFT($E207,2)),"0"&amp;VALUE(LEFT($E207,2))),Sheet1!$E:$E,Sheet1!$F:$F)&amp;"所在の"&amp;$D207,IF(OR($B207=1,$B207=2),$D207&amp;$C207,IF($B207=3,$D207&amp;"学校",IF($B207=6,_xlfn.TEXTBEFORE($D207,"高専")&amp;$C207,IF($B207=8,$C207&amp;"（"&amp;$D207&amp;"）",IF($B207=9,$D207,""))))))</f>
        <v>札幌平岡高等学校</v>
      </c>
    </row>
    <row r="208" spans="1:8">
      <c r="A208" s="4">
        <v>2</v>
      </c>
      <c r="B208" s="7">
        <v>1</v>
      </c>
      <c r="C208" s="7" t="str">
        <f t="shared" si="6"/>
        <v>高等学校</v>
      </c>
      <c r="D208" s="7" t="s">
        <v>11235</v>
      </c>
      <c r="E208" s="8" t="s">
        <v>11236</v>
      </c>
      <c r="F208" s="4" t="str">
        <f>IFERROR(IF(VALUE(LEFT($E208,5))&gt;50000,"",_xlfn.XLOOKUP(IF(VALUE(LEFT($E208,2))&gt;9,VALUE(LEFT($E208,2)),"0"&amp;VALUE(LEFT($E208,2))),Sheet1!$E:$E,Sheet1!$F:$F)),"")</f>
        <v>北海道</v>
      </c>
      <c r="G208" s="4" t="str">
        <f t="shared" si="7"/>
        <v>公立</v>
      </c>
      <c r="H208" s="7" t="str">
        <f>IF($D208="上記以外の高等学校等",_xlfn.XLOOKUP(IF(VALUE(LEFT($E208,2))&gt;10,VALUE(LEFT($E208,2)),"0"&amp;VALUE(LEFT($E208,2))),Sheet1!$E:$E,Sheet1!$F:$F)&amp;"所在の"&amp;$D208,IF(OR($B208=1,$B208=2),$D208&amp;$C208,IF($B208=3,$D208&amp;"学校",IF($B208=6,_xlfn.TEXTBEFORE($D208,"高専")&amp;$C208,IF($B208=8,$C208&amp;"（"&amp;$D208&amp;"）",IF($B208=9,$D208,""))))))</f>
        <v>白老東高等学校</v>
      </c>
    </row>
    <row r="209" spans="1:8">
      <c r="A209" s="4">
        <v>2</v>
      </c>
      <c r="B209" s="7">
        <v>1</v>
      </c>
      <c r="C209" s="7" t="str">
        <f t="shared" si="6"/>
        <v>高等学校</v>
      </c>
      <c r="D209" s="7" t="s">
        <v>11233</v>
      </c>
      <c r="E209" s="8" t="s">
        <v>11234</v>
      </c>
      <c r="F209" s="4" t="str">
        <f>IFERROR(IF(VALUE(LEFT($E209,5))&gt;50000,"",_xlfn.XLOOKUP(IF(VALUE(LEFT($E209,2))&gt;9,VALUE(LEFT($E209,2)),"0"&amp;VALUE(LEFT($E209,2))),Sheet1!$E:$E,Sheet1!$F:$F)),"")</f>
        <v>北海道</v>
      </c>
      <c r="G209" s="4" t="str">
        <f t="shared" si="7"/>
        <v>公立</v>
      </c>
      <c r="H209" s="7" t="str">
        <f>IF($D209="上記以外の高等学校等",_xlfn.XLOOKUP(IF(VALUE(LEFT($E209,2))&gt;10,VALUE(LEFT($E209,2)),"0"&amp;VALUE(LEFT($E209,2))),Sheet1!$E:$E,Sheet1!$F:$F)&amp;"所在の"&amp;$D209,IF(OR($B209=1,$B209=2),$D209&amp;$C209,IF($B209=3,$D209&amp;"学校",IF($B209=6,_xlfn.TEXTBEFORE($D209,"高専")&amp;$C209,IF($B209=8,$C209&amp;"（"&amp;$D209&amp;"）",IF($B209=9,$D209,""))))))</f>
        <v>苫小牧総合経済高等学校</v>
      </c>
    </row>
    <row r="210" spans="1:8">
      <c r="A210" s="4">
        <v>2</v>
      </c>
      <c r="B210" s="7">
        <v>1</v>
      </c>
      <c r="C210" s="7" t="str">
        <f t="shared" si="6"/>
        <v>高等学校</v>
      </c>
      <c r="D210" s="7" t="s">
        <v>11231</v>
      </c>
      <c r="E210" s="8" t="s">
        <v>11232</v>
      </c>
      <c r="F210" s="4" t="str">
        <f>IFERROR(IF(VALUE(LEFT($E210,5))&gt;50000,"",_xlfn.XLOOKUP(IF(VALUE(LEFT($E210,2))&gt;9,VALUE(LEFT($E210,2)),"0"&amp;VALUE(LEFT($E210,2))),Sheet1!$E:$E,Sheet1!$F:$F)),"")</f>
        <v>北海道</v>
      </c>
      <c r="G210" s="4" t="str">
        <f t="shared" si="7"/>
        <v>公立</v>
      </c>
      <c r="H210" s="7" t="str">
        <f>IF($D210="上記以外の高等学校等",_xlfn.XLOOKUP(IF(VALUE(LEFT($E210,2))&gt;10,VALUE(LEFT($E210,2)),"0"&amp;VALUE(LEFT($E210,2))),Sheet1!$E:$E,Sheet1!$F:$F)&amp;"所在の"&amp;$D210,IF(OR($B210=1,$B210=2),$D210&amp;$C210,IF($B210=3,$D210&amp;"学校",IF($B210=6,_xlfn.TEXTBEFORE($D210,"高専")&amp;$C210,IF($B210=8,$C210&amp;"（"&amp;$D210&amp;"）",IF($B210=9,$D210,""))))))</f>
        <v>札幌国際情報高等学校</v>
      </c>
    </row>
    <row r="211" spans="1:8">
      <c r="A211" s="4">
        <v>2</v>
      </c>
      <c r="B211" s="7">
        <v>1</v>
      </c>
      <c r="C211" s="7" t="str">
        <f t="shared" si="6"/>
        <v>高等学校</v>
      </c>
      <c r="D211" s="7" t="s">
        <v>11229</v>
      </c>
      <c r="E211" s="8" t="s">
        <v>11230</v>
      </c>
      <c r="F211" s="4" t="str">
        <f>IFERROR(IF(VALUE(LEFT($E211,5))&gt;50000,"",_xlfn.XLOOKUP(IF(VALUE(LEFT($E211,2))&gt;9,VALUE(LEFT($E211,2)),"0"&amp;VALUE(LEFT($E211,2))),Sheet1!$E:$E,Sheet1!$F:$F)),"")</f>
        <v>北海道</v>
      </c>
      <c r="G211" s="4" t="str">
        <f t="shared" si="7"/>
        <v>公立</v>
      </c>
      <c r="H211" s="7" t="str">
        <f>IF($D211="上記以外の高等学校等",_xlfn.XLOOKUP(IF(VALUE(LEFT($E211,2))&gt;10,VALUE(LEFT($E211,2)),"0"&amp;VALUE(LEFT($E211,2))),Sheet1!$E:$E,Sheet1!$F:$F)&amp;"所在の"&amp;$D211,IF(OR($B211=1,$B211=2),$D211&amp;$C211,IF($B211=3,$D211&amp;"学校",IF($B211=6,_xlfn.TEXTBEFORE($D211,"高専")&amp;$C211,IF($B211=8,$C211&amp;"（"&amp;$D211&amp;"）",IF($B211=9,$D211,""))))))</f>
        <v>札幌白陵高等学校</v>
      </c>
    </row>
    <row r="212" spans="1:8">
      <c r="A212" s="4">
        <v>2</v>
      </c>
      <c r="B212" s="7">
        <v>1</v>
      </c>
      <c r="C212" s="7" t="str">
        <f t="shared" si="6"/>
        <v>高等学校</v>
      </c>
      <c r="D212" s="7" t="s">
        <v>11227</v>
      </c>
      <c r="E212" s="8" t="s">
        <v>11228</v>
      </c>
      <c r="F212" s="4" t="str">
        <f>IFERROR(IF(VALUE(LEFT($E212,5))&gt;50000,"",_xlfn.XLOOKUP(IF(VALUE(LEFT($E212,2))&gt;9,VALUE(LEFT($E212,2)),"0"&amp;VALUE(LEFT($E212,2))),Sheet1!$E:$E,Sheet1!$F:$F)),"")</f>
        <v>北海道</v>
      </c>
      <c r="G212" s="4" t="str">
        <f t="shared" si="7"/>
        <v>公立</v>
      </c>
      <c r="H212" s="7" t="str">
        <f>IF($D212="上記以外の高等学校等",_xlfn.XLOOKUP(IF(VALUE(LEFT($E212,2))&gt;10,VALUE(LEFT($E212,2)),"0"&amp;VALUE(LEFT($E212,2))),Sheet1!$E:$E,Sheet1!$F:$F)&amp;"所在の"&amp;$D212,IF(OR($B212=1,$B212=2),$D212&amp;$C212,IF($B212=3,$D212&amp;"学校",IF($B212=6,_xlfn.TEXTBEFORE($D212,"高専")&amp;$C212,IF($B212=8,$C212&amp;"（"&amp;$D212&amp;"）",IF($B212=9,$D212,""))))))</f>
        <v>美唄尚栄高等学校</v>
      </c>
    </row>
    <row r="213" spans="1:8">
      <c r="A213" s="4">
        <v>2</v>
      </c>
      <c r="B213" s="7">
        <v>1</v>
      </c>
      <c r="C213" s="7" t="str">
        <f t="shared" si="6"/>
        <v>高等学校</v>
      </c>
      <c r="D213" s="7" t="s">
        <v>11225</v>
      </c>
      <c r="E213" s="8" t="s">
        <v>11226</v>
      </c>
      <c r="F213" s="4" t="str">
        <f>IFERROR(IF(VALUE(LEFT($E213,5))&gt;50000,"",_xlfn.XLOOKUP(IF(VALUE(LEFT($E213,2))&gt;9,VALUE(LEFT($E213,2)),"0"&amp;VALUE(LEFT($E213,2))),Sheet1!$E:$E,Sheet1!$F:$F)),"")</f>
        <v>北海道</v>
      </c>
      <c r="G213" s="4" t="str">
        <f t="shared" si="7"/>
        <v>公立</v>
      </c>
      <c r="H213" s="7" t="str">
        <f>IF($D213="上記以外の高等学校等",_xlfn.XLOOKUP(IF(VALUE(LEFT($E213,2))&gt;10,VALUE(LEFT($E213,2)),"0"&amp;VALUE(LEFT($E213,2))),Sheet1!$E:$E,Sheet1!$F:$F)&amp;"所在の"&amp;$D213,IF(OR($B213=1,$B213=2),$D213&amp;$C213,IF($B213=3,$D213&amp;"学校",IF($B213=6,_xlfn.TEXTBEFORE($D213,"高専")&amp;$C213,IF($B213=8,$C213&amp;"（"&amp;$D213&amp;"）",IF($B213=9,$D213,""))))))</f>
        <v>士別翔雲高等学校</v>
      </c>
    </row>
    <row r="214" spans="1:8">
      <c r="A214" s="4">
        <v>2</v>
      </c>
      <c r="B214" s="7">
        <v>1</v>
      </c>
      <c r="C214" s="7" t="str">
        <f t="shared" si="6"/>
        <v>高等学校</v>
      </c>
      <c r="D214" s="7" t="s">
        <v>11223</v>
      </c>
      <c r="E214" s="8" t="s">
        <v>11224</v>
      </c>
      <c r="F214" s="4" t="str">
        <f>IFERROR(IF(VALUE(LEFT($E214,5))&gt;50000,"",_xlfn.XLOOKUP(IF(VALUE(LEFT($E214,2))&gt;9,VALUE(LEFT($E214,2)),"0"&amp;VALUE(LEFT($E214,2))),Sheet1!$E:$E,Sheet1!$F:$F)),"")</f>
        <v>北海道</v>
      </c>
      <c r="G214" s="4" t="str">
        <f t="shared" si="7"/>
        <v>公立</v>
      </c>
      <c r="H214" s="7" t="str">
        <f>IF($D214="上記以外の高等学校等",_xlfn.XLOOKUP(IF(VALUE(LEFT($E214,2))&gt;10,VALUE(LEFT($E214,2)),"0"&amp;VALUE(LEFT($E214,2))),Sheet1!$E:$E,Sheet1!$F:$F)&amp;"所在の"&amp;$D214,IF(OR($B214=1,$B214=2),$D214&amp;$C214,IF($B214=3,$D214&amp;"学校",IF($B214=6,_xlfn.TEXTBEFORE($D214,"高専")&amp;$C214,IF($B214=8,$C214&amp;"（"&amp;$D214&amp;"）",IF($B214=9,$D214,""))))))</f>
        <v>紋別高等学校</v>
      </c>
    </row>
    <row r="215" spans="1:8">
      <c r="A215" s="4">
        <v>2</v>
      </c>
      <c r="B215" s="7">
        <v>1</v>
      </c>
      <c r="C215" s="7" t="str">
        <f t="shared" si="6"/>
        <v>高等学校</v>
      </c>
      <c r="D215" s="7" t="s">
        <v>11221</v>
      </c>
      <c r="E215" s="8" t="s">
        <v>11222</v>
      </c>
      <c r="F215" s="4" t="str">
        <f>IFERROR(IF(VALUE(LEFT($E215,5))&gt;50000,"",_xlfn.XLOOKUP(IF(VALUE(LEFT($E215,2))&gt;9,VALUE(LEFT($E215,2)),"0"&amp;VALUE(LEFT($E215,2))),Sheet1!$E:$E,Sheet1!$F:$F)),"")</f>
        <v>北海道</v>
      </c>
      <c r="G215" s="4" t="str">
        <f t="shared" si="7"/>
        <v>公立</v>
      </c>
      <c r="H215" s="7" t="str">
        <f>IF($D215="上記以外の高等学校等",_xlfn.XLOOKUP(IF(VALUE(LEFT($E215,2))&gt;10,VALUE(LEFT($E215,2)),"0"&amp;VALUE(LEFT($E215,2))),Sheet1!$E:$E,Sheet1!$F:$F)&amp;"所在の"&amp;$D215,IF(OR($B215=1,$B215=2),$D215&amp;$C215,IF($B215=3,$D215&amp;"学校",IF($B215=6,_xlfn.TEXTBEFORE($D215,"高専")&amp;$C215,IF($B215=8,$C215&amp;"（"&amp;$D215&amp;"）",IF($B215=9,$D215,""))))))</f>
        <v>釧路明輝高等学校</v>
      </c>
    </row>
    <row r="216" spans="1:8">
      <c r="A216" s="4">
        <v>3</v>
      </c>
      <c r="B216" s="7">
        <v>1</v>
      </c>
      <c r="C216" s="7" t="str">
        <f t="shared" si="6"/>
        <v>高等学校</v>
      </c>
      <c r="D216" s="7" t="s">
        <v>11219</v>
      </c>
      <c r="E216" s="8" t="s">
        <v>11220</v>
      </c>
      <c r="F216" s="4" t="str">
        <f>IFERROR(IF(VALUE(LEFT($E216,5))&gt;50000,"",_xlfn.XLOOKUP(IF(VALUE(LEFT($E216,2))&gt;9,VALUE(LEFT($E216,2)),"0"&amp;VALUE(LEFT($E216,2))),Sheet1!$E:$E,Sheet1!$F:$F)),"")</f>
        <v>北海道</v>
      </c>
      <c r="G216" s="4" t="str">
        <f t="shared" si="7"/>
        <v>公立</v>
      </c>
      <c r="H216" s="7" t="str">
        <f>IF($D216="上記以外の高等学校等",_xlfn.XLOOKUP(IF(VALUE(LEFT($E216,2))&gt;10,VALUE(LEFT($E216,2)),"0"&amp;VALUE(LEFT($E216,2))),Sheet1!$E:$E,Sheet1!$F:$F)&amp;"所在の"&amp;$D216,IF(OR($B216=1,$B216=2),$D216&amp;$C216,IF($B216=3,$D216&amp;"学校",IF($B216=6,_xlfn.TEXTBEFORE($D216,"高専")&amp;$C216,IF($B216=8,$C216&amp;"（"&amp;$D216&amp;"）",IF($B216=9,$D216,""))))))</f>
        <v>函館高等学校</v>
      </c>
    </row>
    <row r="217" spans="1:8">
      <c r="A217" s="4">
        <v>2</v>
      </c>
      <c r="B217" s="7">
        <v>2</v>
      </c>
      <c r="C217" s="7" t="str">
        <f t="shared" si="6"/>
        <v>中等教育学校</v>
      </c>
      <c r="D217" s="7" t="s">
        <v>11217</v>
      </c>
      <c r="E217" s="8" t="s">
        <v>11218</v>
      </c>
      <c r="F217" s="4" t="str">
        <f>IFERROR(IF(VALUE(LEFT($E217,5))&gt;50000,"",_xlfn.XLOOKUP(IF(VALUE(LEFT($E217,2))&gt;9,VALUE(LEFT($E217,2)),"0"&amp;VALUE(LEFT($E217,2))),Sheet1!$E:$E,Sheet1!$F:$F)),"")</f>
        <v>北海道</v>
      </c>
      <c r="G217" s="4" t="str">
        <f t="shared" si="7"/>
        <v>公立</v>
      </c>
      <c r="H217" s="7" t="str">
        <f>IF($D217="上記以外の高等学校等",_xlfn.XLOOKUP(IF(VALUE(LEFT($E217,2))&gt;10,VALUE(LEFT($E217,2)),"0"&amp;VALUE(LEFT($E217,2))),Sheet1!$E:$E,Sheet1!$F:$F)&amp;"所在の"&amp;$D217,IF(OR($B217=1,$B217=2),$D217&amp;$C217,IF($B217=3,$D217&amp;"学校",IF($B217=6,_xlfn.TEXTBEFORE($D217,"高専")&amp;$C217,IF($B217=8,$C217&amp;"（"&amp;$D217&amp;"）",IF($B217=9,$D217,""))))))</f>
        <v>登別明日中等教育学校</v>
      </c>
    </row>
    <row r="218" spans="1:8">
      <c r="A218" s="4">
        <v>3</v>
      </c>
      <c r="B218" s="7">
        <v>1</v>
      </c>
      <c r="C218" s="7" t="str">
        <f t="shared" si="6"/>
        <v>高等学校</v>
      </c>
      <c r="D218" s="7" t="s">
        <v>11215</v>
      </c>
      <c r="E218" s="8" t="s">
        <v>11216</v>
      </c>
      <c r="F218" s="4" t="str">
        <f>IFERROR(IF(VALUE(LEFT($E218,5))&gt;50000,"",_xlfn.XLOOKUP(IF(VALUE(LEFT($E218,2))&gt;9,VALUE(LEFT($E218,2)),"0"&amp;VALUE(LEFT($E218,2))),Sheet1!$E:$E,Sheet1!$F:$F)),"")</f>
        <v>北海道</v>
      </c>
      <c r="G218" s="4" t="str">
        <f t="shared" si="7"/>
        <v>公立</v>
      </c>
      <c r="H218" s="7" t="str">
        <f>IF($D218="上記以外の高等学校等",_xlfn.XLOOKUP(IF(VALUE(LEFT($E218,2))&gt;10,VALUE(LEFT($E218,2)),"0"&amp;VALUE(LEFT($E218,2))),Sheet1!$E:$E,Sheet1!$F:$F)&amp;"所在の"&amp;$D218,IF(OR($B218=1,$B218=2),$D218&amp;$C218,IF($B218=3,$D218&amp;"学校",IF($B218=6,_xlfn.TEXTBEFORE($D218,"高専")&amp;$C218,IF($B218=8,$C218&amp;"（"&amp;$D218&amp;"）",IF($B218=9,$D218,""))))))</f>
        <v>札幌大通高等学校</v>
      </c>
    </row>
    <row r="219" spans="1:8">
      <c r="A219" s="4">
        <v>2</v>
      </c>
      <c r="B219" s="7">
        <v>1</v>
      </c>
      <c r="C219" s="7" t="str">
        <f t="shared" si="6"/>
        <v>高等学校</v>
      </c>
      <c r="D219" s="7" t="s">
        <v>11213</v>
      </c>
      <c r="E219" s="8" t="s">
        <v>11214</v>
      </c>
      <c r="F219" s="4" t="str">
        <f>IFERROR(IF(VALUE(LEFT($E219,5))&gt;50000,"",_xlfn.XLOOKUP(IF(VALUE(LEFT($E219,2))&gt;9,VALUE(LEFT($E219,2)),"0"&amp;VALUE(LEFT($E219,2))),Sheet1!$E:$E,Sheet1!$F:$F)),"")</f>
        <v>北海道</v>
      </c>
      <c r="G219" s="4" t="str">
        <f t="shared" si="7"/>
        <v>公立</v>
      </c>
      <c r="H219" s="7" t="str">
        <f>IF($D219="上記以外の高等学校等",_xlfn.XLOOKUP(IF(VALUE(LEFT($E219,2))&gt;10,VALUE(LEFT($E219,2)),"0"&amp;VALUE(LEFT($E219,2))),Sheet1!$E:$E,Sheet1!$F:$F)&amp;"所在の"&amp;$D219,IF(OR($B219=1,$B219=2),$D219&amp;$C219,IF($B219=3,$D219&amp;"学校",IF($B219=6,_xlfn.TEXTBEFORE($D219,"高専")&amp;$C219,IF($B219=8,$C219&amp;"（"&amp;$D219&amp;"）",IF($B219=9,$D219,""))))))</f>
        <v>札幌英藍高等学校</v>
      </c>
    </row>
    <row r="220" spans="1:8">
      <c r="A220" s="4">
        <v>3</v>
      </c>
      <c r="B220" s="7">
        <v>2</v>
      </c>
      <c r="C220" s="7" t="str">
        <f t="shared" si="6"/>
        <v>中等教育学校</v>
      </c>
      <c r="D220" s="7" t="s">
        <v>11211</v>
      </c>
      <c r="E220" s="8" t="s">
        <v>11212</v>
      </c>
      <c r="F220" s="4" t="str">
        <f>IFERROR(IF(VALUE(LEFT($E220,5))&gt;50000,"",_xlfn.XLOOKUP(IF(VALUE(LEFT($E220,2))&gt;9,VALUE(LEFT($E220,2)),"0"&amp;VALUE(LEFT($E220,2))),Sheet1!$E:$E,Sheet1!$F:$F)),"")</f>
        <v>北海道</v>
      </c>
      <c r="G220" s="4" t="str">
        <f t="shared" si="7"/>
        <v>公立</v>
      </c>
      <c r="H220" s="7" t="str">
        <f>IF($D220="上記以外の高等学校等",_xlfn.XLOOKUP(IF(VALUE(LEFT($E220,2))&gt;10,VALUE(LEFT($E220,2)),"0"&amp;VALUE(LEFT($E220,2))),Sheet1!$E:$E,Sheet1!$F:$F)&amp;"所在の"&amp;$D220,IF(OR($B220=1,$B220=2),$D220&amp;$C220,IF($B220=3,$D220&amp;"学校",IF($B220=6,_xlfn.TEXTBEFORE($D220,"高専")&amp;$C220,IF($B220=8,$C220&amp;"（"&amp;$D220&amp;"）",IF($B220=9,$D220,""))))))</f>
        <v>札幌開成中等教育学校</v>
      </c>
    </row>
    <row r="221" spans="1:8">
      <c r="A221" s="4">
        <v>2</v>
      </c>
      <c r="B221" s="7">
        <v>1</v>
      </c>
      <c r="C221" s="7" t="str">
        <f t="shared" si="6"/>
        <v>高等学校</v>
      </c>
      <c r="D221" s="7" t="s">
        <v>11209</v>
      </c>
      <c r="E221" s="8" t="s">
        <v>11210</v>
      </c>
      <c r="F221" s="4" t="str">
        <f>IFERROR(IF(VALUE(LEFT($E221,5))&gt;50000,"",_xlfn.XLOOKUP(IF(VALUE(LEFT($E221,2))&gt;9,VALUE(LEFT($E221,2)),"0"&amp;VALUE(LEFT($E221,2))),Sheet1!$E:$E,Sheet1!$F:$F)),"")</f>
        <v>北海道</v>
      </c>
      <c r="G221" s="4" t="str">
        <f t="shared" si="7"/>
        <v>公立</v>
      </c>
      <c r="H221" s="7" t="str">
        <f>IF($D221="上記以外の高等学校等",_xlfn.XLOOKUP(IF(VALUE(LEFT($E221,2))&gt;10,VALUE(LEFT($E221,2)),"0"&amp;VALUE(LEFT($E221,2))),Sheet1!$E:$E,Sheet1!$F:$F)&amp;"所在の"&amp;$D221,IF(OR($B221=1,$B221=2),$D221&amp;$C221,IF($B221=3,$D221&amp;"学校",IF($B221=6,_xlfn.TEXTBEFORE($D221,"高専")&amp;$C221,IF($B221=8,$C221&amp;"（"&amp;$D221&amp;"）",IF($B221=9,$D221,""))))))</f>
        <v>留萌高等学校</v>
      </c>
    </row>
    <row r="222" spans="1:8">
      <c r="A222" s="4">
        <v>2</v>
      </c>
      <c r="B222" s="7">
        <v>1</v>
      </c>
      <c r="C222" s="7" t="str">
        <f t="shared" si="6"/>
        <v>高等学校</v>
      </c>
      <c r="D222" s="7" t="s">
        <v>11207</v>
      </c>
      <c r="E222" s="8" t="s">
        <v>11208</v>
      </c>
      <c r="F222" s="4" t="str">
        <f>IFERROR(IF(VALUE(LEFT($E222,5))&gt;50000,"",_xlfn.XLOOKUP(IF(VALUE(LEFT($E222,2))&gt;9,VALUE(LEFT($E222,2)),"0"&amp;VALUE(LEFT($E222,2))),Sheet1!$E:$E,Sheet1!$F:$F)),"")</f>
        <v>北海道</v>
      </c>
      <c r="G222" s="4" t="str">
        <f t="shared" si="7"/>
        <v>公立</v>
      </c>
      <c r="H222" s="7" t="str">
        <f>IF($D222="上記以外の高等学校等",_xlfn.XLOOKUP(IF(VALUE(LEFT($E222,2))&gt;10,VALUE(LEFT($E222,2)),"0"&amp;VALUE(LEFT($E222,2))),Sheet1!$E:$E,Sheet1!$F:$F)&amp;"所在の"&amp;$D222,IF(OR($B222=1,$B222=2),$D222&amp;$C222,IF($B222=3,$D222&amp;"学校",IF($B222=6,_xlfn.TEXTBEFORE($D222,"高専")&amp;$C222,IF($B222=8,$C222&amp;"（"&amp;$D222&amp;"）",IF($B222=9,$D222,""))))))</f>
        <v>幕別清陵高等学校</v>
      </c>
    </row>
    <row r="223" spans="1:8">
      <c r="A223" s="4">
        <v>2</v>
      </c>
      <c r="B223" s="7">
        <v>1</v>
      </c>
      <c r="C223" s="7" t="str">
        <f t="shared" si="6"/>
        <v>高等学校</v>
      </c>
      <c r="D223" s="7" t="s">
        <v>11205</v>
      </c>
      <c r="E223" s="8" t="s">
        <v>11206</v>
      </c>
      <c r="F223" s="4" t="str">
        <f>IFERROR(IF(VALUE(LEFT($E223,5))&gt;50000,"",_xlfn.XLOOKUP(IF(VALUE(LEFT($E223,2))&gt;9,VALUE(LEFT($E223,2)),"0"&amp;VALUE(LEFT($E223,2))),Sheet1!$E:$E,Sheet1!$F:$F)),"")</f>
        <v>北海道</v>
      </c>
      <c r="G223" s="4" t="str">
        <f t="shared" si="7"/>
        <v>公立</v>
      </c>
      <c r="H223" s="7" t="str">
        <f>IF($D223="上記以外の高等学校等",_xlfn.XLOOKUP(IF(VALUE(LEFT($E223,2))&gt;10,VALUE(LEFT($E223,2)),"0"&amp;VALUE(LEFT($E223,2))),Sheet1!$E:$E,Sheet1!$F:$F)&amp;"所在の"&amp;$D223,IF(OR($B223=1,$B223=2),$D223&amp;$C223,IF($B223=3,$D223&amp;"学校",IF($B223=6,_xlfn.TEXTBEFORE($D223,"高専")&amp;$C223,IF($B223=8,$C223&amp;"（"&amp;$D223&amp;"）",IF($B223=9,$D223,""))))))</f>
        <v>岩見沢東高等学校</v>
      </c>
    </row>
    <row r="224" spans="1:8">
      <c r="A224" s="4">
        <v>2</v>
      </c>
      <c r="B224" s="7">
        <v>1</v>
      </c>
      <c r="C224" s="7" t="str">
        <f t="shared" si="6"/>
        <v>高等学校</v>
      </c>
      <c r="D224" s="7" t="s">
        <v>11203</v>
      </c>
      <c r="E224" s="8" t="s">
        <v>11204</v>
      </c>
      <c r="F224" s="4" t="str">
        <f>IFERROR(IF(VALUE(LEFT($E224,5))&gt;50000,"",_xlfn.XLOOKUP(IF(VALUE(LEFT($E224,2))&gt;9,VALUE(LEFT($E224,2)),"0"&amp;VALUE(LEFT($E224,2))),Sheet1!$E:$E,Sheet1!$F:$F)),"")</f>
        <v>北海道</v>
      </c>
      <c r="G224" s="4" t="str">
        <f t="shared" si="7"/>
        <v>公立</v>
      </c>
      <c r="H224" s="7" t="str">
        <f>IF($D224="上記以外の高等学校等",_xlfn.XLOOKUP(IF(VALUE(LEFT($E224,2))&gt;10,VALUE(LEFT($E224,2)),"0"&amp;VALUE(LEFT($E224,2))),Sheet1!$E:$E,Sheet1!$F:$F)&amp;"所在の"&amp;$D224,IF(OR($B224=1,$B224=2),$D224&amp;$C224,IF($B224=3,$D224&amp;"学校",IF($B224=6,_xlfn.TEXTBEFORE($D224,"高専")&amp;$C224,IF($B224=8,$C224&amp;"（"&amp;$D224&amp;"）",IF($B224=9,$D224,""))))))</f>
        <v>富良野高等学校</v>
      </c>
    </row>
    <row r="225" spans="1:8">
      <c r="A225" s="4">
        <v>4</v>
      </c>
      <c r="B225" s="7">
        <v>1</v>
      </c>
      <c r="C225" s="7" t="str">
        <f t="shared" si="6"/>
        <v>高等学校</v>
      </c>
      <c r="D225" s="7" t="s">
        <v>11201</v>
      </c>
      <c r="E225" s="8" t="s">
        <v>11202</v>
      </c>
      <c r="F225" s="4" t="str">
        <f>IFERROR(IF(VALUE(LEFT($E225,5))&gt;50000,"",_xlfn.XLOOKUP(IF(VALUE(LEFT($E225,2))&gt;9,VALUE(LEFT($E225,2)),"0"&amp;VALUE(LEFT($E225,2))),Sheet1!$E:$E,Sheet1!$F:$F)),"")</f>
        <v>北海道</v>
      </c>
      <c r="G225" s="4" t="str">
        <f t="shared" si="7"/>
        <v>公立</v>
      </c>
      <c r="H225" s="7" t="str">
        <f>IF($D225="上記以外の高等学校等",_xlfn.XLOOKUP(IF(VALUE(LEFT($E225,2))&gt;10,VALUE(LEFT($E225,2)),"0"&amp;VALUE(LEFT($E225,2))),Sheet1!$E:$E,Sheet1!$F:$F)&amp;"所在の"&amp;$D225,IF(OR($B225=1,$B225=2),$D225&amp;$C225,IF($B225=3,$D225&amp;"学校",IF($B225=6,_xlfn.TEXTBEFORE($D225,"高専")&amp;$C225,IF($B225=8,$C225&amp;"（"&amp;$D225&amp;"）",IF($B225=9,$D225,""))))))</f>
        <v>ニセコ国際高等学校</v>
      </c>
    </row>
    <row r="226" spans="1:8">
      <c r="A226" s="4">
        <v>2</v>
      </c>
      <c r="B226" s="7">
        <v>3</v>
      </c>
      <c r="C226" s="7" t="str">
        <f t="shared" si="6"/>
        <v>特別支援学校</v>
      </c>
      <c r="D226" s="7" t="s">
        <v>11199</v>
      </c>
      <c r="E226" s="8" t="s">
        <v>11200</v>
      </c>
      <c r="F226" s="4" t="str">
        <f>IFERROR(IF(VALUE(LEFT($E226,5))&gt;50000,"",_xlfn.XLOOKUP(IF(VALUE(LEFT($E226,2))&gt;9,VALUE(LEFT($E226,2)),"0"&amp;VALUE(LEFT($E226,2))),Sheet1!$E:$E,Sheet1!$F:$F)),"")</f>
        <v>北海道</v>
      </c>
      <c r="G226" s="4" t="str">
        <f t="shared" si="7"/>
        <v>公立</v>
      </c>
      <c r="H226" s="7" t="str">
        <f>IF($D226="上記以外の高等学校等",_xlfn.XLOOKUP(IF(VALUE(LEFT($E226,2))&gt;10,VALUE(LEFT($E226,2)),"0"&amp;VALUE(LEFT($E226,2))),Sheet1!$E:$E,Sheet1!$F:$F)&amp;"所在の"&amp;$D226,IF(OR($B226=1,$B226=2),$D226&amp;$C226,IF($B226=3,$D226&amp;"学校",IF($B226=6,_xlfn.TEXTBEFORE($D226,"高専")&amp;$C226,IF($B226=8,$C226&amp;"（"&amp;$D226&amp;"）",IF($B226=9,$D226,""))))))</f>
        <v>札幌稲穂高等支援学校</v>
      </c>
    </row>
    <row r="227" spans="1:8">
      <c r="A227" s="4">
        <v>2</v>
      </c>
      <c r="B227" s="7">
        <v>3</v>
      </c>
      <c r="C227" s="7" t="str">
        <f t="shared" si="6"/>
        <v>特別支援学校</v>
      </c>
      <c r="D227" s="7" t="s">
        <v>11197</v>
      </c>
      <c r="E227" s="8" t="s">
        <v>11198</v>
      </c>
      <c r="F227" s="4" t="str">
        <f>IFERROR(IF(VALUE(LEFT($E227,5))&gt;50000,"",_xlfn.XLOOKUP(IF(VALUE(LEFT($E227,2))&gt;9,VALUE(LEFT($E227,2)),"0"&amp;VALUE(LEFT($E227,2))),Sheet1!$E:$E,Sheet1!$F:$F)),"")</f>
        <v>北海道</v>
      </c>
      <c r="G227" s="4" t="str">
        <f t="shared" si="7"/>
        <v>公立</v>
      </c>
      <c r="H227" s="7" t="str">
        <f>IF($D227="上記以外の高等学校等",_xlfn.XLOOKUP(IF(VALUE(LEFT($E227,2))&gt;10,VALUE(LEFT($E227,2)),"0"&amp;VALUE(LEFT($E227,2))),Sheet1!$E:$E,Sheet1!$F:$F)&amp;"所在の"&amp;$D227,IF(OR($B227=1,$B227=2),$D227&amp;$C227,IF($B227=3,$D227&amp;"学校",IF($B227=6,_xlfn.TEXTBEFORE($D227,"高専")&amp;$C227,IF($B227=8,$C227&amp;"（"&amp;$D227&amp;"）",IF($B227=9,$D227,""))))))</f>
        <v>千歳高等支援学校</v>
      </c>
    </row>
    <row r="228" spans="1:8">
      <c r="A228" s="4">
        <v>2</v>
      </c>
      <c r="B228" s="7">
        <v>3</v>
      </c>
      <c r="C228" s="7" t="str">
        <f t="shared" si="6"/>
        <v>特別支援学校</v>
      </c>
      <c r="D228" s="7" t="s">
        <v>11195</v>
      </c>
      <c r="E228" s="8" t="s">
        <v>11196</v>
      </c>
      <c r="F228" s="4" t="str">
        <f>IFERROR(IF(VALUE(LEFT($E228,5))&gt;50000,"",_xlfn.XLOOKUP(IF(VALUE(LEFT($E228,2))&gt;9,VALUE(LEFT($E228,2)),"0"&amp;VALUE(LEFT($E228,2))),Sheet1!$E:$E,Sheet1!$F:$F)),"")</f>
        <v>北海道</v>
      </c>
      <c r="G228" s="4" t="str">
        <f t="shared" si="7"/>
        <v>公立</v>
      </c>
      <c r="H228" s="7" t="str">
        <f>IF($D228="上記以外の高等学校等",_xlfn.XLOOKUP(IF(VALUE(LEFT($E228,2))&gt;10,VALUE(LEFT($E228,2)),"0"&amp;VALUE(LEFT($E228,2))),Sheet1!$E:$E,Sheet1!$F:$F)&amp;"所在の"&amp;$D228,IF(OR($B228=1,$B228=2),$D228&amp;$C228,IF($B228=3,$D228&amp;"学校",IF($B228=6,_xlfn.TEXTBEFORE($D228,"高専")&amp;$C228,IF($B228=8,$C228&amp;"（"&amp;$D228&amp;"）",IF($B228=9,$D228,""))))))</f>
        <v>釧路鶴野支援学校</v>
      </c>
    </row>
    <row r="229" spans="1:8">
      <c r="A229" s="4">
        <v>2</v>
      </c>
      <c r="B229" s="7">
        <v>3</v>
      </c>
      <c r="C229" s="7" t="str">
        <f t="shared" si="6"/>
        <v>特別支援学校</v>
      </c>
      <c r="D229" s="7" t="s">
        <v>11193</v>
      </c>
      <c r="E229" s="8" t="s">
        <v>11194</v>
      </c>
      <c r="F229" s="4" t="str">
        <f>IFERROR(IF(VALUE(LEFT($E229,5))&gt;50000,"",_xlfn.XLOOKUP(IF(VALUE(LEFT($E229,2))&gt;9,VALUE(LEFT($E229,2)),"0"&amp;VALUE(LEFT($E229,2))),Sheet1!$E:$E,Sheet1!$F:$F)),"")</f>
        <v>北海道</v>
      </c>
      <c r="G229" s="4" t="str">
        <f t="shared" si="7"/>
        <v>公立</v>
      </c>
      <c r="H229" s="7" t="str">
        <f>IF($D229="上記以外の高等学校等",_xlfn.XLOOKUP(IF(VALUE(LEFT($E229,2))&gt;10,VALUE(LEFT($E229,2)),"0"&amp;VALUE(LEFT($E229,2))),Sheet1!$E:$E,Sheet1!$F:$F)&amp;"所在の"&amp;$D229,IF(OR($B229=1,$B229=2),$D229&amp;$C229,IF($B229=3,$D229&amp;"学校",IF($B229=6,_xlfn.TEXTBEFORE($D229,"高専")&amp;$C229,IF($B229=8,$C229&amp;"（"&amp;$D229&amp;"）",IF($B229=9,$D229,""))))))</f>
        <v>札幌視覚支援学校</v>
      </c>
    </row>
    <row r="230" spans="1:8">
      <c r="A230" s="4">
        <v>2</v>
      </c>
      <c r="B230" s="7">
        <v>3</v>
      </c>
      <c r="C230" s="7" t="str">
        <f t="shared" si="6"/>
        <v>特別支援学校</v>
      </c>
      <c r="D230" s="7" t="s">
        <v>11191</v>
      </c>
      <c r="E230" s="8" t="s">
        <v>11192</v>
      </c>
      <c r="F230" s="4" t="str">
        <f>IFERROR(IF(VALUE(LEFT($E230,5))&gt;50000,"",_xlfn.XLOOKUP(IF(VALUE(LEFT($E230,2))&gt;9,VALUE(LEFT($E230,2)),"0"&amp;VALUE(LEFT($E230,2))),Sheet1!$E:$E,Sheet1!$F:$F)),"")</f>
        <v>北海道</v>
      </c>
      <c r="G230" s="4" t="str">
        <f t="shared" si="7"/>
        <v>公立</v>
      </c>
      <c r="H230" s="7" t="str">
        <f>IF($D230="上記以外の高等学校等",_xlfn.XLOOKUP(IF(VALUE(LEFT($E230,2))&gt;10,VALUE(LEFT($E230,2)),"0"&amp;VALUE(LEFT($E230,2))),Sheet1!$E:$E,Sheet1!$F:$F)&amp;"所在の"&amp;$D230,IF(OR($B230=1,$B230=2),$D230&amp;$C230,IF($B230=3,$D230&amp;"学校",IF($B230=6,_xlfn.TEXTBEFORE($D230,"高専")&amp;$C230,IF($B230=8,$C230&amp;"（"&amp;$D230&amp;"）",IF($B230=9,$D230,""))))))</f>
        <v>札幌伏見支援学校</v>
      </c>
    </row>
    <row r="231" spans="1:8">
      <c r="A231" s="4">
        <v>2</v>
      </c>
      <c r="B231" s="7">
        <v>3</v>
      </c>
      <c r="C231" s="7" t="str">
        <f t="shared" si="6"/>
        <v>特別支援学校</v>
      </c>
      <c r="D231" s="7" t="s">
        <v>11189</v>
      </c>
      <c r="E231" s="8" t="s">
        <v>11190</v>
      </c>
      <c r="F231" s="4" t="str">
        <f>IFERROR(IF(VALUE(LEFT($E231,5))&gt;50000,"",_xlfn.XLOOKUP(IF(VALUE(LEFT($E231,2))&gt;9,VALUE(LEFT($E231,2)),"0"&amp;VALUE(LEFT($E231,2))),Sheet1!$E:$E,Sheet1!$F:$F)),"")</f>
        <v>北海道</v>
      </c>
      <c r="G231" s="4" t="str">
        <f t="shared" si="7"/>
        <v>公立</v>
      </c>
      <c r="H231" s="7" t="str">
        <f>IF($D231="上記以外の高等学校等",_xlfn.XLOOKUP(IF(VALUE(LEFT($E231,2))&gt;10,VALUE(LEFT($E231,2)),"0"&amp;VALUE(LEFT($E231,2))),Sheet1!$E:$E,Sheet1!$F:$F)&amp;"所在の"&amp;$D231,IF(OR($B231=1,$B231=2),$D231&amp;$C231,IF($B231=3,$D231&amp;"学校",IF($B231=6,_xlfn.TEXTBEFORE($D231,"高専")&amp;$C231,IF($B231=8,$C231&amp;"（"&amp;$D231&amp;"）",IF($B231=9,$D231,""))))))</f>
        <v>札幌あいの里高等支援学校</v>
      </c>
    </row>
    <row r="232" spans="1:8">
      <c r="A232" s="4">
        <v>2</v>
      </c>
      <c r="B232" s="7">
        <v>3</v>
      </c>
      <c r="C232" s="7" t="str">
        <f t="shared" si="6"/>
        <v>特別支援学校</v>
      </c>
      <c r="D232" s="7" t="s">
        <v>11187</v>
      </c>
      <c r="E232" s="8" t="s">
        <v>11188</v>
      </c>
      <c r="F232" s="4" t="str">
        <f>IFERROR(IF(VALUE(LEFT($E232,5))&gt;50000,"",_xlfn.XLOOKUP(IF(VALUE(LEFT($E232,2))&gt;9,VALUE(LEFT($E232,2)),"0"&amp;VALUE(LEFT($E232,2))),Sheet1!$E:$E,Sheet1!$F:$F)),"")</f>
        <v>北海道</v>
      </c>
      <c r="G232" s="4" t="str">
        <f t="shared" si="7"/>
        <v>公立</v>
      </c>
      <c r="H232" s="7" t="str">
        <f>IF($D232="上記以外の高等学校等",_xlfn.XLOOKUP(IF(VALUE(LEFT($E232,2))&gt;10,VALUE(LEFT($E232,2)),"0"&amp;VALUE(LEFT($E232,2))),Sheet1!$E:$E,Sheet1!$F:$F)&amp;"所在の"&amp;$D232,IF(OR($B232=1,$B232=2),$D232&amp;$C232,IF($B232=3,$D232&amp;"学校",IF($B232=6,_xlfn.TEXTBEFORE($D232,"高専")&amp;$C232,IF($B232=8,$C232&amp;"（"&amp;$D232&amp;"）",IF($B232=9,$D232,""))))))</f>
        <v>旭川高等支援学校</v>
      </c>
    </row>
    <row r="233" spans="1:8">
      <c r="A233" s="4">
        <v>2</v>
      </c>
      <c r="B233" s="7">
        <v>3</v>
      </c>
      <c r="C233" s="7" t="str">
        <f t="shared" si="6"/>
        <v>特別支援学校</v>
      </c>
      <c r="D233" s="7" t="s">
        <v>11185</v>
      </c>
      <c r="E233" s="8" t="s">
        <v>11186</v>
      </c>
      <c r="F233" s="4" t="str">
        <f>IFERROR(IF(VALUE(LEFT($E233,5))&gt;50000,"",_xlfn.XLOOKUP(IF(VALUE(LEFT($E233,2))&gt;9,VALUE(LEFT($E233,2)),"0"&amp;VALUE(LEFT($E233,2))),Sheet1!$E:$E,Sheet1!$F:$F)),"")</f>
        <v>北海道</v>
      </c>
      <c r="G233" s="4" t="str">
        <f t="shared" si="7"/>
        <v>公立</v>
      </c>
      <c r="H233" s="7" t="str">
        <f>IF($D233="上記以外の高等学校等",_xlfn.XLOOKUP(IF(VALUE(LEFT($E233,2))&gt;10,VALUE(LEFT($E233,2)),"0"&amp;VALUE(LEFT($E233,2))),Sheet1!$E:$E,Sheet1!$F:$F)&amp;"所在の"&amp;$D233,IF(OR($B233=1,$B233=2),$D233&amp;$C233,IF($B233=3,$D233&amp;"学校",IF($B233=6,_xlfn.TEXTBEFORE($D233,"高専")&amp;$C233,IF($B233=8,$C233&amp;"（"&amp;$D233&amp;"）",IF($B233=9,$D233,""))))))</f>
        <v>新得高等支援学校</v>
      </c>
    </row>
    <row r="234" spans="1:8">
      <c r="A234" s="4">
        <v>3</v>
      </c>
      <c r="B234" s="7">
        <v>3</v>
      </c>
      <c r="C234" s="7" t="str">
        <f t="shared" si="6"/>
        <v>特別支援学校</v>
      </c>
      <c r="D234" s="7" t="s">
        <v>11183</v>
      </c>
      <c r="E234" s="8" t="s">
        <v>11184</v>
      </c>
      <c r="F234" s="4" t="str">
        <f>IFERROR(IF(VALUE(LEFT($E234,5))&gt;50000,"",_xlfn.XLOOKUP(IF(VALUE(LEFT($E234,2))&gt;9,VALUE(LEFT($E234,2)),"0"&amp;VALUE(LEFT($E234,2))),Sheet1!$E:$E,Sheet1!$F:$F)),"")</f>
        <v>北海道</v>
      </c>
      <c r="G234" s="4" t="str">
        <f t="shared" si="7"/>
        <v>公立</v>
      </c>
      <c r="H234" s="7" t="str">
        <f>IF($D234="上記以外の高等学校等",_xlfn.XLOOKUP(IF(VALUE(LEFT($E234,2))&gt;10,VALUE(LEFT($E234,2)),"0"&amp;VALUE(LEFT($E234,2))),Sheet1!$E:$E,Sheet1!$F:$F)&amp;"所在の"&amp;$D234,IF(OR($B234=1,$B234=2),$D234&amp;$C234,IF($B234=3,$D234&amp;"学校",IF($B234=6,_xlfn.TEXTBEFORE($D234,"高専")&amp;$C234,IF($B234=8,$C234&amp;"（"&amp;$D234&amp;"）",IF($B234=9,$D234,""))))))</f>
        <v>札幌みなみの杜高等支援学校</v>
      </c>
    </row>
    <row r="235" spans="1:8">
      <c r="A235" s="4">
        <v>2</v>
      </c>
      <c r="B235" s="7">
        <v>3</v>
      </c>
      <c r="C235" s="7" t="str">
        <f t="shared" si="6"/>
        <v>特別支援学校</v>
      </c>
      <c r="D235" s="7" t="s">
        <v>11181</v>
      </c>
      <c r="E235" s="8" t="s">
        <v>11182</v>
      </c>
      <c r="F235" s="4" t="str">
        <f>IFERROR(IF(VALUE(LEFT($E235,5))&gt;50000,"",_xlfn.XLOOKUP(IF(VALUE(LEFT($E235,2))&gt;9,VALUE(LEFT($E235,2)),"0"&amp;VALUE(LEFT($E235,2))),Sheet1!$E:$E,Sheet1!$F:$F)),"")</f>
        <v>北海道</v>
      </c>
      <c r="G235" s="4" t="str">
        <f t="shared" si="7"/>
        <v>公立</v>
      </c>
      <c r="H235" s="7" t="str">
        <f>IF($D235="上記以外の高等学校等",_xlfn.XLOOKUP(IF(VALUE(LEFT($E235,2))&gt;10,VALUE(LEFT($E235,2)),"0"&amp;VALUE(LEFT($E235,2))),Sheet1!$E:$E,Sheet1!$F:$F)&amp;"所在の"&amp;$D235,IF(OR($B235=1,$B235=2),$D235&amp;$C235,IF($B235=3,$D235&amp;"学校",IF($B235=6,_xlfn.TEXTBEFORE($D235,"高専")&amp;$C235,IF($B235=8,$C235&amp;"（"&amp;$D235&amp;"）",IF($B235=9,$D235,""))))))</f>
        <v>今金高等養護学校</v>
      </c>
    </row>
    <row r="236" spans="1:8">
      <c r="A236" s="4">
        <v>2</v>
      </c>
      <c r="B236" s="7">
        <v>3</v>
      </c>
      <c r="C236" s="7" t="str">
        <f t="shared" si="6"/>
        <v>特別支援学校</v>
      </c>
      <c r="D236" s="7" t="s">
        <v>11179</v>
      </c>
      <c r="E236" s="8" t="s">
        <v>11180</v>
      </c>
      <c r="F236" s="4" t="str">
        <f>IFERROR(IF(VALUE(LEFT($E236,5))&gt;50000,"",_xlfn.XLOOKUP(IF(VALUE(LEFT($E236,2))&gt;9,VALUE(LEFT($E236,2)),"0"&amp;VALUE(LEFT($E236,2))),Sheet1!$E:$E,Sheet1!$F:$F)),"")</f>
        <v>北海道</v>
      </c>
      <c r="G236" s="4" t="str">
        <f t="shared" si="7"/>
        <v>公立</v>
      </c>
      <c r="H236" s="7" t="str">
        <f>IF($D236="上記以外の高等学校等",_xlfn.XLOOKUP(IF(VALUE(LEFT($E236,2))&gt;10,VALUE(LEFT($E236,2)),"0"&amp;VALUE(LEFT($E236,2))),Sheet1!$E:$E,Sheet1!$F:$F)&amp;"所在の"&amp;$D236,IF(OR($B236=1,$B236=2),$D236&amp;$C236,IF($B236=3,$D236&amp;"学校",IF($B236=6,_xlfn.TEXTBEFORE($D236,"高専")&amp;$C236,IF($B236=8,$C236&amp;"（"&amp;$D236&amp;"）",IF($B236=9,$D236,""))))))</f>
        <v>紋別高等養護学校</v>
      </c>
    </row>
    <row r="237" spans="1:8">
      <c r="A237" s="4">
        <v>2</v>
      </c>
      <c r="B237" s="7">
        <v>3</v>
      </c>
      <c r="C237" s="7" t="str">
        <f t="shared" si="6"/>
        <v>特別支援学校</v>
      </c>
      <c r="D237" s="7" t="s">
        <v>11177</v>
      </c>
      <c r="E237" s="8" t="s">
        <v>11178</v>
      </c>
      <c r="F237" s="4" t="str">
        <f>IFERROR(IF(VALUE(LEFT($E237,5))&gt;50000,"",_xlfn.XLOOKUP(IF(VALUE(LEFT($E237,2))&gt;9,VALUE(LEFT($E237,2)),"0"&amp;VALUE(LEFT($E237,2))),Sheet1!$E:$E,Sheet1!$F:$F)),"")</f>
        <v>北海道</v>
      </c>
      <c r="G237" s="4" t="str">
        <f t="shared" si="7"/>
        <v>公立</v>
      </c>
      <c r="H237" s="7" t="str">
        <f>IF($D237="上記以外の高等学校等",_xlfn.XLOOKUP(IF(VALUE(LEFT($E237,2))&gt;10,VALUE(LEFT($E237,2)),"0"&amp;VALUE(LEFT($E237,2))),Sheet1!$E:$E,Sheet1!$F:$F)&amp;"所在の"&amp;$D237,IF(OR($B237=1,$B237=2),$D237&amp;$C237,IF($B237=3,$D237&amp;"学校",IF($B237=6,_xlfn.TEXTBEFORE($D237,"高専")&amp;$C237,IF($B237=8,$C237&amp;"（"&amp;$D237&amp;"）",IF($B237=9,$D237,""))))))</f>
        <v>札幌養護学校白桜高等学園学校</v>
      </c>
    </row>
    <row r="238" spans="1:8">
      <c r="A238" s="4">
        <v>2</v>
      </c>
      <c r="B238" s="7">
        <v>3</v>
      </c>
      <c r="C238" s="7" t="str">
        <f t="shared" si="6"/>
        <v>特別支援学校</v>
      </c>
      <c r="D238" s="7" t="s">
        <v>11175</v>
      </c>
      <c r="E238" s="8" t="s">
        <v>11176</v>
      </c>
      <c r="F238" s="4" t="str">
        <f>IFERROR(IF(VALUE(LEFT($E238,5))&gt;50000,"",_xlfn.XLOOKUP(IF(VALUE(LEFT($E238,2))&gt;9,VALUE(LEFT($E238,2)),"0"&amp;VALUE(LEFT($E238,2))),Sheet1!$E:$E,Sheet1!$F:$F)),"")</f>
        <v>北海道</v>
      </c>
      <c r="G238" s="4" t="str">
        <f t="shared" si="7"/>
        <v>公立</v>
      </c>
      <c r="H238" s="7" t="str">
        <f>IF($D238="上記以外の高等学校等",_xlfn.XLOOKUP(IF(VALUE(LEFT($E238,2))&gt;10,VALUE(LEFT($E238,2)),"0"&amp;VALUE(LEFT($E238,2))),Sheet1!$E:$E,Sheet1!$F:$F)&amp;"所在の"&amp;$D238,IF(OR($B238=1,$B238=2),$D238&amp;$C238,IF($B238=3,$D238&amp;"学校",IF($B238=6,_xlfn.TEXTBEFORE($D238,"高専")&amp;$C238,IF($B238=8,$C238&amp;"（"&amp;$D238&amp;"）",IF($B238=9,$D238,""))))))</f>
        <v>星置養護学校ほしみ高等学園学校</v>
      </c>
    </row>
    <row r="239" spans="1:8">
      <c r="A239" s="4">
        <v>2</v>
      </c>
      <c r="B239" s="7">
        <v>3</v>
      </c>
      <c r="C239" s="7" t="str">
        <f t="shared" si="6"/>
        <v>特別支援学校</v>
      </c>
      <c r="D239" s="7" t="s">
        <v>11173</v>
      </c>
      <c r="E239" s="8" t="s">
        <v>11174</v>
      </c>
      <c r="F239" s="4" t="str">
        <f>IFERROR(IF(VALUE(LEFT($E239,5))&gt;50000,"",_xlfn.XLOOKUP(IF(VALUE(LEFT($E239,2))&gt;9,VALUE(LEFT($E239,2)),"0"&amp;VALUE(LEFT($E239,2))),Sheet1!$E:$E,Sheet1!$F:$F)),"")</f>
        <v>北海道</v>
      </c>
      <c r="G239" s="4" t="str">
        <f t="shared" si="7"/>
        <v>公立</v>
      </c>
      <c r="H239" s="7" t="str">
        <f>IF($D239="上記以外の高等学校等",_xlfn.XLOOKUP(IF(VALUE(LEFT($E239,2))&gt;10,VALUE(LEFT($E239,2)),"0"&amp;VALUE(LEFT($E239,2))),Sheet1!$E:$E,Sheet1!$F:$F)&amp;"所在の"&amp;$D239,IF(OR($B239=1,$B239=2),$D239&amp;$C239,IF($B239=3,$D239&amp;"学校",IF($B239=6,_xlfn.TEXTBEFORE($D239,"高専")&amp;$C239,IF($B239=8,$C239&amp;"（"&amp;$D239&amp;"）",IF($B239=9,$D239,""))))))</f>
        <v>七飯養護学校</v>
      </c>
    </row>
    <row r="240" spans="1:8">
      <c r="A240" s="4">
        <v>2</v>
      </c>
      <c r="B240" s="7">
        <v>3</v>
      </c>
      <c r="C240" s="7" t="str">
        <f t="shared" si="6"/>
        <v>特別支援学校</v>
      </c>
      <c r="D240" s="7" t="s">
        <v>11171</v>
      </c>
      <c r="E240" s="8" t="s">
        <v>11172</v>
      </c>
      <c r="F240" s="4" t="str">
        <f>IFERROR(IF(VALUE(LEFT($E240,5))&gt;50000,"",_xlfn.XLOOKUP(IF(VALUE(LEFT($E240,2))&gt;9,VALUE(LEFT($E240,2)),"0"&amp;VALUE(LEFT($E240,2))),Sheet1!$E:$E,Sheet1!$F:$F)),"")</f>
        <v>北海道</v>
      </c>
      <c r="G240" s="4" t="str">
        <f t="shared" si="7"/>
        <v>公立</v>
      </c>
      <c r="H240" s="7" t="str">
        <f>IF($D240="上記以外の高等学校等",_xlfn.XLOOKUP(IF(VALUE(LEFT($E240,2))&gt;10,VALUE(LEFT($E240,2)),"0"&amp;VALUE(LEFT($E240,2))),Sheet1!$E:$E,Sheet1!$F:$F)&amp;"所在の"&amp;$D240,IF(OR($B240=1,$B240=2),$D240&amp;$C240,IF($B240=3,$D240&amp;"学校",IF($B240=6,_xlfn.TEXTBEFORE($D240,"高専")&amp;$C240,IF($B240=8,$C240&amp;"（"&amp;$D240&amp;"）",IF($B240=9,$D240,""))))))</f>
        <v>余市養護学校</v>
      </c>
    </row>
    <row r="241" spans="1:8">
      <c r="A241" s="4">
        <v>2</v>
      </c>
      <c r="B241" s="7">
        <v>3</v>
      </c>
      <c r="C241" s="7" t="str">
        <f t="shared" si="6"/>
        <v>特別支援学校</v>
      </c>
      <c r="D241" s="7" t="s">
        <v>11169</v>
      </c>
      <c r="E241" s="8" t="s">
        <v>11170</v>
      </c>
      <c r="F241" s="4" t="str">
        <f>IFERROR(IF(VALUE(LEFT($E241,5))&gt;50000,"",_xlfn.XLOOKUP(IF(VALUE(LEFT($E241,2))&gt;9,VALUE(LEFT($E241,2)),"0"&amp;VALUE(LEFT($E241,2))),Sheet1!$E:$E,Sheet1!$F:$F)),"")</f>
        <v>北海道</v>
      </c>
      <c r="G241" s="4" t="str">
        <f t="shared" si="7"/>
        <v>公立</v>
      </c>
      <c r="H241" s="7" t="str">
        <f>IF($D241="上記以外の高等学校等",_xlfn.XLOOKUP(IF(VALUE(LEFT($E241,2))&gt;10,VALUE(LEFT($E241,2)),"0"&amp;VALUE(LEFT($E241,2))),Sheet1!$E:$E,Sheet1!$F:$F)&amp;"所在の"&amp;$D241,IF(OR($B241=1,$B241=2),$D241&amp;$C241,IF($B241=3,$D241&amp;"学校",IF($B241=6,_xlfn.TEXTBEFORE($D241,"高専")&amp;$C241,IF($B241=8,$C241&amp;"（"&amp;$D241&amp;"）",IF($B241=9,$D241,""))))))</f>
        <v>美唄養護学校</v>
      </c>
    </row>
    <row r="242" spans="1:8">
      <c r="A242" s="4">
        <v>2</v>
      </c>
      <c r="B242" s="7">
        <v>3</v>
      </c>
      <c r="C242" s="7" t="str">
        <f t="shared" si="6"/>
        <v>特別支援学校</v>
      </c>
      <c r="D242" s="7" t="s">
        <v>11167</v>
      </c>
      <c r="E242" s="8" t="s">
        <v>11168</v>
      </c>
      <c r="F242" s="4" t="str">
        <f>IFERROR(IF(VALUE(LEFT($E242,5))&gt;50000,"",_xlfn.XLOOKUP(IF(VALUE(LEFT($E242,2))&gt;9,VALUE(LEFT($E242,2)),"0"&amp;VALUE(LEFT($E242,2))),Sheet1!$E:$E,Sheet1!$F:$F)),"")</f>
        <v>北海道</v>
      </c>
      <c r="G242" s="4" t="str">
        <f t="shared" si="7"/>
        <v>公立</v>
      </c>
      <c r="H242" s="7" t="str">
        <f>IF($D242="上記以外の高等学校等",_xlfn.XLOOKUP(IF(VALUE(LEFT($E242,2))&gt;10,VALUE(LEFT($E242,2)),"0"&amp;VALUE(LEFT($E242,2))),Sheet1!$E:$E,Sheet1!$F:$F)&amp;"所在の"&amp;$D242,IF(OR($B242=1,$B242=2),$D242&amp;$C242,IF($B242=3,$D242&amp;"学校",IF($B242=6,_xlfn.TEXTBEFORE($D242,"高専")&amp;$C242,IF($B242=8,$C242&amp;"（"&amp;$D242&amp;"）",IF($B242=9,$D242,""))))))</f>
        <v>南幌養護学校</v>
      </c>
    </row>
    <row r="243" spans="1:8">
      <c r="A243" s="4">
        <v>2</v>
      </c>
      <c r="B243" s="7">
        <v>3</v>
      </c>
      <c r="C243" s="7" t="str">
        <f t="shared" si="6"/>
        <v>特別支援学校</v>
      </c>
      <c r="D243" s="7" t="s">
        <v>11165</v>
      </c>
      <c r="E243" s="8" t="s">
        <v>11166</v>
      </c>
      <c r="F243" s="4" t="str">
        <f>IFERROR(IF(VALUE(LEFT($E243,5))&gt;50000,"",_xlfn.XLOOKUP(IF(VALUE(LEFT($E243,2))&gt;9,VALUE(LEFT($E243,2)),"0"&amp;VALUE(LEFT($E243,2))),Sheet1!$E:$E,Sheet1!$F:$F)),"")</f>
        <v>北海道</v>
      </c>
      <c r="G243" s="4" t="str">
        <f t="shared" si="7"/>
        <v>公立</v>
      </c>
      <c r="H243" s="7" t="str">
        <f>IF($D243="上記以外の高等学校等",_xlfn.XLOOKUP(IF(VALUE(LEFT($E243,2))&gt;10,VALUE(LEFT($E243,2)),"0"&amp;VALUE(LEFT($E243,2))),Sheet1!$E:$E,Sheet1!$F:$F)&amp;"所在の"&amp;$D243,IF(OR($B243=1,$B243=2),$D243&amp;$C243,IF($B243=3,$D243&amp;"学校",IF($B243=6,_xlfn.TEXTBEFORE($D243,"高専")&amp;$C243,IF($B243=8,$C243&amp;"（"&amp;$D243&amp;"）",IF($B243=9,$D243,""))))))</f>
        <v>鷹栖養護学校</v>
      </c>
    </row>
    <row r="244" spans="1:8">
      <c r="A244" s="4">
        <v>2</v>
      </c>
      <c r="B244" s="7">
        <v>3</v>
      </c>
      <c r="C244" s="7" t="str">
        <f t="shared" si="6"/>
        <v>特別支援学校</v>
      </c>
      <c r="D244" s="7" t="s">
        <v>11163</v>
      </c>
      <c r="E244" s="8" t="s">
        <v>11164</v>
      </c>
      <c r="F244" s="4" t="str">
        <f>IFERROR(IF(VALUE(LEFT($E244,5))&gt;50000,"",_xlfn.XLOOKUP(IF(VALUE(LEFT($E244,2))&gt;9,VALUE(LEFT($E244,2)),"0"&amp;VALUE(LEFT($E244,2))),Sheet1!$E:$E,Sheet1!$F:$F)),"")</f>
        <v>北海道</v>
      </c>
      <c r="G244" s="4" t="str">
        <f t="shared" si="7"/>
        <v>公立</v>
      </c>
      <c r="H244" s="7" t="str">
        <f>IF($D244="上記以外の高等学校等",_xlfn.XLOOKUP(IF(VALUE(LEFT($E244,2))&gt;10,VALUE(LEFT($E244,2)),"0"&amp;VALUE(LEFT($E244,2))),Sheet1!$E:$E,Sheet1!$F:$F)&amp;"所在の"&amp;$D244,IF(OR($B244=1,$B244=2),$D244&amp;$C244,IF($B244=3,$D244&amp;"学校",IF($B244=6,_xlfn.TEXTBEFORE($D244,"高専")&amp;$C244,IF($B244=8,$C244&amp;"（"&amp;$D244&amp;"）",IF($B244=9,$D244,""))))))</f>
        <v>東川養護学校</v>
      </c>
    </row>
    <row r="245" spans="1:8">
      <c r="A245" s="4">
        <v>2</v>
      </c>
      <c r="B245" s="7">
        <v>3</v>
      </c>
      <c r="C245" s="7" t="str">
        <f t="shared" si="6"/>
        <v>特別支援学校</v>
      </c>
      <c r="D245" s="7" t="s">
        <v>11161</v>
      </c>
      <c r="E245" s="8" t="s">
        <v>11162</v>
      </c>
      <c r="F245" s="4" t="str">
        <f>IFERROR(IF(VALUE(LEFT($E245,5))&gt;50000,"",_xlfn.XLOOKUP(IF(VALUE(LEFT($E245,2))&gt;9,VALUE(LEFT($E245,2)),"0"&amp;VALUE(LEFT($E245,2))),Sheet1!$E:$E,Sheet1!$F:$F)),"")</f>
        <v>北海道</v>
      </c>
      <c r="G245" s="4" t="str">
        <f t="shared" si="7"/>
        <v>公立</v>
      </c>
      <c r="H245" s="7" t="str">
        <f>IF($D245="上記以外の高等学校等",_xlfn.XLOOKUP(IF(VALUE(LEFT($E245,2))&gt;10,VALUE(LEFT($E245,2)),"0"&amp;VALUE(LEFT($E245,2))),Sheet1!$E:$E,Sheet1!$F:$F)&amp;"所在の"&amp;$D245,IF(OR($B245=1,$B245=2),$D245&amp;$C245,IF($B245=3,$D245&amp;"学校",IF($B245=6,_xlfn.TEXTBEFORE($D245,"高専")&amp;$C245,IF($B245=8,$C245&amp;"（"&amp;$D245&amp;"）",IF($B245=9,$D245,""))))))</f>
        <v>白樺高等養護学校</v>
      </c>
    </row>
    <row r="246" spans="1:8">
      <c r="A246" s="4">
        <v>2</v>
      </c>
      <c r="B246" s="7">
        <v>3</v>
      </c>
      <c r="C246" s="7" t="str">
        <f t="shared" si="6"/>
        <v>特別支援学校</v>
      </c>
      <c r="D246" s="7" t="s">
        <v>11159</v>
      </c>
      <c r="E246" s="8" t="s">
        <v>11160</v>
      </c>
      <c r="F246" s="4" t="str">
        <f>IFERROR(IF(VALUE(LEFT($E246,5))&gt;50000,"",_xlfn.XLOOKUP(IF(VALUE(LEFT($E246,2))&gt;9,VALUE(LEFT($E246,2)),"0"&amp;VALUE(LEFT($E246,2))),Sheet1!$E:$E,Sheet1!$F:$F)),"")</f>
        <v>北海道</v>
      </c>
      <c r="G246" s="4" t="str">
        <f t="shared" si="7"/>
        <v>公立</v>
      </c>
      <c r="H246" s="7" t="str">
        <f>IF($D246="上記以外の高等学校等",_xlfn.XLOOKUP(IF(VALUE(LEFT($E246,2))&gt;10,VALUE(LEFT($E246,2)),"0"&amp;VALUE(LEFT($E246,2))),Sheet1!$E:$E,Sheet1!$F:$F)&amp;"所在の"&amp;$D246,IF(OR($B246=1,$B246=2),$D246&amp;$C246,IF($B246=3,$D246&amp;"学校",IF($B246=6,_xlfn.TEXTBEFORE($D246,"高専")&amp;$C246,IF($B246=8,$C246&amp;"（"&amp;$D246&amp;"）",IF($B246=9,$D246,""))))))</f>
        <v>高等聾学校</v>
      </c>
    </row>
    <row r="247" spans="1:8">
      <c r="A247" s="4">
        <v>3</v>
      </c>
      <c r="B247" s="7">
        <v>3</v>
      </c>
      <c r="C247" s="7" t="str">
        <f t="shared" si="6"/>
        <v>特別支援学校</v>
      </c>
      <c r="D247" s="7" t="s">
        <v>11157</v>
      </c>
      <c r="E247" s="8" t="s">
        <v>11158</v>
      </c>
      <c r="F247" s="4" t="str">
        <f>IFERROR(IF(VALUE(LEFT($E247,5))&gt;50000,"",_xlfn.XLOOKUP(IF(VALUE(LEFT($E247,2))&gt;9,VALUE(LEFT($E247,2)),"0"&amp;VALUE(LEFT($E247,2))),Sheet1!$E:$E,Sheet1!$F:$F)),"")</f>
        <v>北海道</v>
      </c>
      <c r="G247" s="4" t="str">
        <f t="shared" si="7"/>
        <v>公立</v>
      </c>
      <c r="H247" s="7" t="str">
        <f>IF($D247="上記以外の高等学校等",_xlfn.XLOOKUP(IF(VALUE(LEFT($E247,2))&gt;10,VALUE(LEFT($E247,2)),"0"&amp;VALUE(LEFT($E247,2))),Sheet1!$E:$E,Sheet1!$F:$F)&amp;"所在の"&amp;$D247,IF(OR($B247=1,$B247=2),$D247&amp;$C247,IF($B247=3,$D247&amp;"学校",IF($B247=6,_xlfn.TEXTBEFORE($D247,"高専")&amp;$C247,IF($B247=8,$C247&amp;"（"&amp;$D247&amp;"）",IF($B247=9,$D247,""))))))</f>
        <v>札幌山の手支援学校</v>
      </c>
    </row>
    <row r="248" spans="1:8">
      <c r="A248" s="4">
        <v>3</v>
      </c>
      <c r="B248" s="7">
        <v>3</v>
      </c>
      <c r="C248" s="7" t="str">
        <f t="shared" si="6"/>
        <v>特別支援学校</v>
      </c>
      <c r="D248" s="7" t="s">
        <v>11155</v>
      </c>
      <c r="E248" s="8" t="s">
        <v>11156</v>
      </c>
      <c r="F248" s="4" t="str">
        <f>IFERROR(IF(VALUE(LEFT($E248,5))&gt;50000,"",_xlfn.XLOOKUP(IF(VALUE(LEFT($E248,2))&gt;9,VALUE(LEFT($E248,2)),"0"&amp;VALUE(LEFT($E248,2))),Sheet1!$E:$E,Sheet1!$F:$F)),"")</f>
        <v>北海道</v>
      </c>
      <c r="G248" s="4" t="str">
        <f t="shared" si="7"/>
        <v>公立</v>
      </c>
      <c r="H248" s="7" t="str">
        <f>IF($D248="上記以外の高等学校等",_xlfn.XLOOKUP(IF(VALUE(LEFT($E248,2))&gt;10,VALUE(LEFT($E248,2)),"0"&amp;VALUE(LEFT($E248,2))),Sheet1!$E:$E,Sheet1!$F:$F)&amp;"所在の"&amp;$D248,IF(OR($B248=1,$B248=2),$D248&amp;$C248,IF($B248=3,$D248&amp;"学校",IF($B248=6,_xlfn.TEXTBEFORE($D248,"高専")&amp;$C248,IF($B248=8,$C248&amp;"（"&amp;$D248&amp;"）",IF($B248=9,$D248,""))))))</f>
        <v>札幌豊明高等支援学校</v>
      </c>
    </row>
    <row r="249" spans="1:8">
      <c r="A249" s="4">
        <v>2</v>
      </c>
      <c r="B249" s="7">
        <v>3</v>
      </c>
      <c r="C249" s="7" t="str">
        <f t="shared" si="6"/>
        <v>特別支援学校</v>
      </c>
      <c r="D249" s="7" t="s">
        <v>11153</v>
      </c>
      <c r="E249" s="8" t="s">
        <v>11154</v>
      </c>
      <c r="F249" s="4" t="str">
        <f>IFERROR(IF(VALUE(LEFT($E249,5))&gt;50000,"",_xlfn.XLOOKUP(IF(VALUE(LEFT($E249,2))&gt;9,VALUE(LEFT($E249,2)),"0"&amp;VALUE(LEFT($E249,2))),Sheet1!$E:$E,Sheet1!$F:$F)),"")</f>
        <v>北海道</v>
      </c>
      <c r="G249" s="4" t="str">
        <f t="shared" si="7"/>
        <v>公立</v>
      </c>
      <c r="H249" s="7" t="str">
        <f>IF($D249="上記以外の高等学校等",_xlfn.XLOOKUP(IF(VALUE(LEFT($E249,2))&gt;10,VALUE(LEFT($E249,2)),"0"&amp;VALUE(LEFT($E249,2))),Sheet1!$E:$E,Sheet1!$F:$F)&amp;"所在の"&amp;$D249,IF(OR($B249=1,$B249=2),$D249&amp;$C249,IF($B249=3,$D249&amp;"学校",IF($B249=6,_xlfn.TEXTBEFORE($D249,"高専")&amp;$C249,IF($B249=8,$C249&amp;"（"&amp;$D249&amp;"）",IF($B249=9,$D249,""))))))</f>
        <v>岩見沢高等養護学校</v>
      </c>
    </row>
    <row r="250" spans="1:8">
      <c r="A250" s="4">
        <v>2</v>
      </c>
      <c r="B250" s="7">
        <v>3</v>
      </c>
      <c r="C250" s="7" t="str">
        <f t="shared" si="6"/>
        <v>特別支援学校</v>
      </c>
      <c r="D250" s="7" t="s">
        <v>11151</v>
      </c>
      <c r="E250" s="8" t="s">
        <v>11152</v>
      </c>
      <c r="F250" s="4" t="str">
        <f>IFERROR(IF(VALUE(LEFT($E250,5))&gt;50000,"",_xlfn.XLOOKUP(IF(VALUE(LEFT($E250,2))&gt;9,VALUE(LEFT($E250,2)),"0"&amp;VALUE(LEFT($E250,2))),Sheet1!$E:$E,Sheet1!$F:$F)),"")</f>
        <v>北海道</v>
      </c>
      <c r="G250" s="4" t="str">
        <f t="shared" si="7"/>
        <v>公立</v>
      </c>
      <c r="H250" s="7" t="str">
        <f>IF($D250="上記以外の高等学校等",_xlfn.XLOOKUP(IF(VALUE(LEFT($E250,2))&gt;10,VALUE(LEFT($E250,2)),"0"&amp;VALUE(LEFT($E250,2))),Sheet1!$E:$E,Sheet1!$F:$F)&amp;"所在の"&amp;$D250,IF(OR($B250=1,$B250=2),$D250&amp;$C250,IF($B250=3,$D250&amp;"学校",IF($B250=6,_xlfn.TEXTBEFORE($D250,"高専")&amp;$C250,IF($B250=8,$C250&amp;"（"&amp;$D250&amp;"）",IF($B250=9,$D250,""))))))</f>
        <v>伊達高等養護学校</v>
      </c>
    </row>
    <row r="251" spans="1:8">
      <c r="A251" s="4">
        <v>2</v>
      </c>
      <c r="B251" s="7">
        <v>3</v>
      </c>
      <c r="C251" s="7" t="str">
        <f t="shared" si="6"/>
        <v>特別支援学校</v>
      </c>
      <c r="D251" s="7" t="s">
        <v>11149</v>
      </c>
      <c r="E251" s="8" t="s">
        <v>11150</v>
      </c>
      <c r="F251" s="4" t="str">
        <f>IFERROR(IF(VALUE(LEFT($E251,5))&gt;50000,"",_xlfn.XLOOKUP(IF(VALUE(LEFT($E251,2))&gt;9,VALUE(LEFT($E251,2)),"0"&amp;VALUE(LEFT($E251,2))),Sheet1!$E:$E,Sheet1!$F:$F)),"")</f>
        <v>北海道</v>
      </c>
      <c r="G251" s="4" t="str">
        <f t="shared" si="7"/>
        <v>公立</v>
      </c>
      <c r="H251" s="7" t="str">
        <f>IF($D251="上記以外の高等学校等",_xlfn.XLOOKUP(IF(VALUE(LEFT($E251,2))&gt;10,VALUE(LEFT($E251,2)),"0"&amp;VALUE(LEFT($E251,2))),Sheet1!$E:$E,Sheet1!$F:$F)&amp;"所在の"&amp;$D251,IF(OR($B251=1,$B251=2),$D251&amp;$C251,IF($B251=3,$D251&amp;"学校",IF($B251=6,_xlfn.TEXTBEFORE($D251,"高専")&amp;$C251,IF($B251=8,$C251&amp;"（"&amp;$D251&amp;"）",IF($B251=9,$D251,""))))))</f>
        <v>中札内高等養護学校</v>
      </c>
    </row>
    <row r="252" spans="1:8">
      <c r="A252" s="4">
        <v>2</v>
      </c>
      <c r="B252" s="7">
        <v>3</v>
      </c>
      <c r="C252" s="7" t="str">
        <f t="shared" si="6"/>
        <v>特別支援学校</v>
      </c>
      <c r="D252" s="7" t="s">
        <v>11147</v>
      </c>
      <c r="E252" s="8" t="s">
        <v>11148</v>
      </c>
      <c r="F252" s="4" t="str">
        <f>IFERROR(IF(VALUE(LEFT($E252,5))&gt;50000,"",_xlfn.XLOOKUP(IF(VALUE(LEFT($E252,2))&gt;9,VALUE(LEFT($E252,2)),"0"&amp;VALUE(LEFT($E252,2))),Sheet1!$E:$E,Sheet1!$F:$F)),"")</f>
        <v>北海道</v>
      </c>
      <c r="G252" s="4" t="str">
        <f t="shared" si="7"/>
        <v>公立</v>
      </c>
      <c r="H252" s="7" t="str">
        <f>IF($D252="上記以外の高等学校等",_xlfn.XLOOKUP(IF(VALUE(LEFT($E252,2))&gt;10,VALUE(LEFT($E252,2)),"0"&amp;VALUE(LEFT($E252,2))),Sheet1!$E:$E,Sheet1!$F:$F)&amp;"所在の"&amp;$D252,IF(OR($B252=1,$B252=2),$D252&amp;$C252,IF($B252=3,$D252&amp;"学校",IF($B252=6,_xlfn.TEXTBEFORE($D252,"高専")&amp;$C252,IF($B252=8,$C252&amp;"（"&amp;$D252&amp;"）",IF($B252=9,$D252,""))))))</f>
        <v>雨竜高等養護学校</v>
      </c>
    </row>
    <row r="253" spans="1:8">
      <c r="A253" s="4">
        <v>2</v>
      </c>
      <c r="B253" s="7">
        <v>3</v>
      </c>
      <c r="C253" s="7" t="str">
        <f t="shared" si="6"/>
        <v>特別支援学校</v>
      </c>
      <c r="D253" s="7" t="s">
        <v>11145</v>
      </c>
      <c r="E253" s="8" t="s">
        <v>11146</v>
      </c>
      <c r="F253" s="4" t="str">
        <f>IFERROR(IF(VALUE(LEFT($E253,5))&gt;50000,"",_xlfn.XLOOKUP(IF(VALUE(LEFT($E253,2))&gt;9,VALUE(LEFT($E253,2)),"0"&amp;VALUE(LEFT($E253,2))),Sheet1!$E:$E,Sheet1!$F:$F)),"")</f>
        <v>北海道</v>
      </c>
      <c r="G253" s="4" t="str">
        <f t="shared" si="7"/>
        <v>公立</v>
      </c>
      <c r="H253" s="7" t="str">
        <f>IF($D253="上記以外の高等学校等",_xlfn.XLOOKUP(IF(VALUE(LEFT($E253,2))&gt;10,VALUE(LEFT($E253,2)),"0"&amp;VALUE(LEFT($E253,2))),Sheet1!$E:$E,Sheet1!$F:$F)&amp;"所在の"&amp;$D253,IF(OR($B253=1,$B253=2),$D253&amp;$C253,IF($B253=3,$D253&amp;"学校",IF($B253=6,_xlfn.TEXTBEFORE($D253,"高専")&amp;$C253,IF($B253=8,$C253&amp;"（"&amp;$D253&amp;"）",IF($B253=9,$D253,""))))))</f>
        <v>美深高等養護学校</v>
      </c>
    </row>
    <row r="254" spans="1:8">
      <c r="A254" s="4">
        <v>2</v>
      </c>
      <c r="B254" s="7">
        <v>3</v>
      </c>
      <c r="C254" s="7" t="str">
        <f t="shared" si="6"/>
        <v>特別支援学校</v>
      </c>
      <c r="D254" s="7" t="s">
        <v>11143</v>
      </c>
      <c r="E254" s="8" t="s">
        <v>11144</v>
      </c>
      <c r="F254" s="4" t="str">
        <f>IFERROR(IF(VALUE(LEFT($E254,5))&gt;50000,"",_xlfn.XLOOKUP(IF(VALUE(LEFT($E254,2))&gt;9,VALUE(LEFT($E254,2)),"0"&amp;VALUE(LEFT($E254,2))),Sheet1!$E:$E,Sheet1!$F:$F)),"")</f>
        <v>北海道</v>
      </c>
      <c r="G254" s="4" t="str">
        <f t="shared" si="7"/>
        <v>公立</v>
      </c>
      <c r="H254" s="7" t="str">
        <f>IF($D254="上記以外の高等学校等",_xlfn.XLOOKUP(IF(VALUE(LEFT($E254,2))&gt;10,VALUE(LEFT($E254,2)),"0"&amp;VALUE(LEFT($E254,2))),Sheet1!$E:$E,Sheet1!$F:$F)&amp;"所在の"&amp;$D254,IF(OR($B254=1,$B254=2),$D254&amp;$C254,IF($B254=3,$D254&amp;"学校",IF($B254=6,_xlfn.TEXTBEFORE($D254,"高専")&amp;$C254,IF($B254=8,$C254&amp;"（"&amp;$D254&amp;"）",IF($B254=9,$D254,""))))))</f>
        <v>真駒内養護学校</v>
      </c>
    </row>
    <row r="255" spans="1:8">
      <c r="A255" s="4">
        <v>2</v>
      </c>
      <c r="B255" s="7">
        <v>3</v>
      </c>
      <c r="C255" s="7" t="str">
        <f t="shared" si="6"/>
        <v>特別支援学校</v>
      </c>
      <c r="D255" s="7" t="s">
        <v>11141</v>
      </c>
      <c r="E255" s="8" t="s">
        <v>11142</v>
      </c>
      <c r="F255" s="4" t="str">
        <f>IFERROR(IF(VALUE(LEFT($E255,5))&gt;50000,"",_xlfn.XLOOKUP(IF(VALUE(LEFT($E255,2))&gt;9,VALUE(LEFT($E255,2)),"0"&amp;VALUE(LEFT($E255,2))),Sheet1!$E:$E,Sheet1!$F:$F)),"")</f>
        <v>北海道</v>
      </c>
      <c r="G255" s="4" t="str">
        <f t="shared" si="7"/>
        <v>公立</v>
      </c>
      <c r="H255" s="7" t="str">
        <f>IF($D255="上記以外の高等学校等",_xlfn.XLOOKUP(IF(VALUE(LEFT($E255,2))&gt;10,VALUE(LEFT($E255,2)),"0"&amp;VALUE(LEFT($E255,2))),Sheet1!$E:$E,Sheet1!$F:$F)&amp;"所在の"&amp;$D255,IF(OR($B255=1,$B255=2),$D255&amp;$C255,IF($B255=3,$D255&amp;"学校",IF($B255=6,_xlfn.TEXTBEFORE($D255,"高専")&amp;$C255,IF($B255=8,$C255&amp;"（"&amp;$D255&amp;"）",IF($B255=9,$D255,""))))))</f>
        <v>函館養護学校</v>
      </c>
    </row>
    <row r="256" spans="1:8">
      <c r="A256" s="4">
        <v>2</v>
      </c>
      <c r="B256" s="7">
        <v>3</v>
      </c>
      <c r="C256" s="7" t="str">
        <f t="shared" si="6"/>
        <v>特別支援学校</v>
      </c>
      <c r="D256" s="7" t="s">
        <v>11139</v>
      </c>
      <c r="E256" s="8" t="s">
        <v>11140</v>
      </c>
      <c r="F256" s="4" t="str">
        <f>IFERROR(IF(VALUE(LEFT($E256,5))&gt;50000,"",_xlfn.XLOOKUP(IF(VALUE(LEFT($E256,2))&gt;9,VALUE(LEFT($E256,2)),"0"&amp;VALUE(LEFT($E256,2))),Sheet1!$E:$E,Sheet1!$F:$F)),"")</f>
        <v>北海道</v>
      </c>
      <c r="G256" s="4" t="str">
        <f t="shared" si="7"/>
        <v>公立</v>
      </c>
      <c r="H256" s="7" t="str">
        <f>IF($D256="上記以外の高等学校等",_xlfn.XLOOKUP(IF(VALUE(LEFT($E256,2))&gt;10,VALUE(LEFT($E256,2)),"0"&amp;VALUE(LEFT($E256,2))),Sheet1!$E:$E,Sheet1!$F:$F)&amp;"所在の"&amp;$D256,IF(OR($B256=1,$B256=2),$D256&amp;$C256,IF($B256=3,$D256&amp;"学校",IF($B256=6,_xlfn.TEXTBEFORE($D256,"高専")&amp;$C256,IF($B256=8,$C256&amp;"（"&amp;$D256&amp;"）",IF($B256=9,$D256,""))))))</f>
        <v>新篠津高等養護学校</v>
      </c>
    </row>
    <row r="257" spans="1:8">
      <c r="A257" s="4">
        <v>2</v>
      </c>
      <c r="B257" s="7">
        <v>3</v>
      </c>
      <c r="C257" s="7" t="str">
        <f t="shared" si="6"/>
        <v>特別支援学校</v>
      </c>
      <c r="D257" s="7" t="s">
        <v>11137</v>
      </c>
      <c r="E257" s="8" t="s">
        <v>11138</v>
      </c>
      <c r="F257" s="4" t="str">
        <f>IFERROR(IF(VALUE(LEFT($E257,5))&gt;50000,"",_xlfn.XLOOKUP(IF(VALUE(LEFT($E257,2))&gt;9,VALUE(LEFT($E257,2)),"0"&amp;VALUE(LEFT($E257,2))),Sheet1!$E:$E,Sheet1!$F:$F)),"")</f>
        <v>北海道</v>
      </c>
      <c r="G257" s="4" t="str">
        <f t="shared" si="7"/>
        <v>公立</v>
      </c>
      <c r="H257" s="7" t="str">
        <f>IF($D257="上記以外の高等学校等",_xlfn.XLOOKUP(IF(VALUE(LEFT($E257,2))&gt;10,VALUE(LEFT($E257,2)),"0"&amp;VALUE(LEFT($E257,2))),Sheet1!$E:$E,Sheet1!$F:$F)&amp;"所在の"&amp;$D257,IF(OR($B257=1,$B257=2),$D257&amp;$C257,IF($B257=3,$D257&amp;"学校",IF($B257=6,_xlfn.TEXTBEFORE($D257,"高専")&amp;$C257,IF($B257=8,$C257&amp;"（"&amp;$D257&amp;"）",IF($B257=9,$D257,""))))))</f>
        <v>網走養護学校</v>
      </c>
    </row>
    <row r="258" spans="1:8">
      <c r="A258" s="4">
        <v>2</v>
      </c>
      <c r="B258" s="7">
        <v>3</v>
      </c>
      <c r="C258" s="7" t="str">
        <f t="shared" si="6"/>
        <v>特別支援学校</v>
      </c>
      <c r="D258" s="7" t="s">
        <v>11135</v>
      </c>
      <c r="E258" s="8" t="s">
        <v>11136</v>
      </c>
      <c r="F258" s="4" t="str">
        <f>IFERROR(IF(VALUE(LEFT($E258,5))&gt;50000,"",_xlfn.XLOOKUP(IF(VALUE(LEFT($E258,2))&gt;9,VALUE(LEFT($E258,2)),"0"&amp;VALUE(LEFT($E258,2))),Sheet1!$E:$E,Sheet1!$F:$F)),"")</f>
        <v>北海道</v>
      </c>
      <c r="G258" s="4" t="str">
        <f t="shared" si="7"/>
        <v>公立</v>
      </c>
      <c r="H258" s="7" t="str">
        <f>IF($D258="上記以外の高等学校等",_xlfn.XLOOKUP(IF(VALUE(LEFT($E258,2))&gt;10,VALUE(LEFT($E258,2)),"0"&amp;VALUE(LEFT($E258,2))),Sheet1!$E:$E,Sheet1!$F:$F)&amp;"所在の"&amp;$D258,IF(OR($B258=1,$B258=2),$D258&amp;$C258,IF($B258=3,$D258&amp;"学校",IF($B258=6,_xlfn.TEXTBEFORE($D258,"高専")&amp;$C258,IF($B258=8,$C258&amp;"（"&amp;$D258&amp;"）",IF($B258=9,$D258,""))))))</f>
        <v>中標津支援学校</v>
      </c>
    </row>
    <row r="259" spans="1:8">
      <c r="A259" s="4">
        <v>2</v>
      </c>
      <c r="B259" s="7">
        <v>3</v>
      </c>
      <c r="C259" s="7" t="str">
        <f t="shared" ref="C259:C322" si="8">IF($B259=1,"高等学校",IF($B259=2,"中等教育学校",IF($B259=3,"特別支援学校",IF($B259=6,"高等専門学校",IF($B259=8,"高等学校卒業程度認定試験等","")))))</f>
        <v>特別支援学校</v>
      </c>
      <c r="D259" s="7" t="s">
        <v>11133</v>
      </c>
      <c r="E259" s="8" t="s">
        <v>11134</v>
      </c>
      <c r="F259" s="4" t="str">
        <f>IFERROR(IF(VALUE(LEFT($E259,5))&gt;50000,"",_xlfn.XLOOKUP(IF(VALUE(LEFT($E259,2))&gt;9,VALUE(LEFT($E259,2)),"0"&amp;VALUE(LEFT($E259,2))),Sheet1!$E:$E,Sheet1!$F:$F)),"")</f>
        <v>北海道</v>
      </c>
      <c r="G259" s="4" t="str">
        <f t="shared" ref="G259:G322" si="9">IF($A259=1,"国立",IF($A259=7,"私立",IF($A259&lt;7,"公立","")))</f>
        <v>公立</v>
      </c>
      <c r="H259" s="7" t="str">
        <f>IF($D259="上記以外の高等学校等",_xlfn.XLOOKUP(IF(VALUE(LEFT($E259,2))&gt;10,VALUE(LEFT($E259,2)),"0"&amp;VALUE(LEFT($E259,2))),Sheet1!$E:$E,Sheet1!$F:$F)&amp;"所在の"&amp;$D259,IF(OR($B259=1,$B259=2),$D259&amp;$C259,IF($B259=3,$D259&amp;"学校",IF($B259=6,_xlfn.TEXTBEFORE($D259,"高専")&amp;$C259,IF($B259=8,$C259&amp;"（"&amp;$D259&amp;"）",IF($B259=9,$D259,""))))))</f>
        <v>小平高等養護学校</v>
      </c>
    </row>
    <row r="260" spans="1:8">
      <c r="A260" s="4">
        <v>2</v>
      </c>
      <c r="B260" s="7">
        <v>3</v>
      </c>
      <c r="C260" s="7" t="str">
        <f t="shared" si="8"/>
        <v>特別支援学校</v>
      </c>
      <c r="D260" s="7" t="s">
        <v>11131</v>
      </c>
      <c r="E260" s="8" t="s">
        <v>11132</v>
      </c>
      <c r="F260" s="4" t="str">
        <f>IFERROR(IF(VALUE(LEFT($E260,5))&gt;50000,"",_xlfn.XLOOKUP(IF(VALUE(LEFT($E260,2))&gt;9,VALUE(LEFT($E260,2)),"0"&amp;VALUE(LEFT($E260,2))),Sheet1!$E:$E,Sheet1!$F:$F)),"")</f>
        <v>北海道</v>
      </c>
      <c r="G260" s="4" t="str">
        <f t="shared" si="9"/>
        <v>公立</v>
      </c>
      <c r="H260" s="7" t="str">
        <f>IF($D260="上記以外の高等学校等",_xlfn.XLOOKUP(IF(VALUE(LEFT($E260,2))&gt;10,VALUE(LEFT($E260,2)),"0"&amp;VALUE(LEFT($E260,2))),Sheet1!$E:$E,Sheet1!$F:$F)&amp;"所在の"&amp;$D260,IF(OR($B260=1,$B260=2),$D260&amp;$C260,IF($B260=3,$D260&amp;"学校",IF($B260=6,_xlfn.TEXTBEFORE($D260,"高専")&amp;$C260,IF($B260=8,$C260&amp;"（"&amp;$D260&amp;"）",IF($B260=9,$D260,""))))))</f>
        <v>稚内養護学校</v>
      </c>
    </row>
    <row r="261" spans="1:8">
      <c r="A261" s="4">
        <v>2</v>
      </c>
      <c r="B261" s="7">
        <v>3</v>
      </c>
      <c r="C261" s="7" t="str">
        <f t="shared" si="8"/>
        <v>特別支援学校</v>
      </c>
      <c r="D261" s="7" t="s">
        <v>11129</v>
      </c>
      <c r="E261" s="8" t="s">
        <v>11130</v>
      </c>
      <c r="F261" s="4" t="str">
        <f>IFERROR(IF(VALUE(LEFT($E261,5))&gt;50000,"",_xlfn.XLOOKUP(IF(VALUE(LEFT($E261,2))&gt;9,VALUE(LEFT($E261,2)),"0"&amp;VALUE(LEFT($E261,2))),Sheet1!$E:$E,Sheet1!$F:$F)),"")</f>
        <v>北海道</v>
      </c>
      <c r="G261" s="4" t="str">
        <f t="shared" si="9"/>
        <v>公立</v>
      </c>
      <c r="H261" s="7" t="str">
        <f>IF($D261="上記以外の高等学校等",_xlfn.XLOOKUP(IF(VALUE(LEFT($E261,2))&gt;10,VALUE(LEFT($E261,2)),"0"&amp;VALUE(LEFT($E261,2))),Sheet1!$E:$E,Sheet1!$F:$F)&amp;"所在の"&amp;$D261,IF(OR($B261=1,$B261=2),$D261&amp;$C261,IF($B261=3,$D261&amp;"学校",IF($B261=6,_xlfn.TEXTBEFORE($D261,"高専")&amp;$C261,IF($B261=8,$C261&amp;"（"&amp;$D261&amp;"）",IF($B261=9,$D261,""))))))</f>
        <v>紋別養護学校</v>
      </c>
    </row>
    <row r="262" spans="1:8">
      <c r="A262" s="4">
        <v>2</v>
      </c>
      <c r="B262" s="7">
        <v>3</v>
      </c>
      <c r="C262" s="7" t="str">
        <f t="shared" si="8"/>
        <v>特別支援学校</v>
      </c>
      <c r="D262" s="7" t="s">
        <v>11127</v>
      </c>
      <c r="E262" s="8" t="s">
        <v>11128</v>
      </c>
      <c r="F262" s="4" t="str">
        <f>IFERROR(IF(VALUE(LEFT($E262,5))&gt;50000,"",_xlfn.XLOOKUP(IF(VALUE(LEFT($E262,2))&gt;9,VALUE(LEFT($E262,2)),"0"&amp;VALUE(LEFT($E262,2))),Sheet1!$E:$E,Sheet1!$F:$F)),"")</f>
        <v>北海道</v>
      </c>
      <c r="G262" s="4" t="str">
        <f t="shared" si="9"/>
        <v>公立</v>
      </c>
      <c r="H262" s="7" t="str">
        <f>IF($D262="上記以外の高等学校等",_xlfn.XLOOKUP(IF(VALUE(LEFT($E262,2))&gt;10,VALUE(LEFT($E262,2)),"0"&amp;VALUE(LEFT($E262,2))),Sheet1!$E:$E,Sheet1!$F:$F)&amp;"所在の"&amp;$D262,IF(OR($B262=1,$B262=2),$D262&amp;$C262,IF($B262=3,$D262&amp;"学校",IF($B262=6,_xlfn.TEXTBEFORE($D262,"高専")&amp;$C262,IF($B262=8,$C262&amp;"（"&amp;$D262&amp;"）",IF($B262=9,$D262,""))))))</f>
        <v>室蘭養護学校</v>
      </c>
    </row>
    <row r="263" spans="1:8">
      <c r="A263" s="4">
        <v>2</v>
      </c>
      <c r="B263" s="7">
        <v>3</v>
      </c>
      <c r="C263" s="7" t="str">
        <f t="shared" si="8"/>
        <v>特別支援学校</v>
      </c>
      <c r="D263" s="7" t="s">
        <v>11125</v>
      </c>
      <c r="E263" s="8" t="s">
        <v>11126</v>
      </c>
      <c r="F263" s="4" t="str">
        <f>IFERROR(IF(VALUE(LEFT($E263,5))&gt;50000,"",_xlfn.XLOOKUP(IF(VALUE(LEFT($E263,2))&gt;9,VALUE(LEFT($E263,2)),"0"&amp;VALUE(LEFT($E263,2))),Sheet1!$E:$E,Sheet1!$F:$F)),"")</f>
        <v>北海道</v>
      </c>
      <c r="G263" s="4" t="str">
        <f t="shared" si="9"/>
        <v>公立</v>
      </c>
      <c r="H263" s="7" t="str">
        <f>IF($D263="上記以外の高等学校等",_xlfn.XLOOKUP(IF(VALUE(LEFT($E263,2))&gt;10,VALUE(LEFT($E263,2)),"0"&amp;VALUE(LEFT($E263,2))),Sheet1!$E:$E,Sheet1!$F:$F)&amp;"所在の"&amp;$D263,IF(OR($B263=1,$B263=2),$D263&amp;$C263,IF($B263=3,$D263&amp;"学校",IF($B263=6,_xlfn.TEXTBEFORE($D263,"高専")&amp;$C263,IF($B263=8,$C263&amp;"（"&amp;$D263&amp;"）",IF($B263=9,$D263,""))))))</f>
        <v>平取養護学校</v>
      </c>
    </row>
    <row r="264" spans="1:8">
      <c r="A264" s="4">
        <v>2</v>
      </c>
      <c r="B264" s="7">
        <v>3</v>
      </c>
      <c r="C264" s="7" t="str">
        <f t="shared" si="8"/>
        <v>特別支援学校</v>
      </c>
      <c r="D264" s="7" t="s">
        <v>11123</v>
      </c>
      <c r="E264" s="8" t="s">
        <v>11124</v>
      </c>
      <c r="F264" s="4" t="str">
        <f>IFERROR(IF(VALUE(LEFT($E264,5))&gt;50000,"",_xlfn.XLOOKUP(IF(VALUE(LEFT($E264,2))&gt;9,VALUE(LEFT($E264,2)),"0"&amp;VALUE(LEFT($E264,2))),Sheet1!$E:$E,Sheet1!$F:$F)),"")</f>
        <v>北海道</v>
      </c>
      <c r="G264" s="4" t="str">
        <f t="shared" si="9"/>
        <v>公立</v>
      </c>
      <c r="H264" s="7" t="str">
        <f>IF($D264="上記以外の高等学校等",_xlfn.XLOOKUP(IF(VALUE(LEFT($E264,2))&gt;10,VALUE(LEFT($E264,2)),"0"&amp;VALUE(LEFT($E264,2))),Sheet1!$E:$E,Sheet1!$F:$F)&amp;"所在の"&amp;$D264,IF(OR($B264=1,$B264=2),$D264&amp;$C264,IF($B264=3,$D264&amp;"学校",IF($B264=6,_xlfn.TEXTBEFORE($D264,"高専")&amp;$C264,IF($B264=8,$C264&amp;"（"&amp;$D264&amp;"）",IF($B264=9,$D264,""))))))</f>
        <v>帯広養護学校</v>
      </c>
    </row>
    <row r="265" spans="1:8">
      <c r="A265" s="4">
        <v>2</v>
      </c>
      <c r="B265" s="7">
        <v>3</v>
      </c>
      <c r="C265" s="7" t="str">
        <f t="shared" si="8"/>
        <v>特別支援学校</v>
      </c>
      <c r="D265" s="7" t="s">
        <v>11121</v>
      </c>
      <c r="E265" s="8" t="s">
        <v>11122</v>
      </c>
      <c r="F265" s="4" t="str">
        <f>IFERROR(IF(VALUE(LEFT($E265,5))&gt;50000,"",_xlfn.XLOOKUP(IF(VALUE(LEFT($E265,2))&gt;9,VALUE(LEFT($E265,2)),"0"&amp;VALUE(LEFT($E265,2))),Sheet1!$E:$E,Sheet1!$F:$F)),"")</f>
        <v>北海道</v>
      </c>
      <c r="G265" s="4" t="str">
        <f t="shared" si="9"/>
        <v>公立</v>
      </c>
      <c r="H265" s="7" t="str">
        <f>IF($D265="上記以外の高等学校等",_xlfn.XLOOKUP(IF(VALUE(LEFT($E265,2))&gt;10,VALUE(LEFT($E265,2)),"0"&amp;VALUE(LEFT($E265,2))),Sheet1!$E:$E,Sheet1!$F:$F)&amp;"所在の"&amp;$D265,IF(OR($B265=1,$B265=2),$D265&amp;$C265,IF($B265=3,$D265&amp;"学校",IF($B265=6,_xlfn.TEXTBEFORE($D265,"高専")&amp;$C265,IF($B265=8,$C265&amp;"（"&amp;$D265&amp;"）",IF($B265=9,$D265,""))))))</f>
        <v>釧路養護学校</v>
      </c>
    </row>
    <row r="266" spans="1:8">
      <c r="A266" s="4">
        <v>2</v>
      </c>
      <c r="B266" s="7">
        <v>3</v>
      </c>
      <c r="C266" s="7" t="str">
        <f t="shared" si="8"/>
        <v>特別支援学校</v>
      </c>
      <c r="D266" s="7" t="s">
        <v>11119</v>
      </c>
      <c r="E266" s="8" t="s">
        <v>11120</v>
      </c>
      <c r="F266" s="4" t="str">
        <f>IFERROR(IF(VALUE(LEFT($E266,5))&gt;50000,"",_xlfn.XLOOKUP(IF(VALUE(LEFT($E266,2))&gt;9,VALUE(LEFT($E266,2)),"0"&amp;VALUE(LEFT($E266,2))),Sheet1!$E:$E,Sheet1!$F:$F)),"")</f>
        <v>北海道</v>
      </c>
      <c r="G266" s="4" t="str">
        <f t="shared" si="9"/>
        <v>公立</v>
      </c>
      <c r="H266" s="7" t="str">
        <f>IF($D266="上記以外の高等学校等",_xlfn.XLOOKUP(IF(VALUE(LEFT($E266,2))&gt;10,VALUE(LEFT($E266,2)),"0"&amp;VALUE(LEFT($E266,2))),Sheet1!$E:$E,Sheet1!$F:$F)&amp;"所在の"&amp;$D266,IF(OR($B266=1,$B266=2),$D266&amp;$C266,IF($B266=3,$D266&amp;"学校",IF($B266=6,_xlfn.TEXTBEFORE($D266,"高専")&amp;$C266,IF($B266=8,$C266&amp;"（"&amp;$D266&amp;"）",IF($B266=9,$D266,""))))))</f>
        <v>札幌高等養護学校</v>
      </c>
    </row>
    <row r="267" spans="1:8">
      <c r="A267" s="4">
        <v>2</v>
      </c>
      <c r="B267" s="7">
        <v>3</v>
      </c>
      <c r="C267" s="7" t="str">
        <f t="shared" si="8"/>
        <v>特別支援学校</v>
      </c>
      <c r="D267" s="7" t="s">
        <v>11117</v>
      </c>
      <c r="E267" s="8" t="s">
        <v>11118</v>
      </c>
      <c r="F267" s="4" t="str">
        <f>IFERROR(IF(VALUE(LEFT($E267,5))&gt;50000,"",_xlfn.XLOOKUP(IF(VALUE(LEFT($E267,2))&gt;9,VALUE(LEFT($E267,2)),"0"&amp;VALUE(LEFT($E267,2))),Sheet1!$E:$E,Sheet1!$F:$F)),"")</f>
        <v>北海道</v>
      </c>
      <c r="G267" s="4" t="str">
        <f t="shared" si="9"/>
        <v>公立</v>
      </c>
      <c r="H267" s="7" t="str">
        <f>IF($D267="上記以外の高等学校等",_xlfn.XLOOKUP(IF(VALUE(LEFT($E267,2))&gt;10,VALUE(LEFT($E267,2)),"0"&amp;VALUE(LEFT($E267,2))),Sheet1!$E:$E,Sheet1!$F:$F)&amp;"所在の"&amp;$D267,IF(OR($B267=1,$B267=2),$D267&amp;$C267,IF($B267=3,$D267&amp;"学校",IF($B267=6,_xlfn.TEXTBEFORE($D267,"高専")&amp;$C267,IF($B267=8,$C267&amp;"（"&amp;$D267&amp;"）",IF($B267=9,$D267,""))))))</f>
        <v>手稲養護学校</v>
      </c>
    </row>
    <row r="268" spans="1:8">
      <c r="A268" s="4">
        <v>2</v>
      </c>
      <c r="B268" s="7">
        <v>3</v>
      </c>
      <c r="C268" s="7" t="str">
        <f t="shared" si="8"/>
        <v>特別支援学校</v>
      </c>
      <c r="D268" s="7" t="s">
        <v>11115</v>
      </c>
      <c r="E268" s="8" t="s">
        <v>11116</v>
      </c>
      <c r="F268" s="4" t="str">
        <f>IFERROR(IF(VALUE(LEFT($E268,5))&gt;50000,"",_xlfn.XLOOKUP(IF(VALUE(LEFT($E268,2))&gt;9,VALUE(LEFT($E268,2)),"0"&amp;VALUE(LEFT($E268,2))),Sheet1!$E:$E,Sheet1!$F:$F)),"")</f>
        <v>北海道</v>
      </c>
      <c r="G268" s="4" t="str">
        <f t="shared" si="9"/>
        <v>公立</v>
      </c>
      <c r="H268" s="7" t="str">
        <f>IF($D268="上記以外の高等学校等",_xlfn.XLOOKUP(IF(VALUE(LEFT($E268,2))&gt;10,VALUE(LEFT($E268,2)),"0"&amp;VALUE(LEFT($E268,2))),Sheet1!$E:$E,Sheet1!$F:$F)&amp;"所在の"&amp;$D268,IF(OR($B268=1,$B268=2),$D268&amp;$C268,IF($B268=3,$D268&amp;"学校",IF($B268=6,_xlfn.TEXTBEFORE($D268,"高専")&amp;$C268,IF($B268=8,$C268&amp;"（"&amp;$D268&amp;"）",IF($B268=9,$D268,""))))))</f>
        <v>拓北養護学校</v>
      </c>
    </row>
    <row r="269" spans="1:8">
      <c r="A269" s="4">
        <v>2</v>
      </c>
      <c r="B269" s="7">
        <v>3</v>
      </c>
      <c r="C269" s="7" t="str">
        <f t="shared" si="8"/>
        <v>特別支援学校</v>
      </c>
      <c r="D269" s="7" t="s">
        <v>11113</v>
      </c>
      <c r="E269" s="8" t="s">
        <v>11114</v>
      </c>
      <c r="F269" s="4" t="str">
        <f>IFERROR(IF(VALUE(LEFT($E269,5))&gt;50000,"",_xlfn.XLOOKUP(IF(VALUE(LEFT($E269,2))&gt;9,VALUE(LEFT($E269,2)),"0"&amp;VALUE(LEFT($E269,2))),Sheet1!$E:$E,Sheet1!$F:$F)),"")</f>
        <v>北海道</v>
      </c>
      <c r="G269" s="4" t="str">
        <f t="shared" si="9"/>
        <v>公立</v>
      </c>
      <c r="H269" s="7" t="str">
        <f>IF($D269="上記以外の高等学校等",_xlfn.XLOOKUP(IF(VALUE(LEFT($E269,2))&gt;10,VALUE(LEFT($E269,2)),"0"&amp;VALUE(LEFT($E269,2))),Sheet1!$E:$E,Sheet1!$F:$F)&amp;"所在の"&amp;$D269,IF(OR($B269=1,$B269=2),$D269&amp;$C269,IF($B269=3,$D269&amp;"学校",IF($B269=6,_xlfn.TEXTBEFORE($D269,"高専")&amp;$C269,IF($B269=8,$C269&amp;"（"&amp;$D269&amp;"）",IF($B269=9,$D269,""))))))</f>
        <v>夕張高等養護学校</v>
      </c>
    </row>
    <row r="270" spans="1:8">
      <c r="A270" s="4">
        <v>2</v>
      </c>
      <c r="B270" s="7">
        <v>3</v>
      </c>
      <c r="C270" s="7" t="str">
        <f t="shared" si="8"/>
        <v>特別支援学校</v>
      </c>
      <c r="D270" s="7" t="s">
        <v>11111</v>
      </c>
      <c r="E270" s="8" t="s">
        <v>11112</v>
      </c>
      <c r="F270" s="4" t="str">
        <f>IFERROR(IF(VALUE(LEFT($E270,5))&gt;50000,"",_xlfn.XLOOKUP(IF(VALUE(LEFT($E270,2))&gt;9,VALUE(LEFT($E270,2)),"0"&amp;VALUE(LEFT($E270,2))),Sheet1!$E:$E,Sheet1!$F:$F)),"")</f>
        <v>北海道</v>
      </c>
      <c r="G270" s="4" t="str">
        <f t="shared" si="9"/>
        <v>公立</v>
      </c>
      <c r="H270" s="7" t="str">
        <f>IF($D270="上記以外の高等学校等",_xlfn.XLOOKUP(IF(VALUE(LEFT($E270,2))&gt;10,VALUE(LEFT($E270,2)),"0"&amp;VALUE(LEFT($E270,2))),Sheet1!$E:$E,Sheet1!$F:$F)&amp;"所在の"&amp;$D270,IF(OR($B270=1,$B270=2),$D270&amp;$C270,IF($B270=3,$D270&amp;"学校",IF($B270=6,_xlfn.TEXTBEFORE($D270,"高専")&amp;$C270,IF($B270=8,$C270&amp;"（"&amp;$D270&amp;"）",IF($B270=9,$D270,""))))))</f>
        <v>旭川養護学校</v>
      </c>
    </row>
    <row r="271" spans="1:8">
      <c r="A271" s="4">
        <v>3</v>
      </c>
      <c r="B271" s="7">
        <v>3</v>
      </c>
      <c r="C271" s="7" t="str">
        <f t="shared" si="8"/>
        <v>特別支援学校</v>
      </c>
      <c r="D271" s="7" t="s">
        <v>11109</v>
      </c>
      <c r="E271" s="8" t="s">
        <v>11110</v>
      </c>
      <c r="F271" s="4" t="str">
        <f>IFERROR(IF(VALUE(LEFT($E271,5))&gt;50000,"",_xlfn.XLOOKUP(IF(VALUE(LEFT($E271,2))&gt;9,VALUE(LEFT($E271,2)),"0"&amp;VALUE(LEFT($E271,2))),Sheet1!$E:$E,Sheet1!$F:$F)),"")</f>
        <v>北海道</v>
      </c>
      <c r="G271" s="4" t="str">
        <f t="shared" si="9"/>
        <v>公立</v>
      </c>
      <c r="H271" s="7" t="str">
        <f>IF($D271="上記以外の高等学校等",_xlfn.XLOOKUP(IF(VALUE(LEFT($E271,2))&gt;10,VALUE(LEFT($E271,2)),"0"&amp;VALUE(LEFT($E271,2))),Sheet1!$E:$E,Sheet1!$F:$F)&amp;"所在の"&amp;$D271,IF(OR($B271=1,$B271=2),$D271&amp;$C271,IF($B271=3,$D271&amp;"学校",IF($B271=6,_xlfn.TEXTBEFORE($D271,"高専")&amp;$C271,IF($B271=8,$C271&amp;"（"&amp;$D271&amp;"）",IF($B271=9,$D271,""))))))</f>
        <v>札幌北翔支援学校</v>
      </c>
    </row>
    <row r="272" spans="1:8">
      <c r="A272" s="4">
        <v>2</v>
      </c>
      <c r="B272" s="7">
        <v>3</v>
      </c>
      <c r="C272" s="7" t="str">
        <f t="shared" si="8"/>
        <v>特別支援学校</v>
      </c>
      <c r="D272" s="7" t="s">
        <v>11107</v>
      </c>
      <c r="E272" s="8" t="s">
        <v>11108</v>
      </c>
      <c r="F272" s="4" t="str">
        <f>IFERROR(IF(VALUE(LEFT($E272,5))&gt;50000,"",_xlfn.XLOOKUP(IF(VALUE(LEFT($E272,2))&gt;9,VALUE(LEFT($E272,2)),"0"&amp;VALUE(LEFT($E272,2))),Sheet1!$E:$E,Sheet1!$F:$F)),"")</f>
        <v>北海道</v>
      </c>
      <c r="G272" s="4" t="str">
        <f t="shared" si="9"/>
        <v>公立</v>
      </c>
      <c r="H272" s="7" t="str">
        <f>IF($D272="上記以外の高等学校等",_xlfn.XLOOKUP(IF(VALUE(LEFT($E272,2))&gt;10,VALUE(LEFT($E272,2)),"0"&amp;VALUE(LEFT($E272,2))),Sheet1!$E:$E,Sheet1!$F:$F)&amp;"所在の"&amp;$D272,IF(OR($B272=1,$B272=2),$D272&amp;$C272,IF($B272=3,$D272&amp;"学校",IF($B272=6,_xlfn.TEXTBEFORE($D272,"高専")&amp;$C272,IF($B272=8,$C272&amp;"（"&amp;$D272&amp;"）",IF($B272=9,$D272,""))))))</f>
        <v>小樽高等支援学校</v>
      </c>
    </row>
    <row r="273" spans="1:8">
      <c r="A273" s="4">
        <v>2</v>
      </c>
      <c r="B273" s="7">
        <v>3</v>
      </c>
      <c r="C273" s="7" t="str">
        <f t="shared" si="8"/>
        <v>特別支援学校</v>
      </c>
      <c r="D273" s="7" t="s">
        <v>11105</v>
      </c>
      <c r="E273" s="8" t="s">
        <v>11106</v>
      </c>
      <c r="F273" s="4" t="str">
        <f>IFERROR(IF(VALUE(LEFT($E273,5))&gt;50000,"",_xlfn.XLOOKUP(IF(VALUE(LEFT($E273,2))&gt;9,VALUE(LEFT($E273,2)),"0"&amp;VALUE(LEFT($E273,2))),Sheet1!$E:$E,Sheet1!$F:$F)),"")</f>
        <v>北海道</v>
      </c>
      <c r="G273" s="4" t="str">
        <f t="shared" si="9"/>
        <v>公立</v>
      </c>
      <c r="H273" s="7" t="str">
        <f>IF($D273="上記以外の高等学校等",_xlfn.XLOOKUP(IF(VALUE(LEFT($E273,2))&gt;10,VALUE(LEFT($E273,2)),"0"&amp;VALUE(LEFT($E273,2))),Sheet1!$E:$E,Sheet1!$F:$F)&amp;"所在の"&amp;$D273,IF(OR($B273=1,$B273=2),$D273&amp;$C273,IF($B273=3,$D273&amp;"学校",IF($B273=6,_xlfn.TEXTBEFORE($D273,"高専")&amp;$C273,IF($B273=8,$C273&amp;"（"&amp;$D273&amp;"）",IF($B273=9,$D273,""))))))</f>
        <v>北見支援学校</v>
      </c>
    </row>
    <row r="274" spans="1:8">
      <c r="A274" s="4">
        <v>2</v>
      </c>
      <c r="B274" s="7">
        <v>3</v>
      </c>
      <c r="C274" s="7" t="str">
        <f t="shared" si="8"/>
        <v>特別支援学校</v>
      </c>
      <c r="D274" s="7" t="s">
        <v>11103</v>
      </c>
      <c r="E274" s="8" t="s">
        <v>11104</v>
      </c>
      <c r="F274" s="4" t="str">
        <f>IFERROR(IF(VALUE(LEFT($E274,5))&gt;50000,"",_xlfn.XLOOKUP(IF(VALUE(LEFT($E274,2))&gt;9,VALUE(LEFT($E274,2)),"0"&amp;VALUE(LEFT($E274,2))),Sheet1!$E:$E,Sheet1!$F:$F)),"")</f>
        <v>北海道</v>
      </c>
      <c r="G274" s="4" t="str">
        <f t="shared" si="9"/>
        <v>公立</v>
      </c>
      <c r="H274" s="7" t="str">
        <f>IF($D274="上記以外の高等学校等",_xlfn.XLOOKUP(IF(VALUE(LEFT($E274,2))&gt;10,VALUE(LEFT($E274,2)),"0"&amp;VALUE(LEFT($E274,2))),Sheet1!$E:$E,Sheet1!$F:$F)&amp;"所在の"&amp;$D274,IF(OR($B274=1,$B274=2),$D274&amp;$C274,IF($B274=3,$D274&amp;"学校",IF($B274=6,_xlfn.TEXTBEFORE($D274,"高専")&amp;$C274,IF($B274=8,$C274&amp;"（"&amp;$D274&amp;"）",IF($B274=9,$D274,""))))))</f>
        <v>北斗高等支援学校</v>
      </c>
    </row>
    <row r="275" spans="1:8">
      <c r="A275" s="4">
        <v>2</v>
      </c>
      <c r="B275" s="7">
        <v>3</v>
      </c>
      <c r="C275" s="7" t="str">
        <f t="shared" si="8"/>
        <v>特別支援学校</v>
      </c>
      <c r="D275" s="7" t="s">
        <v>11101</v>
      </c>
      <c r="E275" s="8" t="s">
        <v>11102</v>
      </c>
      <c r="F275" s="4" t="str">
        <f>IFERROR(IF(VALUE(LEFT($E275,5))&gt;50000,"",_xlfn.XLOOKUP(IF(VALUE(LEFT($E275,2))&gt;9,VALUE(LEFT($E275,2)),"0"&amp;VALUE(LEFT($E275,2))),Sheet1!$E:$E,Sheet1!$F:$F)),"")</f>
        <v>北海道</v>
      </c>
      <c r="G275" s="4" t="str">
        <f t="shared" si="9"/>
        <v>公立</v>
      </c>
      <c r="H275" s="7" t="str">
        <f>IF($D275="上記以外の高等学校等",_xlfn.XLOOKUP(IF(VALUE(LEFT($E275,2))&gt;10,VALUE(LEFT($E275,2)),"0"&amp;VALUE(LEFT($E275,2))),Sheet1!$E:$E,Sheet1!$F:$F)&amp;"所在の"&amp;$D275,IF(OR($B275=1,$B275=2),$D275&amp;$C275,IF($B275=3,$D275&amp;"学校",IF($B275=6,_xlfn.TEXTBEFORE($D275,"高専")&amp;$C275,IF($B275=8,$C275&amp;"（"&amp;$D275&amp;"）",IF($B275=9,$D275,""))))))</f>
        <v>函館高等支援学校</v>
      </c>
    </row>
    <row r="276" spans="1:8">
      <c r="A276" s="4">
        <v>7</v>
      </c>
      <c r="B276" s="7">
        <v>1</v>
      </c>
      <c r="C276" s="7" t="str">
        <f t="shared" si="8"/>
        <v>高等学校</v>
      </c>
      <c r="D276" s="7" t="s">
        <v>11099</v>
      </c>
      <c r="E276" s="8" t="s">
        <v>11100</v>
      </c>
      <c r="F276" s="4" t="str">
        <f>IFERROR(IF(VALUE(LEFT($E276,5))&gt;50000,"",_xlfn.XLOOKUP(IF(VALUE(LEFT($E276,2))&gt;9,VALUE(LEFT($E276,2)),"0"&amp;VALUE(LEFT($E276,2))),Sheet1!$E:$E,Sheet1!$F:$F)),"")</f>
        <v>北海道</v>
      </c>
      <c r="G276" s="4" t="str">
        <f t="shared" si="9"/>
        <v>私立</v>
      </c>
      <c r="H276" s="7" t="str">
        <f>IF($D276="上記以外の高等学校等",_xlfn.XLOOKUP(IF(VALUE(LEFT($E276,2))&gt;10,VALUE(LEFT($E276,2)),"0"&amp;VALUE(LEFT($E276,2))),Sheet1!$E:$E,Sheet1!$F:$F)&amp;"所在の"&amp;$D276,IF(OR($B276=1,$B276=2),$D276&amp;$C276,IF($B276=3,$D276&amp;"学校",IF($B276=6,_xlfn.TEXTBEFORE($D276,"高専")&amp;$C276,IF($B276=8,$C276&amp;"（"&amp;$D276&amp;"）",IF($B276=9,$D276,""))))))</f>
        <v>北海高等学校</v>
      </c>
    </row>
    <row r="277" spans="1:8">
      <c r="A277" s="4">
        <v>7</v>
      </c>
      <c r="B277" s="7">
        <v>1</v>
      </c>
      <c r="C277" s="7" t="str">
        <f t="shared" si="8"/>
        <v>高等学校</v>
      </c>
      <c r="D277" s="7" t="s">
        <v>11097</v>
      </c>
      <c r="E277" s="8" t="s">
        <v>11098</v>
      </c>
      <c r="F277" s="4" t="str">
        <f>IFERROR(IF(VALUE(LEFT($E277,5))&gt;50000,"",_xlfn.XLOOKUP(IF(VALUE(LEFT($E277,2))&gt;9,VALUE(LEFT($E277,2)),"0"&amp;VALUE(LEFT($E277,2))),Sheet1!$E:$E,Sheet1!$F:$F)),"")</f>
        <v>北海道</v>
      </c>
      <c r="G277" s="4" t="str">
        <f t="shared" si="9"/>
        <v>私立</v>
      </c>
      <c r="H277" s="7" t="str">
        <f>IF($D277="上記以外の高等学校等",_xlfn.XLOOKUP(IF(VALUE(LEFT($E277,2))&gt;10,VALUE(LEFT($E277,2)),"0"&amp;VALUE(LEFT($E277,2))),Sheet1!$E:$E,Sheet1!$F:$F)&amp;"所在の"&amp;$D277,IF(OR($B277=1,$B277=2),$D277&amp;$C277,IF($B277=3,$D277&amp;"学校",IF($B277=6,_xlfn.TEXTBEFORE($D277,"高専")&amp;$C277,IF($B277=8,$C277&amp;"（"&amp;$D277&amp;"）",IF($B277=9,$D277,""))))))</f>
        <v>札幌光星高等学校</v>
      </c>
    </row>
    <row r="278" spans="1:8">
      <c r="A278" s="4">
        <v>7</v>
      </c>
      <c r="B278" s="7">
        <v>1</v>
      </c>
      <c r="C278" s="7" t="str">
        <f t="shared" si="8"/>
        <v>高等学校</v>
      </c>
      <c r="D278" s="7" t="s">
        <v>11095</v>
      </c>
      <c r="E278" s="8" t="s">
        <v>11096</v>
      </c>
      <c r="F278" s="4" t="str">
        <f>IFERROR(IF(VALUE(LEFT($E278,5))&gt;50000,"",_xlfn.XLOOKUP(IF(VALUE(LEFT($E278,2))&gt;9,VALUE(LEFT($E278,2)),"0"&amp;VALUE(LEFT($E278,2))),Sheet1!$E:$E,Sheet1!$F:$F)),"")</f>
        <v>北海道</v>
      </c>
      <c r="G278" s="4" t="str">
        <f t="shared" si="9"/>
        <v>私立</v>
      </c>
      <c r="H278" s="7" t="str">
        <f>IF($D278="上記以外の高等学校等",_xlfn.XLOOKUP(IF(VALUE(LEFT($E278,2))&gt;10,VALUE(LEFT($E278,2)),"0"&amp;VALUE(LEFT($E278,2))),Sheet1!$E:$E,Sheet1!$F:$F)&amp;"所在の"&amp;$D278,IF(OR($B278=1,$B278=2),$D278&amp;$C278,IF($B278=3,$D278&amp;"学校",IF($B278=6,_xlfn.TEXTBEFORE($D278,"高専")&amp;$C278,IF($B278=8,$C278&amp;"（"&amp;$D278&amp;"）",IF($B278=9,$D278,""))))))</f>
        <v>北海学園札幌高等学校</v>
      </c>
    </row>
    <row r="279" spans="1:8">
      <c r="A279" s="4">
        <v>7</v>
      </c>
      <c r="B279" s="7">
        <v>1</v>
      </c>
      <c r="C279" s="7" t="str">
        <f t="shared" si="8"/>
        <v>高等学校</v>
      </c>
      <c r="D279" s="7" t="s">
        <v>11093</v>
      </c>
      <c r="E279" s="8" t="s">
        <v>11094</v>
      </c>
      <c r="F279" s="4" t="str">
        <f>IFERROR(IF(VALUE(LEFT($E279,5))&gt;50000,"",_xlfn.XLOOKUP(IF(VALUE(LEFT($E279,2))&gt;9,VALUE(LEFT($E279,2)),"0"&amp;VALUE(LEFT($E279,2))),Sheet1!$E:$E,Sheet1!$F:$F)),"")</f>
        <v>北海道</v>
      </c>
      <c r="G279" s="4" t="str">
        <f t="shared" si="9"/>
        <v>私立</v>
      </c>
      <c r="H279" s="7" t="str">
        <f>IF($D279="上記以外の高等学校等",_xlfn.XLOOKUP(IF(VALUE(LEFT($E279,2))&gt;10,VALUE(LEFT($E279,2)),"0"&amp;VALUE(LEFT($E279,2))),Sheet1!$E:$E,Sheet1!$F:$F)&amp;"所在の"&amp;$D279,IF(OR($B279=1,$B279=2),$D279&amp;$C279,IF($B279=3,$D279&amp;"学校",IF($B279=6,_xlfn.TEXTBEFORE($D279,"高専")&amp;$C279,IF($B279=8,$C279&amp;"（"&amp;$D279&amp;"）",IF($B279=9,$D279,""))))))</f>
        <v>立命館慶祥高等学校</v>
      </c>
    </row>
    <row r="280" spans="1:8">
      <c r="A280" s="4">
        <v>7</v>
      </c>
      <c r="B280" s="7">
        <v>1</v>
      </c>
      <c r="C280" s="7" t="str">
        <f t="shared" si="8"/>
        <v>高等学校</v>
      </c>
      <c r="D280" s="7" t="s">
        <v>11091</v>
      </c>
      <c r="E280" s="8" t="s">
        <v>11092</v>
      </c>
      <c r="F280" s="4" t="str">
        <f>IFERROR(IF(VALUE(LEFT($E280,5))&gt;50000,"",_xlfn.XLOOKUP(IF(VALUE(LEFT($E280,2))&gt;9,VALUE(LEFT($E280,2)),"0"&amp;VALUE(LEFT($E280,2))),Sheet1!$E:$E,Sheet1!$F:$F)),"")</f>
        <v>北海道</v>
      </c>
      <c r="G280" s="4" t="str">
        <f t="shared" si="9"/>
        <v>私立</v>
      </c>
      <c r="H280" s="7" t="str">
        <f>IF($D280="上記以外の高等学校等",_xlfn.XLOOKUP(IF(VALUE(LEFT($E280,2))&gt;10,VALUE(LEFT($E280,2)),"0"&amp;VALUE(LEFT($E280,2))),Sheet1!$E:$E,Sheet1!$F:$F)&amp;"所在の"&amp;$D280,IF(OR($B280=1,$B280=2),$D280&amp;$C280,IF($B280=3,$D280&amp;"学校",IF($B280=6,_xlfn.TEXTBEFORE($D280,"高専")&amp;$C280,IF($B280=8,$C280&amp;"（"&amp;$D280&amp;"）",IF($B280=9,$D280,""))))))</f>
        <v>北海道科学大学高等学校</v>
      </c>
    </row>
    <row r="281" spans="1:8">
      <c r="A281" s="4">
        <v>7</v>
      </c>
      <c r="B281" s="7">
        <v>1</v>
      </c>
      <c r="C281" s="7" t="str">
        <f t="shared" si="8"/>
        <v>高等学校</v>
      </c>
      <c r="D281" s="7" t="s">
        <v>11089</v>
      </c>
      <c r="E281" s="8" t="s">
        <v>11090</v>
      </c>
      <c r="F281" s="4" t="str">
        <f>IFERROR(IF(VALUE(LEFT($E281,5))&gt;50000,"",_xlfn.XLOOKUP(IF(VALUE(LEFT($E281,2))&gt;9,VALUE(LEFT($E281,2)),"0"&amp;VALUE(LEFT($E281,2))),Sheet1!$E:$E,Sheet1!$F:$F)),"")</f>
        <v>北海道</v>
      </c>
      <c r="G281" s="4" t="str">
        <f t="shared" si="9"/>
        <v>私立</v>
      </c>
      <c r="H281" s="7" t="str">
        <f>IF($D281="上記以外の高等学校等",_xlfn.XLOOKUP(IF(VALUE(LEFT($E281,2))&gt;10,VALUE(LEFT($E281,2)),"0"&amp;VALUE(LEFT($E281,2))),Sheet1!$E:$E,Sheet1!$F:$F)&amp;"所在の"&amp;$D281,IF(OR($B281=1,$B281=2),$D281&amp;$C281,IF($B281=3,$D281&amp;"学校",IF($B281=6,_xlfn.TEXTBEFORE($D281,"高専")&amp;$C281,IF($B281=8,$C281&amp;"（"&amp;$D281&amp;"）",IF($B281=9,$D281,""))))))</f>
        <v>札幌第一高等学校</v>
      </c>
    </row>
    <row r="282" spans="1:8">
      <c r="A282" s="4">
        <v>7</v>
      </c>
      <c r="B282" s="7">
        <v>1</v>
      </c>
      <c r="C282" s="7" t="str">
        <f t="shared" si="8"/>
        <v>高等学校</v>
      </c>
      <c r="D282" s="7" t="s">
        <v>11087</v>
      </c>
      <c r="E282" s="8" t="s">
        <v>11088</v>
      </c>
      <c r="F282" s="4" t="str">
        <f>IFERROR(IF(VALUE(LEFT($E282,5))&gt;50000,"",_xlfn.XLOOKUP(IF(VALUE(LEFT($E282,2))&gt;9,VALUE(LEFT($E282,2)),"0"&amp;VALUE(LEFT($E282,2))),Sheet1!$E:$E,Sheet1!$F:$F)),"")</f>
        <v>北海道</v>
      </c>
      <c r="G282" s="4" t="str">
        <f t="shared" si="9"/>
        <v>私立</v>
      </c>
      <c r="H282" s="7" t="str">
        <f>IF($D282="上記以外の高等学校等",_xlfn.XLOOKUP(IF(VALUE(LEFT($E282,2))&gt;10,VALUE(LEFT($E282,2)),"0"&amp;VALUE(LEFT($E282,2))),Sheet1!$E:$E,Sheet1!$F:$F)&amp;"所在の"&amp;$D282,IF(OR($B282=1,$B282=2),$D282&amp;$C282,IF($B282=3,$D282&amp;"学校",IF($B282=6,_xlfn.TEXTBEFORE($D282,"高専")&amp;$C282,IF($B282=8,$C282&amp;"（"&amp;$D282&amp;"）",IF($B282=9,$D282,""))))))</f>
        <v>藤女子高等学校</v>
      </c>
    </row>
    <row r="283" spans="1:8">
      <c r="A283" s="4">
        <v>7</v>
      </c>
      <c r="B283" s="7">
        <v>1</v>
      </c>
      <c r="C283" s="7" t="str">
        <f t="shared" si="8"/>
        <v>高等学校</v>
      </c>
      <c r="D283" s="7" t="s">
        <v>11085</v>
      </c>
      <c r="E283" s="8" t="s">
        <v>11086</v>
      </c>
      <c r="F283" s="4" t="str">
        <f>IFERROR(IF(VALUE(LEFT($E283,5))&gt;50000,"",_xlfn.XLOOKUP(IF(VALUE(LEFT($E283,2))&gt;9,VALUE(LEFT($E283,2)),"0"&amp;VALUE(LEFT($E283,2))),Sheet1!$E:$E,Sheet1!$F:$F)),"")</f>
        <v>北海道</v>
      </c>
      <c r="G283" s="4" t="str">
        <f t="shared" si="9"/>
        <v>私立</v>
      </c>
      <c r="H283" s="7" t="str">
        <f>IF($D283="上記以外の高等学校等",_xlfn.XLOOKUP(IF(VALUE(LEFT($E283,2))&gt;10,VALUE(LEFT($E283,2)),"0"&amp;VALUE(LEFT($E283,2))),Sheet1!$E:$E,Sheet1!$F:$F)&amp;"所在の"&amp;$D283,IF(OR($B283=1,$B283=2),$D283&amp;$C283,IF($B283=3,$D283&amp;"学校",IF($B283=6,_xlfn.TEXTBEFORE($D283,"高専")&amp;$C283,IF($B283=8,$C283&amp;"（"&amp;$D283&amp;"）",IF($B283=9,$D283,""))))))</f>
        <v>北星学園大学附属高等学校</v>
      </c>
    </row>
    <row r="284" spans="1:8">
      <c r="A284" s="4">
        <v>7</v>
      </c>
      <c r="B284" s="7">
        <v>1</v>
      </c>
      <c r="C284" s="7" t="str">
        <f t="shared" si="8"/>
        <v>高等学校</v>
      </c>
      <c r="D284" s="7" t="s">
        <v>11083</v>
      </c>
      <c r="E284" s="8" t="s">
        <v>11084</v>
      </c>
      <c r="F284" s="4" t="str">
        <f>IFERROR(IF(VALUE(LEFT($E284,5))&gt;50000,"",_xlfn.XLOOKUP(IF(VALUE(LEFT($E284,2))&gt;9,VALUE(LEFT($E284,2)),"0"&amp;VALUE(LEFT($E284,2))),Sheet1!$E:$E,Sheet1!$F:$F)),"")</f>
        <v>北海道</v>
      </c>
      <c r="G284" s="4" t="str">
        <f t="shared" si="9"/>
        <v>私立</v>
      </c>
      <c r="H284" s="7" t="str">
        <f>IF($D284="上記以外の高等学校等",_xlfn.XLOOKUP(IF(VALUE(LEFT($E284,2))&gt;10,VALUE(LEFT($E284,2)),"0"&amp;VALUE(LEFT($E284,2))),Sheet1!$E:$E,Sheet1!$F:$F)&amp;"所在の"&amp;$D284,IF(OR($B284=1,$B284=2),$D284&amp;$C284,IF($B284=3,$D284&amp;"学校",IF($B284=6,_xlfn.TEXTBEFORE($D284,"高専")&amp;$C284,IF($B284=8,$C284&amp;"（"&amp;$D284&amp;"）",IF($B284=9,$D284,""))))))</f>
        <v>北星学園女子高等学校</v>
      </c>
    </row>
    <row r="285" spans="1:8">
      <c r="A285" s="4">
        <v>7</v>
      </c>
      <c r="B285" s="7">
        <v>1</v>
      </c>
      <c r="C285" s="7" t="str">
        <f t="shared" si="8"/>
        <v>高等学校</v>
      </c>
      <c r="D285" s="7" t="s">
        <v>11081</v>
      </c>
      <c r="E285" s="8" t="s">
        <v>11082</v>
      </c>
      <c r="F285" s="4" t="str">
        <f>IFERROR(IF(VALUE(LEFT($E285,5))&gt;50000,"",_xlfn.XLOOKUP(IF(VALUE(LEFT($E285,2))&gt;9,VALUE(LEFT($E285,2)),"0"&amp;VALUE(LEFT($E285,2))),Sheet1!$E:$E,Sheet1!$F:$F)),"")</f>
        <v>北海道</v>
      </c>
      <c r="G285" s="4" t="str">
        <f t="shared" si="9"/>
        <v>私立</v>
      </c>
      <c r="H285" s="7" t="str">
        <f>IF($D285="上記以外の高等学校等",_xlfn.XLOOKUP(IF(VALUE(LEFT($E285,2))&gt;10,VALUE(LEFT($E285,2)),"0"&amp;VALUE(LEFT($E285,2))),Sheet1!$E:$E,Sheet1!$F:$F)&amp;"所在の"&amp;$D285,IF(OR($B285=1,$B285=2),$D285&amp;$C285,IF($B285=3,$D285&amp;"学校",IF($B285=6,_xlfn.TEXTBEFORE($D285,"高専")&amp;$C285,IF($B285=8,$C285&amp;"（"&amp;$D285&amp;"）",IF($B285=9,$D285,""))))))</f>
        <v>札幌大谷高等学校</v>
      </c>
    </row>
    <row r="286" spans="1:8">
      <c r="A286" s="4">
        <v>7</v>
      </c>
      <c r="B286" s="7">
        <v>1</v>
      </c>
      <c r="C286" s="7" t="str">
        <f t="shared" si="8"/>
        <v>高等学校</v>
      </c>
      <c r="D286" s="7" t="s">
        <v>11079</v>
      </c>
      <c r="E286" s="8" t="s">
        <v>11080</v>
      </c>
      <c r="F286" s="4" t="str">
        <f>IFERROR(IF(VALUE(LEFT($E286,5))&gt;50000,"",_xlfn.XLOOKUP(IF(VALUE(LEFT($E286,2))&gt;9,VALUE(LEFT($E286,2)),"0"&amp;VALUE(LEFT($E286,2))),Sheet1!$E:$E,Sheet1!$F:$F)),"")</f>
        <v>北海道</v>
      </c>
      <c r="G286" s="4" t="str">
        <f t="shared" si="9"/>
        <v>私立</v>
      </c>
      <c r="H286" s="7" t="str">
        <f>IF($D286="上記以外の高等学校等",_xlfn.XLOOKUP(IF(VALUE(LEFT($E286,2))&gt;10,VALUE(LEFT($E286,2)),"0"&amp;VALUE(LEFT($E286,2))),Sheet1!$E:$E,Sheet1!$F:$F)&amp;"所在の"&amp;$D286,IF(OR($B286=1,$B286=2),$D286&amp;$C286,IF($B286=3,$D286&amp;"学校",IF($B286=6,_xlfn.TEXTBEFORE($D286,"高専")&amp;$C286,IF($B286=8,$C286&amp;"（"&amp;$D286&amp;"）",IF($B286=9,$D286,""))))))</f>
        <v>札幌静修高等学校</v>
      </c>
    </row>
    <row r="287" spans="1:8">
      <c r="A287" s="4">
        <v>7</v>
      </c>
      <c r="B287" s="7">
        <v>1</v>
      </c>
      <c r="C287" s="7" t="str">
        <f t="shared" si="8"/>
        <v>高等学校</v>
      </c>
      <c r="D287" s="7" t="s">
        <v>11077</v>
      </c>
      <c r="E287" s="8" t="s">
        <v>11078</v>
      </c>
      <c r="F287" s="4" t="str">
        <f>IFERROR(IF(VALUE(LEFT($E287,5))&gt;50000,"",_xlfn.XLOOKUP(IF(VALUE(LEFT($E287,2))&gt;9,VALUE(LEFT($E287,2)),"0"&amp;VALUE(LEFT($E287,2))),Sheet1!$E:$E,Sheet1!$F:$F)),"")</f>
        <v>北海道</v>
      </c>
      <c r="G287" s="4" t="str">
        <f t="shared" si="9"/>
        <v>私立</v>
      </c>
      <c r="H287" s="7" t="str">
        <f>IF($D287="上記以外の高等学校等",_xlfn.XLOOKUP(IF(VALUE(LEFT($E287,2))&gt;10,VALUE(LEFT($E287,2)),"0"&amp;VALUE(LEFT($E287,2))),Sheet1!$E:$E,Sheet1!$F:$F)&amp;"所在の"&amp;$D287,IF(OR($B287=1,$B287=2),$D287&amp;$C287,IF($B287=3,$D287&amp;"学校",IF($B287=6,_xlfn.TEXTBEFORE($D287,"高専")&amp;$C287,IF($B287=8,$C287&amp;"（"&amp;$D287&amp;"）",IF($B287=9,$D287,""))))))</f>
        <v>札幌北斗高等学校</v>
      </c>
    </row>
    <row r="288" spans="1:8">
      <c r="A288" s="4">
        <v>7</v>
      </c>
      <c r="B288" s="7">
        <v>1</v>
      </c>
      <c r="C288" s="7" t="str">
        <f t="shared" si="8"/>
        <v>高等学校</v>
      </c>
      <c r="D288" s="7" t="s">
        <v>11075</v>
      </c>
      <c r="E288" s="8" t="s">
        <v>11076</v>
      </c>
      <c r="F288" s="4" t="str">
        <f>IFERROR(IF(VALUE(LEFT($E288,5))&gt;50000,"",_xlfn.XLOOKUP(IF(VALUE(LEFT($E288,2))&gt;9,VALUE(LEFT($E288,2)),"0"&amp;VALUE(LEFT($E288,2))),Sheet1!$E:$E,Sheet1!$F:$F)),"")</f>
        <v>北海道</v>
      </c>
      <c r="G288" s="4" t="str">
        <f t="shared" si="9"/>
        <v>私立</v>
      </c>
      <c r="H288" s="7" t="str">
        <f>IF($D288="上記以外の高等学校等",_xlfn.XLOOKUP(IF(VALUE(LEFT($E288,2))&gt;10,VALUE(LEFT($E288,2)),"0"&amp;VALUE(LEFT($E288,2))),Sheet1!$E:$E,Sheet1!$F:$F)&amp;"所在の"&amp;$D288,IF(OR($B288=1,$B288=2),$D288&amp;$C288,IF($B288=3,$D288&amp;"学校",IF($B288=6,_xlfn.TEXTBEFORE($D288,"高専")&amp;$C288,IF($B288=8,$C288&amp;"（"&amp;$D288&amp;"）",IF($B288=9,$D288,""))))))</f>
        <v>札幌山の手高等学校</v>
      </c>
    </row>
    <row r="289" spans="1:8">
      <c r="A289" s="4">
        <v>7</v>
      </c>
      <c r="B289" s="7">
        <v>1</v>
      </c>
      <c r="C289" s="7" t="str">
        <f t="shared" si="8"/>
        <v>高等学校</v>
      </c>
      <c r="D289" s="7" t="s">
        <v>11073</v>
      </c>
      <c r="E289" s="8" t="s">
        <v>11074</v>
      </c>
      <c r="F289" s="4" t="str">
        <f>IFERROR(IF(VALUE(LEFT($E289,5))&gt;50000,"",_xlfn.XLOOKUP(IF(VALUE(LEFT($E289,2))&gt;9,VALUE(LEFT($E289,2)),"0"&amp;VALUE(LEFT($E289,2))),Sheet1!$E:$E,Sheet1!$F:$F)),"")</f>
        <v>北海道</v>
      </c>
      <c r="G289" s="4" t="str">
        <f t="shared" si="9"/>
        <v>私立</v>
      </c>
      <c r="H289" s="7" t="str">
        <f>IF($D289="上記以外の高等学校等",_xlfn.XLOOKUP(IF(VALUE(LEFT($E289,2))&gt;10,VALUE(LEFT($E289,2)),"0"&amp;VALUE(LEFT($E289,2))),Sheet1!$E:$E,Sheet1!$F:$F)&amp;"所在の"&amp;$D289,IF(OR($B289=1,$B289=2),$D289&amp;$C289,IF($B289=3,$D289&amp;"学校",IF($B289=6,_xlfn.TEXTBEFORE($D289,"高専")&amp;$C289,IF($B289=8,$C289&amp;"（"&amp;$D289&amp;"）",IF($B289=9,$D289,""))))))</f>
        <v>札幌新陽高等学校</v>
      </c>
    </row>
    <row r="290" spans="1:8">
      <c r="A290" s="4">
        <v>7</v>
      </c>
      <c r="B290" s="7">
        <v>1</v>
      </c>
      <c r="C290" s="7" t="str">
        <f t="shared" si="8"/>
        <v>高等学校</v>
      </c>
      <c r="D290" s="7" t="s">
        <v>11071</v>
      </c>
      <c r="E290" s="8" t="s">
        <v>11072</v>
      </c>
      <c r="F290" s="4" t="str">
        <f>IFERROR(IF(VALUE(LEFT($E290,5))&gt;50000,"",_xlfn.XLOOKUP(IF(VALUE(LEFT($E290,2))&gt;9,VALUE(LEFT($E290,2)),"0"&amp;VALUE(LEFT($E290,2))),Sheet1!$E:$E,Sheet1!$F:$F)),"")</f>
        <v>北海道</v>
      </c>
      <c r="G290" s="4" t="str">
        <f t="shared" si="9"/>
        <v>私立</v>
      </c>
      <c r="H290" s="7" t="str">
        <f>IF($D290="上記以外の高等学校等",_xlfn.XLOOKUP(IF(VALUE(LEFT($E290,2))&gt;10,VALUE(LEFT($E290,2)),"0"&amp;VALUE(LEFT($E290,2))),Sheet1!$E:$E,Sheet1!$F:$F)&amp;"所在の"&amp;$D290,IF(OR($B290=1,$B290=2),$D290&amp;$C290,IF($B290=3,$D290&amp;"学校",IF($B290=6,_xlfn.TEXTBEFORE($D290,"高専")&amp;$C290,IF($B290=8,$C290&amp;"（"&amp;$D290&amp;"）",IF($B290=9,$D290,""))))))</f>
        <v>北海道文教大学附属高等学校</v>
      </c>
    </row>
    <row r="291" spans="1:8">
      <c r="A291" s="4">
        <v>7</v>
      </c>
      <c r="B291" s="7">
        <v>1</v>
      </c>
      <c r="C291" s="7" t="str">
        <f t="shared" si="8"/>
        <v>高等学校</v>
      </c>
      <c r="D291" s="7" t="s">
        <v>11069</v>
      </c>
      <c r="E291" s="8" t="s">
        <v>11070</v>
      </c>
      <c r="F291" s="4" t="str">
        <f>IFERROR(IF(VALUE(LEFT($E291,5))&gt;50000,"",_xlfn.XLOOKUP(IF(VALUE(LEFT($E291,2))&gt;9,VALUE(LEFT($E291,2)),"0"&amp;VALUE(LEFT($E291,2))),Sheet1!$E:$E,Sheet1!$F:$F)),"")</f>
        <v>北海道</v>
      </c>
      <c r="G291" s="4" t="str">
        <f t="shared" si="9"/>
        <v>私立</v>
      </c>
      <c r="H291" s="7" t="str">
        <f>IF($D291="上記以外の高等学校等",_xlfn.XLOOKUP(IF(VALUE(LEFT($E291,2))&gt;10,VALUE(LEFT($E291,2)),"0"&amp;VALUE(LEFT($E291,2))),Sheet1!$E:$E,Sheet1!$F:$F)&amp;"所在の"&amp;$D291,IF(OR($B291=1,$B291=2),$D291&amp;$C291,IF($B291=3,$D291&amp;"学校",IF($B291=6,_xlfn.TEXTBEFORE($D291,"高専")&amp;$C291,IF($B291=8,$C291&amp;"（"&amp;$D291&amp;"）",IF($B291=9,$D291,""))))))</f>
        <v>札幌龍谷学園高等学校</v>
      </c>
    </row>
    <row r="292" spans="1:8">
      <c r="A292" s="4">
        <v>7</v>
      </c>
      <c r="B292" s="7">
        <v>1</v>
      </c>
      <c r="C292" s="7" t="str">
        <f t="shared" si="8"/>
        <v>高等学校</v>
      </c>
      <c r="D292" s="7" t="s">
        <v>11067</v>
      </c>
      <c r="E292" s="8" t="s">
        <v>11068</v>
      </c>
      <c r="F292" s="4" t="str">
        <f>IFERROR(IF(VALUE(LEFT($E292,5))&gt;50000,"",_xlfn.XLOOKUP(IF(VALUE(LEFT($E292,2))&gt;9,VALUE(LEFT($E292,2)),"0"&amp;VALUE(LEFT($E292,2))),Sheet1!$E:$E,Sheet1!$F:$F)),"")</f>
        <v>北海道</v>
      </c>
      <c r="G292" s="4" t="str">
        <f t="shared" si="9"/>
        <v>私立</v>
      </c>
      <c r="H292" s="7" t="str">
        <f>IF($D292="上記以外の高等学校等",_xlfn.XLOOKUP(IF(VALUE(LEFT($E292,2))&gt;10,VALUE(LEFT($E292,2)),"0"&amp;VALUE(LEFT($E292,2))),Sheet1!$E:$E,Sheet1!$F:$F)&amp;"所在の"&amp;$D292,IF(OR($B292=1,$B292=2),$D292&amp;$C292,IF($B292=3,$D292&amp;"学校",IF($B292=6,_xlfn.TEXTBEFORE($D292,"高専")&amp;$C292,IF($B292=8,$C292&amp;"（"&amp;$D292&amp;"）",IF($B292=9,$D292,""))))))</f>
        <v>酪農学園大学附属とわの森三愛高等学校</v>
      </c>
    </row>
    <row r="293" spans="1:8">
      <c r="A293" s="4">
        <v>7</v>
      </c>
      <c r="B293" s="7">
        <v>1</v>
      </c>
      <c r="C293" s="7" t="str">
        <f t="shared" si="8"/>
        <v>高等学校</v>
      </c>
      <c r="D293" s="7" t="s">
        <v>11065</v>
      </c>
      <c r="E293" s="8" t="s">
        <v>11066</v>
      </c>
      <c r="F293" s="4" t="str">
        <f>IFERROR(IF(VALUE(LEFT($E293,5))&gt;50000,"",_xlfn.XLOOKUP(IF(VALUE(LEFT($E293,2))&gt;9,VALUE(LEFT($E293,2)),"0"&amp;VALUE(LEFT($E293,2))),Sheet1!$E:$E,Sheet1!$F:$F)),"")</f>
        <v>北海道</v>
      </c>
      <c r="G293" s="4" t="str">
        <f t="shared" si="9"/>
        <v>私立</v>
      </c>
      <c r="H293" s="7" t="str">
        <f>IF($D293="上記以外の高等学校等",_xlfn.XLOOKUP(IF(VALUE(LEFT($E293,2))&gt;10,VALUE(LEFT($E293,2)),"0"&amp;VALUE(LEFT($E293,2))),Sheet1!$E:$E,Sheet1!$F:$F)&amp;"所在の"&amp;$D293,IF(OR($B293=1,$B293=2),$D293&amp;$C293,IF($B293=3,$D293&amp;"学校",IF($B293=6,_xlfn.TEXTBEFORE($D293,"高専")&amp;$C293,IF($B293=8,$C293&amp;"（"&amp;$D293&amp;"）",IF($B293=9,$D293,""))))))</f>
        <v>東海大学付属札幌高等学校</v>
      </c>
    </row>
    <row r="294" spans="1:8">
      <c r="A294" s="4">
        <v>7</v>
      </c>
      <c r="B294" s="7">
        <v>1</v>
      </c>
      <c r="C294" s="7" t="str">
        <f t="shared" si="8"/>
        <v>高等学校</v>
      </c>
      <c r="D294" s="7" t="s">
        <v>11063</v>
      </c>
      <c r="E294" s="8" t="s">
        <v>11064</v>
      </c>
      <c r="F294" s="4" t="str">
        <f>IFERROR(IF(VALUE(LEFT($E294,5))&gt;50000,"",_xlfn.XLOOKUP(IF(VALUE(LEFT($E294,2))&gt;9,VALUE(LEFT($E294,2)),"0"&amp;VALUE(LEFT($E294,2))),Sheet1!$E:$E,Sheet1!$F:$F)),"")</f>
        <v>北海道</v>
      </c>
      <c r="G294" s="4" t="str">
        <f t="shared" si="9"/>
        <v>私立</v>
      </c>
      <c r="H294" s="7" t="str">
        <f>IF($D294="上記以外の高等学校等",_xlfn.XLOOKUP(IF(VALUE(LEFT($E294,2))&gt;10,VALUE(LEFT($E294,2)),"0"&amp;VALUE(LEFT($E294,2))),Sheet1!$E:$E,Sheet1!$F:$F)&amp;"所在の"&amp;$D294,IF(OR($B294=1,$B294=2),$D294&amp;$C294,IF($B294=3,$D294&amp;"学校",IF($B294=6,_xlfn.TEXTBEFORE($D294,"高専")&amp;$C294,IF($B294=8,$C294&amp;"（"&amp;$D294&amp;"）",IF($B294=9,$D294,""))))))</f>
        <v>札幌創成高等学校</v>
      </c>
    </row>
    <row r="295" spans="1:8">
      <c r="A295" s="4">
        <v>7</v>
      </c>
      <c r="B295" s="7">
        <v>1</v>
      </c>
      <c r="C295" s="7" t="str">
        <f t="shared" si="8"/>
        <v>高等学校</v>
      </c>
      <c r="D295" s="7" t="s">
        <v>11061</v>
      </c>
      <c r="E295" s="8" t="s">
        <v>11062</v>
      </c>
      <c r="F295" s="4" t="str">
        <f>IFERROR(IF(VALUE(LEFT($E295,5))&gt;50000,"",_xlfn.XLOOKUP(IF(VALUE(LEFT($E295,2))&gt;9,VALUE(LEFT($E295,2)),"0"&amp;VALUE(LEFT($E295,2))),Sheet1!$E:$E,Sheet1!$F:$F)),"")</f>
        <v>北海道</v>
      </c>
      <c r="G295" s="4" t="str">
        <f t="shared" si="9"/>
        <v>私立</v>
      </c>
      <c r="H295" s="7" t="str">
        <f>IF($D295="上記以外の高等学校等",_xlfn.XLOOKUP(IF(VALUE(LEFT($E295,2))&gt;10,VALUE(LEFT($E295,2)),"0"&amp;VALUE(LEFT($E295,2))),Sheet1!$E:$E,Sheet1!$F:$F)&amp;"所在の"&amp;$D295,IF(OR($B295=1,$B295=2),$D295&amp;$C295,IF($B295=3,$D295&amp;"学校",IF($B295=6,_xlfn.TEXTBEFORE($D295,"高専")&amp;$C295,IF($B295=8,$C295&amp;"（"&amp;$D295&amp;"）",IF($B295=9,$D295,""))))))</f>
        <v>遺愛女子高等学校</v>
      </c>
    </row>
    <row r="296" spans="1:8">
      <c r="A296" s="4">
        <v>7</v>
      </c>
      <c r="B296" s="7">
        <v>1</v>
      </c>
      <c r="C296" s="7" t="str">
        <f t="shared" si="8"/>
        <v>高等学校</v>
      </c>
      <c r="D296" s="7" t="s">
        <v>11059</v>
      </c>
      <c r="E296" s="8" t="s">
        <v>11060</v>
      </c>
      <c r="F296" s="4" t="str">
        <f>IFERROR(IF(VALUE(LEFT($E296,5))&gt;50000,"",_xlfn.XLOOKUP(IF(VALUE(LEFT($E296,2))&gt;9,VALUE(LEFT($E296,2)),"0"&amp;VALUE(LEFT($E296,2))),Sheet1!$E:$E,Sheet1!$F:$F)),"")</f>
        <v>北海道</v>
      </c>
      <c r="G296" s="4" t="str">
        <f t="shared" si="9"/>
        <v>私立</v>
      </c>
      <c r="H296" s="7" t="str">
        <f>IF($D296="上記以外の高等学校等",_xlfn.XLOOKUP(IF(VALUE(LEFT($E296,2))&gt;10,VALUE(LEFT($E296,2)),"0"&amp;VALUE(LEFT($E296,2))),Sheet1!$E:$E,Sheet1!$F:$F)&amp;"所在の"&amp;$D296,IF(OR($B296=1,$B296=2),$D296&amp;$C296,IF($B296=3,$D296&amp;"学校",IF($B296=6,_xlfn.TEXTBEFORE($D296,"高専")&amp;$C296,IF($B296=8,$C296&amp;"（"&amp;$D296&amp;"）",IF($B296=9,$D296,""))))))</f>
        <v>函館大谷高等学校</v>
      </c>
    </row>
    <row r="297" spans="1:8">
      <c r="A297" s="4">
        <v>7</v>
      </c>
      <c r="B297" s="7">
        <v>1</v>
      </c>
      <c r="C297" s="7" t="str">
        <f t="shared" si="8"/>
        <v>高等学校</v>
      </c>
      <c r="D297" s="7" t="s">
        <v>11057</v>
      </c>
      <c r="E297" s="8" t="s">
        <v>11058</v>
      </c>
      <c r="F297" s="4" t="str">
        <f>IFERROR(IF(VALUE(LEFT($E297,5))&gt;50000,"",_xlfn.XLOOKUP(IF(VALUE(LEFT($E297,2))&gt;9,VALUE(LEFT($E297,2)),"0"&amp;VALUE(LEFT($E297,2))),Sheet1!$E:$E,Sheet1!$F:$F)),"")</f>
        <v>北海道</v>
      </c>
      <c r="G297" s="4" t="str">
        <f t="shared" si="9"/>
        <v>私立</v>
      </c>
      <c r="H297" s="7" t="str">
        <f>IF($D297="上記以外の高等学校等",_xlfn.XLOOKUP(IF(VALUE(LEFT($E297,2))&gt;10,VALUE(LEFT($E297,2)),"0"&amp;VALUE(LEFT($E297,2))),Sheet1!$E:$E,Sheet1!$F:$F)&amp;"所在の"&amp;$D297,IF(OR($B297=1,$B297=2),$D297&amp;$C297,IF($B297=3,$D297&amp;"学校",IF($B297=6,_xlfn.TEXTBEFORE($D297,"高専")&amp;$C297,IF($B297=8,$C297&amp;"（"&amp;$D297&amp;"）",IF($B297=9,$D297,""))))))</f>
        <v>函館大学付属有斗高等学校</v>
      </c>
    </row>
    <row r="298" spans="1:8">
      <c r="A298" s="4">
        <v>7</v>
      </c>
      <c r="B298" s="7">
        <v>1</v>
      </c>
      <c r="C298" s="7" t="str">
        <f t="shared" si="8"/>
        <v>高等学校</v>
      </c>
      <c r="D298" s="7" t="s">
        <v>11055</v>
      </c>
      <c r="E298" s="8" t="s">
        <v>11056</v>
      </c>
      <c r="F298" s="4" t="str">
        <f>IFERROR(IF(VALUE(LEFT($E298,5))&gt;50000,"",_xlfn.XLOOKUP(IF(VALUE(LEFT($E298,2))&gt;9,VALUE(LEFT($E298,2)),"0"&amp;VALUE(LEFT($E298,2))),Sheet1!$E:$E,Sheet1!$F:$F)),"")</f>
        <v>北海道</v>
      </c>
      <c r="G298" s="4" t="str">
        <f t="shared" si="9"/>
        <v>私立</v>
      </c>
      <c r="H298" s="7" t="str">
        <f>IF($D298="上記以外の高等学校等",_xlfn.XLOOKUP(IF(VALUE(LEFT($E298,2))&gt;10,VALUE(LEFT($E298,2)),"0"&amp;VALUE(LEFT($E298,2))),Sheet1!$E:$E,Sheet1!$F:$F)&amp;"所在の"&amp;$D298,IF(OR($B298=1,$B298=2),$D298&amp;$C298,IF($B298=3,$D298&amp;"学校",IF($B298=6,_xlfn.TEXTBEFORE($D298,"高専")&amp;$C298,IF($B298=8,$C298&amp;"（"&amp;$D298&amp;"）",IF($B298=9,$D298,""))))))</f>
        <v>函館大妻高等学校</v>
      </c>
    </row>
    <row r="299" spans="1:8">
      <c r="A299" s="4">
        <v>7</v>
      </c>
      <c r="B299" s="7">
        <v>1</v>
      </c>
      <c r="C299" s="7" t="str">
        <f t="shared" si="8"/>
        <v>高等学校</v>
      </c>
      <c r="D299" s="7" t="s">
        <v>11053</v>
      </c>
      <c r="E299" s="8" t="s">
        <v>11054</v>
      </c>
      <c r="F299" s="4" t="str">
        <f>IFERROR(IF(VALUE(LEFT($E299,5))&gt;50000,"",_xlfn.XLOOKUP(IF(VALUE(LEFT($E299,2))&gt;9,VALUE(LEFT($E299,2)),"0"&amp;VALUE(LEFT($E299,2))),Sheet1!$E:$E,Sheet1!$F:$F)),"")</f>
        <v>北海道</v>
      </c>
      <c r="G299" s="4" t="str">
        <f t="shared" si="9"/>
        <v>私立</v>
      </c>
      <c r="H299" s="7" t="str">
        <f>IF($D299="上記以外の高等学校等",_xlfn.XLOOKUP(IF(VALUE(LEFT($E299,2))&gt;10,VALUE(LEFT($E299,2)),"0"&amp;VALUE(LEFT($E299,2))),Sheet1!$E:$E,Sheet1!$F:$F)&amp;"所在の"&amp;$D299,IF(OR($B299=1,$B299=2),$D299&amp;$C299,IF($B299=3,$D299&amp;"学校",IF($B299=6,_xlfn.TEXTBEFORE($D299,"高専")&amp;$C299,IF($B299=8,$C299&amp;"（"&amp;$D299&amp;"）",IF($B299=9,$D299,""))))))</f>
        <v>函館白百合学園高等学校</v>
      </c>
    </row>
    <row r="300" spans="1:8">
      <c r="A300" s="4">
        <v>7</v>
      </c>
      <c r="B300" s="7">
        <v>1</v>
      </c>
      <c r="C300" s="7" t="str">
        <f t="shared" si="8"/>
        <v>高等学校</v>
      </c>
      <c r="D300" s="7" t="s">
        <v>11051</v>
      </c>
      <c r="E300" s="8" t="s">
        <v>11052</v>
      </c>
      <c r="F300" s="4" t="str">
        <f>IFERROR(IF(VALUE(LEFT($E300,5))&gt;50000,"",_xlfn.XLOOKUP(IF(VALUE(LEFT($E300,2))&gt;9,VALUE(LEFT($E300,2)),"0"&amp;VALUE(LEFT($E300,2))),Sheet1!$E:$E,Sheet1!$F:$F)),"")</f>
        <v>北海道</v>
      </c>
      <c r="G300" s="4" t="str">
        <f t="shared" si="9"/>
        <v>私立</v>
      </c>
      <c r="H300" s="7" t="str">
        <f>IF($D300="上記以外の高等学校等",_xlfn.XLOOKUP(IF(VALUE(LEFT($E300,2))&gt;10,VALUE(LEFT($E300,2)),"0"&amp;VALUE(LEFT($E300,2))),Sheet1!$E:$E,Sheet1!$F:$F)&amp;"所在の"&amp;$D300,IF(OR($B300=1,$B300=2),$D300&amp;$C300,IF($B300=3,$D300&amp;"学校",IF($B300=6,_xlfn.TEXTBEFORE($D300,"高専")&amp;$C300,IF($B300=8,$C300&amp;"（"&amp;$D300&amp;"）",IF($B300=9,$D300,""))))))</f>
        <v>清尚学院高等学校</v>
      </c>
    </row>
    <row r="301" spans="1:8">
      <c r="A301" s="4">
        <v>7</v>
      </c>
      <c r="B301" s="7">
        <v>1</v>
      </c>
      <c r="C301" s="7" t="str">
        <f t="shared" si="8"/>
        <v>高等学校</v>
      </c>
      <c r="D301" s="7" t="s">
        <v>11049</v>
      </c>
      <c r="E301" s="8" t="s">
        <v>11050</v>
      </c>
      <c r="F301" s="4" t="str">
        <f>IFERROR(IF(VALUE(LEFT($E301,5))&gt;50000,"",_xlfn.XLOOKUP(IF(VALUE(LEFT($E301,2))&gt;9,VALUE(LEFT($E301,2)),"0"&amp;VALUE(LEFT($E301,2))),Sheet1!$E:$E,Sheet1!$F:$F)),"")</f>
        <v>北海道</v>
      </c>
      <c r="G301" s="4" t="str">
        <f t="shared" si="9"/>
        <v>私立</v>
      </c>
      <c r="H301" s="7" t="str">
        <f>IF($D301="上記以外の高等学校等",_xlfn.XLOOKUP(IF(VALUE(LEFT($E301,2))&gt;10,VALUE(LEFT($E301,2)),"0"&amp;VALUE(LEFT($E301,2))),Sheet1!$E:$E,Sheet1!$F:$F)&amp;"所在の"&amp;$D301,IF(OR($B301=1,$B301=2),$D301&amp;$C301,IF($B301=3,$D301&amp;"学校",IF($B301=6,_xlfn.TEXTBEFORE($D301,"高専")&amp;$C301,IF($B301=8,$C301&amp;"（"&amp;$D301&amp;"）",IF($B301=9,$D301,""))))))</f>
        <v>函館大学付属柏稜高等学校</v>
      </c>
    </row>
    <row r="302" spans="1:8">
      <c r="A302" s="4">
        <v>7</v>
      </c>
      <c r="B302" s="7">
        <v>1</v>
      </c>
      <c r="C302" s="7" t="str">
        <f t="shared" si="8"/>
        <v>高等学校</v>
      </c>
      <c r="D302" s="7" t="s">
        <v>11047</v>
      </c>
      <c r="E302" s="8" t="s">
        <v>11048</v>
      </c>
      <c r="F302" s="4" t="str">
        <f>IFERROR(IF(VALUE(LEFT($E302,5))&gt;50000,"",_xlfn.XLOOKUP(IF(VALUE(LEFT($E302,2))&gt;9,VALUE(LEFT($E302,2)),"0"&amp;VALUE(LEFT($E302,2))),Sheet1!$E:$E,Sheet1!$F:$F)),"")</f>
        <v>北海道</v>
      </c>
      <c r="G302" s="4" t="str">
        <f t="shared" si="9"/>
        <v>私立</v>
      </c>
      <c r="H302" s="7" t="str">
        <f>IF($D302="上記以外の高等学校等",_xlfn.XLOOKUP(IF(VALUE(LEFT($E302,2))&gt;10,VALUE(LEFT($E302,2)),"0"&amp;VALUE(LEFT($E302,2))),Sheet1!$E:$E,Sheet1!$F:$F)&amp;"所在の"&amp;$D302,IF(OR($B302=1,$B302=2),$D302&amp;$C302,IF($B302=3,$D302&amp;"学校",IF($B302=6,_xlfn.TEXTBEFORE($D302,"高専")&amp;$C302,IF($B302=8,$C302&amp;"（"&amp;$D302&amp;"）",IF($B302=9,$D302,""))))))</f>
        <v>函館ラ・サール高等学校</v>
      </c>
    </row>
    <row r="303" spans="1:8">
      <c r="A303" s="4">
        <v>7</v>
      </c>
      <c r="B303" s="7">
        <v>1</v>
      </c>
      <c r="C303" s="7" t="str">
        <f t="shared" si="8"/>
        <v>高等学校</v>
      </c>
      <c r="D303" s="7" t="s">
        <v>11045</v>
      </c>
      <c r="E303" s="8" t="s">
        <v>11046</v>
      </c>
      <c r="F303" s="4" t="str">
        <f>IFERROR(IF(VALUE(LEFT($E303,5))&gt;50000,"",_xlfn.XLOOKUP(IF(VALUE(LEFT($E303,2))&gt;9,VALUE(LEFT($E303,2)),"0"&amp;VALUE(LEFT($E303,2))),Sheet1!$E:$E,Sheet1!$F:$F)),"")</f>
        <v>北海道</v>
      </c>
      <c r="G303" s="4" t="str">
        <f t="shared" si="9"/>
        <v>私立</v>
      </c>
      <c r="H303" s="7" t="str">
        <f>IF($D303="上記以外の高等学校等",_xlfn.XLOOKUP(IF(VALUE(LEFT($E303,2))&gt;10,VALUE(LEFT($E303,2)),"0"&amp;VALUE(LEFT($E303,2))),Sheet1!$E:$E,Sheet1!$F:$F)&amp;"所在の"&amp;$D303,IF(OR($B303=1,$B303=2),$D303&amp;$C303,IF($B303=3,$D303&amp;"学校",IF($B303=6,_xlfn.TEXTBEFORE($D303,"高専")&amp;$C303,IF($B303=8,$C303&amp;"（"&amp;$D303&amp;"）",IF($B303=9,$D303,""))))))</f>
        <v>北照高等学校</v>
      </c>
    </row>
    <row r="304" spans="1:8">
      <c r="A304" s="4">
        <v>7</v>
      </c>
      <c r="B304" s="7">
        <v>1</v>
      </c>
      <c r="C304" s="7" t="str">
        <f t="shared" si="8"/>
        <v>高等学校</v>
      </c>
      <c r="D304" s="7" t="s">
        <v>11043</v>
      </c>
      <c r="E304" s="8" t="s">
        <v>11044</v>
      </c>
      <c r="F304" s="4" t="str">
        <f>IFERROR(IF(VALUE(LEFT($E304,5))&gt;50000,"",_xlfn.XLOOKUP(IF(VALUE(LEFT($E304,2))&gt;9,VALUE(LEFT($E304,2)),"0"&amp;VALUE(LEFT($E304,2))),Sheet1!$E:$E,Sheet1!$F:$F)),"")</f>
        <v>北海道</v>
      </c>
      <c r="G304" s="4" t="str">
        <f t="shared" si="9"/>
        <v>私立</v>
      </c>
      <c r="H304" s="7" t="str">
        <f>IF($D304="上記以外の高等学校等",_xlfn.XLOOKUP(IF(VALUE(LEFT($E304,2))&gt;10,VALUE(LEFT($E304,2)),"0"&amp;VALUE(LEFT($E304,2))),Sheet1!$E:$E,Sheet1!$F:$F)&amp;"所在の"&amp;$D304,IF(OR($B304=1,$B304=2),$D304&amp;$C304,IF($B304=3,$D304&amp;"学校",IF($B304=6,_xlfn.TEXTBEFORE($D304,"高専")&amp;$C304,IF($B304=8,$C304&amp;"（"&amp;$D304&amp;"）",IF($B304=9,$D304,""))))))</f>
        <v>小樽双葉高等学校</v>
      </c>
    </row>
    <row r="305" spans="1:8">
      <c r="A305" s="4">
        <v>7</v>
      </c>
      <c r="B305" s="7">
        <v>1</v>
      </c>
      <c r="C305" s="7" t="str">
        <f t="shared" si="8"/>
        <v>高等学校</v>
      </c>
      <c r="D305" s="7" t="s">
        <v>11041</v>
      </c>
      <c r="E305" s="8" t="s">
        <v>11042</v>
      </c>
      <c r="F305" s="4" t="str">
        <f>IFERROR(IF(VALUE(LEFT($E305,5))&gt;50000,"",_xlfn.XLOOKUP(IF(VALUE(LEFT($E305,2))&gt;9,VALUE(LEFT($E305,2)),"0"&amp;VALUE(LEFT($E305,2))),Sheet1!$E:$E,Sheet1!$F:$F)),"")</f>
        <v>北海道</v>
      </c>
      <c r="G305" s="4" t="str">
        <f t="shared" si="9"/>
        <v>私立</v>
      </c>
      <c r="H305" s="7" t="str">
        <f>IF($D305="上記以外の高等学校等",_xlfn.XLOOKUP(IF(VALUE(LEFT($E305,2))&gt;10,VALUE(LEFT($E305,2)),"0"&amp;VALUE(LEFT($E305,2))),Sheet1!$E:$E,Sheet1!$F:$F)&amp;"所在の"&amp;$D305,IF(OR($B305=1,$B305=2),$D305&amp;$C305,IF($B305=3,$D305&amp;"学校",IF($B305=6,_xlfn.TEXTBEFORE($D305,"高専")&amp;$C305,IF($B305=8,$C305&amp;"（"&amp;$D305&amp;"）",IF($B305=9,$D305,""))))))</f>
        <v>小樽明峰高等学校</v>
      </c>
    </row>
    <row r="306" spans="1:8">
      <c r="A306" s="4">
        <v>7</v>
      </c>
      <c r="B306" s="7">
        <v>1</v>
      </c>
      <c r="C306" s="7" t="str">
        <f t="shared" si="8"/>
        <v>高等学校</v>
      </c>
      <c r="D306" s="7" t="s">
        <v>11039</v>
      </c>
      <c r="E306" s="8" t="s">
        <v>11040</v>
      </c>
      <c r="F306" s="4" t="str">
        <f>IFERROR(IF(VALUE(LEFT($E306,5))&gt;50000,"",_xlfn.XLOOKUP(IF(VALUE(LEFT($E306,2))&gt;9,VALUE(LEFT($E306,2)),"0"&amp;VALUE(LEFT($E306,2))),Sheet1!$E:$E,Sheet1!$F:$F)),"")</f>
        <v>北海道</v>
      </c>
      <c r="G306" s="4" t="str">
        <f t="shared" si="9"/>
        <v>私立</v>
      </c>
      <c r="H306" s="7" t="str">
        <f>IF($D306="上記以外の高等学校等",_xlfn.XLOOKUP(IF(VALUE(LEFT($E306,2))&gt;10,VALUE(LEFT($E306,2)),"0"&amp;VALUE(LEFT($E306,2))),Sheet1!$E:$E,Sheet1!$F:$F)&amp;"所在の"&amp;$D306,IF(OR($B306=1,$B306=2),$D306&amp;$C306,IF($B306=3,$D306&amp;"学校",IF($B306=6,_xlfn.TEXTBEFORE($D306,"高専")&amp;$C306,IF($B306=8,$C306&amp;"（"&amp;$D306&amp;"）",IF($B306=9,$D306,""))))))</f>
        <v>北星学園余市高等学校</v>
      </c>
    </row>
    <row r="307" spans="1:8">
      <c r="A307" s="4">
        <v>7</v>
      </c>
      <c r="B307" s="7">
        <v>1</v>
      </c>
      <c r="C307" s="7" t="str">
        <f t="shared" si="8"/>
        <v>高等学校</v>
      </c>
      <c r="D307" s="7" t="s">
        <v>11037</v>
      </c>
      <c r="E307" s="8" t="s">
        <v>11038</v>
      </c>
      <c r="F307" s="4" t="str">
        <f>IFERROR(IF(VALUE(LEFT($E307,5))&gt;50000,"",_xlfn.XLOOKUP(IF(VALUE(LEFT($E307,2))&gt;9,VALUE(LEFT($E307,2)),"0"&amp;VALUE(LEFT($E307,2))),Sheet1!$E:$E,Sheet1!$F:$F)),"")</f>
        <v>北海道</v>
      </c>
      <c r="G307" s="4" t="str">
        <f t="shared" si="9"/>
        <v>私立</v>
      </c>
      <c r="H307" s="7" t="str">
        <f>IF($D307="上記以外の高等学校等",_xlfn.XLOOKUP(IF(VALUE(LEFT($E307,2))&gt;10,VALUE(LEFT($E307,2)),"0"&amp;VALUE(LEFT($E307,2))),Sheet1!$E:$E,Sheet1!$F:$F)&amp;"所在の"&amp;$D307,IF(OR($B307=1,$B307=2),$D307&amp;$C307,IF($B307=3,$D307&amp;"学校",IF($B307=6,_xlfn.TEXTBEFORE($D307,"高専")&amp;$C307,IF($B307=8,$C307&amp;"（"&amp;$D307&amp;"）",IF($B307=9,$D307,""))))))</f>
        <v>旭川藤星高等学校</v>
      </c>
    </row>
    <row r="308" spans="1:8">
      <c r="A308" s="4">
        <v>7</v>
      </c>
      <c r="B308" s="7">
        <v>1</v>
      </c>
      <c r="C308" s="7" t="str">
        <f t="shared" si="8"/>
        <v>高等学校</v>
      </c>
      <c r="D308" s="7" t="s">
        <v>11035</v>
      </c>
      <c r="E308" s="8" t="s">
        <v>11036</v>
      </c>
      <c r="F308" s="4" t="str">
        <f>IFERROR(IF(VALUE(LEFT($E308,5))&gt;50000,"",_xlfn.XLOOKUP(IF(VALUE(LEFT($E308,2))&gt;9,VALUE(LEFT($E308,2)),"0"&amp;VALUE(LEFT($E308,2))),Sheet1!$E:$E,Sheet1!$F:$F)),"")</f>
        <v>北海道</v>
      </c>
      <c r="G308" s="4" t="str">
        <f t="shared" si="9"/>
        <v>私立</v>
      </c>
      <c r="H308" s="7" t="str">
        <f>IF($D308="上記以外の高等学校等",_xlfn.XLOOKUP(IF(VALUE(LEFT($E308,2))&gt;10,VALUE(LEFT($E308,2)),"0"&amp;VALUE(LEFT($E308,2))),Sheet1!$E:$E,Sheet1!$F:$F)&amp;"所在の"&amp;$D308,IF(OR($B308=1,$B308=2),$D308&amp;$C308,IF($B308=3,$D308&amp;"学校",IF($B308=6,_xlfn.TEXTBEFORE($D308,"高専")&amp;$C308,IF($B308=8,$C308&amp;"（"&amp;$D308&amp;"）",IF($B308=9,$D308,""))))))</f>
        <v>旭川龍谷高等学校</v>
      </c>
    </row>
    <row r="309" spans="1:8">
      <c r="A309" s="4">
        <v>7</v>
      </c>
      <c r="B309" s="7">
        <v>1</v>
      </c>
      <c r="C309" s="7" t="str">
        <f t="shared" si="8"/>
        <v>高等学校</v>
      </c>
      <c r="D309" s="7" t="s">
        <v>11033</v>
      </c>
      <c r="E309" s="8" t="s">
        <v>11034</v>
      </c>
      <c r="F309" s="4" t="str">
        <f>IFERROR(IF(VALUE(LEFT($E309,5))&gt;50000,"",_xlfn.XLOOKUP(IF(VALUE(LEFT($E309,2))&gt;9,VALUE(LEFT($E309,2)),"0"&amp;VALUE(LEFT($E309,2))),Sheet1!$E:$E,Sheet1!$F:$F)),"")</f>
        <v>北海道</v>
      </c>
      <c r="G309" s="4" t="str">
        <f t="shared" si="9"/>
        <v>私立</v>
      </c>
      <c r="H309" s="7" t="str">
        <f>IF($D309="上記以外の高等学校等",_xlfn.XLOOKUP(IF(VALUE(LEFT($E309,2))&gt;10,VALUE(LEFT($E309,2)),"0"&amp;VALUE(LEFT($E309,2))),Sheet1!$E:$E,Sheet1!$F:$F)&amp;"所在の"&amp;$D309,IF(OR($B309=1,$B309=2),$D309&amp;$C309,IF($B309=3,$D309&amp;"学校",IF($B309=6,_xlfn.TEXTBEFORE($D309,"高専")&amp;$C309,IF($B309=8,$C309&amp;"（"&amp;$D309&amp;"）",IF($B309=9,$D309,""))))))</f>
        <v>旭川実業高等学校</v>
      </c>
    </row>
    <row r="310" spans="1:8">
      <c r="A310" s="4">
        <v>7</v>
      </c>
      <c r="B310" s="7">
        <v>1</v>
      </c>
      <c r="C310" s="7" t="str">
        <f t="shared" si="8"/>
        <v>高等学校</v>
      </c>
      <c r="D310" s="7" t="s">
        <v>11031</v>
      </c>
      <c r="E310" s="8" t="s">
        <v>11032</v>
      </c>
      <c r="F310" s="4" t="str">
        <f>IFERROR(IF(VALUE(LEFT($E310,5))&gt;50000,"",_xlfn.XLOOKUP(IF(VALUE(LEFT($E310,2))&gt;9,VALUE(LEFT($E310,2)),"0"&amp;VALUE(LEFT($E310,2))),Sheet1!$E:$E,Sheet1!$F:$F)),"")</f>
        <v>北海道</v>
      </c>
      <c r="G310" s="4" t="str">
        <f t="shared" si="9"/>
        <v>私立</v>
      </c>
      <c r="H310" s="7" t="str">
        <f>IF($D310="上記以外の高等学校等",_xlfn.XLOOKUP(IF(VALUE(LEFT($E310,2))&gt;10,VALUE(LEFT($E310,2)),"0"&amp;VALUE(LEFT($E310,2))),Sheet1!$E:$E,Sheet1!$F:$F)&amp;"所在の"&amp;$D310,IF(OR($B310=1,$B310=2),$D310&amp;$C310,IF($B310=3,$D310&amp;"学校",IF($B310=6,_xlfn.TEXTBEFORE($D310,"高専")&amp;$C310,IF($B310=8,$C310&amp;"（"&amp;$D310&amp;"）",IF($B310=9,$D310,""))))))</f>
        <v>旭川志峯高等学校</v>
      </c>
    </row>
    <row r="311" spans="1:8">
      <c r="A311" s="4">
        <v>7</v>
      </c>
      <c r="B311" s="7">
        <v>1</v>
      </c>
      <c r="C311" s="7" t="str">
        <f t="shared" si="8"/>
        <v>高等学校</v>
      </c>
      <c r="D311" s="7" t="s">
        <v>11029</v>
      </c>
      <c r="E311" s="8" t="s">
        <v>11030</v>
      </c>
      <c r="F311" s="4" t="str">
        <f>IFERROR(IF(VALUE(LEFT($E311,5))&gt;50000,"",_xlfn.XLOOKUP(IF(VALUE(LEFT($E311,2))&gt;9,VALUE(LEFT($E311,2)),"0"&amp;VALUE(LEFT($E311,2))),Sheet1!$E:$E,Sheet1!$F:$F)),"")</f>
        <v>北海道</v>
      </c>
      <c r="G311" s="4" t="str">
        <f t="shared" si="9"/>
        <v>私立</v>
      </c>
      <c r="H311" s="7" t="str">
        <f>IF($D311="上記以外の高等学校等",_xlfn.XLOOKUP(IF(VALUE(LEFT($E311,2))&gt;10,VALUE(LEFT($E311,2)),"0"&amp;VALUE(LEFT($E311,2))),Sheet1!$E:$E,Sheet1!$F:$F)&amp;"所在の"&amp;$D311,IF(OR($B311=1,$B311=2),$D311&amp;$C311,IF($B311=3,$D311&amp;"学校",IF($B311=6,_xlfn.TEXTBEFORE($D311,"高専")&amp;$C311,IF($B311=8,$C311&amp;"（"&amp;$D311&amp;"）",IF($B311=9,$D311,""))))))</f>
        <v>稚内大谷高等学校</v>
      </c>
    </row>
    <row r="312" spans="1:8">
      <c r="A312" s="4">
        <v>7</v>
      </c>
      <c r="B312" s="7">
        <v>1</v>
      </c>
      <c r="C312" s="7" t="str">
        <f t="shared" si="8"/>
        <v>高等学校</v>
      </c>
      <c r="D312" s="7" t="s">
        <v>11027</v>
      </c>
      <c r="E312" s="8" t="s">
        <v>11028</v>
      </c>
      <c r="F312" s="4" t="str">
        <f>IFERROR(IF(VALUE(LEFT($E312,5))&gt;50000,"",_xlfn.XLOOKUP(IF(VALUE(LEFT($E312,2))&gt;9,VALUE(LEFT($E312,2)),"0"&amp;VALUE(LEFT($E312,2))),Sheet1!$E:$E,Sheet1!$F:$F)),"")</f>
        <v>北海道</v>
      </c>
      <c r="G312" s="4" t="str">
        <f t="shared" si="9"/>
        <v>私立</v>
      </c>
      <c r="H312" s="7" t="str">
        <f>IF($D312="上記以外の高等学校等",_xlfn.XLOOKUP(IF(VALUE(LEFT($E312,2))&gt;10,VALUE(LEFT($E312,2)),"0"&amp;VALUE(LEFT($E312,2))),Sheet1!$E:$E,Sheet1!$F:$F)&amp;"所在の"&amp;$D312,IF(OR($B312=1,$B312=2),$D312&amp;$C312,IF($B312=3,$D312&amp;"学校",IF($B312=6,_xlfn.TEXTBEFORE($D312,"高専")&amp;$C312,IF($B312=8,$C312&amp;"（"&amp;$D312&amp;"）",IF($B312=9,$D312,""))))))</f>
        <v>北見藤高等学校</v>
      </c>
    </row>
    <row r="313" spans="1:8">
      <c r="A313" s="4">
        <v>7</v>
      </c>
      <c r="B313" s="7">
        <v>1</v>
      </c>
      <c r="C313" s="7" t="str">
        <f t="shared" si="8"/>
        <v>高等学校</v>
      </c>
      <c r="D313" s="7" t="s">
        <v>11025</v>
      </c>
      <c r="E313" s="8" t="s">
        <v>11026</v>
      </c>
      <c r="F313" s="4" t="str">
        <f>IFERROR(IF(VALUE(LEFT($E313,5))&gt;50000,"",_xlfn.XLOOKUP(IF(VALUE(LEFT($E313,2))&gt;9,VALUE(LEFT($E313,2)),"0"&amp;VALUE(LEFT($E313,2))),Sheet1!$E:$E,Sheet1!$F:$F)),"")</f>
        <v>北海道</v>
      </c>
      <c r="G313" s="4" t="str">
        <f t="shared" si="9"/>
        <v>私立</v>
      </c>
      <c r="H313" s="7" t="str">
        <f>IF($D313="上記以外の高等学校等",_xlfn.XLOOKUP(IF(VALUE(LEFT($E313,2))&gt;10,VALUE(LEFT($E313,2)),"0"&amp;VALUE(LEFT($E313,2))),Sheet1!$E:$E,Sheet1!$F:$F)&amp;"所在の"&amp;$D313,IF(OR($B313=1,$B313=2),$D313&amp;$C313,IF($B313=3,$D313&amp;"学校",IF($B313=6,_xlfn.TEXTBEFORE($D313,"高専")&amp;$C313,IF($B313=8,$C313&amp;"（"&amp;$D313&amp;"）",IF($B313=9,$D313,""))))))</f>
        <v>北海道大谷室蘭高等学校</v>
      </c>
    </row>
    <row r="314" spans="1:8">
      <c r="A314" s="4">
        <v>7</v>
      </c>
      <c r="B314" s="7">
        <v>1</v>
      </c>
      <c r="C314" s="7" t="str">
        <f t="shared" si="8"/>
        <v>高等学校</v>
      </c>
      <c r="D314" s="7" t="s">
        <v>11023</v>
      </c>
      <c r="E314" s="8" t="s">
        <v>11024</v>
      </c>
      <c r="F314" s="4" t="str">
        <f>IFERROR(IF(VALUE(LEFT($E314,5))&gt;50000,"",_xlfn.XLOOKUP(IF(VALUE(LEFT($E314,2))&gt;9,VALUE(LEFT($E314,2)),"0"&amp;VALUE(LEFT($E314,2))),Sheet1!$E:$E,Sheet1!$F:$F)),"")</f>
        <v>北海道</v>
      </c>
      <c r="G314" s="4" t="str">
        <f t="shared" si="9"/>
        <v>私立</v>
      </c>
      <c r="H314" s="7" t="str">
        <f>IF($D314="上記以外の高等学校等",_xlfn.XLOOKUP(IF(VALUE(LEFT($E314,2))&gt;10,VALUE(LEFT($E314,2)),"0"&amp;VALUE(LEFT($E314,2))),Sheet1!$E:$E,Sheet1!$F:$F)&amp;"所在の"&amp;$D314,IF(OR($B314=1,$B314=2),$D314&amp;$C314,IF($B314=3,$D314&amp;"学校",IF($B314=6,_xlfn.TEXTBEFORE($D314,"高専")&amp;$C314,IF($B314=8,$C314&amp;"（"&amp;$D314&amp;"）",IF($B314=9,$D314,""))))))</f>
        <v>苫小牧中央高等学校</v>
      </c>
    </row>
    <row r="315" spans="1:8">
      <c r="A315" s="4">
        <v>7</v>
      </c>
      <c r="B315" s="7">
        <v>1</v>
      </c>
      <c r="C315" s="7" t="str">
        <f t="shared" si="8"/>
        <v>高等学校</v>
      </c>
      <c r="D315" s="7" t="s">
        <v>11021</v>
      </c>
      <c r="E315" s="8" t="s">
        <v>11022</v>
      </c>
      <c r="F315" s="4" t="str">
        <f>IFERROR(IF(VALUE(LEFT($E315,5))&gt;50000,"",_xlfn.XLOOKUP(IF(VALUE(LEFT($E315,2))&gt;9,VALUE(LEFT($E315,2)),"0"&amp;VALUE(LEFT($E315,2))),Sheet1!$E:$E,Sheet1!$F:$F)),"")</f>
        <v>北海道</v>
      </c>
      <c r="G315" s="4" t="str">
        <f t="shared" si="9"/>
        <v>私立</v>
      </c>
      <c r="H315" s="7" t="str">
        <f>IF($D315="上記以外の高等学校等",_xlfn.XLOOKUP(IF(VALUE(LEFT($E315,2))&gt;10,VALUE(LEFT($E315,2)),"0"&amp;VALUE(LEFT($E315,2))),Sheet1!$E:$E,Sheet1!$F:$F)&amp;"所在の"&amp;$D315,IF(OR($B315=1,$B315=2),$D315&amp;$C315,IF($B315=3,$D315&amp;"学校",IF($B315=6,_xlfn.TEXTBEFORE($D315,"高専")&amp;$C315,IF($B315=8,$C315&amp;"（"&amp;$D315&amp;"）",IF($B315=9,$D315,""))))))</f>
        <v>駒澤大学附属苫小牧高等学校</v>
      </c>
    </row>
    <row r="316" spans="1:8">
      <c r="A316" s="4">
        <v>7</v>
      </c>
      <c r="B316" s="7">
        <v>1</v>
      </c>
      <c r="C316" s="7" t="str">
        <f t="shared" si="8"/>
        <v>高等学校</v>
      </c>
      <c r="D316" s="7" t="s">
        <v>11019</v>
      </c>
      <c r="E316" s="8" t="s">
        <v>11020</v>
      </c>
      <c r="F316" s="4" t="str">
        <f>IFERROR(IF(VALUE(LEFT($E316,5))&gt;50000,"",_xlfn.XLOOKUP(IF(VALUE(LEFT($E316,2))&gt;9,VALUE(LEFT($E316,2)),"0"&amp;VALUE(LEFT($E316,2))),Sheet1!$E:$E,Sheet1!$F:$F)),"")</f>
        <v>北海道</v>
      </c>
      <c r="G316" s="4" t="str">
        <f t="shared" si="9"/>
        <v>私立</v>
      </c>
      <c r="H316" s="7" t="str">
        <f>IF($D316="上記以外の高等学校等",_xlfn.XLOOKUP(IF(VALUE(LEFT($E316,2))&gt;10,VALUE(LEFT($E316,2)),"0"&amp;VALUE(LEFT($E316,2))),Sheet1!$E:$E,Sheet1!$F:$F)&amp;"所在の"&amp;$D316,IF(OR($B316=1,$B316=2),$D316&amp;$C316,IF($B316=3,$D316&amp;"学校",IF($B316=6,_xlfn.TEXTBEFORE($D316,"高専")&amp;$C316,IF($B316=8,$C316&amp;"（"&amp;$D316&amp;"）",IF($B316=9,$D316,""))))))</f>
        <v>北海道栄高等学校</v>
      </c>
    </row>
    <row r="317" spans="1:8">
      <c r="A317" s="4">
        <v>7</v>
      </c>
      <c r="B317" s="7">
        <v>1</v>
      </c>
      <c r="C317" s="7" t="str">
        <f t="shared" si="8"/>
        <v>高等学校</v>
      </c>
      <c r="D317" s="7" t="s">
        <v>11017</v>
      </c>
      <c r="E317" s="8" t="s">
        <v>11018</v>
      </c>
      <c r="F317" s="4" t="str">
        <f>IFERROR(IF(VALUE(LEFT($E317,5))&gt;50000,"",_xlfn.XLOOKUP(IF(VALUE(LEFT($E317,2))&gt;9,VALUE(LEFT($E317,2)),"0"&amp;VALUE(LEFT($E317,2))),Sheet1!$E:$E,Sheet1!$F:$F)),"")</f>
        <v>北海道</v>
      </c>
      <c r="G317" s="4" t="str">
        <f t="shared" si="9"/>
        <v>私立</v>
      </c>
      <c r="H317" s="7" t="str">
        <f>IF($D317="上記以外の高等学校等",_xlfn.XLOOKUP(IF(VALUE(LEFT($E317,2))&gt;10,VALUE(LEFT($E317,2)),"0"&amp;VALUE(LEFT($E317,2))),Sheet1!$E:$E,Sheet1!$F:$F)&amp;"所在の"&amp;$D317,IF(OR($B317=1,$B317=2),$D317&amp;$C317,IF($B317=3,$D317&amp;"学校",IF($B317=6,_xlfn.TEXTBEFORE($D317,"高専")&amp;$C317,IF($B317=8,$C317&amp;"（"&amp;$D317&amp;"）",IF($B317=9,$D317,""))))))</f>
        <v>海星学院高等学校</v>
      </c>
    </row>
    <row r="318" spans="1:8">
      <c r="A318" s="4">
        <v>7</v>
      </c>
      <c r="B318" s="7">
        <v>1</v>
      </c>
      <c r="C318" s="7" t="str">
        <f t="shared" si="8"/>
        <v>高等学校</v>
      </c>
      <c r="D318" s="7" t="s">
        <v>11015</v>
      </c>
      <c r="E318" s="8" t="s">
        <v>11016</v>
      </c>
      <c r="F318" s="4" t="str">
        <f>IFERROR(IF(VALUE(LEFT($E318,5))&gt;50000,"",_xlfn.XLOOKUP(IF(VALUE(LEFT($E318,2))&gt;9,VALUE(LEFT($E318,2)),"0"&amp;VALUE(LEFT($E318,2))),Sheet1!$E:$E,Sheet1!$F:$F)),"")</f>
        <v>北海道</v>
      </c>
      <c r="G318" s="4" t="str">
        <f t="shared" si="9"/>
        <v>私立</v>
      </c>
      <c r="H318" s="7" t="str">
        <f>IF($D318="上記以外の高等学校等",_xlfn.XLOOKUP(IF(VALUE(LEFT($E318,2))&gt;10,VALUE(LEFT($E318,2)),"0"&amp;VALUE(LEFT($E318,2))),Sheet1!$E:$E,Sheet1!$F:$F)&amp;"所在の"&amp;$D318,IF(OR($B318=1,$B318=2),$D318&amp;$C318,IF($B318=3,$D318&amp;"学校",IF($B318=6,_xlfn.TEXTBEFORE($D318,"高専")&amp;$C318,IF($B318=8,$C318&amp;"（"&amp;$D318&amp;"）",IF($B318=9,$D318,""))))))</f>
        <v>帯広大谷高等学校</v>
      </c>
    </row>
    <row r="319" spans="1:8">
      <c r="A319" s="4">
        <v>7</v>
      </c>
      <c r="B319" s="7">
        <v>1</v>
      </c>
      <c r="C319" s="7" t="str">
        <f t="shared" si="8"/>
        <v>高等学校</v>
      </c>
      <c r="D319" s="7" t="s">
        <v>11013</v>
      </c>
      <c r="E319" s="8" t="s">
        <v>11014</v>
      </c>
      <c r="F319" s="4" t="str">
        <f>IFERROR(IF(VALUE(LEFT($E319,5))&gt;50000,"",_xlfn.XLOOKUP(IF(VALUE(LEFT($E319,2))&gt;9,VALUE(LEFT($E319,2)),"0"&amp;VALUE(LEFT($E319,2))),Sheet1!$E:$E,Sheet1!$F:$F)),"")</f>
        <v>北海道</v>
      </c>
      <c r="G319" s="4" t="str">
        <f t="shared" si="9"/>
        <v>私立</v>
      </c>
      <c r="H319" s="7" t="str">
        <f>IF($D319="上記以外の高等学校等",_xlfn.XLOOKUP(IF(VALUE(LEFT($E319,2))&gt;10,VALUE(LEFT($E319,2)),"0"&amp;VALUE(LEFT($E319,2))),Sheet1!$E:$E,Sheet1!$F:$F)&amp;"所在の"&amp;$D319,IF(OR($B319=1,$B319=2),$D319&amp;$C319,IF($B319=3,$D319&amp;"学校",IF($B319=6,_xlfn.TEXTBEFORE($D319,"高専")&amp;$C319,IF($B319=8,$C319&amp;"（"&amp;$D319&amp;"）",IF($B319=9,$D319,""))))))</f>
        <v>白樺学園高等学校</v>
      </c>
    </row>
    <row r="320" spans="1:8">
      <c r="A320" s="4">
        <v>7</v>
      </c>
      <c r="B320" s="7">
        <v>1</v>
      </c>
      <c r="C320" s="7" t="str">
        <f t="shared" si="8"/>
        <v>高等学校</v>
      </c>
      <c r="D320" s="7" t="s">
        <v>11011</v>
      </c>
      <c r="E320" s="8" t="s">
        <v>11012</v>
      </c>
      <c r="F320" s="4" t="str">
        <f>IFERROR(IF(VALUE(LEFT($E320,5))&gt;50000,"",_xlfn.XLOOKUP(IF(VALUE(LEFT($E320,2))&gt;9,VALUE(LEFT($E320,2)),"0"&amp;VALUE(LEFT($E320,2))),Sheet1!$E:$E,Sheet1!$F:$F)),"")</f>
        <v>北海道</v>
      </c>
      <c r="G320" s="4" t="str">
        <f t="shared" si="9"/>
        <v>私立</v>
      </c>
      <c r="H320" s="7" t="str">
        <f>IF($D320="上記以外の高等学校等",_xlfn.XLOOKUP(IF(VALUE(LEFT($E320,2))&gt;10,VALUE(LEFT($E320,2)),"0"&amp;VALUE(LEFT($E320,2))),Sheet1!$E:$E,Sheet1!$F:$F)&amp;"所在の"&amp;$D320,IF(OR($B320=1,$B320=2),$D320&amp;$C320,IF($B320=3,$D320&amp;"学校",IF($B320=6,_xlfn.TEXTBEFORE($D320,"高専")&amp;$C320,IF($B320=8,$C320&amp;"（"&amp;$D320&amp;"）",IF($B320=9,$D320,""))))))</f>
        <v>帯広北高等学校</v>
      </c>
    </row>
    <row r="321" spans="1:8">
      <c r="A321" s="4">
        <v>7</v>
      </c>
      <c r="B321" s="7">
        <v>1</v>
      </c>
      <c r="C321" s="7" t="str">
        <f t="shared" si="8"/>
        <v>高等学校</v>
      </c>
      <c r="D321" s="7" t="s">
        <v>11009</v>
      </c>
      <c r="E321" s="8" t="s">
        <v>11010</v>
      </c>
      <c r="F321" s="4" t="str">
        <f>IFERROR(IF(VALUE(LEFT($E321,5))&gt;50000,"",_xlfn.XLOOKUP(IF(VALUE(LEFT($E321,2))&gt;9,VALUE(LEFT($E321,2)),"0"&amp;VALUE(LEFT($E321,2))),Sheet1!$E:$E,Sheet1!$F:$F)),"")</f>
        <v>北海道</v>
      </c>
      <c r="G321" s="4" t="str">
        <f t="shared" si="9"/>
        <v>私立</v>
      </c>
      <c r="H321" s="7" t="str">
        <f>IF($D321="上記以外の高等学校等",_xlfn.XLOOKUP(IF(VALUE(LEFT($E321,2))&gt;10,VALUE(LEFT($E321,2)),"0"&amp;VALUE(LEFT($E321,2))),Sheet1!$E:$E,Sheet1!$F:$F)&amp;"所在の"&amp;$D321,IF(OR($B321=1,$B321=2),$D321&amp;$C321,IF($B321=3,$D321&amp;"学校",IF($B321=6,_xlfn.TEXTBEFORE($D321,"高専")&amp;$C321,IF($B321=8,$C321&amp;"（"&amp;$D321&amp;"）",IF($B321=9,$D321,""))))))</f>
        <v>武修館高等学校</v>
      </c>
    </row>
    <row r="322" spans="1:8">
      <c r="A322" s="4">
        <v>7</v>
      </c>
      <c r="B322" s="7">
        <v>1</v>
      </c>
      <c r="C322" s="7" t="str">
        <f t="shared" si="8"/>
        <v>高等学校</v>
      </c>
      <c r="D322" s="7" t="s">
        <v>11007</v>
      </c>
      <c r="E322" s="8" t="s">
        <v>11008</v>
      </c>
      <c r="F322" s="4" t="str">
        <f>IFERROR(IF(VALUE(LEFT($E322,5))&gt;50000,"",_xlfn.XLOOKUP(IF(VALUE(LEFT($E322,2))&gt;9,VALUE(LEFT($E322,2)),"0"&amp;VALUE(LEFT($E322,2))),Sheet1!$E:$E,Sheet1!$F:$F)),"")</f>
        <v>北海道</v>
      </c>
      <c r="G322" s="4" t="str">
        <f t="shared" si="9"/>
        <v>私立</v>
      </c>
      <c r="H322" s="7" t="str">
        <f>IF($D322="上記以外の高等学校等",_xlfn.XLOOKUP(IF(VALUE(LEFT($E322,2))&gt;10,VALUE(LEFT($E322,2)),"0"&amp;VALUE(LEFT($E322,2))),Sheet1!$E:$E,Sheet1!$F:$F)&amp;"所在の"&amp;$D322,IF(OR($B322=1,$B322=2),$D322&amp;$C322,IF($B322=3,$D322&amp;"学校",IF($B322=6,_xlfn.TEXTBEFORE($D322,"高専")&amp;$C322,IF($B322=8,$C322&amp;"（"&amp;$D322&amp;"）",IF($B322=9,$D322,""))))))</f>
        <v>札幌日本大学高等学校</v>
      </c>
    </row>
    <row r="323" spans="1:8">
      <c r="A323" s="4">
        <v>7</v>
      </c>
      <c r="B323" s="7">
        <v>1</v>
      </c>
      <c r="C323" s="7" t="str">
        <f t="shared" ref="C323:C386" si="10">IF($B323=1,"高等学校",IF($B323=2,"中等教育学校",IF($B323=3,"特別支援学校",IF($B323=6,"高等専門学校",IF($B323=8,"高等学校卒業程度認定試験等","")))))</f>
        <v>高等学校</v>
      </c>
      <c r="D323" s="7" t="s">
        <v>11005</v>
      </c>
      <c r="E323" s="8" t="s">
        <v>11006</v>
      </c>
      <c r="F323" s="4" t="str">
        <f>IFERROR(IF(VALUE(LEFT($E323,5))&gt;50000,"",_xlfn.XLOOKUP(IF(VALUE(LEFT($E323,2))&gt;9,VALUE(LEFT($E323,2)),"0"&amp;VALUE(LEFT($E323,2))),Sheet1!$E:$E,Sheet1!$F:$F)),"")</f>
        <v>北海道</v>
      </c>
      <c r="G323" s="4" t="str">
        <f t="shared" ref="G323:G386" si="11">IF($A323=1,"国立",IF($A323=7,"私立",IF($A323&lt;7,"公立","")))</f>
        <v>私立</v>
      </c>
      <c r="H323" s="7" t="str">
        <f>IF($D323="上記以外の高等学校等",_xlfn.XLOOKUP(IF(VALUE(LEFT($E323,2))&gt;10,VALUE(LEFT($E323,2)),"0"&amp;VALUE(LEFT($E323,2))),Sheet1!$E:$E,Sheet1!$F:$F)&amp;"所在の"&amp;$D323,IF(OR($B323=1,$B323=2),$D323&amp;$C323,IF($B323=3,$D323&amp;"学校",IF($B323=6,_xlfn.TEXTBEFORE($D323,"高専")&amp;$C323,IF($B323=8,$C323&amp;"（"&amp;$D323&amp;"）",IF($B323=9,$D323,""))))))</f>
        <v>北嶺高等学校</v>
      </c>
    </row>
    <row r="324" spans="1:8">
      <c r="A324" s="4">
        <v>7</v>
      </c>
      <c r="B324" s="7">
        <v>1</v>
      </c>
      <c r="C324" s="7" t="str">
        <f t="shared" si="10"/>
        <v>高等学校</v>
      </c>
      <c r="D324" s="7" t="s">
        <v>11003</v>
      </c>
      <c r="E324" s="8" t="s">
        <v>11004</v>
      </c>
      <c r="F324" s="4" t="str">
        <f>IFERROR(IF(VALUE(LEFT($E324,5))&gt;50000,"",_xlfn.XLOOKUP(IF(VALUE(LEFT($E324,2))&gt;9,VALUE(LEFT($E324,2)),"0"&amp;VALUE(LEFT($E324,2))),Sheet1!$E:$E,Sheet1!$F:$F)),"")</f>
        <v>北海道</v>
      </c>
      <c r="G324" s="4" t="str">
        <f t="shared" si="11"/>
        <v>私立</v>
      </c>
      <c r="H324" s="7" t="str">
        <f>IF($D324="上記以外の高等学校等",_xlfn.XLOOKUP(IF(VALUE(LEFT($E324,2))&gt;10,VALUE(LEFT($E324,2)),"0"&amp;VALUE(LEFT($E324,2))),Sheet1!$E:$E,Sheet1!$F:$F)&amp;"所在の"&amp;$D324,IF(OR($B324=1,$B324=2),$D324&amp;$C324,IF($B324=3,$D324&amp;"学校",IF($B324=6,_xlfn.TEXTBEFORE($D324,"高専")&amp;$C324,IF($B324=8,$C324&amp;"（"&amp;$D324&amp;"）",IF($B324=9,$D324,""))))))</f>
        <v>クラーク記念国際高等学校</v>
      </c>
    </row>
    <row r="325" spans="1:8">
      <c r="A325" s="4">
        <v>7</v>
      </c>
      <c r="B325" s="7">
        <v>1</v>
      </c>
      <c r="C325" s="7" t="str">
        <f t="shared" si="10"/>
        <v>高等学校</v>
      </c>
      <c r="D325" s="7" t="s">
        <v>11001</v>
      </c>
      <c r="E325" s="8" t="s">
        <v>11002</v>
      </c>
      <c r="F325" s="4" t="str">
        <f>IFERROR(IF(VALUE(LEFT($E325,5))&gt;50000,"",_xlfn.XLOOKUP(IF(VALUE(LEFT($E325,2))&gt;9,VALUE(LEFT($E325,2)),"0"&amp;VALUE(LEFT($E325,2))),Sheet1!$E:$E,Sheet1!$F:$F)),"")</f>
        <v>北海道</v>
      </c>
      <c r="G325" s="4" t="str">
        <f t="shared" si="11"/>
        <v>私立</v>
      </c>
      <c r="H325" s="7" t="str">
        <f>IF($D325="上記以外の高等学校等",_xlfn.XLOOKUP(IF(VALUE(LEFT($E325,2))&gt;10,VALUE(LEFT($E325,2)),"0"&amp;VALUE(LEFT($E325,2))),Sheet1!$E:$E,Sheet1!$F:$F)&amp;"所在の"&amp;$D325,IF(OR($B325=1,$B325=2),$D325&amp;$C325,IF($B325=3,$D325&amp;"学校",IF($B325=6,_xlfn.TEXTBEFORE($D325,"高専")&amp;$C325,IF($B325=8,$C325&amp;"（"&amp;$D325&amp;"）",IF($B325=9,$D325,""))))))</f>
        <v>旭川明成高等学校</v>
      </c>
    </row>
    <row r="326" spans="1:8">
      <c r="A326" s="4">
        <v>7</v>
      </c>
      <c r="B326" s="7">
        <v>1</v>
      </c>
      <c r="C326" s="7" t="str">
        <f t="shared" si="10"/>
        <v>高等学校</v>
      </c>
      <c r="D326" s="7" t="s">
        <v>10999</v>
      </c>
      <c r="E326" s="8" t="s">
        <v>11000</v>
      </c>
      <c r="F326" s="4" t="str">
        <f>IFERROR(IF(VALUE(LEFT($E326,5))&gt;50000,"",_xlfn.XLOOKUP(IF(VALUE(LEFT($E326,2))&gt;9,VALUE(LEFT($E326,2)),"0"&amp;VALUE(LEFT($E326,2))),Sheet1!$E:$E,Sheet1!$F:$F)),"")</f>
        <v>北海道</v>
      </c>
      <c r="G326" s="4" t="str">
        <f t="shared" si="11"/>
        <v>私立</v>
      </c>
      <c r="H326" s="7" t="str">
        <f>IF($D326="上記以外の高等学校等",_xlfn.XLOOKUP(IF(VALUE(LEFT($E326,2))&gt;10,VALUE(LEFT($E326,2)),"0"&amp;VALUE(LEFT($E326,2))),Sheet1!$E:$E,Sheet1!$F:$F)&amp;"所在の"&amp;$D326,IF(OR($B326=1,$B326=2),$D326&amp;$C326,IF($B326=3,$D326&amp;"学校",IF($B326=6,_xlfn.TEXTBEFORE($D326,"高専")&amp;$C326,IF($B326=8,$C326&amp;"（"&amp;$D326&amp;"）",IF($B326=9,$D326,""))))))</f>
        <v>星槎国際高等学校</v>
      </c>
    </row>
    <row r="327" spans="1:8">
      <c r="A327" s="4">
        <v>7</v>
      </c>
      <c r="B327" s="7">
        <v>1</v>
      </c>
      <c r="C327" s="7" t="str">
        <f t="shared" si="10"/>
        <v>高等学校</v>
      </c>
      <c r="D327" s="7" t="s">
        <v>10997</v>
      </c>
      <c r="E327" s="8" t="s">
        <v>10998</v>
      </c>
      <c r="F327" s="4" t="str">
        <f>IFERROR(IF(VALUE(LEFT($E327,5))&gt;50000,"",_xlfn.XLOOKUP(IF(VALUE(LEFT($E327,2))&gt;9,VALUE(LEFT($E327,2)),"0"&amp;VALUE(LEFT($E327,2))),Sheet1!$E:$E,Sheet1!$F:$F)),"")</f>
        <v>北海道</v>
      </c>
      <c r="G327" s="4" t="str">
        <f t="shared" si="11"/>
        <v>私立</v>
      </c>
      <c r="H327" s="7" t="str">
        <f>IF($D327="上記以外の高等学校等",_xlfn.XLOOKUP(IF(VALUE(LEFT($E327,2))&gt;10,VALUE(LEFT($E327,2)),"0"&amp;VALUE(LEFT($E327,2))),Sheet1!$E:$E,Sheet1!$F:$F)&amp;"所在の"&amp;$D327,IF(OR($B327=1,$B327=2),$D327&amp;$C327,IF($B327=3,$D327&amp;"学校",IF($B327=6,_xlfn.TEXTBEFORE($D327,"高専")&amp;$C327,IF($B327=8,$C327&amp;"（"&amp;$D327&amp;"）",IF($B327=9,$D327,""))))))</f>
        <v>池上学院高等学校</v>
      </c>
    </row>
    <row r="328" spans="1:8">
      <c r="A328" s="4">
        <v>7</v>
      </c>
      <c r="B328" s="7">
        <v>1</v>
      </c>
      <c r="C328" s="7" t="str">
        <f t="shared" si="10"/>
        <v>高等学校</v>
      </c>
      <c r="D328" s="7" t="s">
        <v>10995</v>
      </c>
      <c r="E328" s="8" t="s">
        <v>10996</v>
      </c>
      <c r="F328" s="4" t="str">
        <f>IFERROR(IF(VALUE(LEFT($E328,5))&gt;50000,"",_xlfn.XLOOKUP(IF(VALUE(LEFT($E328,2))&gt;9,VALUE(LEFT($E328,2)),"0"&amp;VALUE(LEFT($E328,2))),Sheet1!$E:$E,Sheet1!$F:$F)),"")</f>
        <v>北海道</v>
      </c>
      <c r="G328" s="4" t="str">
        <f t="shared" si="11"/>
        <v>私立</v>
      </c>
      <c r="H328" s="7" t="str">
        <f>IF($D328="上記以外の高等学校等",_xlfn.XLOOKUP(IF(VALUE(LEFT($E328,2))&gt;10,VALUE(LEFT($E328,2)),"0"&amp;VALUE(LEFT($E328,2))),Sheet1!$E:$E,Sheet1!$F:$F)&amp;"所在の"&amp;$D328,IF(OR($B328=1,$B328=2),$D328&amp;$C328,IF($B328=3,$D328&amp;"学校",IF($B328=6,_xlfn.TEXTBEFORE($D328,"高専")&amp;$C328,IF($B328=8,$C328&amp;"（"&amp;$D328&amp;"）",IF($B328=9,$D328,""))))))</f>
        <v>北海道芸術高等学校</v>
      </c>
    </row>
    <row r="329" spans="1:8">
      <c r="A329" s="4">
        <v>7</v>
      </c>
      <c r="B329" s="7">
        <v>1</v>
      </c>
      <c r="C329" s="7" t="str">
        <f t="shared" si="10"/>
        <v>高等学校</v>
      </c>
      <c r="D329" s="7" t="s">
        <v>10993</v>
      </c>
      <c r="E329" s="8" t="s">
        <v>10994</v>
      </c>
      <c r="F329" s="4" t="str">
        <f>IFERROR(IF(VALUE(LEFT($E329,5))&gt;50000,"",_xlfn.XLOOKUP(IF(VALUE(LEFT($E329,2))&gt;9,VALUE(LEFT($E329,2)),"0"&amp;VALUE(LEFT($E329,2))),Sheet1!$E:$E,Sheet1!$F:$F)),"")</f>
        <v>北海道</v>
      </c>
      <c r="G329" s="4" t="str">
        <f t="shared" si="11"/>
        <v>私立</v>
      </c>
      <c r="H329" s="7" t="str">
        <f>IF($D329="上記以外の高等学校等",_xlfn.XLOOKUP(IF(VALUE(LEFT($E329,2))&gt;10,VALUE(LEFT($E329,2)),"0"&amp;VALUE(LEFT($E329,2))),Sheet1!$E:$E,Sheet1!$F:$F)&amp;"所在の"&amp;$D329,IF(OR($B329=1,$B329=2),$D329&amp;$C329,IF($B329=3,$D329&amp;"学校",IF($B329=6,_xlfn.TEXTBEFORE($D329,"高専")&amp;$C329,IF($B329=8,$C329&amp;"（"&amp;$D329&amp;"）",IF($B329=9,$D329,""))))))</f>
        <v>北海道教育学園三和高等学校</v>
      </c>
    </row>
    <row r="330" spans="1:8">
      <c r="A330" s="4">
        <v>7</v>
      </c>
      <c r="B330" s="7">
        <v>1</v>
      </c>
      <c r="C330" s="7" t="str">
        <f t="shared" si="10"/>
        <v>高等学校</v>
      </c>
      <c r="D330" s="7" t="s">
        <v>10991</v>
      </c>
      <c r="E330" s="8" t="s">
        <v>10992</v>
      </c>
      <c r="F330" s="4" t="str">
        <f>IFERROR(IF(VALUE(LEFT($E330,5))&gt;50000,"",_xlfn.XLOOKUP(IF(VALUE(LEFT($E330,2))&gt;9,VALUE(LEFT($E330,2)),"0"&amp;VALUE(LEFT($E330,2))),Sheet1!$E:$E,Sheet1!$F:$F)),"")</f>
        <v>北海道</v>
      </c>
      <c r="G330" s="4" t="str">
        <f t="shared" si="11"/>
        <v>私立</v>
      </c>
      <c r="H330" s="7" t="str">
        <f>IF($D330="上記以外の高等学校等",_xlfn.XLOOKUP(IF(VALUE(LEFT($E330,2))&gt;10,VALUE(LEFT($E330,2)),"0"&amp;VALUE(LEFT($E330,2))),Sheet1!$E:$E,Sheet1!$F:$F)&amp;"所在の"&amp;$D330,IF(OR($B330=1,$B330=2),$D330&amp;$C330,IF($B330=3,$D330&amp;"学校",IF($B330=6,_xlfn.TEXTBEFORE($D330,"高専")&amp;$C330,IF($B330=8,$C330&amp;"（"&amp;$D330&amp;"）",IF($B330=9,$D330,""))))))</f>
        <v>日本航空高等学校北海道高等学校</v>
      </c>
    </row>
    <row r="331" spans="1:8">
      <c r="A331" s="4">
        <v>7</v>
      </c>
      <c r="B331" s="7">
        <v>3</v>
      </c>
      <c r="C331" s="7" t="str">
        <f t="shared" si="10"/>
        <v>特別支援学校</v>
      </c>
      <c r="D331" s="7" t="s">
        <v>10989</v>
      </c>
      <c r="E331" s="8" t="s">
        <v>10990</v>
      </c>
      <c r="F331" s="4" t="str">
        <f>IFERROR(IF(VALUE(LEFT($E331,5))&gt;50000,"",_xlfn.XLOOKUP(IF(VALUE(LEFT($E331,2))&gt;9,VALUE(LEFT($E331,2)),"0"&amp;VALUE(LEFT($E331,2))),Sheet1!$E:$E,Sheet1!$F:$F)),"")</f>
        <v>北海道</v>
      </c>
      <c r="G331" s="4" t="str">
        <f t="shared" si="11"/>
        <v>私立</v>
      </c>
      <c r="H331" s="7" t="str">
        <f>IF($D331="上記以外の高等学校等",_xlfn.XLOOKUP(IF(VALUE(LEFT($E331,2))&gt;10,VALUE(LEFT($E331,2)),"0"&amp;VALUE(LEFT($E331,2))),Sheet1!$E:$E,Sheet1!$F:$F)&amp;"所在の"&amp;$D331,IF(OR($B331=1,$B331=2),$D331&amp;$C331,IF($B331=3,$D331&amp;"学校",IF($B331=6,_xlfn.TEXTBEFORE($D331,"高専")&amp;$C331,IF($B331=8,$C331&amp;"（"&amp;$D331&amp;"）",IF($B331=9,$D331,""))))))</f>
        <v>日本体育大学附属高等支援学校</v>
      </c>
    </row>
    <row r="332" spans="1:8">
      <c r="A332" s="4">
        <v>9</v>
      </c>
      <c r="B332" s="7">
        <v>9</v>
      </c>
      <c r="C332" s="7" t="str">
        <f t="shared" si="10"/>
        <v/>
      </c>
      <c r="D332" s="7" t="s">
        <v>35</v>
      </c>
      <c r="E332" s="8" t="s">
        <v>10988</v>
      </c>
      <c r="F332" s="4" t="str">
        <f>IFERROR(IF(VALUE(LEFT($E332,5))&gt;50000,"",_xlfn.XLOOKUP(IF(VALUE(LEFT($E332,2))&gt;9,VALUE(LEFT($E332,2)),"0"&amp;VALUE(LEFT($E332,2))),Sheet1!$E:$E,Sheet1!$F:$F)),"")</f>
        <v>北海道</v>
      </c>
      <c r="G332" s="4" t="str">
        <f t="shared" si="11"/>
        <v/>
      </c>
      <c r="H332" s="7" t="str">
        <f>IF($D332="上記以外の高等学校等",_xlfn.XLOOKUP(IF(VALUE(LEFT($E332,2))&gt;10,VALUE(LEFT($E332,2)),"0"&amp;VALUE(LEFT($E332,2))),Sheet1!$E:$E,Sheet1!$F:$F)&amp;"所在の"&amp;$D332,IF(OR($B332=1,$B332=2),$D332&amp;$C332,IF($B332=3,$D332&amp;"学校",IF($B332=6,_xlfn.TEXTBEFORE($D332,"高専")&amp;$C332,IF($B332=8,$C332&amp;"（"&amp;$D332&amp;"）",IF($B332=9,$D332,""))))))</f>
        <v>北海道所在の上記以外の高等学校等</v>
      </c>
    </row>
    <row r="333" spans="1:8">
      <c r="A333" s="4">
        <v>1</v>
      </c>
      <c r="B333" s="7">
        <v>3</v>
      </c>
      <c r="C333" s="7" t="str">
        <f t="shared" si="10"/>
        <v>特別支援学校</v>
      </c>
      <c r="D333" s="7" t="s">
        <v>10986</v>
      </c>
      <c r="E333" s="8" t="s">
        <v>10987</v>
      </c>
      <c r="F333" s="4" t="str">
        <f>IFERROR(IF(VALUE(LEFT($E333,5))&gt;50000,"",_xlfn.XLOOKUP(IF(VALUE(LEFT($E333,2))&gt;9,VALUE(LEFT($E333,2)),"0"&amp;VALUE(LEFT($E333,2))),Sheet1!$E:$E,Sheet1!$F:$F)),"")</f>
        <v>青森県</v>
      </c>
      <c r="G333" s="4" t="str">
        <f t="shared" si="11"/>
        <v>国立</v>
      </c>
      <c r="H333" s="7" t="str">
        <f>IF($D333="上記以外の高等学校等",_xlfn.XLOOKUP(IF(VALUE(LEFT($E333,2))&gt;10,VALUE(LEFT($E333,2)),"0"&amp;VALUE(LEFT($E333,2))),Sheet1!$E:$E,Sheet1!$F:$F)&amp;"所在の"&amp;$D333,IF(OR($B333=1,$B333=2),$D333&amp;$C333,IF($B333=3,$D333&amp;"学校",IF($B333=6,_xlfn.TEXTBEFORE($D333,"高専")&amp;$C333,IF($B333=8,$C333&amp;"（"&amp;$D333&amp;"）",IF($B333=9,$D333,""))))))</f>
        <v>弘前大学教育学部附属特別支援学校</v>
      </c>
    </row>
    <row r="334" spans="1:8">
      <c r="A334" s="4">
        <v>1</v>
      </c>
      <c r="B334" s="7">
        <v>6</v>
      </c>
      <c r="C334" s="7" t="str">
        <f t="shared" si="10"/>
        <v>高等専門学校</v>
      </c>
      <c r="D334" s="7" t="s">
        <v>10984</v>
      </c>
      <c r="E334" s="8" t="s">
        <v>10985</v>
      </c>
      <c r="F334" s="4" t="str">
        <f>IFERROR(IF(VALUE(LEFT($E334,5))&gt;50000,"",_xlfn.XLOOKUP(IF(VALUE(LEFT($E334,2))&gt;9,VALUE(LEFT($E334,2)),"0"&amp;VALUE(LEFT($E334,2))),Sheet1!$E:$E,Sheet1!$F:$F)),"")</f>
        <v>青森県</v>
      </c>
      <c r="G334" s="4" t="str">
        <f t="shared" si="11"/>
        <v>国立</v>
      </c>
      <c r="H334" s="7" t="str">
        <f>IF($D334="上記以外の高等学校等",_xlfn.XLOOKUP(IF(VALUE(LEFT($E334,2))&gt;10,VALUE(LEFT($E334,2)),"0"&amp;VALUE(LEFT($E334,2))),Sheet1!$E:$E,Sheet1!$F:$F)&amp;"所在の"&amp;$D334,IF(OR($B334=1,$B334=2),$D334&amp;$C334,IF($B334=3,$D334&amp;"学校",IF($B334=6,_xlfn.TEXTBEFORE($D334,"高専")&amp;$C334,IF($B334=8,$C334&amp;"（"&amp;$D334&amp;"）",IF($B334=9,$D334,""))))))</f>
        <v>八戸工業高等専門学校</v>
      </c>
    </row>
    <row r="335" spans="1:8">
      <c r="A335" s="4">
        <v>2</v>
      </c>
      <c r="B335" s="7">
        <v>1</v>
      </c>
      <c r="C335" s="7" t="str">
        <f t="shared" si="10"/>
        <v>高等学校</v>
      </c>
      <c r="D335" s="7" t="s">
        <v>10982</v>
      </c>
      <c r="E335" s="8" t="s">
        <v>10983</v>
      </c>
      <c r="F335" s="4" t="str">
        <f>IFERROR(IF(VALUE(LEFT($E335,5))&gt;50000,"",_xlfn.XLOOKUP(IF(VALUE(LEFT($E335,2))&gt;9,VALUE(LEFT($E335,2)),"0"&amp;VALUE(LEFT($E335,2))),Sheet1!$E:$E,Sheet1!$F:$F)),"")</f>
        <v>青森県</v>
      </c>
      <c r="G335" s="4" t="str">
        <f t="shared" si="11"/>
        <v>公立</v>
      </c>
      <c r="H335" s="7" t="str">
        <f>IF($D335="上記以外の高等学校等",_xlfn.XLOOKUP(IF(VALUE(LEFT($E335,2))&gt;10,VALUE(LEFT($E335,2)),"0"&amp;VALUE(LEFT($E335,2))),Sheet1!$E:$E,Sheet1!$F:$F)&amp;"所在の"&amp;$D335,IF(OR($B335=1,$B335=2),$D335&amp;$C335,IF($B335=3,$D335&amp;"学校",IF($B335=6,_xlfn.TEXTBEFORE($D335,"高専")&amp;$C335,IF($B335=8,$C335&amp;"（"&amp;$D335&amp;"）",IF($B335=9,$D335,""))))))</f>
        <v>青森高等学校</v>
      </c>
    </row>
    <row r="336" spans="1:8">
      <c r="A336" s="4">
        <v>2</v>
      </c>
      <c r="B336" s="7">
        <v>1</v>
      </c>
      <c r="C336" s="7" t="str">
        <f t="shared" si="10"/>
        <v>高等学校</v>
      </c>
      <c r="D336" s="7" t="s">
        <v>10980</v>
      </c>
      <c r="E336" s="8" t="s">
        <v>10981</v>
      </c>
      <c r="F336" s="4" t="str">
        <f>IFERROR(IF(VALUE(LEFT($E336,5))&gt;50000,"",_xlfn.XLOOKUP(IF(VALUE(LEFT($E336,2))&gt;9,VALUE(LEFT($E336,2)),"0"&amp;VALUE(LEFT($E336,2))),Sheet1!$E:$E,Sheet1!$F:$F)),"")</f>
        <v>青森県</v>
      </c>
      <c r="G336" s="4" t="str">
        <f t="shared" si="11"/>
        <v>公立</v>
      </c>
      <c r="H336" s="7" t="str">
        <f>IF($D336="上記以外の高等学校等",_xlfn.XLOOKUP(IF(VALUE(LEFT($E336,2))&gt;10,VALUE(LEFT($E336,2)),"0"&amp;VALUE(LEFT($E336,2))),Sheet1!$E:$E,Sheet1!$F:$F)&amp;"所在の"&amp;$D336,IF(OR($B336=1,$B336=2),$D336&amp;$C336,IF($B336=3,$D336&amp;"学校",IF($B336=6,_xlfn.TEXTBEFORE($D336,"高専")&amp;$C336,IF($B336=8,$C336&amp;"（"&amp;$D336&amp;"）",IF($B336=9,$D336,""))))))</f>
        <v>青森西高等学校</v>
      </c>
    </row>
    <row r="337" spans="1:8">
      <c r="A337" s="4">
        <v>2</v>
      </c>
      <c r="B337" s="7">
        <v>1</v>
      </c>
      <c r="C337" s="7" t="str">
        <f t="shared" si="10"/>
        <v>高等学校</v>
      </c>
      <c r="D337" s="7" t="s">
        <v>10978</v>
      </c>
      <c r="E337" s="8" t="s">
        <v>10979</v>
      </c>
      <c r="F337" s="4" t="str">
        <f>IFERROR(IF(VALUE(LEFT($E337,5))&gt;50000,"",_xlfn.XLOOKUP(IF(VALUE(LEFT($E337,2))&gt;9,VALUE(LEFT($E337,2)),"0"&amp;VALUE(LEFT($E337,2))),Sheet1!$E:$E,Sheet1!$F:$F)),"")</f>
        <v>青森県</v>
      </c>
      <c r="G337" s="4" t="str">
        <f t="shared" si="11"/>
        <v>公立</v>
      </c>
      <c r="H337" s="7" t="str">
        <f>IF($D337="上記以外の高等学校等",_xlfn.XLOOKUP(IF(VALUE(LEFT($E337,2))&gt;10,VALUE(LEFT($E337,2)),"0"&amp;VALUE(LEFT($E337,2))),Sheet1!$E:$E,Sheet1!$F:$F)&amp;"所在の"&amp;$D337,IF(OR($B337=1,$B337=2),$D337&amp;$C337,IF($B337=3,$D337&amp;"学校",IF($B337=6,_xlfn.TEXTBEFORE($D337,"高専")&amp;$C337,IF($B337=8,$C337&amp;"（"&amp;$D337&amp;"）",IF($B337=9,$D337,""))))))</f>
        <v>青森東高等学校</v>
      </c>
    </row>
    <row r="338" spans="1:8">
      <c r="A338" s="4">
        <v>2</v>
      </c>
      <c r="B338" s="7">
        <v>1</v>
      </c>
      <c r="C338" s="7" t="str">
        <f t="shared" si="10"/>
        <v>高等学校</v>
      </c>
      <c r="D338" s="7" t="s">
        <v>10976</v>
      </c>
      <c r="E338" s="8" t="s">
        <v>10977</v>
      </c>
      <c r="F338" s="4" t="str">
        <f>IFERROR(IF(VALUE(LEFT($E338,5))&gt;50000,"",_xlfn.XLOOKUP(IF(VALUE(LEFT($E338,2))&gt;9,VALUE(LEFT($E338,2)),"0"&amp;VALUE(LEFT($E338,2))),Sheet1!$E:$E,Sheet1!$F:$F)),"")</f>
        <v>青森県</v>
      </c>
      <c r="G338" s="4" t="str">
        <f t="shared" si="11"/>
        <v>公立</v>
      </c>
      <c r="H338" s="7" t="str">
        <f>IF($D338="上記以外の高等学校等",_xlfn.XLOOKUP(IF(VALUE(LEFT($E338,2))&gt;10,VALUE(LEFT($E338,2)),"0"&amp;VALUE(LEFT($E338,2))),Sheet1!$E:$E,Sheet1!$F:$F)&amp;"所在の"&amp;$D338,IF(OR($B338=1,$B338=2),$D338&amp;$C338,IF($B338=3,$D338&amp;"学校",IF($B338=6,_xlfn.TEXTBEFORE($D338,"高専")&amp;$C338,IF($B338=8,$C338&amp;"（"&amp;$D338&amp;"）",IF($B338=9,$D338,""))))))</f>
        <v>青森北高等学校</v>
      </c>
    </row>
    <row r="339" spans="1:8">
      <c r="A339" s="4">
        <v>2</v>
      </c>
      <c r="B339" s="7">
        <v>1</v>
      </c>
      <c r="C339" s="7" t="str">
        <f t="shared" si="10"/>
        <v>高等学校</v>
      </c>
      <c r="D339" s="7" t="s">
        <v>10974</v>
      </c>
      <c r="E339" s="8" t="s">
        <v>10975</v>
      </c>
      <c r="F339" s="4" t="str">
        <f>IFERROR(IF(VALUE(LEFT($E339,5))&gt;50000,"",_xlfn.XLOOKUP(IF(VALUE(LEFT($E339,2))&gt;9,VALUE(LEFT($E339,2)),"0"&amp;VALUE(LEFT($E339,2))),Sheet1!$E:$E,Sheet1!$F:$F)),"")</f>
        <v>青森県</v>
      </c>
      <c r="G339" s="4" t="str">
        <f t="shared" si="11"/>
        <v>公立</v>
      </c>
      <c r="H339" s="7" t="str">
        <f>IF($D339="上記以外の高等学校等",_xlfn.XLOOKUP(IF(VALUE(LEFT($E339,2))&gt;10,VALUE(LEFT($E339,2)),"0"&amp;VALUE(LEFT($E339,2))),Sheet1!$E:$E,Sheet1!$F:$F)&amp;"所在の"&amp;$D339,IF(OR($B339=1,$B339=2),$D339&amp;$C339,IF($B339=3,$D339&amp;"学校",IF($B339=6,_xlfn.TEXTBEFORE($D339,"高専")&amp;$C339,IF($B339=8,$C339&amp;"（"&amp;$D339&amp;"）",IF($B339=9,$D339,""))))))</f>
        <v>青森南高等学校</v>
      </c>
    </row>
    <row r="340" spans="1:8">
      <c r="A340" s="4">
        <v>2</v>
      </c>
      <c r="B340" s="7">
        <v>1</v>
      </c>
      <c r="C340" s="7" t="str">
        <f t="shared" si="10"/>
        <v>高等学校</v>
      </c>
      <c r="D340" s="7" t="s">
        <v>10972</v>
      </c>
      <c r="E340" s="8" t="s">
        <v>10973</v>
      </c>
      <c r="F340" s="4" t="str">
        <f>IFERROR(IF(VALUE(LEFT($E340,5))&gt;50000,"",_xlfn.XLOOKUP(IF(VALUE(LEFT($E340,2))&gt;9,VALUE(LEFT($E340,2)),"0"&amp;VALUE(LEFT($E340,2))),Sheet1!$E:$E,Sheet1!$F:$F)),"")</f>
        <v>青森県</v>
      </c>
      <c r="G340" s="4" t="str">
        <f t="shared" si="11"/>
        <v>公立</v>
      </c>
      <c r="H340" s="7" t="str">
        <f>IF($D340="上記以外の高等学校等",_xlfn.XLOOKUP(IF(VALUE(LEFT($E340,2))&gt;10,VALUE(LEFT($E340,2)),"0"&amp;VALUE(LEFT($E340,2))),Sheet1!$E:$E,Sheet1!$F:$F)&amp;"所在の"&amp;$D340,IF(OR($B340=1,$B340=2),$D340&amp;$C340,IF($B340=3,$D340&amp;"学校",IF($B340=6,_xlfn.TEXTBEFORE($D340,"高専")&amp;$C340,IF($B340=8,$C340&amp;"（"&amp;$D340&amp;"）",IF($B340=9,$D340,""))))))</f>
        <v>青森中央高等学校</v>
      </c>
    </row>
    <row r="341" spans="1:8">
      <c r="A341" s="4">
        <v>2</v>
      </c>
      <c r="B341" s="7">
        <v>1</v>
      </c>
      <c r="C341" s="7" t="str">
        <f t="shared" si="10"/>
        <v>高等学校</v>
      </c>
      <c r="D341" s="7" t="s">
        <v>10970</v>
      </c>
      <c r="E341" s="8" t="s">
        <v>10971</v>
      </c>
      <c r="F341" s="4" t="str">
        <f>IFERROR(IF(VALUE(LEFT($E341,5))&gt;50000,"",_xlfn.XLOOKUP(IF(VALUE(LEFT($E341,2))&gt;9,VALUE(LEFT($E341,2)),"0"&amp;VALUE(LEFT($E341,2))),Sheet1!$E:$E,Sheet1!$F:$F)),"")</f>
        <v>青森県</v>
      </c>
      <c r="G341" s="4" t="str">
        <f t="shared" si="11"/>
        <v>公立</v>
      </c>
      <c r="H341" s="7" t="str">
        <f>IF($D341="上記以外の高等学校等",_xlfn.XLOOKUP(IF(VALUE(LEFT($E341,2))&gt;10,VALUE(LEFT($E341,2)),"0"&amp;VALUE(LEFT($E341,2))),Sheet1!$E:$E,Sheet1!$F:$F)&amp;"所在の"&amp;$D341,IF(OR($B341=1,$B341=2),$D341&amp;$C341,IF($B341=3,$D341&amp;"学校",IF($B341=6,_xlfn.TEXTBEFORE($D341,"高専")&amp;$C341,IF($B341=8,$C341&amp;"（"&amp;$D341&amp;"）",IF($B341=9,$D341,""))))))</f>
        <v>弘前高等学校</v>
      </c>
    </row>
    <row r="342" spans="1:8">
      <c r="A342" s="4">
        <v>2</v>
      </c>
      <c r="B342" s="7">
        <v>1</v>
      </c>
      <c r="C342" s="7" t="str">
        <f t="shared" si="10"/>
        <v>高等学校</v>
      </c>
      <c r="D342" s="7" t="s">
        <v>10968</v>
      </c>
      <c r="E342" s="8" t="s">
        <v>10969</v>
      </c>
      <c r="F342" s="4" t="str">
        <f>IFERROR(IF(VALUE(LEFT($E342,5))&gt;50000,"",_xlfn.XLOOKUP(IF(VALUE(LEFT($E342,2))&gt;9,VALUE(LEFT($E342,2)),"0"&amp;VALUE(LEFT($E342,2))),Sheet1!$E:$E,Sheet1!$F:$F)),"")</f>
        <v>青森県</v>
      </c>
      <c r="G342" s="4" t="str">
        <f t="shared" si="11"/>
        <v>公立</v>
      </c>
      <c r="H342" s="7" t="str">
        <f>IF($D342="上記以外の高等学校等",_xlfn.XLOOKUP(IF(VALUE(LEFT($E342,2))&gt;10,VALUE(LEFT($E342,2)),"0"&amp;VALUE(LEFT($E342,2))),Sheet1!$E:$E,Sheet1!$F:$F)&amp;"所在の"&amp;$D342,IF(OR($B342=1,$B342=2),$D342&amp;$C342,IF($B342=3,$D342&amp;"学校",IF($B342=6,_xlfn.TEXTBEFORE($D342,"高専")&amp;$C342,IF($B342=8,$C342&amp;"（"&amp;$D342&amp;"）",IF($B342=9,$D342,""))))))</f>
        <v>弘前中央高等学校</v>
      </c>
    </row>
    <row r="343" spans="1:8">
      <c r="A343" s="4">
        <v>2</v>
      </c>
      <c r="B343" s="7">
        <v>1</v>
      </c>
      <c r="C343" s="7" t="str">
        <f t="shared" si="10"/>
        <v>高等学校</v>
      </c>
      <c r="D343" s="7" t="s">
        <v>10966</v>
      </c>
      <c r="E343" s="8" t="s">
        <v>10967</v>
      </c>
      <c r="F343" s="4" t="str">
        <f>IFERROR(IF(VALUE(LEFT($E343,5))&gt;50000,"",_xlfn.XLOOKUP(IF(VALUE(LEFT($E343,2))&gt;9,VALUE(LEFT($E343,2)),"0"&amp;VALUE(LEFT($E343,2))),Sheet1!$E:$E,Sheet1!$F:$F)),"")</f>
        <v>青森県</v>
      </c>
      <c r="G343" s="4" t="str">
        <f t="shared" si="11"/>
        <v>公立</v>
      </c>
      <c r="H343" s="7" t="str">
        <f>IF($D343="上記以外の高等学校等",_xlfn.XLOOKUP(IF(VALUE(LEFT($E343,2))&gt;10,VALUE(LEFT($E343,2)),"0"&amp;VALUE(LEFT($E343,2))),Sheet1!$E:$E,Sheet1!$F:$F)&amp;"所在の"&amp;$D343,IF(OR($B343=1,$B343=2),$D343&amp;$C343,IF($B343=3,$D343&amp;"学校",IF($B343=6,_xlfn.TEXTBEFORE($D343,"高専")&amp;$C343,IF($B343=8,$C343&amp;"（"&amp;$D343&amp;"）",IF($B343=9,$D343,""))))))</f>
        <v>弘前南高等学校</v>
      </c>
    </row>
    <row r="344" spans="1:8">
      <c r="A344" s="4">
        <v>2</v>
      </c>
      <c r="B344" s="7">
        <v>1</v>
      </c>
      <c r="C344" s="7" t="str">
        <f t="shared" si="10"/>
        <v>高等学校</v>
      </c>
      <c r="D344" s="7" t="s">
        <v>10964</v>
      </c>
      <c r="E344" s="8" t="s">
        <v>10965</v>
      </c>
      <c r="F344" s="4" t="str">
        <f>IFERROR(IF(VALUE(LEFT($E344,5))&gt;50000,"",_xlfn.XLOOKUP(IF(VALUE(LEFT($E344,2))&gt;9,VALUE(LEFT($E344,2)),"0"&amp;VALUE(LEFT($E344,2))),Sheet1!$E:$E,Sheet1!$F:$F)),"")</f>
        <v>青森県</v>
      </c>
      <c r="G344" s="4" t="str">
        <f t="shared" si="11"/>
        <v>公立</v>
      </c>
      <c r="H344" s="7" t="str">
        <f>IF($D344="上記以外の高等学校等",_xlfn.XLOOKUP(IF(VALUE(LEFT($E344,2))&gt;10,VALUE(LEFT($E344,2)),"0"&amp;VALUE(LEFT($E344,2))),Sheet1!$E:$E,Sheet1!$F:$F)&amp;"所在の"&amp;$D344,IF(OR($B344=1,$B344=2),$D344&amp;$C344,IF($B344=3,$D344&amp;"学校",IF($B344=6,_xlfn.TEXTBEFORE($D344,"高専")&amp;$C344,IF($B344=8,$C344&amp;"（"&amp;$D344&amp;"）",IF($B344=9,$D344,""))))))</f>
        <v>八戸高等学校</v>
      </c>
    </row>
    <row r="345" spans="1:8">
      <c r="A345" s="4">
        <v>2</v>
      </c>
      <c r="B345" s="7">
        <v>1</v>
      </c>
      <c r="C345" s="7" t="str">
        <f t="shared" si="10"/>
        <v>高等学校</v>
      </c>
      <c r="D345" s="7" t="s">
        <v>10962</v>
      </c>
      <c r="E345" s="8" t="s">
        <v>10963</v>
      </c>
      <c r="F345" s="4" t="str">
        <f>IFERROR(IF(VALUE(LEFT($E345,5))&gt;50000,"",_xlfn.XLOOKUP(IF(VALUE(LEFT($E345,2))&gt;9,VALUE(LEFT($E345,2)),"0"&amp;VALUE(LEFT($E345,2))),Sheet1!$E:$E,Sheet1!$F:$F)),"")</f>
        <v>青森県</v>
      </c>
      <c r="G345" s="4" t="str">
        <f t="shared" si="11"/>
        <v>公立</v>
      </c>
      <c r="H345" s="7" t="str">
        <f>IF($D345="上記以外の高等学校等",_xlfn.XLOOKUP(IF(VALUE(LEFT($E345,2))&gt;10,VALUE(LEFT($E345,2)),"0"&amp;VALUE(LEFT($E345,2))),Sheet1!$E:$E,Sheet1!$F:$F)&amp;"所在の"&amp;$D345,IF(OR($B345=1,$B345=2),$D345&amp;$C345,IF($B345=3,$D345&amp;"学校",IF($B345=6,_xlfn.TEXTBEFORE($D345,"高専")&amp;$C345,IF($B345=8,$C345&amp;"（"&amp;$D345&amp;"）",IF($B345=9,$D345,""))))))</f>
        <v>八戸東高等学校</v>
      </c>
    </row>
    <row r="346" spans="1:8">
      <c r="A346" s="4">
        <v>2</v>
      </c>
      <c r="B346" s="7">
        <v>1</v>
      </c>
      <c r="C346" s="7" t="str">
        <f t="shared" si="10"/>
        <v>高等学校</v>
      </c>
      <c r="D346" s="7" t="s">
        <v>10960</v>
      </c>
      <c r="E346" s="8" t="s">
        <v>10961</v>
      </c>
      <c r="F346" s="4" t="str">
        <f>IFERROR(IF(VALUE(LEFT($E346,5))&gt;50000,"",_xlfn.XLOOKUP(IF(VALUE(LEFT($E346,2))&gt;9,VALUE(LEFT($E346,2)),"0"&amp;VALUE(LEFT($E346,2))),Sheet1!$E:$E,Sheet1!$F:$F)),"")</f>
        <v>青森県</v>
      </c>
      <c r="G346" s="4" t="str">
        <f t="shared" si="11"/>
        <v>公立</v>
      </c>
      <c r="H346" s="7" t="str">
        <f>IF($D346="上記以外の高等学校等",_xlfn.XLOOKUP(IF(VALUE(LEFT($E346,2))&gt;10,VALUE(LEFT($E346,2)),"0"&amp;VALUE(LEFT($E346,2))),Sheet1!$E:$E,Sheet1!$F:$F)&amp;"所在の"&amp;$D346,IF(OR($B346=1,$B346=2),$D346&amp;$C346,IF($B346=3,$D346&amp;"学校",IF($B346=6,_xlfn.TEXTBEFORE($D346,"高専")&amp;$C346,IF($B346=8,$C346&amp;"（"&amp;$D346&amp;"）",IF($B346=9,$D346,""))))))</f>
        <v>八戸北高等学校</v>
      </c>
    </row>
    <row r="347" spans="1:8">
      <c r="A347" s="4">
        <v>2</v>
      </c>
      <c r="B347" s="7">
        <v>1</v>
      </c>
      <c r="C347" s="7" t="str">
        <f t="shared" si="10"/>
        <v>高等学校</v>
      </c>
      <c r="D347" s="7" t="s">
        <v>10958</v>
      </c>
      <c r="E347" s="8" t="s">
        <v>10959</v>
      </c>
      <c r="F347" s="4" t="str">
        <f>IFERROR(IF(VALUE(LEFT($E347,5))&gt;50000,"",_xlfn.XLOOKUP(IF(VALUE(LEFT($E347,2))&gt;9,VALUE(LEFT($E347,2)),"0"&amp;VALUE(LEFT($E347,2))),Sheet1!$E:$E,Sheet1!$F:$F)),"")</f>
        <v>青森県</v>
      </c>
      <c r="G347" s="4" t="str">
        <f t="shared" si="11"/>
        <v>公立</v>
      </c>
      <c r="H347" s="7" t="str">
        <f>IF($D347="上記以外の高等学校等",_xlfn.XLOOKUP(IF(VALUE(LEFT($E347,2))&gt;10,VALUE(LEFT($E347,2)),"0"&amp;VALUE(LEFT($E347,2))),Sheet1!$E:$E,Sheet1!$F:$F)&amp;"所在の"&amp;$D347,IF(OR($B347=1,$B347=2),$D347&amp;$C347,IF($B347=3,$D347&amp;"学校",IF($B347=6,_xlfn.TEXTBEFORE($D347,"高専")&amp;$C347,IF($B347=8,$C347&amp;"（"&amp;$D347&amp;"）",IF($B347=9,$D347,""))))))</f>
        <v>八戸西高等学校</v>
      </c>
    </row>
    <row r="348" spans="1:8">
      <c r="A348" s="4">
        <v>2</v>
      </c>
      <c r="B348" s="7">
        <v>1</v>
      </c>
      <c r="C348" s="7" t="str">
        <f t="shared" si="10"/>
        <v>高等学校</v>
      </c>
      <c r="D348" s="7" t="s">
        <v>10956</v>
      </c>
      <c r="E348" s="8" t="s">
        <v>10957</v>
      </c>
      <c r="F348" s="4" t="str">
        <f>IFERROR(IF(VALUE(LEFT($E348,5))&gt;50000,"",_xlfn.XLOOKUP(IF(VALUE(LEFT($E348,2))&gt;9,VALUE(LEFT($E348,2)),"0"&amp;VALUE(LEFT($E348,2))),Sheet1!$E:$E,Sheet1!$F:$F)),"")</f>
        <v>青森県</v>
      </c>
      <c r="G348" s="4" t="str">
        <f t="shared" si="11"/>
        <v>公立</v>
      </c>
      <c r="H348" s="7" t="str">
        <f>IF($D348="上記以外の高等学校等",_xlfn.XLOOKUP(IF(VALUE(LEFT($E348,2))&gt;10,VALUE(LEFT($E348,2)),"0"&amp;VALUE(LEFT($E348,2))),Sheet1!$E:$E,Sheet1!$F:$F)&amp;"所在の"&amp;$D348,IF(OR($B348=1,$B348=2),$D348&amp;$C348,IF($B348=3,$D348&amp;"学校",IF($B348=6,_xlfn.TEXTBEFORE($D348,"高専")&amp;$C348,IF($B348=8,$C348&amp;"（"&amp;$D348&amp;"）",IF($B348=9,$D348,""))))))</f>
        <v>木造高等学校</v>
      </c>
    </row>
    <row r="349" spans="1:8">
      <c r="A349" s="4">
        <v>2</v>
      </c>
      <c r="B349" s="7">
        <v>1</v>
      </c>
      <c r="C349" s="7" t="str">
        <f t="shared" si="10"/>
        <v>高等学校</v>
      </c>
      <c r="D349" s="7" t="s">
        <v>10954</v>
      </c>
      <c r="E349" s="8" t="s">
        <v>10955</v>
      </c>
      <c r="F349" s="4" t="str">
        <f>IFERROR(IF(VALUE(LEFT($E349,5))&gt;50000,"",_xlfn.XLOOKUP(IF(VALUE(LEFT($E349,2))&gt;9,VALUE(LEFT($E349,2)),"0"&amp;VALUE(LEFT($E349,2))),Sheet1!$E:$E,Sheet1!$F:$F)),"")</f>
        <v>青森県</v>
      </c>
      <c r="G349" s="4" t="str">
        <f t="shared" si="11"/>
        <v>公立</v>
      </c>
      <c r="H349" s="7" t="str">
        <f>IF($D349="上記以外の高等学校等",_xlfn.XLOOKUP(IF(VALUE(LEFT($E349,2))&gt;10,VALUE(LEFT($E349,2)),"0"&amp;VALUE(LEFT($E349,2))),Sheet1!$E:$E,Sheet1!$F:$F)&amp;"所在の"&amp;$D349,IF(OR($B349=1,$B349=2),$D349&amp;$C349,IF($B349=3,$D349&amp;"学校",IF($B349=6,_xlfn.TEXTBEFORE($D349,"高専")&amp;$C349,IF($B349=8,$C349&amp;"（"&amp;$D349&amp;"）",IF($B349=9,$D349,""))))))</f>
        <v>鰺ケ沢高等学校</v>
      </c>
    </row>
    <row r="350" spans="1:8">
      <c r="A350" s="4">
        <v>2</v>
      </c>
      <c r="B350" s="7">
        <v>1</v>
      </c>
      <c r="C350" s="7" t="str">
        <f t="shared" si="10"/>
        <v>高等学校</v>
      </c>
      <c r="D350" s="7" t="s">
        <v>10952</v>
      </c>
      <c r="E350" s="8" t="s">
        <v>10953</v>
      </c>
      <c r="F350" s="4" t="str">
        <f>IFERROR(IF(VALUE(LEFT($E350,5))&gt;50000,"",_xlfn.XLOOKUP(IF(VALUE(LEFT($E350,2))&gt;9,VALUE(LEFT($E350,2)),"0"&amp;VALUE(LEFT($E350,2))),Sheet1!$E:$E,Sheet1!$F:$F)),"")</f>
        <v>青森県</v>
      </c>
      <c r="G350" s="4" t="str">
        <f t="shared" si="11"/>
        <v>公立</v>
      </c>
      <c r="H350" s="7" t="str">
        <f>IF($D350="上記以外の高等学校等",_xlfn.XLOOKUP(IF(VALUE(LEFT($E350,2))&gt;10,VALUE(LEFT($E350,2)),"0"&amp;VALUE(LEFT($E350,2))),Sheet1!$E:$E,Sheet1!$F:$F)&amp;"所在の"&amp;$D350,IF(OR($B350=1,$B350=2),$D350&amp;$C350,IF($B350=3,$D350&amp;"学校",IF($B350=6,_xlfn.TEXTBEFORE($D350,"高専")&amp;$C350,IF($B350=8,$C350&amp;"（"&amp;$D350&amp;"）",IF($B350=9,$D350,""))))))</f>
        <v>五所川原高等学校</v>
      </c>
    </row>
    <row r="351" spans="1:8">
      <c r="A351" s="4">
        <v>2</v>
      </c>
      <c r="B351" s="7">
        <v>1</v>
      </c>
      <c r="C351" s="7" t="str">
        <f t="shared" si="10"/>
        <v>高等学校</v>
      </c>
      <c r="D351" s="7" t="s">
        <v>10950</v>
      </c>
      <c r="E351" s="8" t="s">
        <v>10951</v>
      </c>
      <c r="F351" s="4" t="str">
        <f>IFERROR(IF(VALUE(LEFT($E351,5))&gt;50000,"",_xlfn.XLOOKUP(IF(VALUE(LEFT($E351,2))&gt;9,VALUE(LEFT($E351,2)),"0"&amp;VALUE(LEFT($E351,2))),Sheet1!$E:$E,Sheet1!$F:$F)),"")</f>
        <v>青森県</v>
      </c>
      <c r="G351" s="4" t="str">
        <f t="shared" si="11"/>
        <v>公立</v>
      </c>
      <c r="H351" s="7" t="str">
        <f>IF($D351="上記以外の高等学校等",_xlfn.XLOOKUP(IF(VALUE(LEFT($E351,2))&gt;10,VALUE(LEFT($E351,2)),"0"&amp;VALUE(LEFT($E351,2))),Sheet1!$E:$E,Sheet1!$F:$F)&amp;"所在の"&amp;$D351,IF(OR($B351=1,$B351=2),$D351&amp;$C351,IF($B351=3,$D351&amp;"学校",IF($B351=6,_xlfn.TEXTBEFORE($D351,"高専")&amp;$C351,IF($B351=8,$C351&amp;"（"&amp;$D351&amp;"）",IF($B351=9,$D351,""))))))</f>
        <v>浪岡高等学校</v>
      </c>
    </row>
    <row r="352" spans="1:8">
      <c r="A352" s="4">
        <v>2</v>
      </c>
      <c r="B352" s="7">
        <v>1</v>
      </c>
      <c r="C352" s="7" t="str">
        <f t="shared" si="10"/>
        <v>高等学校</v>
      </c>
      <c r="D352" s="7" t="s">
        <v>10948</v>
      </c>
      <c r="E352" s="8" t="s">
        <v>10949</v>
      </c>
      <c r="F352" s="4" t="str">
        <f>IFERROR(IF(VALUE(LEFT($E352,5))&gt;50000,"",_xlfn.XLOOKUP(IF(VALUE(LEFT($E352,2))&gt;9,VALUE(LEFT($E352,2)),"0"&amp;VALUE(LEFT($E352,2))),Sheet1!$E:$E,Sheet1!$F:$F)),"")</f>
        <v>青森県</v>
      </c>
      <c r="G352" s="4" t="str">
        <f t="shared" si="11"/>
        <v>公立</v>
      </c>
      <c r="H352" s="7" t="str">
        <f>IF($D352="上記以外の高等学校等",_xlfn.XLOOKUP(IF(VALUE(LEFT($E352,2))&gt;10,VALUE(LEFT($E352,2)),"0"&amp;VALUE(LEFT($E352,2))),Sheet1!$E:$E,Sheet1!$F:$F)&amp;"所在の"&amp;$D352,IF(OR($B352=1,$B352=2),$D352&amp;$C352,IF($B352=3,$D352&amp;"学校",IF($B352=6,_xlfn.TEXTBEFORE($D352,"高専")&amp;$C352,IF($B352=8,$C352&amp;"（"&amp;$D352&amp;"）",IF($B352=9,$D352,""))))))</f>
        <v>野辺地高等学校</v>
      </c>
    </row>
    <row r="353" spans="1:8">
      <c r="A353" s="4">
        <v>2</v>
      </c>
      <c r="B353" s="7">
        <v>1</v>
      </c>
      <c r="C353" s="7" t="str">
        <f t="shared" si="10"/>
        <v>高等学校</v>
      </c>
      <c r="D353" s="7" t="s">
        <v>10946</v>
      </c>
      <c r="E353" s="8" t="s">
        <v>10947</v>
      </c>
      <c r="F353" s="4" t="str">
        <f>IFERROR(IF(VALUE(LEFT($E353,5))&gt;50000,"",_xlfn.XLOOKUP(IF(VALUE(LEFT($E353,2))&gt;9,VALUE(LEFT($E353,2)),"0"&amp;VALUE(LEFT($E353,2))),Sheet1!$E:$E,Sheet1!$F:$F)),"")</f>
        <v>青森県</v>
      </c>
      <c r="G353" s="4" t="str">
        <f t="shared" si="11"/>
        <v>公立</v>
      </c>
      <c r="H353" s="7" t="str">
        <f>IF($D353="上記以外の高等学校等",_xlfn.XLOOKUP(IF(VALUE(LEFT($E353,2))&gt;10,VALUE(LEFT($E353,2)),"0"&amp;VALUE(LEFT($E353,2))),Sheet1!$E:$E,Sheet1!$F:$F)&amp;"所在の"&amp;$D353,IF(OR($B353=1,$B353=2),$D353&amp;$C353,IF($B353=3,$D353&amp;"学校",IF($B353=6,_xlfn.TEXTBEFORE($D353,"高専")&amp;$C353,IF($B353=8,$C353&amp;"（"&amp;$D353&amp;"）",IF($B353=9,$D353,""))))))</f>
        <v>七戸高等学校</v>
      </c>
    </row>
    <row r="354" spans="1:8">
      <c r="A354" s="4">
        <v>2</v>
      </c>
      <c r="B354" s="7">
        <v>1</v>
      </c>
      <c r="C354" s="7" t="str">
        <f t="shared" si="10"/>
        <v>高等学校</v>
      </c>
      <c r="D354" s="7" t="s">
        <v>10944</v>
      </c>
      <c r="E354" s="8" t="s">
        <v>10945</v>
      </c>
      <c r="F354" s="4" t="str">
        <f>IFERROR(IF(VALUE(LEFT($E354,5))&gt;50000,"",_xlfn.XLOOKUP(IF(VALUE(LEFT($E354,2))&gt;9,VALUE(LEFT($E354,2)),"0"&amp;VALUE(LEFT($E354,2))),Sheet1!$E:$E,Sheet1!$F:$F)),"")</f>
        <v>青森県</v>
      </c>
      <c r="G354" s="4" t="str">
        <f t="shared" si="11"/>
        <v>公立</v>
      </c>
      <c r="H354" s="7" t="str">
        <f>IF($D354="上記以外の高等学校等",_xlfn.XLOOKUP(IF(VALUE(LEFT($E354,2))&gt;10,VALUE(LEFT($E354,2)),"0"&amp;VALUE(LEFT($E354,2))),Sheet1!$E:$E,Sheet1!$F:$F)&amp;"所在の"&amp;$D354,IF(OR($B354=1,$B354=2),$D354&amp;$C354,IF($B354=3,$D354&amp;"学校",IF($B354=6,_xlfn.TEXTBEFORE($D354,"高専")&amp;$C354,IF($B354=8,$C354&amp;"（"&amp;$D354&amp;"）",IF($B354=9,$D354,""))))))</f>
        <v>百石高等学校</v>
      </c>
    </row>
    <row r="355" spans="1:8">
      <c r="A355" s="4">
        <v>2</v>
      </c>
      <c r="B355" s="7">
        <v>1</v>
      </c>
      <c r="C355" s="7" t="str">
        <f t="shared" si="10"/>
        <v>高等学校</v>
      </c>
      <c r="D355" s="7" t="s">
        <v>10942</v>
      </c>
      <c r="E355" s="8" t="s">
        <v>10943</v>
      </c>
      <c r="F355" s="4" t="str">
        <f>IFERROR(IF(VALUE(LEFT($E355,5))&gt;50000,"",_xlfn.XLOOKUP(IF(VALUE(LEFT($E355,2))&gt;9,VALUE(LEFT($E355,2)),"0"&amp;VALUE(LEFT($E355,2))),Sheet1!$E:$E,Sheet1!$F:$F)),"")</f>
        <v>青森県</v>
      </c>
      <c r="G355" s="4" t="str">
        <f t="shared" si="11"/>
        <v>公立</v>
      </c>
      <c r="H355" s="7" t="str">
        <f>IF($D355="上記以外の高等学校等",_xlfn.XLOOKUP(IF(VALUE(LEFT($E355,2))&gt;10,VALUE(LEFT($E355,2)),"0"&amp;VALUE(LEFT($E355,2))),Sheet1!$E:$E,Sheet1!$F:$F)&amp;"所在の"&amp;$D355,IF(OR($B355=1,$B355=2),$D355&amp;$C355,IF($B355=3,$D355&amp;"学校",IF($B355=6,_xlfn.TEXTBEFORE($D355,"高専")&amp;$C355,IF($B355=8,$C355&amp;"（"&amp;$D355&amp;"）",IF($B355=9,$D355,""))))))</f>
        <v>三本木高等学校</v>
      </c>
    </row>
    <row r="356" spans="1:8">
      <c r="A356" s="4">
        <v>2</v>
      </c>
      <c r="B356" s="7">
        <v>1</v>
      </c>
      <c r="C356" s="7" t="str">
        <f t="shared" si="10"/>
        <v>高等学校</v>
      </c>
      <c r="D356" s="7" t="s">
        <v>10940</v>
      </c>
      <c r="E356" s="8" t="s">
        <v>10941</v>
      </c>
      <c r="F356" s="4" t="str">
        <f>IFERROR(IF(VALUE(LEFT($E356,5))&gt;50000,"",_xlfn.XLOOKUP(IF(VALUE(LEFT($E356,2))&gt;9,VALUE(LEFT($E356,2)),"0"&amp;VALUE(LEFT($E356,2))),Sheet1!$E:$E,Sheet1!$F:$F)),"")</f>
        <v>青森県</v>
      </c>
      <c r="G356" s="4" t="str">
        <f t="shared" si="11"/>
        <v>公立</v>
      </c>
      <c r="H356" s="7" t="str">
        <f>IF($D356="上記以外の高等学校等",_xlfn.XLOOKUP(IF(VALUE(LEFT($E356,2))&gt;10,VALUE(LEFT($E356,2)),"0"&amp;VALUE(LEFT($E356,2))),Sheet1!$E:$E,Sheet1!$F:$F)&amp;"所在の"&amp;$D356,IF(OR($B356=1,$B356=2),$D356&amp;$C356,IF($B356=3,$D356&amp;"学校",IF($B356=6,_xlfn.TEXTBEFORE($D356,"高専")&amp;$C356,IF($B356=8,$C356&amp;"（"&amp;$D356&amp;"）",IF($B356=9,$D356,""))))))</f>
        <v>三沢高等学校</v>
      </c>
    </row>
    <row r="357" spans="1:8">
      <c r="A357" s="4">
        <v>2</v>
      </c>
      <c r="B357" s="7">
        <v>1</v>
      </c>
      <c r="C357" s="7" t="str">
        <f t="shared" si="10"/>
        <v>高等学校</v>
      </c>
      <c r="D357" s="7" t="s">
        <v>10938</v>
      </c>
      <c r="E357" s="8" t="s">
        <v>10939</v>
      </c>
      <c r="F357" s="4" t="str">
        <f>IFERROR(IF(VALUE(LEFT($E357,5))&gt;50000,"",_xlfn.XLOOKUP(IF(VALUE(LEFT($E357,2))&gt;9,VALUE(LEFT($E357,2)),"0"&amp;VALUE(LEFT($E357,2))),Sheet1!$E:$E,Sheet1!$F:$F)),"")</f>
        <v>青森県</v>
      </c>
      <c r="G357" s="4" t="str">
        <f t="shared" si="11"/>
        <v>公立</v>
      </c>
      <c r="H357" s="7" t="str">
        <f>IF($D357="上記以外の高等学校等",_xlfn.XLOOKUP(IF(VALUE(LEFT($E357,2))&gt;10,VALUE(LEFT($E357,2)),"0"&amp;VALUE(LEFT($E357,2))),Sheet1!$E:$E,Sheet1!$F:$F)&amp;"所在の"&amp;$D357,IF(OR($B357=1,$B357=2),$D357&amp;$C357,IF($B357=3,$D357&amp;"学校",IF($B357=6,_xlfn.TEXTBEFORE($D357,"高専")&amp;$C357,IF($B357=8,$C357&amp;"（"&amp;$D357&amp;"）",IF($B357=9,$D357,""))))))</f>
        <v>田名部高等学校</v>
      </c>
    </row>
    <row r="358" spans="1:8">
      <c r="A358" s="4">
        <v>2</v>
      </c>
      <c r="B358" s="7">
        <v>1</v>
      </c>
      <c r="C358" s="7" t="str">
        <f t="shared" si="10"/>
        <v>高等学校</v>
      </c>
      <c r="D358" s="7" t="s">
        <v>10936</v>
      </c>
      <c r="E358" s="8" t="s">
        <v>10937</v>
      </c>
      <c r="F358" s="4" t="str">
        <f>IFERROR(IF(VALUE(LEFT($E358,5))&gt;50000,"",_xlfn.XLOOKUP(IF(VALUE(LEFT($E358,2))&gt;9,VALUE(LEFT($E358,2)),"0"&amp;VALUE(LEFT($E358,2))),Sheet1!$E:$E,Sheet1!$F:$F)),"")</f>
        <v>青森県</v>
      </c>
      <c r="G358" s="4" t="str">
        <f t="shared" si="11"/>
        <v>公立</v>
      </c>
      <c r="H358" s="7" t="str">
        <f>IF($D358="上記以外の高等学校等",_xlfn.XLOOKUP(IF(VALUE(LEFT($E358,2))&gt;10,VALUE(LEFT($E358,2)),"0"&amp;VALUE(LEFT($E358,2))),Sheet1!$E:$E,Sheet1!$F:$F)&amp;"所在の"&amp;$D358,IF(OR($B358=1,$B358=2),$D358&amp;$C358,IF($B358=3,$D358&amp;"学校",IF($B358=6,_xlfn.TEXTBEFORE($D358,"高専")&amp;$C358,IF($B358=8,$C358&amp;"（"&amp;$D358&amp;"）",IF($B358=9,$D358,""))))))</f>
        <v>大湊高等学校</v>
      </c>
    </row>
    <row r="359" spans="1:8">
      <c r="A359" s="4">
        <v>2</v>
      </c>
      <c r="B359" s="7">
        <v>1</v>
      </c>
      <c r="C359" s="7" t="str">
        <f t="shared" si="10"/>
        <v>高等学校</v>
      </c>
      <c r="D359" s="7" t="s">
        <v>10934</v>
      </c>
      <c r="E359" s="8" t="s">
        <v>10935</v>
      </c>
      <c r="F359" s="4" t="str">
        <f>IFERROR(IF(VALUE(LEFT($E359,5))&gt;50000,"",_xlfn.XLOOKUP(IF(VALUE(LEFT($E359,2))&gt;9,VALUE(LEFT($E359,2)),"0"&amp;VALUE(LEFT($E359,2))),Sheet1!$E:$E,Sheet1!$F:$F)),"")</f>
        <v>青森県</v>
      </c>
      <c r="G359" s="4" t="str">
        <f t="shared" si="11"/>
        <v>公立</v>
      </c>
      <c r="H359" s="7" t="str">
        <f>IF($D359="上記以外の高等学校等",_xlfn.XLOOKUP(IF(VALUE(LEFT($E359,2))&gt;10,VALUE(LEFT($E359,2)),"0"&amp;VALUE(LEFT($E359,2))),Sheet1!$E:$E,Sheet1!$F:$F)&amp;"所在の"&amp;$D359,IF(OR($B359=1,$B359=2),$D359&amp;$C359,IF($B359=3,$D359&amp;"学校",IF($B359=6,_xlfn.TEXTBEFORE($D359,"高専")&amp;$C359,IF($B359=8,$C359&amp;"（"&amp;$D359&amp;"）",IF($B359=9,$D359,""))))))</f>
        <v>大間高等学校</v>
      </c>
    </row>
    <row r="360" spans="1:8">
      <c r="A360" s="4">
        <v>2</v>
      </c>
      <c r="B360" s="7">
        <v>1</v>
      </c>
      <c r="C360" s="7" t="str">
        <f t="shared" si="10"/>
        <v>高等学校</v>
      </c>
      <c r="D360" s="7" t="s">
        <v>10932</v>
      </c>
      <c r="E360" s="8" t="s">
        <v>10933</v>
      </c>
      <c r="F360" s="4" t="str">
        <f>IFERROR(IF(VALUE(LEFT($E360,5))&gt;50000,"",_xlfn.XLOOKUP(IF(VALUE(LEFT($E360,2))&gt;9,VALUE(LEFT($E360,2)),"0"&amp;VALUE(LEFT($E360,2))),Sheet1!$E:$E,Sheet1!$F:$F)),"")</f>
        <v>青森県</v>
      </c>
      <c r="G360" s="4" t="str">
        <f t="shared" si="11"/>
        <v>公立</v>
      </c>
      <c r="H360" s="7" t="str">
        <f>IF($D360="上記以外の高等学校等",_xlfn.XLOOKUP(IF(VALUE(LEFT($E360,2))&gt;10,VALUE(LEFT($E360,2)),"0"&amp;VALUE(LEFT($E360,2))),Sheet1!$E:$E,Sheet1!$F:$F)&amp;"所在の"&amp;$D360,IF(OR($B360=1,$B360=2),$D360&amp;$C360,IF($B360=3,$D360&amp;"学校",IF($B360=6,_xlfn.TEXTBEFORE($D360,"高専")&amp;$C360,IF($B360=8,$C360&amp;"（"&amp;$D360&amp;"）",IF($B360=9,$D360,""))))))</f>
        <v>三戸高等学校</v>
      </c>
    </row>
    <row r="361" spans="1:8">
      <c r="A361" s="4">
        <v>2</v>
      </c>
      <c r="B361" s="7">
        <v>1</v>
      </c>
      <c r="C361" s="7" t="str">
        <f t="shared" si="10"/>
        <v>高等学校</v>
      </c>
      <c r="D361" s="7" t="s">
        <v>10930</v>
      </c>
      <c r="E361" s="8" t="s">
        <v>10931</v>
      </c>
      <c r="F361" s="4" t="str">
        <f>IFERROR(IF(VALUE(LEFT($E361,5))&gt;50000,"",_xlfn.XLOOKUP(IF(VALUE(LEFT($E361,2))&gt;9,VALUE(LEFT($E361,2)),"0"&amp;VALUE(LEFT($E361,2))),Sheet1!$E:$E,Sheet1!$F:$F)),"")</f>
        <v>青森県</v>
      </c>
      <c r="G361" s="4" t="str">
        <f t="shared" si="11"/>
        <v>公立</v>
      </c>
      <c r="H361" s="7" t="str">
        <f>IF($D361="上記以外の高等学校等",_xlfn.XLOOKUP(IF(VALUE(LEFT($E361,2))&gt;10,VALUE(LEFT($E361,2)),"0"&amp;VALUE(LEFT($E361,2))),Sheet1!$E:$E,Sheet1!$F:$F)&amp;"所在の"&amp;$D361,IF(OR($B361=1,$B361=2),$D361&amp;$C361,IF($B361=3,$D361&amp;"学校",IF($B361=6,_xlfn.TEXTBEFORE($D361,"高専")&amp;$C361,IF($B361=8,$C361&amp;"（"&amp;$D361&amp;"）",IF($B361=9,$D361,""))))))</f>
        <v>柏木農業高等学校</v>
      </c>
    </row>
    <row r="362" spans="1:8">
      <c r="A362" s="4">
        <v>2</v>
      </c>
      <c r="B362" s="7">
        <v>1</v>
      </c>
      <c r="C362" s="7" t="str">
        <f t="shared" si="10"/>
        <v>高等学校</v>
      </c>
      <c r="D362" s="7" t="s">
        <v>10928</v>
      </c>
      <c r="E362" s="8" t="s">
        <v>10929</v>
      </c>
      <c r="F362" s="4" t="str">
        <f>IFERROR(IF(VALUE(LEFT($E362,5))&gt;50000,"",_xlfn.XLOOKUP(IF(VALUE(LEFT($E362,2))&gt;9,VALUE(LEFT($E362,2)),"0"&amp;VALUE(LEFT($E362,2))),Sheet1!$E:$E,Sheet1!$F:$F)),"")</f>
        <v>青森県</v>
      </c>
      <c r="G362" s="4" t="str">
        <f t="shared" si="11"/>
        <v>公立</v>
      </c>
      <c r="H362" s="7" t="str">
        <f>IF($D362="上記以外の高等学校等",_xlfn.XLOOKUP(IF(VALUE(LEFT($E362,2))&gt;10,VALUE(LEFT($E362,2)),"0"&amp;VALUE(LEFT($E362,2))),Sheet1!$E:$E,Sheet1!$F:$F)&amp;"所在の"&amp;$D362,IF(OR($B362=1,$B362=2),$D362&amp;$C362,IF($B362=3,$D362&amp;"学校",IF($B362=6,_xlfn.TEXTBEFORE($D362,"高専")&amp;$C362,IF($B362=8,$C362&amp;"（"&amp;$D362&amp;"）",IF($B362=9,$D362,""))))))</f>
        <v>五所川原農林高等学校</v>
      </c>
    </row>
    <row r="363" spans="1:8">
      <c r="A363" s="4">
        <v>2</v>
      </c>
      <c r="B363" s="7">
        <v>1</v>
      </c>
      <c r="C363" s="7" t="str">
        <f t="shared" si="10"/>
        <v>高等学校</v>
      </c>
      <c r="D363" s="7" t="s">
        <v>10926</v>
      </c>
      <c r="E363" s="8" t="s">
        <v>10927</v>
      </c>
      <c r="F363" s="4" t="str">
        <f>IFERROR(IF(VALUE(LEFT($E363,5))&gt;50000,"",_xlfn.XLOOKUP(IF(VALUE(LEFT($E363,2))&gt;9,VALUE(LEFT($E363,2)),"0"&amp;VALUE(LEFT($E363,2))),Sheet1!$E:$E,Sheet1!$F:$F)),"")</f>
        <v>青森県</v>
      </c>
      <c r="G363" s="4" t="str">
        <f t="shared" si="11"/>
        <v>公立</v>
      </c>
      <c r="H363" s="7" t="str">
        <f>IF($D363="上記以外の高等学校等",_xlfn.XLOOKUP(IF(VALUE(LEFT($E363,2))&gt;10,VALUE(LEFT($E363,2)),"0"&amp;VALUE(LEFT($E363,2))),Sheet1!$E:$E,Sheet1!$F:$F)&amp;"所在の"&amp;$D363,IF(OR($B363=1,$B363=2),$D363&amp;$C363,IF($B363=3,$D363&amp;"学校",IF($B363=6,_xlfn.TEXTBEFORE($D363,"高専")&amp;$C363,IF($B363=8,$C363&amp;"（"&amp;$D363&amp;"）",IF($B363=9,$D363,""))))))</f>
        <v>名久井農業高等学校</v>
      </c>
    </row>
    <row r="364" spans="1:8">
      <c r="A364" s="4">
        <v>2</v>
      </c>
      <c r="B364" s="7">
        <v>1</v>
      </c>
      <c r="C364" s="7" t="str">
        <f t="shared" si="10"/>
        <v>高等学校</v>
      </c>
      <c r="D364" s="7" t="s">
        <v>10924</v>
      </c>
      <c r="E364" s="8" t="s">
        <v>10925</v>
      </c>
      <c r="F364" s="4" t="str">
        <f>IFERROR(IF(VALUE(LEFT($E364,5))&gt;50000,"",_xlfn.XLOOKUP(IF(VALUE(LEFT($E364,2))&gt;9,VALUE(LEFT($E364,2)),"0"&amp;VALUE(LEFT($E364,2))),Sheet1!$E:$E,Sheet1!$F:$F)),"")</f>
        <v>青森県</v>
      </c>
      <c r="G364" s="4" t="str">
        <f t="shared" si="11"/>
        <v>公立</v>
      </c>
      <c r="H364" s="7" t="str">
        <f>IF($D364="上記以外の高等学校等",_xlfn.XLOOKUP(IF(VALUE(LEFT($E364,2))&gt;10,VALUE(LEFT($E364,2)),"0"&amp;VALUE(LEFT($E364,2))),Sheet1!$E:$E,Sheet1!$F:$F)&amp;"所在の"&amp;$D364,IF(OR($B364=1,$B364=2),$D364&amp;$C364,IF($B364=3,$D364&amp;"学校",IF($B364=6,_xlfn.TEXTBEFORE($D364,"高専")&amp;$C364,IF($B364=8,$C364&amp;"（"&amp;$D364&amp;"）",IF($B364=9,$D364,""))))))</f>
        <v>青森工業高等学校</v>
      </c>
    </row>
    <row r="365" spans="1:8">
      <c r="A365" s="4">
        <v>2</v>
      </c>
      <c r="B365" s="7">
        <v>1</v>
      </c>
      <c r="C365" s="7" t="str">
        <f t="shared" si="10"/>
        <v>高等学校</v>
      </c>
      <c r="D365" s="7" t="s">
        <v>10922</v>
      </c>
      <c r="E365" s="8" t="s">
        <v>10923</v>
      </c>
      <c r="F365" s="4" t="str">
        <f>IFERROR(IF(VALUE(LEFT($E365,5))&gt;50000,"",_xlfn.XLOOKUP(IF(VALUE(LEFT($E365,2))&gt;9,VALUE(LEFT($E365,2)),"0"&amp;VALUE(LEFT($E365,2))),Sheet1!$E:$E,Sheet1!$F:$F)),"")</f>
        <v>青森県</v>
      </c>
      <c r="G365" s="4" t="str">
        <f t="shared" si="11"/>
        <v>公立</v>
      </c>
      <c r="H365" s="7" t="str">
        <f>IF($D365="上記以外の高等学校等",_xlfn.XLOOKUP(IF(VALUE(LEFT($E365,2))&gt;10,VALUE(LEFT($E365,2)),"0"&amp;VALUE(LEFT($E365,2))),Sheet1!$E:$E,Sheet1!$F:$F)&amp;"所在の"&amp;$D365,IF(OR($B365=1,$B365=2),$D365&amp;$C365,IF($B365=3,$D365&amp;"学校",IF($B365=6,_xlfn.TEXTBEFORE($D365,"高専")&amp;$C365,IF($B365=8,$C365&amp;"（"&amp;$D365&amp;"）",IF($B365=9,$D365,""))))))</f>
        <v>弘前工業高等学校</v>
      </c>
    </row>
    <row r="366" spans="1:8">
      <c r="A366" s="4">
        <v>2</v>
      </c>
      <c r="B366" s="7">
        <v>1</v>
      </c>
      <c r="C366" s="7" t="str">
        <f t="shared" si="10"/>
        <v>高等学校</v>
      </c>
      <c r="D366" s="7" t="s">
        <v>10920</v>
      </c>
      <c r="E366" s="8" t="s">
        <v>10921</v>
      </c>
      <c r="F366" s="4" t="str">
        <f>IFERROR(IF(VALUE(LEFT($E366,5))&gt;50000,"",_xlfn.XLOOKUP(IF(VALUE(LEFT($E366,2))&gt;9,VALUE(LEFT($E366,2)),"0"&amp;VALUE(LEFT($E366,2))),Sheet1!$E:$E,Sheet1!$F:$F)),"")</f>
        <v>青森県</v>
      </c>
      <c r="G366" s="4" t="str">
        <f t="shared" si="11"/>
        <v>公立</v>
      </c>
      <c r="H366" s="7" t="str">
        <f>IF($D366="上記以外の高等学校等",_xlfn.XLOOKUP(IF(VALUE(LEFT($E366,2))&gt;10,VALUE(LEFT($E366,2)),"0"&amp;VALUE(LEFT($E366,2))),Sheet1!$E:$E,Sheet1!$F:$F)&amp;"所在の"&amp;$D366,IF(OR($B366=1,$B366=2),$D366&amp;$C366,IF($B366=3,$D366&amp;"学校",IF($B366=6,_xlfn.TEXTBEFORE($D366,"高専")&amp;$C366,IF($B366=8,$C366&amp;"（"&amp;$D366&amp;"）",IF($B366=9,$D366,""))))))</f>
        <v>八戸工業高等学校</v>
      </c>
    </row>
    <row r="367" spans="1:8">
      <c r="A367" s="4">
        <v>2</v>
      </c>
      <c r="B367" s="7">
        <v>1</v>
      </c>
      <c r="C367" s="7" t="str">
        <f t="shared" si="10"/>
        <v>高等学校</v>
      </c>
      <c r="D367" s="7" t="s">
        <v>10918</v>
      </c>
      <c r="E367" s="8" t="s">
        <v>10919</v>
      </c>
      <c r="F367" s="4" t="str">
        <f>IFERROR(IF(VALUE(LEFT($E367,5))&gt;50000,"",_xlfn.XLOOKUP(IF(VALUE(LEFT($E367,2))&gt;9,VALUE(LEFT($E367,2)),"0"&amp;VALUE(LEFT($E367,2))),Sheet1!$E:$E,Sheet1!$F:$F)),"")</f>
        <v>青森県</v>
      </c>
      <c r="G367" s="4" t="str">
        <f t="shared" si="11"/>
        <v>公立</v>
      </c>
      <c r="H367" s="7" t="str">
        <f>IF($D367="上記以外の高等学校等",_xlfn.XLOOKUP(IF(VALUE(LEFT($E367,2))&gt;10,VALUE(LEFT($E367,2)),"0"&amp;VALUE(LEFT($E367,2))),Sheet1!$E:$E,Sheet1!$F:$F)&amp;"所在の"&amp;$D367,IF(OR($B367=1,$B367=2),$D367&amp;$C367,IF($B367=3,$D367&amp;"学校",IF($B367=6,_xlfn.TEXTBEFORE($D367,"高専")&amp;$C367,IF($B367=8,$C367&amp;"（"&amp;$D367&amp;"）",IF($B367=9,$D367,""))))))</f>
        <v>十和田工業高等学校</v>
      </c>
    </row>
    <row r="368" spans="1:8">
      <c r="A368" s="4">
        <v>2</v>
      </c>
      <c r="B368" s="7">
        <v>1</v>
      </c>
      <c r="C368" s="7" t="str">
        <f t="shared" si="10"/>
        <v>高等学校</v>
      </c>
      <c r="D368" s="7" t="s">
        <v>10916</v>
      </c>
      <c r="E368" s="8" t="s">
        <v>10917</v>
      </c>
      <c r="F368" s="4" t="str">
        <f>IFERROR(IF(VALUE(LEFT($E368,5))&gt;50000,"",_xlfn.XLOOKUP(IF(VALUE(LEFT($E368,2))&gt;9,VALUE(LEFT($E368,2)),"0"&amp;VALUE(LEFT($E368,2))),Sheet1!$E:$E,Sheet1!$F:$F)),"")</f>
        <v>青森県</v>
      </c>
      <c r="G368" s="4" t="str">
        <f t="shared" si="11"/>
        <v>公立</v>
      </c>
      <c r="H368" s="7" t="str">
        <f>IF($D368="上記以外の高等学校等",_xlfn.XLOOKUP(IF(VALUE(LEFT($E368,2))&gt;10,VALUE(LEFT($E368,2)),"0"&amp;VALUE(LEFT($E368,2))),Sheet1!$E:$E,Sheet1!$F:$F)&amp;"所在の"&amp;$D368,IF(OR($B368=1,$B368=2),$D368&amp;$C368,IF($B368=3,$D368&amp;"学校",IF($B368=6,_xlfn.TEXTBEFORE($D368,"高専")&amp;$C368,IF($B368=8,$C368&amp;"（"&amp;$D368&amp;"）",IF($B368=9,$D368,""))))))</f>
        <v>むつ工業高等学校</v>
      </c>
    </row>
    <row r="369" spans="1:8">
      <c r="A369" s="4">
        <v>2</v>
      </c>
      <c r="B369" s="7">
        <v>1</v>
      </c>
      <c r="C369" s="7" t="str">
        <f t="shared" si="10"/>
        <v>高等学校</v>
      </c>
      <c r="D369" s="7" t="s">
        <v>10914</v>
      </c>
      <c r="E369" s="8" t="s">
        <v>10915</v>
      </c>
      <c r="F369" s="4" t="str">
        <f>IFERROR(IF(VALUE(LEFT($E369,5))&gt;50000,"",_xlfn.XLOOKUP(IF(VALUE(LEFT($E369,2))&gt;9,VALUE(LEFT($E369,2)),"0"&amp;VALUE(LEFT($E369,2))),Sheet1!$E:$E,Sheet1!$F:$F)),"")</f>
        <v>青森県</v>
      </c>
      <c r="G369" s="4" t="str">
        <f t="shared" si="11"/>
        <v>公立</v>
      </c>
      <c r="H369" s="7" t="str">
        <f>IF($D369="上記以外の高等学校等",_xlfn.XLOOKUP(IF(VALUE(LEFT($E369,2))&gt;10,VALUE(LEFT($E369,2)),"0"&amp;VALUE(LEFT($E369,2))),Sheet1!$E:$E,Sheet1!$F:$F)&amp;"所在の"&amp;$D369,IF(OR($B369=1,$B369=2),$D369&amp;$C369,IF($B369=3,$D369&amp;"学校",IF($B369=6,_xlfn.TEXTBEFORE($D369,"高専")&amp;$C369,IF($B369=8,$C369&amp;"（"&amp;$D369&amp;"）",IF($B369=9,$D369,""))))))</f>
        <v>八戸水産高等学校</v>
      </c>
    </row>
    <row r="370" spans="1:8">
      <c r="A370" s="4">
        <v>2</v>
      </c>
      <c r="B370" s="7">
        <v>1</v>
      </c>
      <c r="C370" s="7" t="str">
        <f t="shared" si="10"/>
        <v>高等学校</v>
      </c>
      <c r="D370" s="7" t="s">
        <v>10912</v>
      </c>
      <c r="E370" s="8" t="s">
        <v>10913</v>
      </c>
      <c r="F370" s="4" t="str">
        <f>IFERROR(IF(VALUE(LEFT($E370,5))&gt;50000,"",_xlfn.XLOOKUP(IF(VALUE(LEFT($E370,2))&gt;9,VALUE(LEFT($E370,2)),"0"&amp;VALUE(LEFT($E370,2))),Sheet1!$E:$E,Sheet1!$F:$F)),"")</f>
        <v>青森県</v>
      </c>
      <c r="G370" s="4" t="str">
        <f t="shared" si="11"/>
        <v>公立</v>
      </c>
      <c r="H370" s="7" t="str">
        <f>IF($D370="上記以外の高等学校等",_xlfn.XLOOKUP(IF(VALUE(LEFT($E370,2))&gt;10,VALUE(LEFT($E370,2)),"0"&amp;VALUE(LEFT($E370,2))),Sheet1!$E:$E,Sheet1!$F:$F)&amp;"所在の"&amp;$D370,IF(OR($B370=1,$B370=2),$D370&amp;$C370,IF($B370=3,$D370&amp;"学校",IF($B370=6,_xlfn.TEXTBEFORE($D370,"高専")&amp;$C370,IF($B370=8,$C370&amp;"（"&amp;$D370&amp;"）",IF($B370=9,$D370,""))))))</f>
        <v>青森商業高等学校</v>
      </c>
    </row>
    <row r="371" spans="1:8">
      <c r="A371" s="4">
        <v>2</v>
      </c>
      <c r="B371" s="7">
        <v>1</v>
      </c>
      <c r="C371" s="7" t="str">
        <f t="shared" si="10"/>
        <v>高等学校</v>
      </c>
      <c r="D371" s="7" t="s">
        <v>10910</v>
      </c>
      <c r="E371" s="8" t="s">
        <v>10911</v>
      </c>
      <c r="F371" s="4" t="str">
        <f>IFERROR(IF(VALUE(LEFT($E371,5))&gt;50000,"",_xlfn.XLOOKUP(IF(VALUE(LEFT($E371,2))&gt;9,VALUE(LEFT($E371,2)),"0"&amp;VALUE(LEFT($E371,2))),Sheet1!$E:$E,Sheet1!$F:$F)),"")</f>
        <v>青森県</v>
      </c>
      <c r="G371" s="4" t="str">
        <f t="shared" si="11"/>
        <v>公立</v>
      </c>
      <c r="H371" s="7" t="str">
        <f>IF($D371="上記以外の高等学校等",_xlfn.XLOOKUP(IF(VALUE(LEFT($E371,2))&gt;10,VALUE(LEFT($E371,2)),"0"&amp;VALUE(LEFT($E371,2))),Sheet1!$E:$E,Sheet1!$F:$F)&amp;"所在の"&amp;$D371,IF(OR($B371=1,$B371=2),$D371&amp;$C371,IF($B371=3,$D371&amp;"学校",IF($B371=6,_xlfn.TEXTBEFORE($D371,"高専")&amp;$C371,IF($B371=8,$C371&amp;"（"&amp;$D371&amp;"）",IF($B371=9,$D371,""))))))</f>
        <v>弘前実業高等学校</v>
      </c>
    </row>
    <row r="372" spans="1:8">
      <c r="A372" s="4">
        <v>2</v>
      </c>
      <c r="B372" s="7">
        <v>1</v>
      </c>
      <c r="C372" s="7" t="str">
        <f t="shared" si="10"/>
        <v>高等学校</v>
      </c>
      <c r="D372" s="7" t="s">
        <v>10908</v>
      </c>
      <c r="E372" s="8" t="s">
        <v>10909</v>
      </c>
      <c r="F372" s="4" t="str">
        <f>IFERROR(IF(VALUE(LEFT($E372,5))&gt;50000,"",_xlfn.XLOOKUP(IF(VALUE(LEFT($E372,2))&gt;9,VALUE(LEFT($E372,2)),"0"&amp;VALUE(LEFT($E372,2))),Sheet1!$E:$E,Sheet1!$F:$F)),"")</f>
        <v>青森県</v>
      </c>
      <c r="G372" s="4" t="str">
        <f t="shared" si="11"/>
        <v>公立</v>
      </c>
      <c r="H372" s="7" t="str">
        <f>IF($D372="上記以外の高等学校等",_xlfn.XLOOKUP(IF(VALUE(LEFT($E372,2))&gt;10,VALUE(LEFT($E372,2)),"0"&amp;VALUE(LEFT($E372,2))),Sheet1!$E:$E,Sheet1!$F:$F)&amp;"所在の"&amp;$D372,IF(OR($B372=1,$B372=2),$D372&amp;$C372,IF($B372=3,$D372&amp;"学校",IF($B372=6,_xlfn.TEXTBEFORE($D372,"高専")&amp;$C372,IF($B372=8,$C372&amp;"（"&amp;$D372&amp;"）",IF($B372=9,$D372,""))))))</f>
        <v>三沢商業高等学校</v>
      </c>
    </row>
    <row r="373" spans="1:8">
      <c r="A373" s="4">
        <v>2</v>
      </c>
      <c r="B373" s="7">
        <v>1</v>
      </c>
      <c r="C373" s="7" t="str">
        <f t="shared" si="10"/>
        <v>高等学校</v>
      </c>
      <c r="D373" s="7" t="s">
        <v>10906</v>
      </c>
      <c r="E373" s="8" t="s">
        <v>10907</v>
      </c>
      <c r="F373" s="4" t="str">
        <f>IFERROR(IF(VALUE(LEFT($E373,5))&gt;50000,"",_xlfn.XLOOKUP(IF(VALUE(LEFT($E373,2))&gt;9,VALUE(LEFT($E373,2)),"0"&amp;VALUE(LEFT($E373,2))),Sheet1!$E:$E,Sheet1!$F:$F)),"")</f>
        <v>青森県</v>
      </c>
      <c r="G373" s="4" t="str">
        <f t="shared" si="11"/>
        <v>公立</v>
      </c>
      <c r="H373" s="7" t="str">
        <f>IF($D373="上記以外の高等学校等",_xlfn.XLOOKUP(IF(VALUE(LEFT($E373,2))&gt;10,VALUE(LEFT($E373,2)),"0"&amp;VALUE(LEFT($E373,2))),Sheet1!$E:$E,Sheet1!$F:$F)&amp;"所在の"&amp;$D373,IF(OR($B373=1,$B373=2),$D373&amp;$C373,IF($B373=3,$D373&amp;"学校",IF($B373=6,_xlfn.TEXTBEFORE($D373,"高専")&amp;$C373,IF($B373=8,$C373&amp;"（"&amp;$D373&amp;"）",IF($B373=9,$D373,""))))))</f>
        <v>八戸商業高等学校</v>
      </c>
    </row>
    <row r="374" spans="1:8">
      <c r="A374" s="4">
        <v>2</v>
      </c>
      <c r="B374" s="7">
        <v>1</v>
      </c>
      <c r="C374" s="7" t="str">
        <f t="shared" si="10"/>
        <v>高等学校</v>
      </c>
      <c r="D374" s="7" t="s">
        <v>10904</v>
      </c>
      <c r="E374" s="8" t="s">
        <v>10905</v>
      </c>
      <c r="F374" s="4" t="str">
        <f>IFERROR(IF(VALUE(LEFT($E374,5))&gt;50000,"",_xlfn.XLOOKUP(IF(VALUE(LEFT($E374,2))&gt;9,VALUE(LEFT($E374,2)),"0"&amp;VALUE(LEFT($E374,2))),Sheet1!$E:$E,Sheet1!$F:$F)),"")</f>
        <v>青森県</v>
      </c>
      <c r="G374" s="4" t="str">
        <f t="shared" si="11"/>
        <v>公立</v>
      </c>
      <c r="H374" s="7" t="str">
        <f>IF($D374="上記以外の高等学校等",_xlfn.XLOOKUP(IF(VALUE(LEFT($E374,2))&gt;10,VALUE(LEFT($E374,2)),"0"&amp;VALUE(LEFT($E374,2))),Sheet1!$E:$E,Sheet1!$F:$F)&amp;"所在の"&amp;$D374,IF(OR($B374=1,$B374=2),$D374&amp;$C374,IF($B374=3,$D374&amp;"学校",IF($B374=6,_xlfn.TEXTBEFORE($D374,"高専")&amp;$C374,IF($B374=8,$C374&amp;"（"&amp;$D374&amp;"）",IF($B374=9,$D374,""))))))</f>
        <v>北斗高等学校</v>
      </c>
    </row>
    <row r="375" spans="1:8">
      <c r="A375" s="4">
        <v>2</v>
      </c>
      <c r="B375" s="7">
        <v>1</v>
      </c>
      <c r="C375" s="7" t="str">
        <f t="shared" si="10"/>
        <v>高等学校</v>
      </c>
      <c r="D375" s="7" t="s">
        <v>10902</v>
      </c>
      <c r="E375" s="8" t="s">
        <v>10903</v>
      </c>
      <c r="F375" s="4" t="str">
        <f>IFERROR(IF(VALUE(LEFT($E375,5))&gt;50000,"",_xlfn.XLOOKUP(IF(VALUE(LEFT($E375,2))&gt;9,VALUE(LEFT($E375,2)),"0"&amp;VALUE(LEFT($E375,2))),Sheet1!$E:$E,Sheet1!$F:$F)),"")</f>
        <v>青森県</v>
      </c>
      <c r="G375" s="4" t="str">
        <f t="shared" si="11"/>
        <v>公立</v>
      </c>
      <c r="H375" s="7" t="str">
        <f>IF($D375="上記以外の高等学校等",_xlfn.XLOOKUP(IF(VALUE(LEFT($E375,2))&gt;10,VALUE(LEFT($E375,2)),"0"&amp;VALUE(LEFT($E375,2))),Sheet1!$E:$E,Sheet1!$F:$F)&amp;"所在の"&amp;$D375,IF(OR($B375=1,$B375=2),$D375&amp;$C375,IF($B375=3,$D375&amp;"学校",IF($B375=6,_xlfn.TEXTBEFORE($D375,"高専")&amp;$C375,IF($B375=8,$C375&amp;"（"&amp;$D375&amp;"）",IF($B375=9,$D375,""))))))</f>
        <v>八戸中央高等学校</v>
      </c>
    </row>
    <row r="376" spans="1:8">
      <c r="A376" s="4">
        <v>2</v>
      </c>
      <c r="B376" s="7">
        <v>1</v>
      </c>
      <c r="C376" s="7" t="str">
        <f t="shared" si="10"/>
        <v>高等学校</v>
      </c>
      <c r="D376" s="7" t="s">
        <v>10900</v>
      </c>
      <c r="E376" s="8" t="s">
        <v>10901</v>
      </c>
      <c r="F376" s="4" t="str">
        <f>IFERROR(IF(VALUE(LEFT($E376,5))&gt;50000,"",_xlfn.XLOOKUP(IF(VALUE(LEFT($E376,2))&gt;9,VALUE(LEFT($E376,2)),"0"&amp;VALUE(LEFT($E376,2))),Sheet1!$E:$E,Sheet1!$F:$F)),"")</f>
        <v>青森県</v>
      </c>
      <c r="G376" s="4" t="str">
        <f t="shared" si="11"/>
        <v>公立</v>
      </c>
      <c r="H376" s="7" t="str">
        <f>IF($D376="上記以外の高等学校等",_xlfn.XLOOKUP(IF(VALUE(LEFT($E376,2))&gt;10,VALUE(LEFT($E376,2)),"0"&amp;VALUE(LEFT($E376,2))),Sheet1!$E:$E,Sheet1!$F:$F)&amp;"所在の"&amp;$D376,IF(OR($B376=1,$B376=2),$D376&amp;$C376,IF($B376=3,$D376&amp;"学校",IF($B376=6,_xlfn.TEXTBEFORE($D376,"高専")&amp;$C376,IF($B376=8,$C376&amp;"（"&amp;$D376&amp;"）",IF($B376=9,$D376,""))))))</f>
        <v>六ケ所高等学校</v>
      </c>
    </row>
    <row r="377" spans="1:8">
      <c r="A377" s="4">
        <v>2</v>
      </c>
      <c r="B377" s="7">
        <v>1</v>
      </c>
      <c r="C377" s="7" t="str">
        <f t="shared" si="10"/>
        <v>高等学校</v>
      </c>
      <c r="D377" s="7" t="s">
        <v>10898</v>
      </c>
      <c r="E377" s="8" t="s">
        <v>10899</v>
      </c>
      <c r="F377" s="4" t="str">
        <f>IFERROR(IF(VALUE(LEFT($E377,5))&gt;50000,"",_xlfn.XLOOKUP(IF(VALUE(LEFT($E377,2))&gt;9,VALUE(LEFT($E377,2)),"0"&amp;VALUE(LEFT($E377,2))),Sheet1!$E:$E,Sheet1!$F:$F)),"")</f>
        <v>青森県</v>
      </c>
      <c r="G377" s="4" t="str">
        <f t="shared" si="11"/>
        <v>公立</v>
      </c>
      <c r="H377" s="7" t="str">
        <f>IF($D377="上記以外の高等学校等",_xlfn.XLOOKUP(IF(VALUE(LEFT($E377,2))&gt;10,VALUE(LEFT($E377,2)),"0"&amp;VALUE(LEFT($E377,2))),Sheet1!$E:$E,Sheet1!$F:$F)&amp;"所在の"&amp;$D377,IF(OR($B377=1,$B377=2),$D377&amp;$C377,IF($B377=3,$D377&amp;"学校",IF($B377=6,_xlfn.TEXTBEFORE($D377,"高専")&amp;$C377,IF($B377=8,$C377&amp;"（"&amp;$D377&amp;"）",IF($B377=9,$D377,""))))))</f>
        <v>尾上総合高等学校</v>
      </c>
    </row>
    <row r="378" spans="1:8">
      <c r="A378" s="4">
        <v>2</v>
      </c>
      <c r="B378" s="7">
        <v>1</v>
      </c>
      <c r="C378" s="7" t="str">
        <f t="shared" si="10"/>
        <v>高等学校</v>
      </c>
      <c r="D378" s="7" t="s">
        <v>10896</v>
      </c>
      <c r="E378" s="8" t="s">
        <v>10897</v>
      </c>
      <c r="F378" s="4" t="str">
        <f>IFERROR(IF(VALUE(LEFT($E378,5))&gt;50000,"",_xlfn.XLOOKUP(IF(VALUE(LEFT($E378,2))&gt;9,VALUE(LEFT($E378,2)),"0"&amp;VALUE(LEFT($E378,2))),Sheet1!$E:$E,Sheet1!$F:$F)),"")</f>
        <v>青森県</v>
      </c>
      <c r="G378" s="4" t="str">
        <f t="shared" si="11"/>
        <v>公立</v>
      </c>
      <c r="H378" s="7" t="str">
        <f>IF($D378="上記以外の高等学校等",_xlfn.XLOOKUP(IF(VALUE(LEFT($E378,2))&gt;10,VALUE(LEFT($E378,2)),"0"&amp;VALUE(LEFT($E378,2))),Sheet1!$E:$E,Sheet1!$F:$F)&amp;"所在の"&amp;$D378,IF(OR($B378=1,$B378=2),$D378&amp;$C378,IF($B378=3,$D378&amp;"学校",IF($B378=6,_xlfn.TEXTBEFORE($D378,"高専")&amp;$C378,IF($B378=8,$C378&amp;"（"&amp;$D378&amp;"）",IF($B378=9,$D378,""))))))</f>
        <v>黒石高等学校</v>
      </c>
    </row>
    <row r="379" spans="1:8">
      <c r="A379" s="4">
        <v>2</v>
      </c>
      <c r="B379" s="7">
        <v>1</v>
      </c>
      <c r="C379" s="7" t="str">
        <f t="shared" si="10"/>
        <v>高等学校</v>
      </c>
      <c r="D379" s="7" t="s">
        <v>10894</v>
      </c>
      <c r="E379" s="8" t="s">
        <v>10895</v>
      </c>
      <c r="F379" s="4" t="str">
        <f>IFERROR(IF(VALUE(LEFT($E379,5))&gt;50000,"",_xlfn.XLOOKUP(IF(VALUE(LEFT($E379,2))&gt;9,VALUE(LEFT($E379,2)),"0"&amp;VALUE(LEFT($E379,2))),Sheet1!$E:$E,Sheet1!$F:$F)),"")</f>
        <v>青森県</v>
      </c>
      <c r="G379" s="4" t="str">
        <f t="shared" si="11"/>
        <v>公立</v>
      </c>
      <c r="H379" s="7" t="str">
        <f>IF($D379="上記以外の高等学校等",_xlfn.XLOOKUP(IF(VALUE(LEFT($E379,2))&gt;10,VALUE(LEFT($E379,2)),"0"&amp;VALUE(LEFT($E379,2))),Sheet1!$E:$E,Sheet1!$F:$F)&amp;"所在の"&amp;$D379,IF(OR($B379=1,$B379=2),$D379&amp;$C379,IF($B379=3,$D379&amp;"学校",IF($B379=6,_xlfn.TEXTBEFORE($D379,"高専")&amp;$C379,IF($B379=8,$C379&amp;"（"&amp;$D379&amp;"）",IF($B379=9,$D379,""))))))</f>
        <v>五所川原工科高等学校</v>
      </c>
    </row>
    <row r="380" spans="1:8">
      <c r="A380" s="4">
        <v>2</v>
      </c>
      <c r="B380" s="7">
        <v>1</v>
      </c>
      <c r="C380" s="7" t="str">
        <f t="shared" si="10"/>
        <v>高等学校</v>
      </c>
      <c r="D380" s="7" t="s">
        <v>10892</v>
      </c>
      <c r="E380" s="8" t="s">
        <v>10893</v>
      </c>
      <c r="F380" s="4" t="str">
        <f>IFERROR(IF(VALUE(LEFT($E380,5))&gt;50000,"",_xlfn.XLOOKUP(IF(VALUE(LEFT($E380,2))&gt;9,VALUE(LEFT($E380,2)),"0"&amp;VALUE(LEFT($E380,2))),Sheet1!$E:$E,Sheet1!$F:$F)),"")</f>
        <v>青森県</v>
      </c>
      <c r="G380" s="4" t="str">
        <f t="shared" si="11"/>
        <v>公立</v>
      </c>
      <c r="H380" s="7" t="str">
        <f>IF($D380="上記以外の高等学校等",_xlfn.XLOOKUP(IF(VALUE(LEFT($E380,2))&gt;10,VALUE(LEFT($E380,2)),"0"&amp;VALUE(LEFT($E380,2))),Sheet1!$E:$E,Sheet1!$F:$F)&amp;"所在の"&amp;$D380,IF(OR($B380=1,$B380=2),$D380&amp;$C380,IF($B380=3,$D380&amp;"学校",IF($B380=6,_xlfn.TEXTBEFORE($D380,"高専")&amp;$C380,IF($B380=8,$C380&amp;"（"&amp;$D380&amp;"）",IF($B380=9,$D380,""))))))</f>
        <v>三本木農業恵拓高等学校</v>
      </c>
    </row>
    <row r="381" spans="1:8">
      <c r="A381" s="4">
        <v>2</v>
      </c>
      <c r="B381" s="7">
        <v>3</v>
      </c>
      <c r="C381" s="7" t="str">
        <f t="shared" si="10"/>
        <v>特別支援学校</v>
      </c>
      <c r="D381" s="7" t="s">
        <v>10890</v>
      </c>
      <c r="E381" s="8" t="s">
        <v>10891</v>
      </c>
      <c r="F381" s="4" t="str">
        <f>IFERROR(IF(VALUE(LEFT($E381,5))&gt;50000,"",_xlfn.XLOOKUP(IF(VALUE(LEFT($E381,2))&gt;9,VALUE(LEFT($E381,2)),"0"&amp;VALUE(LEFT($E381,2))),Sheet1!$E:$E,Sheet1!$F:$F)),"")</f>
        <v>青森県</v>
      </c>
      <c r="G381" s="4" t="str">
        <f t="shared" si="11"/>
        <v>公立</v>
      </c>
      <c r="H381" s="7" t="str">
        <f>IF($D381="上記以外の高等学校等",_xlfn.XLOOKUP(IF(VALUE(LEFT($E381,2))&gt;10,VALUE(LEFT($E381,2)),"0"&amp;VALUE(LEFT($E381,2))),Sheet1!$E:$E,Sheet1!$F:$F)&amp;"所在の"&amp;$D381,IF(OR($B381=1,$B381=2),$D381&amp;$C381,IF($B381=3,$D381&amp;"学校",IF($B381=6,_xlfn.TEXTBEFORE($D381,"高専")&amp;$C381,IF($B381=8,$C381&amp;"（"&amp;$D381&amp;"）",IF($B381=9,$D381,""))))))</f>
        <v>青森若葉養護学校</v>
      </c>
    </row>
    <row r="382" spans="1:8">
      <c r="A382" s="4">
        <v>2</v>
      </c>
      <c r="B382" s="7">
        <v>3</v>
      </c>
      <c r="C382" s="7" t="str">
        <f t="shared" si="10"/>
        <v>特別支援学校</v>
      </c>
      <c r="D382" s="7" t="s">
        <v>10888</v>
      </c>
      <c r="E382" s="8" t="s">
        <v>10889</v>
      </c>
      <c r="F382" s="4" t="str">
        <f>IFERROR(IF(VALUE(LEFT($E382,5))&gt;50000,"",_xlfn.XLOOKUP(IF(VALUE(LEFT($E382,2))&gt;9,VALUE(LEFT($E382,2)),"0"&amp;VALUE(LEFT($E382,2))),Sheet1!$E:$E,Sheet1!$F:$F)),"")</f>
        <v>青森県</v>
      </c>
      <c r="G382" s="4" t="str">
        <f t="shared" si="11"/>
        <v>公立</v>
      </c>
      <c r="H382" s="7" t="str">
        <f>IF($D382="上記以外の高等学校等",_xlfn.XLOOKUP(IF(VALUE(LEFT($E382,2))&gt;10,VALUE(LEFT($E382,2)),"0"&amp;VALUE(LEFT($E382,2))),Sheet1!$E:$E,Sheet1!$F:$F)&amp;"所在の"&amp;$D382,IF(OR($B382=1,$B382=2),$D382&amp;$C382,IF($B382=3,$D382&amp;"学校",IF($B382=6,_xlfn.TEXTBEFORE($D382,"高専")&amp;$C382,IF($B382=8,$C382&amp;"（"&amp;$D382&amp;"）",IF($B382=9,$D382,""))))))</f>
        <v>八戸高等支援学校</v>
      </c>
    </row>
    <row r="383" spans="1:8">
      <c r="A383" s="4">
        <v>2</v>
      </c>
      <c r="B383" s="7">
        <v>3</v>
      </c>
      <c r="C383" s="7" t="str">
        <f t="shared" si="10"/>
        <v>特別支援学校</v>
      </c>
      <c r="D383" s="7" t="s">
        <v>612</v>
      </c>
      <c r="E383" s="8" t="s">
        <v>10887</v>
      </c>
      <c r="F383" s="4" t="str">
        <f>IFERROR(IF(VALUE(LEFT($E383,5))&gt;50000,"",_xlfn.XLOOKUP(IF(VALUE(LEFT($E383,2))&gt;9,VALUE(LEFT($E383,2)),"0"&amp;VALUE(LEFT($E383,2))),Sheet1!$E:$E,Sheet1!$F:$F)),"")</f>
        <v>青森県</v>
      </c>
      <c r="G383" s="4" t="str">
        <f t="shared" si="11"/>
        <v>公立</v>
      </c>
      <c r="H383" s="7" t="str">
        <f>IF($D383="上記以外の高等学校等",_xlfn.XLOOKUP(IF(VALUE(LEFT($E383,2))&gt;10,VALUE(LEFT($E383,2)),"0"&amp;VALUE(LEFT($E383,2))),Sheet1!$E:$E,Sheet1!$F:$F)&amp;"所在の"&amp;$D383,IF(OR($B383=1,$B383=2),$D383&amp;$C383,IF($B383=3,$D383&amp;"学校",IF($B383=6,_xlfn.TEXTBEFORE($D383,"高専")&amp;$C383,IF($B383=8,$C383&amp;"（"&amp;$D383&amp;"）",IF($B383=9,$D383,""))))))</f>
        <v>盲学校</v>
      </c>
    </row>
    <row r="384" spans="1:8">
      <c r="A384" s="4">
        <v>2</v>
      </c>
      <c r="B384" s="7">
        <v>3</v>
      </c>
      <c r="C384" s="7" t="str">
        <f t="shared" si="10"/>
        <v>特別支援学校</v>
      </c>
      <c r="D384" s="7" t="s">
        <v>10885</v>
      </c>
      <c r="E384" s="8" t="s">
        <v>10886</v>
      </c>
      <c r="F384" s="4" t="str">
        <f>IFERROR(IF(VALUE(LEFT($E384,5))&gt;50000,"",_xlfn.XLOOKUP(IF(VALUE(LEFT($E384,2))&gt;9,VALUE(LEFT($E384,2)),"0"&amp;VALUE(LEFT($E384,2))),Sheet1!$E:$E,Sheet1!$F:$F)),"")</f>
        <v>青森県</v>
      </c>
      <c r="G384" s="4" t="str">
        <f t="shared" si="11"/>
        <v>公立</v>
      </c>
      <c r="H384" s="7" t="str">
        <f>IF($D384="上記以外の高等学校等",_xlfn.XLOOKUP(IF(VALUE(LEFT($E384,2))&gt;10,VALUE(LEFT($E384,2)),"0"&amp;VALUE(LEFT($E384,2))),Sheet1!$E:$E,Sheet1!$F:$F)&amp;"所在の"&amp;$D384,IF(OR($B384=1,$B384=2),$D384&amp;$C384,IF($B384=3,$D384&amp;"学校",IF($B384=6,_xlfn.TEXTBEFORE($D384,"高専")&amp;$C384,IF($B384=8,$C384&amp;"（"&amp;$D384&amp;"）",IF($B384=9,$D384,""))))))</f>
        <v>青森ろう学校</v>
      </c>
    </row>
    <row r="385" spans="1:8">
      <c r="A385" s="4">
        <v>2</v>
      </c>
      <c r="B385" s="7">
        <v>3</v>
      </c>
      <c r="C385" s="7" t="str">
        <f t="shared" si="10"/>
        <v>特別支援学校</v>
      </c>
      <c r="D385" s="7" t="s">
        <v>10883</v>
      </c>
      <c r="E385" s="8" t="s">
        <v>10884</v>
      </c>
      <c r="F385" s="4" t="str">
        <f>IFERROR(IF(VALUE(LEFT($E385,5))&gt;50000,"",_xlfn.XLOOKUP(IF(VALUE(LEFT($E385,2))&gt;9,VALUE(LEFT($E385,2)),"0"&amp;VALUE(LEFT($E385,2))),Sheet1!$E:$E,Sheet1!$F:$F)),"")</f>
        <v>青森県</v>
      </c>
      <c r="G385" s="4" t="str">
        <f t="shared" si="11"/>
        <v>公立</v>
      </c>
      <c r="H385" s="7" t="str">
        <f>IF($D385="上記以外の高等学校等",_xlfn.XLOOKUP(IF(VALUE(LEFT($E385,2))&gt;10,VALUE(LEFT($E385,2)),"0"&amp;VALUE(LEFT($E385,2))),Sheet1!$E:$E,Sheet1!$F:$F)&amp;"所在の"&amp;$D385,IF(OR($B385=1,$B385=2),$D385&amp;$C385,IF($B385=3,$D385&amp;"学校",IF($B385=6,_xlfn.TEXTBEFORE($D385,"高専")&amp;$C385,IF($B385=8,$C385&amp;"（"&amp;$D385&amp;"）",IF($B385=9,$D385,""))))))</f>
        <v>浪岡養護学校</v>
      </c>
    </row>
    <row r="386" spans="1:8">
      <c r="A386" s="4">
        <v>2</v>
      </c>
      <c r="B386" s="7">
        <v>3</v>
      </c>
      <c r="C386" s="7" t="str">
        <f t="shared" si="10"/>
        <v>特別支援学校</v>
      </c>
      <c r="D386" s="7" t="s">
        <v>10881</v>
      </c>
      <c r="E386" s="8" t="s">
        <v>10882</v>
      </c>
      <c r="F386" s="4" t="str">
        <f>IFERROR(IF(VALUE(LEFT($E386,5))&gt;50000,"",_xlfn.XLOOKUP(IF(VALUE(LEFT($E386,2))&gt;9,VALUE(LEFT($E386,2)),"0"&amp;VALUE(LEFT($E386,2))),Sheet1!$E:$E,Sheet1!$F:$F)),"")</f>
        <v>青森県</v>
      </c>
      <c r="G386" s="4" t="str">
        <f t="shared" si="11"/>
        <v>公立</v>
      </c>
      <c r="H386" s="7" t="str">
        <f>IF($D386="上記以外の高等学校等",_xlfn.XLOOKUP(IF(VALUE(LEFT($E386,2))&gt;10,VALUE(LEFT($E386,2)),"0"&amp;VALUE(LEFT($E386,2))),Sheet1!$E:$E,Sheet1!$F:$F)&amp;"所在の"&amp;$D386,IF(OR($B386=1,$B386=2),$D386&amp;$C386,IF($B386=3,$D386&amp;"学校",IF($B386=6,_xlfn.TEXTBEFORE($D386,"高専")&amp;$C386,IF($B386=8,$C386&amp;"（"&amp;$D386&amp;"）",IF($B386=9,$D386,""))))))</f>
        <v>青森第二養護学校</v>
      </c>
    </row>
    <row r="387" spans="1:8">
      <c r="A387" s="4">
        <v>2</v>
      </c>
      <c r="B387" s="7">
        <v>3</v>
      </c>
      <c r="C387" s="7" t="str">
        <f t="shared" ref="C387:C450" si="12">IF($B387=1,"高等学校",IF($B387=2,"中等教育学校",IF($B387=3,"特別支援学校",IF($B387=6,"高等専門学校",IF($B387=8,"高等学校卒業程度認定試験等","")))))</f>
        <v>特別支援学校</v>
      </c>
      <c r="D387" s="7" t="s">
        <v>10879</v>
      </c>
      <c r="E387" s="8" t="s">
        <v>10880</v>
      </c>
      <c r="F387" s="4" t="str">
        <f>IFERROR(IF(VALUE(LEFT($E387,5))&gt;50000,"",_xlfn.XLOOKUP(IF(VALUE(LEFT($E387,2))&gt;9,VALUE(LEFT($E387,2)),"0"&amp;VALUE(LEFT($E387,2))),Sheet1!$E:$E,Sheet1!$F:$F)),"")</f>
        <v>青森県</v>
      </c>
      <c r="G387" s="4" t="str">
        <f t="shared" ref="G387:G450" si="13">IF($A387=1,"国立",IF($A387=7,"私立",IF($A387&lt;7,"公立","")))</f>
        <v>公立</v>
      </c>
      <c r="H387" s="7" t="str">
        <f>IF($D387="上記以外の高等学校等",_xlfn.XLOOKUP(IF(VALUE(LEFT($E387,2))&gt;10,VALUE(LEFT($E387,2)),"0"&amp;VALUE(LEFT($E387,2))),Sheet1!$E:$E,Sheet1!$F:$F)&amp;"所在の"&amp;$D387,IF(OR($B387=1,$B387=2),$D387&amp;$C387,IF($B387=3,$D387&amp;"学校",IF($B387=6,_xlfn.TEXTBEFORE($D387,"高専")&amp;$C387,IF($B387=8,$C387&amp;"（"&amp;$D387&amp;"）",IF($B387=9,$D387,""))))))</f>
        <v>青森第一高等養護学校</v>
      </c>
    </row>
    <row r="388" spans="1:8">
      <c r="A388" s="4">
        <v>2</v>
      </c>
      <c r="B388" s="7">
        <v>3</v>
      </c>
      <c r="C388" s="7" t="str">
        <f t="shared" si="12"/>
        <v>特別支援学校</v>
      </c>
      <c r="D388" s="7" t="s">
        <v>10877</v>
      </c>
      <c r="E388" s="8" t="s">
        <v>10878</v>
      </c>
      <c r="F388" s="4" t="str">
        <f>IFERROR(IF(VALUE(LEFT($E388,5))&gt;50000,"",_xlfn.XLOOKUP(IF(VALUE(LEFT($E388,2))&gt;9,VALUE(LEFT($E388,2)),"0"&amp;VALUE(LEFT($E388,2))),Sheet1!$E:$E,Sheet1!$F:$F)),"")</f>
        <v>青森県</v>
      </c>
      <c r="G388" s="4" t="str">
        <f t="shared" si="13"/>
        <v>公立</v>
      </c>
      <c r="H388" s="7" t="str">
        <f>IF($D388="上記以外の高等学校等",_xlfn.XLOOKUP(IF(VALUE(LEFT($E388,2))&gt;10,VALUE(LEFT($E388,2)),"0"&amp;VALUE(LEFT($E388,2))),Sheet1!$E:$E,Sheet1!$F:$F)&amp;"所在の"&amp;$D388,IF(OR($B388=1,$B388=2),$D388&amp;$C388,IF($B388=3,$D388&amp;"学校",IF($B388=6,_xlfn.TEXTBEFORE($D388,"高専")&amp;$C388,IF($B388=8,$C388&amp;"（"&amp;$D388&amp;"）",IF($B388=9,$D388,""))))))</f>
        <v>弘前第一養護学校</v>
      </c>
    </row>
    <row r="389" spans="1:8">
      <c r="A389" s="4">
        <v>2</v>
      </c>
      <c r="B389" s="7">
        <v>3</v>
      </c>
      <c r="C389" s="7" t="str">
        <f t="shared" si="12"/>
        <v>特別支援学校</v>
      </c>
      <c r="D389" s="7" t="s">
        <v>10875</v>
      </c>
      <c r="E389" s="8" t="s">
        <v>10876</v>
      </c>
      <c r="F389" s="4" t="str">
        <f>IFERROR(IF(VALUE(LEFT($E389,5))&gt;50000,"",_xlfn.XLOOKUP(IF(VALUE(LEFT($E389,2))&gt;9,VALUE(LEFT($E389,2)),"0"&amp;VALUE(LEFT($E389,2))),Sheet1!$E:$E,Sheet1!$F:$F)),"")</f>
        <v>青森県</v>
      </c>
      <c r="G389" s="4" t="str">
        <f t="shared" si="13"/>
        <v>公立</v>
      </c>
      <c r="H389" s="7" t="str">
        <f>IF($D389="上記以外の高等学校等",_xlfn.XLOOKUP(IF(VALUE(LEFT($E389,2))&gt;10,VALUE(LEFT($E389,2)),"0"&amp;VALUE(LEFT($E389,2))),Sheet1!$E:$E,Sheet1!$F:$F)&amp;"所在の"&amp;$D389,IF(OR($B389=1,$B389=2),$D389&amp;$C389,IF($B389=3,$D389&amp;"学校",IF($B389=6,_xlfn.TEXTBEFORE($D389,"高専")&amp;$C389,IF($B389=8,$C389&amp;"（"&amp;$D389&amp;"）",IF($B389=9,$D389,""))))))</f>
        <v>七戸養護学校</v>
      </c>
    </row>
    <row r="390" spans="1:8">
      <c r="A390" s="4">
        <v>2</v>
      </c>
      <c r="B390" s="7">
        <v>3</v>
      </c>
      <c r="C390" s="7" t="str">
        <f t="shared" si="12"/>
        <v>特別支援学校</v>
      </c>
      <c r="D390" s="7" t="s">
        <v>10873</v>
      </c>
      <c r="E390" s="8" t="s">
        <v>10874</v>
      </c>
      <c r="F390" s="4" t="str">
        <f>IFERROR(IF(VALUE(LEFT($E390,5))&gt;50000,"",_xlfn.XLOOKUP(IF(VALUE(LEFT($E390,2))&gt;9,VALUE(LEFT($E390,2)),"0"&amp;VALUE(LEFT($E390,2))),Sheet1!$E:$E,Sheet1!$F:$F)),"")</f>
        <v>青森県</v>
      </c>
      <c r="G390" s="4" t="str">
        <f t="shared" si="13"/>
        <v>公立</v>
      </c>
      <c r="H390" s="7" t="str">
        <f>IF($D390="上記以外の高等学校等",_xlfn.XLOOKUP(IF(VALUE(LEFT($E390,2))&gt;10,VALUE(LEFT($E390,2)),"0"&amp;VALUE(LEFT($E390,2))),Sheet1!$E:$E,Sheet1!$F:$F)&amp;"所在の"&amp;$D390,IF(OR($B390=1,$B390=2),$D390&amp;$C390,IF($B390=3,$D390&amp;"学校",IF($B390=6,_xlfn.TEXTBEFORE($D390,"高専")&amp;$C390,IF($B390=8,$C390&amp;"（"&amp;$D390&amp;"）",IF($B390=9,$D390,""))))))</f>
        <v>森田養護学校</v>
      </c>
    </row>
    <row r="391" spans="1:8">
      <c r="A391" s="4">
        <v>2</v>
      </c>
      <c r="B391" s="7">
        <v>3</v>
      </c>
      <c r="C391" s="7" t="str">
        <f t="shared" si="12"/>
        <v>特別支援学校</v>
      </c>
      <c r="D391" s="7" t="s">
        <v>10871</v>
      </c>
      <c r="E391" s="8" t="s">
        <v>10872</v>
      </c>
      <c r="F391" s="4" t="str">
        <f>IFERROR(IF(VALUE(LEFT($E391,5))&gt;50000,"",_xlfn.XLOOKUP(IF(VALUE(LEFT($E391,2))&gt;9,VALUE(LEFT($E391,2)),"0"&amp;VALUE(LEFT($E391,2))),Sheet1!$E:$E,Sheet1!$F:$F)),"")</f>
        <v>青森県</v>
      </c>
      <c r="G391" s="4" t="str">
        <f t="shared" si="13"/>
        <v>公立</v>
      </c>
      <c r="H391" s="7" t="str">
        <f>IF($D391="上記以外の高等学校等",_xlfn.XLOOKUP(IF(VALUE(LEFT($E391,2))&gt;10,VALUE(LEFT($E391,2)),"0"&amp;VALUE(LEFT($E391,2))),Sheet1!$E:$E,Sheet1!$F:$F)&amp;"所在の"&amp;$D391,IF(OR($B391=1,$B391=2),$D391&amp;$C391,IF($B391=3,$D391&amp;"学校",IF($B391=6,_xlfn.TEXTBEFORE($D391,"高専")&amp;$C391,IF($B391=8,$C391&amp;"（"&amp;$D391&amp;"）",IF($B391=9,$D391,""))))))</f>
        <v>むつ養護学校</v>
      </c>
    </row>
    <row r="392" spans="1:8">
      <c r="A392" s="4">
        <v>2</v>
      </c>
      <c r="B392" s="7">
        <v>3</v>
      </c>
      <c r="C392" s="7" t="str">
        <f t="shared" si="12"/>
        <v>特別支援学校</v>
      </c>
      <c r="D392" s="7" t="s">
        <v>10869</v>
      </c>
      <c r="E392" s="8" t="s">
        <v>10870</v>
      </c>
      <c r="F392" s="4" t="str">
        <f>IFERROR(IF(VALUE(LEFT($E392,5))&gt;50000,"",_xlfn.XLOOKUP(IF(VALUE(LEFT($E392,2))&gt;9,VALUE(LEFT($E392,2)),"0"&amp;VALUE(LEFT($E392,2))),Sheet1!$E:$E,Sheet1!$F:$F)),"")</f>
        <v>青森県</v>
      </c>
      <c r="G392" s="4" t="str">
        <f t="shared" si="13"/>
        <v>公立</v>
      </c>
      <c r="H392" s="7" t="str">
        <f>IF($D392="上記以外の高等学校等",_xlfn.XLOOKUP(IF(VALUE(LEFT($E392,2))&gt;10,VALUE(LEFT($E392,2)),"0"&amp;VALUE(LEFT($E392,2))),Sheet1!$E:$E,Sheet1!$F:$F)&amp;"所在の"&amp;$D392,IF(OR($B392=1,$B392=2),$D392&amp;$C392,IF($B392=3,$D392&amp;"学校",IF($B392=6,_xlfn.TEXTBEFORE($D392,"高専")&amp;$C392,IF($B392=8,$C392&amp;"（"&amp;$D392&amp;"）",IF($B392=9,$D392,""))))))</f>
        <v>青森第二高等養護学校</v>
      </c>
    </row>
    <row r="393" spans="1:8">
      <c r="A393" s="4">
        <v>2</v>
      </c>
      <c r="B393" s="7">
        <v>3</v>
      </c>
      <c r="C393" s="7" t="str">
        <f t="shared" si="12"/>
        <v>特別支援学校</v>
      </c>
      <c r="D393" s="7" t="s">
        <v>10867</v>
      </c>
      <c r="E393" s="8" t="s">
        <v>10868</v>
      </c>
      <c r="F393" s="4" t="str">
        <f>IFERROR(IF(VALUE(LEFT($E393,5))&gt;50000,"",_xlfn.XLOOKUP(IF(VALUE(LEFT($E393,2))&gt;9,VALUE(LEFT($E393,2)),"0"&amp;VALUE(LEFT($E393,2))),Sheet1!$E:$E,Sheet1!$F:$F)),"")</f>
        <v>青森県</v>
      </c>
      <c r="G393" s="4" t="str">
        <f t="shared" si="13"/>
        <v>公立</v>
      </c>
      <c r="H393" s="7" t="str">
        <f>IF($D393="上記以外の高等学校等",_xlfn.XLOOKUP(IF(VALUE(LEFT($E393,2))&gt;10,VALUE(LEFT($E393,2)),"0"&amp;VALUE(LEFT($E393,2))),Sheet1!$E:$E,Sheet1!$F:$F)&amp;"所在の"&amp;$D393,IF(OR($B393=1,$B393=2),$D393&amp;$C393,IF($B393=3,$D393&amp;"学校",IF($B393=6,_xlfn.TEXTBEFORE($D393,"高専")&amp;$C393,IF($B393=8,$C393&amp;"（"&amp;$D393&amp;"）",IF($B393=9,$D393,""))))))</f>
        <v>弘前第二養護学校</v>
      </c>
    </row>
    <row r="394" spans="1:8">
      <c r="A394" s="4">
        <v>2</v>
      </c>
      <c r="B394" s="7">
        <v>3</v>
      </c>
      <c r="C394" s="7" t="str">
        <f t="shared" si="12"/>
        <v>特別支援学校</v>
      </c>
      <c r="D394" s="7" t="s">
        <v>10865</v>
      </c>
      <c r="E394" s="8" t="s">
        <v>10866</v>
      </c>
      <c r="F394" s="4" t="str">
        <f>IFERROR(IF(VALUE(LEFT($E394,5))&gt;50000,"",_xlfn.XLOOKUP(IF(VALUE(LEFT($E394,2))&gt;9,VALUE(LEFT($E394,2)),"0"&amp;VALUE(LEFT($E394,2))),Sheet1!$E:$E,Sheet1!$F:$F)),"")</f>
        <v>青森県</v>
      </c>
      <c r="G394" s="4" t="str">
        <f t="shared" si="13"/>
        <v>公立</v>
      </c>
      <c r="H394" s="7" t="str">
        <f>IF($D394="上記以外の高等学校等",_xlfn.XLOOKUP(IF(VALUE(LEFT($E394,2))&gt;10,VALUE(LEFT($E394,2)),"0"&amp;VALUE(LEFT($E394,2))),Sheet1!$E:$E,Sheet1!$F:$F)&amp;"所在の"&amp;$D394,IF(OR($B394=1,$B394=2),$D394&amp;$C394,IF($B394=3,$D394&amp;"学校",IF($B394=6,_xlfn.TEXTBEFORE($D394,"高専")&amp;$C394,IF($B394=8,$C394&amp;"（"&amp;$D394&amp;"）",IF($B394=9,$D394,""))))))</f>
        <v>八戸第一養護学校</v>
      </c>
    </row>
    <row r="395" spans="1:8">
      <c r="A395" s="4">
        <v>2</v>
      </c>
      <c r="B395" s="7">
        <v>3</v>
      </c>
      <c r="C395" s="7" t="str">
        <f t="shared" si="12"/>
        <v>特別支援学校</v>
      </c>
      <c r="D395" s="7" t="s">
        <v>10863</v>
      </c>
      <c r="E395" s="8" t="s">
        <v>10864</v>
      </c>
      <c r="F395" s="4" t="str">
        <f>IFERROR(IF(VALUE(LEFT($E395,5))&gt;50000,"",_xlfn.XLOOKUP(IF(VALUE(LEFT($E395,2))&gt;9,VALUE(LEFT($E395,2)),"0"&amp;VALUE(LEFT($E395,2))),Sheet1!$E:$E,Sheet1!$F:$F)),"")</f>
        <v>青森県</v>
      </c>
      <c r="G395" s="4" t="str">
        <f t="shared" si="13"/>
        <v>公立</v>
      </c>
      <c r="H395" s="7" t="str">
        <f>IF($D395="上記以外の高等学校等",_xlfn.XLOOKUP(IF(VALUE(LEFT($E395,2))&gt;10,VALUE(LEFT($E395,2)),"0"&amp;VALUE(LEFT($E395,2))),Sheet1!$E:$E,Sheet1!$F:$F)&amp;"所在の"&amp;$D395,IF(OR($B395=1,$B395=2),$D395&amp;$C395,IF($B395=3,$D395&amp;"学校",IF($B395=6,_xlfn.TEXTBEFORE($D395,"高専")&amp;$C395,IF($B395=8,$C395&amp;"（"&amp;$D395&amp;"）",IF($B395=9,$D395,""))))))</f>
        <v>黒石養護学校</v>
      </c>
    </row>
    <row r="396" spans="1:8">
      <c r="A396" s="4">
        <v>7</v>
      </c>
      <c r="B396" s="7">
        <v>1</v>
      </c>
      <c r="C396" s="7" t="str">
        <f t="shared" si="12"/>
        <v>高等学校</v>
      </c>
      <c r="D396" s="7" t="s">
        <v>10861</v>
      </c>
      <c r="E396" s="8" t="s">
        <v>10862</v>
      </c>
      <c r="F396" s="4" t="str">
        <f>IFERROR(IF(VALUE(LEFT($E396,5))&gt;50000,"",_xlfn.XLOOKUP(IF(VALUE(LEFT($E396,2))&gt;9,VALUE(LEFT($E396,2)),"0"&amp;VALUE(LEFT($E396,2))),Sheet1!$E:$E,Sheet1!$F:$F)),"")</f>
        <v>青森県</v>
      </c>
      <c r="G396" s="4" t="str">
        <f t="shared" si="13"/>
        <v>私立</v>
      </c>
      <c r="H396" s="7" t="str">
        <f>IF($D396="上記以外の高等学校等",_xlfn.XLOOKUP(IF(VALUE(LEFT($E396,2))&gt;10,VALUE(LEFT($E396,2)),"0"&amp;VALUE(LEFT($E396,2))),Sheet1!$E:$E,Sheet1!$F:$F)&amp;"所在の"&amp;$D396,IF(OR($B396=1,$B396=2),$D396&amp;$C396,IF($B396=3,$D396&amp;"学校",IF($B396=6,_xlfn.TEXTBEFORE($D396,"高専")&amp;$C396,IF($B396=8,$C396&amp;"（"&amp;$D396&amp;"）",IF($B396=9,$D396,""))))))</f>
        <v>東奥義塾高等学校</v>
      </c>
    </row>
    <row r="397" spans="1:8">
      <c r="A397" s="4">
        <v>7</v>
      </c>
      <c r="B397" s="7">
        <v>1</v>
      </c>
      <c r="C397" s="7" t="str">
        <f t="shared" si="12"/>
        <v>高等学校</v>
      </c>
      <c r="D397" s="7" t="s">
        <v>10859</v>
      </c>
      <c r="E397" s="8" t="s">
        <v>10860</v>
      </c>
      <c r="F397" s="4" t="str">
        <f>IFERROR(IF(VALUE(LEFT($E397,5))&gt;50000,"",_xlfn.XLOOKUP(IF(VALUE(LEFT($E397,2))&gt;9,VALUE(LEFT($E397,2)),"0"&amp;VALUE(LEFT($E397,2))),Sheet1!$E:$E,Sheet1!$F:$F)),"")</f>
        <v>青森県</v>
      </c>
      <c r="G397" s="4" t="str">
        <f t="shared" si="13"/>
        <v>私立</v>
      </c>
      <c r="H397" s="7" t="str">
        <f>IF($D397="上記以外の高等学校等",_xlfn.XLOOKUP(IF(VALUE(LEFT($E397,2))&gt;10,VALUE(LEFT($E397,2)),"0"&amp;VALUE(LEFT($E397,2))),Sheet1!$E:$E,Sheet1!$F:$F)&amp;"所在の"&amp;$D397,IF(OR($B397=1,$B397=2),$D397&amp;$C397,IF($B397=3,$D397&amp;"学校",IF($B397=6,_xlfn.TEXTBEFORE($D397,"高専")&amp;$C397,IF($B397=8,$C397&amp;"（"&amp;$D397&amp;"）",IF($B397=9,$D397,""))))))</f>
        <v>弘前学院聖愛高等学校</v>
      </c>
    </row>
    <row r="398" spans="1:8">
      <c r="A398" s="4">
        <v>7</v>
      </c>
      <c r="B398" s="7">
        <v>1</v>
      </c>
      <c r="C398" s="7" t="str">
        <f t="shared" si="12"/>
        <v>高等学校</v>
      </c>
      <c r="D398" s="7" t="s">
        <v>10857</v>
      </c>
      <c r="E398" s="8" t="s">
        <v>10858</v>
      </c>
      <c r="F398" s="4" t="str">
        <f>IFERROR(IF(VALUE(LEFT($E398,5))&gt;50000,"",_xlfn.XLOOKUP(IF(VALUE(LEFT($E398,2))&gt;9,VALUE(LEFT($E398,2)),"0"&amp;VALUE(LEFT($E398,2))),Sheet1!$E:$E,Sheet1!$F:$F)),"")</f>
        <v>青森県</v>
      </c>
      <c r="G398" s="4" t="str">
        <f t="shared" si="13"/>
        <v>私立</v>
      </c>
      <c r="H398" s="7" t="str">
        <f>IF($D398="上記以外の高等学校等",_xlfn.XLOOKUP(IF(VALUE(LEFT($E398,2))&gt;10,VALUE(LEFT($E398,2)),"0"&amp;VALUE(LEFT($E398,2))),Sheet1!$E:$E,Sheet1!$F:$F)&amp;"所在の"&amp;$D398,IF(OR($B398=1,$B398=2),$D398&amp;$C398,IF($B398=3,$D398&amp;"学校",IF($B398=6,_xlfn.TEXTBEFORE($D398,"高専")&amp;$C398,IF($B398=8,$C398&amp;"（"&amp;$D398&amp;"）",IF($B398=9,$D398,""))))))</f>
        <v>柴田学園大学附属柴田学園高等学校</v>
      </c>
    </row>
    <row r="399" spans="1:8">
      <c r="A399" s="4">
        <v>7</v>
      </c>
      <c r="B399" s="7">
        <v>1</v>
      </c>
      <c r="C399" s="7" t="str">
        <f t="shared" si="12"/>
        <v>高等学校</v>
      </c>
      <c r="D399" s="7" t="s">
        <v>10855</v>
      </c>
      <c r="E399" s="8" t="s">
        <v>10856</v>
      </c>
      <c r="F399" s="4" t="str">
        <f>IFERROR(IF(VALUE(LEFT($E399,5))&gt;50000,"",_xlfn.XLOOKUP(IF(VALUE(LEFT($E399,2))&gt;9,VALUE(LEFT($E399,2)),"0"&amp;VALUE(LEFT($E399,2))),Sheet1!$E:$E,Sheet1!$F:$F)),"")</f>
        <v>青森県</v>
      </c>
      <c r="G399" s="4" t="str">
        <f t="shared" si="13"/>
        <v>私立</v>
      </c>
      <c r="H399" s="7" t="str">
        <f>IF($D399="上記以外の高等学校等",_xlfn.XLOOKUP(IF(VALUE(LEFT($E399,2))&gt;10,VALUE(LEFT($E399,2)),"0"&amp;VALUE(LEFT($E399,2))),Sheet1!$E:$E,Sheet1!$F:$F)&amp;"所在の"&amp;$D399,IF(OR($B399=1,$B399=2),$D399&amp;$C399,IF($B399=3,$D399&amp;"学校",IF($B399=6,_xlfn.TEXTBEFORE($D399,"高専")&amp;$C399,IF($B399=8,$C399&amp;"（"&amp;$D399&amp;"）",IF($B399=9,$D399,""))))))</f>
        <v>東奥学園高等学校</v>
      </c>
    </row>
    <row r="400" spans="1:8">
      <c r="A400" s="4">
        <v>7</v>
      </c>
      <c r="B400" s="7">
        <v>1</v>
      </c>
      <c r="C400" s="7" t="str">
        <f t="shared" si="12"/>
        <v>高等学校</v>
      </c>
      <c r="D400" s="7" t="s">
        <v>10853</v>
      </c>
      <c r="E400" s="8" t="s">
        <v>10854</v>
      </c>
      <c r="F400" s="4" t="str">
        <f>IFERROR(IF(VALUE(LEFT($E400,5))&gt;50000,"",_xlfn.XLOOKUP(IF(VALUE(LEFT($E400,2))&gt;9,VALUE(LEFT($E400,2)),"0"&amp;VALUE(LEFT($E400,2))),Sheet1!$E:$E,Sheet1!$F:$F)),"")</f>
        <v>青森県</v>
      </c>
      <c r="G400" s="4" t="str">
        <f t="shared" si="13"/>
        <v>私立</v>
      </c>
      <c r="H400" s="7" t="str">
        <f>IF($D400="上記以外の高等学校等",_xlfn.XLOOKUP(IF(VALUE(LEFT($E400,2))&gt;10,VALUE(LEFT($E400,2)),"0"&amp;VALUE(LEFT($E400,2))),Sheet1!$E:$E,Sheet1!$F:$F)&amp;"所在の"&amp;$D400,IF(OR($B400=1,$B400=2),$D400&amp;$C400,IF($B400=3,$D400&amp;"学校",IF($B400=6,_xlfn.TEXTBEFORE($D400,"高専")&amp;$C400,IF($B400=8,$C400&amp;"（"&amp;$D400&amp;"）",IF($B400=9,$D400,""))))))</f>
        <v>青森山田高等学校</v>
      </c>
    </row>
    <row r="401" spans="1:8">
      <c r="A401" s="4">
        <v>7</v>
      </c>
      <c r="B401" s="7">
        <v>1</v>
      </c>
      <c r="C401" s="7" t="str">
        <f t="shared" si="12"/>
        <v>高等学校</v>
      </c>
      <c r="D401" s="7" t="s">
        <v>10851</v>
      </c>
      <c r="E401" s="8" t="s">
        <v>10852</v>
      </c>
      <c r="F401" s="4" t="str">
        <f>IFERROR(IF(VALUE(LEFT($E401,5))&gt;50000,"",_xlfn.XLOOKUP(IF(VALUE(LEFT($E401,2))&gt;9,VALUE(LEFT($E401,2)),"0"&amp;VALUE(LEFT($E401,2))),Sheet1!$E:$E,Sheet1!$F:$F)),"")</f>
        <v>青森県</v>
      </c>
      <c r="G401" s="4" t="str">
        <f t="shared" si="13"/>
        <v>私立</v>
      </c>
      <c r="H401" s="7" t="str">
        <f>IF($D401="上記以外の高等学校等",_xlfn.XLOOKUP(IF(VALUE(LEFT($E401,2))&gt;10,VALUE(LEFT($E401,2)),"0"&amp;VALUE(LEFT($E401,2))),Sheet1!$E:$E,Sheet1!$F:$F)&amp;"所在の"&amp;$D401,IF(OR($B401=1,$B401=2),$D401&amp;$C401,IF($B401=3,$D401&amp;"学校",IF($B401=6,_xlfn.TEXTBEFORE($D401,"高専")&amp;$C401,IF($B401=8,$C401&amp;"（"&amp;$D401&amp;"）",IF($B401=9,$D401,""))))))</f>
        <v>青森明の星高等学校</v>
      </c>
    </row>
    <row r="402" spans="1:8">
      <c r="A402" s="4">
        <v>7</v>
      </c>
      <c r="B402" s="7">
        <v>1</v>
      </c>
      <c r="C402" s="7" t="str">
        <f t="shared" si="12"/>
        <v>高等学校</v>
      </c>
      <c r="D402" s="7" t="s">
        <v>10849</v>
      </c>
      <c r="E402" s="8" t="s">
        <v>10850</v>
      </c>
      <c r="F402" s="4" t="str">
        <f>IFERROR(IF(VALUE(LEFT($E402,5))&gt;50000,"",_xlfn.XLOOKUP(IF(VALUE(LEFT($E402,2))&gt;9,VALUE(LEFT($E402,2)),"0"&amp;VALUE(LEFT($E402,2))),Sheet1!$E:$E,Sheet1!$F:$F)),"")</f>
        <v>青森県</v>
      </c>
      <c r="G402" s="4" t="str">
        <f t="shared" si="13"/>
        <v>私立</v>
      </c>
      <c r="H402" s="7" t="str">
        <f>IF($D402="上記以外の高等学校等",_xlfn.XLOOKUP(IF(VALUE(LEFT($E402,2))&gt;10,VALUE(LEFT($E402,2)),"0"&amp;VALUE(LEFT($E402,2))),Sheet1!$E:$E,Sheet1!$F:$F)&amp;"所在の"&amp;$D402,IF(OR($B402=1,$B402=2),$D402&amp;$C402,IF($B402=3,$D402&amp;"学校",IF($B402=6,_xlfn.TEXTBEFORE($D402,"高専")&amp;$C402,IF($B402=8,$C402&amp;"（"&amp;$D402&amp;"）",IF($B402=9,$D402,""))))))</f>
        <v>千葉学園高等学校</v>
      </c>
    </row>
    <row r="403" spans="1:8">
      <c r="A403" s="4">
        <v>7</v>
      </c>
      <c r="B403" s="7">
        <v>1</v>
      </c>
      <c r="C403" s="7" t="str">
        <f t="shared" si="12"/>
        <v>高等学校</v>
      </c>
      <c r="D403" s="7" t="s">
        <v>10847</v>
      </c>
      <c r="E403" s="8" t="s">
        <v>10848</v>
      </c>
      <c r="F403" s="4" t="str">
        <f>IFERROR(IF(VALUE(LEFT($E403,5))&gt;50000,"",_xlfn.XLOOKUP(IF(VALUE(LEFT($E403,2))&gt;9,VALUE(LEFT($E403,2)),"0"&amp;VALUE(LEFT($E403,2))),Sheet1!$E:$E,Sheet1!$F:$F)),"")</f>
        <v>青森県</v>
      </c>
      <c r="G403" s="4" t="str">
        <f t="shared" si="13"/>
        <v>私立</v>
      </c>
      <c r="H403" s="7" t="str">
        <f>IF($D403="上記以外の高等学校等",_xlfn.XLOOKUP(IF(VALUE(LEFT($E403,2))&gt;10,VALUE(LEFT($E403,2)),"0"&amp;VALUE(LEFT($E403,2))),Sheet1!$E:$E,Sheet1!$F:$F)&amp;"所在の"&amp;$D403,IF(OR($B403=1,$B403=2),$D403&amp;$C403,IF($B403=3,$D403&amp;"学校",IF($B403=6,_xlfn.TEXTBEFORE($D403,"高専")&amp;$C403,IF($B403=8,$C403&amp;"（"&amp;$D403&amp;"）",IF($B403=9,$D403,""))))))</f>
        <v>八戸聖ウルスラ学院高等学校</v>
      </c>
    </row>
    <row r="404" spans="1:8">
      <c r="A404" s="4">
        <v>7</v>
      </c>
      <c r="B404" s="7">
        <v>1</v>
      </c>
      <c r="C404" s="7" t="str">
        <f t="shared" si="12"/>
        <v>高等学校</v>
      </c>
      <c r="D404" s="7" t="s">
        <v>10845</v>
      </c>
      <c r="E404" s="8" t="s">
        <v>10846</v>
      </c>
      <c r="F404" s="4" t="str">
        <f>IFERROR(IF(VALUE(LEFT($E404,5))&gt;50000,"",_xlfn.XLOOKUP(IF(VALUE(LEFT($E404,2))&gt;9,VALUE(LEFT($E404,2)),"0"&amp;VALUE(LEFT($E404,2))),Sheet1!$E:$E,Sheet1!$F:$F)),"")</f>
        <v>青森県</v>
      </c>
      <c r="G404" s="4" t="str">
        <f t="shared" si="13"/>
        <v>私立</v>
      </c>
      <c r="H404" s="7" t="str">
        <f>IF($D404="上記以外の高等学校等",_xlfn.XLOOKUP(IF(VALUE(LEFT($E404,2))&gt;10,VALUE(LEFT($E404,2)),"0"&amp;VALUE(LEFT($E404,2))),Sheet1!$E:$E,Sheet1!$F:$F)&amp;"所在の"&amp;$D404,IF(OR($B404=1,$B404=2),$D404&amp;$C404,IF($B404=3,$D404&amp;"学校",IF($B404=6,_xlfn.TEXTBEFORE($D404,"高専")&amp;$C404,IF($B404=8,$C404&amp;"（"&amp;$D404&amp;"）",IF($B404=9,$D404,""))))))</f>
        <v>八戸学院光星高等学校</v>
      </c>
    </row>
    <row r="405" spans="1:8">
      <c r="A405" s="4">
        <v>7</v>
      </c>
      <c r="B405" s="7">
        <v>1</v>
      </c>
      <c r="C405" s="7" t="str">
        <f t="shared" si="12"/>
        <v>高等学校</v>
      </c>
      <c r="D405" s="7" t="s">
        <v>10843</v>
      </c>
      <c r="E405" s="8" t="s">
        <v>10844</v>
      </c>
      <c r="F405" s="4" t="str">
        <f>IFERROR(IF(VALUE(LEFT($E405,5))&gt;50000,"",_xlfn.XLOOKUP(IF(VALUE(LEFT($E405,2))&gt;9,VALUE(LEFT($E405,2)),"0"&amp;VALUE(LEFT($E405,2))),Sheet1!$E:$E,Sheet1!$F:$F)),"")</f>
        <v>青森県</v>
      </c>
      <c r="G405" s="4" t="str">
        <f t="shared" si="13"/>
        <v>私立</v>
      </c>
      <c r="H405" s="7" t="str">
        <f>IF($D405="上記以外の高等学校等",_xlfn.XLOOKUP(IF(VALUE(LEFT($E405,2))&gt;10,VALUE(LEFT($E405,2)),"0"&amp;VALUE(LEFT($E405,2))),Sheet1!$E:$E,Sheet1!$F:$F)&amp;"所在の"&amp;$D405,IF(OR($B405=1,$B405=2),$D405&amp;$C405,IF($B405=3,$D405&amp;"学校",IF($B405=6,_xlfn.TEXTBEFORE($D405,"高専")&amp;$C405,IF($B405=8,$C405&amp;"（"&amp;$D405&amp;"）",IF($B405=9,$D405,""))))))</f>
        <v>弘前東高等学校</v>
      </c>
    </row>
    <row r="406" spans="1:8">
      <c r="A406" s="4">
        <v>7</v>
      </c>
      <c r="B406" s="7">
        <v>1</v>
      </c>
      <c r="C406" s="7" t="str">
        <f t="shared" si="12"/>
        <v>高等学校</v>
      </c>
      <c r="D406" s="7" t="s">
        <v>10841</v>
      </c>
      <c r="E406" s="8" t="s">
        <v>10842</v>
      </c>
      <c r="F406" s="4" t="str">
        <f>IFERROR(IF(VALUE(LEFT($E406,5))&gt;50000,"",_xlfn.XLOOKUP(IF(VALUE(LEFT($E406,2))&gt;9,VALUE(LEFT($E406,2)),"0"&amp;VALUE(LEFT($E406,2))),Sheet1!$E:$E,Sheet1!$F:$F)),"")</f>
        <v>青森県</v>
      </c>
      <c r="G406" s="4" t="str">
        <f t="shared" si="13"/>
        <v>私立</v>
      </c>
      <c r="H406" s="7" t="str">
        <f>IF($D406="上記以外の高等学校等",_xlfn.XLOOKUP(IF(VALUE(LEFT($E406,2))&gt;10,VALUE(LEFT($E406,2)),"0"&amp;VALUE(LEFT($E406,2))),Sheet1!$E:$E,Sheet1!$F:$F)&amp;"所在の"&amp;$D406,IF(OR($B406=1,$B406=2),$D406&amp;$C406,IF($B406=3,$D406&amp;"学校",IF($B406=6,_xlfn.TEXTBEFORE($D406,"高専")&amp;$C406,IF($B406=8,$C406&amp;"（"&amp;$D406&amp;"）",IF($B406=9,$D406,""))))))</f>
        <v>八戸工業大学第一高等学校</v>
      </c>
    </row>
    <row r="407" spans="1:8">
      <c r="A407" s="4">
        <v>7</v>
      </c>
      <c r="B407" s="7">
        <v>1</v>
      </c>
      <c r="C407" s="7" t="str">
        <f t="shared" si="12"/>
        <v>高等学校</v>
      </c>
      <c r="D407" s="7" t="s">
        <v>10839</v>
      </c>
      <c r="E407" s="8" t="s">
        <v>10840</v>
      </c>
      <c r="F407" s="4" t="str">
        <f>IFERROR(IF(VALUE(LEFT($E407,5))&gt;50000,"",_xlfn.XLOOKUP(IF(VALUE(LEFT($E407,2))&gt;9,VALUE(LEFT($E407,2)),"0"&amp;VALUE(LEFT($E407,2))),Sheet1!$E:$E,Sheet1!$F:$F)),"")</f>
        <v>青森県</v>
      </c>
      <c r="G407" s="4" t="str">
        <f t="shared" si="13"/>
        <v>私立</v>
      </c>
      <c r="H407" s="7" t="str">
        <f>IF($D407="上記以外の高等学校等",_xlfn.XLOOKUP(IF(VALUE(LEFT($E407,2))&gt;10,VALUE(LEFT($E407,2)),"0"&amp;VALUE(LEFT($E407,2))),Sheet1!$E:$E,Sheet1!$F:$F)&amp;"所在の"&amp;$D407,IF(OR($B407=1,$B407=2),$D407&amp;$C407,IF($B407=3,$D407&amp;"学校",IF($B407=6,_xlfn.TEXTBEFORE($D407,"高専")&amp;$C407,IF($B407=8,$C407&amp;"（"&amp;$D407&amp;"）",IF($B407=9,$D407,""))))))</f>
        <v>五所川原第一高等学校</v>
      </c>
    </row>
    <row r="408" spans="1:8">
      <c r="A408" s="4">
        <v>7</v>
      </c>
      <c r="B408" s="7">
        <v>1</v>
      </c>
      <c r="C408" s="7" t="str">
        <f t="shared" si="12"/>
        <v>高等学校</v>
      </c>
      <c r="D408" s="7" t="s">
        <v>10837</v>
      </c>
      <c r="E408" s="8" t="s">
        <v>10838</v>
      </c>
      <c r="F408" s="4" t="str">
        <f>IFERROR(IF(VALUE(LEFT($E408,5))&gt;50000,"",_xlfn.XLOOKUP(IF(VALUE(LEFT($E408,2))&gt;9,VALUE(LEFT($E408,2)),"0"&amp;VALUE(LEFT($E408,2))),Sheet1!$E:$E,Sheet1!$F:$F)),"")</f>
        <v>青森県</v>
      </c>
      <c r="G408" s="4" t="str">
        <f t="shared" si="13"/>
        <v>私立</v>
      </c>
      <c r="H408" s="7" t="str">
        <f>IF($D408="上記以外の高等学校等",_xlfn.XLOOKUP(IF(VALUE(LEFT($E408,2))&gt;10,VALUE(LEFT($E408,2)),"0"&amp;VALUE(LEFT($E408,2))),Sheet1!$E:$E,Sheet1!$F:$F)&amp;"所在の"&amp;$D408,IF(OR($B408=1,$B408=2),$D408&amp;$C408,IF($B408=3,$D408&amp;"学校",IF($B408=6,_xlfn.TEXTBEFORE($D408,"高専")&amp;$C408,IF($B408=8,$C408&amp;"（"&amp;$D408&amp;"）",IF($B408=9,$D408,""))))))</f>
        <v>下山学園高等学校</v>
      </c>
    </row>
    <row r="409" spans="1:8">
      <c r="A409" s="4">
        <v>7</v>
      </c>
      <c r="B409" s="7">
        <v>1</v>
      </c>
      <c r="C409" s="7" t="str">
        <f t="shared" si="12"/>
        <v>高等学校</v>
      </c>
      <c r="D409" s="7" t="s">
        <v>10835</v>
      </c>
      <c r="E409" s="8" t="s">
        <v>10836</v>
      </c>
      <c r="F409" s="4" t="str">
        <f>IFERROR(IF(VALUE(LEFT($E409,5))&gt;50000,"",_xlfn.XLOOKUP(IF(VALUE(LEFT($E409,2))&gt;9,VALUE(LEFT($E409,2)),"0"&amp;VALUE(LEFT($E409,2))),Sheet1!$E:$E,Sheet1!$F:$F)),"")</f>
        <v>青森県</v>
      </c>
      <c r="G409" s="4" t="str">
        <f t="shared" si="13"/>
        <v>私立</v>
      </c>
      <c r="H409" s="7" t="str">
        <f>IF($D409="上記以外の高等学校等",_xlfn.XLOOKUP(IF(VALUE(LEFT($E409,2))&gt;10,VALUE(LEFT($E409,2)),"0"&amp;VALUE(LEFT($E409,2))),Sheet1!$E:$E,Sheet1!$F:$F)&amp;"所在の"&amp;$D409,IF(OR($B409=1,$B409=2),$D409&amp;$C409,IF($B409=3,$D409&amp;"学校",IF($B409=6,_xlfn.TEXTBEFORE($D409,"高専")&amp;$C409,IF($B409=8,$C409&amp;"（"&amp;$D409&amp;"）",IF($B409=9,$D409,""))))))</f>
        <v>松風塾高等学校</v>
      </c>
    </row>
    <row r="410" spans="1:8">
      <c r="A410" s="4">
        <v>7</v>
      </c>
      <c r="B410" s="7">
        <v>1</v>
      </c>
      <c r="C410" s="7" t="str">
        <f t="shared" si="12"/>
        <v>高等学校</v>
      </c>
      <c r="D410" s="7" t="s">
        <v>10833</v>
      </c>
      <c r="E410" s="8" t="s">
        <v>10834</v>
      </c>
      <c r="F410" s="4" t="str">
        <f>IFERROR(IF(VALUE(LEFT($E410,5))&gt;50000,"",_xlfn.XLOOKUP(IF(VALUE(LEFT($E410,2))&gt;9,VALUE(LEFT($E410,2)),"0"&amp;VALUE(LEFT($E410,2))),Sheet1!$E:$E,Sheet1!$F:$F)),"")</f>
        <v>青森県</v>
      </c>
      <c r="G410" s="4" t="str">
        <f t="shared" si="13"/>
        <v>私立</v>
      </c>
      <c r="H410" s="7" t="str">
        <f>IF($D410="上記以外の高等学校等",_xlfn.XLOOKUP(IF(VALUE(LEFT($E410,2))&gt;10,VALUE(LEFT($E410,2)),"0"&amp;VALUE(LEFT($E410,2))),Sheet1!$E:$E,Sheet1!$F:$F)&amp;"所在の"&amp;$D410,IF(OR($B410=1,$B410=2),$D410&amp;$C410,IF($B410=3,$D410&amp;"学校",IF($B410=6,_xlfn.TEXTBEFORE($D410,"高専")&amp;$C410,IF($B410=8,$C410&amp;"（"&amp;$D410&amp;"）",IF($B410=9,$D410,""))))))</f>
        <v>八戸学院野辺地西高等学校</v>
      </c>
    </row>
    <row r="411" spans="1:8">
      <c r="A411" s="4">
        <v>7</v>
      </c>
      <c r="B411" s="7">
        <v>1</v>
      </c>
      <c r="C411" s="7" t="str">
        <f t="shared" si="12"/>
        <v>高等学校</v>
      </c>
      <c r="D411" s="7" t="s">
        <v>10831</v>
      </c>
      <c r="E411" s="8" t="s">
        <v>10832</v>
      </c>
      <c r="F411" s="4" t="str">
        <f>IFERROR(IF(VALUE(LEFT($E411,5))&gt;50000,"",_xlfn.XLOOKUP(IF(VALUE(LEFT($E411,2))&gt;9,VALUE(LEFT($E411,2)),"0"&amp;VALUE(LEFT($E411,2))),Sheet1!$E:$E,Sheet1!$F:$F)),"")</f>
        <v>青森県</v>
      </c>
      <c r="G411" s="4" t="str">
        <f t="shared" si="13"/>
        <v>私立</v>
      </c>
      <c r="H411" s="7" t="str">
        <f>IF($D411="上記以外の高等学校等",_xlfn.XLOOKUP(IF(VALUE(LEFT($E411,2))&gt;10,VALUE(LEFT($E411,2)),"0"&amp;VALUE(LEFT($E411,2))),Sheet1!$E:$E,Sheet1!$F:$F)&amp;"所在の"&amp;$D411,IF(OR($B411=1,$B411=2),$D411&amp;$C411,IF($B411=3,$D411&amp;"学校",IF($B411=6,_xlfn.TEXTBEFORE($D411,"高専")&amp;$C411,IF($B411=8,$C411&amp;"（"&amp;$D411&amp;"）",IF($B411=9,$D411,""))))))</f>
        <v>八戸工業大学第二高等学校</v>
      </c>
    </row>
    <row r="412" spans="1:8">
      <c r="A412" s="4">
        <v>7</v>
      </c>
      <c r="B412" s="7">
        <v>1</v>
      </c>
      <c r="C412" s="7" t="str">
        <f t="shared" si="12"/>
        <v>高等学校</v>
      </c>
      <c r="D412" s="7" t="s">
        <v>10829</v>
      </c>
      <c r="E412" s="8" t="s">
        <v>10830</v>
      </c>
      <c r="F412" s="4" t="str">
        <f>IFERROR(IF(VALUE(LEFT($E412,5))&gt;50000,"",_xlfn.XLOOKUP(IF(VALUE(LEFT($E412,2))&gt;9,VALUE(LEFT($E412,2)),"0"&amp;VALUE(LEFT($E412,2))),Sheet1!$E:$E,Sheet1!$F:$F)),"")</f>
        <v>青森県</v>
      </c>
      <c r="G412" s="4" t="str">
        <f t="shared" si="13"/>
        <v>私立</v>
      </c>
      <c r="H412" s="7" t="str">
        <f>IF($D412="上記以外の高等学校等",_xlfn.XLOOKUP(IF(VALUE(LEFT($E412,2))&gt;10,VALUE(LEFT($E412,2)),"0"&amp;VALUE(LEFT($E412,2))),Sheet1!$E:$E,Sheet1!$F:$F)&amp;"所在の"&amp;$D412,IF(OR($B412=1,$B412=2),$D412&amp;$C412,IF($B412=3,$D412&amp;"学校",IF($B412=6,_xlfn.TEXTBEFORE($D412,"高専")&amp;$C412,IF($B412=8,$C412&amp;"（"&amp;$D412&amp;"）",IF($B412=9,$D412,""))))))</f>
        <v>向陵高等学校</v>
      </c>
    </row>
    <row r="413" spans="1:8">
      <c r="A413" s="4">
        <v>9</v>
      </c>
      <c r="B413" s="7">
        <v>9</v>
      </c>
      <c r="C413" s="7" t="str">
        <f t="shared" si="12"/>
        <v/>
      </c>
      <c r="D413" s="7" t="s">
        <v>35</v>
      </c>
      <c r="E413" s="8" t="s">
        <v>10828</v>
      </c>
      <c r="F413" s="4" t="str">
        <f>IFERROR(IF(VALUE(LEFT($E413,5))&gt;50000,"",_xlfn.XLOOKUP(IF(VALUE(LEFT($E413,2))&gt;9,VALUE(LEFT($E413,2)),"0"&amp;VALUE(LEFT($E413,2))),Sheet1!$E:$E,Sheet1!$F:$F)),"")</f>
        <v>青森県</v>
      </c>
      <c r="G413" s="4" t="str">
        <f t="shared" si="13"/>
        <v/>
      </c>
      <c r="H413" s="7" t="str">
        <f>IF($D413="上記以外の高等学校等",_xlfn.XLOOKUP(IF(VALUE(LEFT($E413,2))&gt;10,VALUE(LEFT($E413,2)),"0"&amp;VALUE(LEFT($E413,2))),Sheet1!$E:$E,Sheet1!$F:$F)&amp;"所在の"&amp;$D413,IF(OR($B413=1,$B413=2),$D413&amp;$C413,IF($B413=3,$D413&amp;"学校",IF($B413=6,_xlfn.TEXTBEFORE($D413,"高専")&amp;$C413,IF($B413=8,$C413&amp;"（"&amp;$D413&amp;"）",IF($B413=9,$D413,""))))))</f>
        <v>青森県所在の上記以外の高等学校等</v>
      </c>
    </row>
    <row r="414" spans="1:8">
      <c r="A414" s="4">
        <v>1</v>
      </c>
      <c r="B414" s="7">
        <v>3</v>
      </c>
      <c r="C414" s="7" t="str">
        <f t="shared" si="12"/>
        <v>特別支援学校</v>
      </c>
      <c r="D414" s="7" t="s">
        <v>10826</v>
      </c>
      <c r="E414" s="8" t="s">
        <v>10827</v>
      </c>
      <c r="F414" s="4" t="str">
        <f>IFERROR(IF(VALUE(LEFT($E414,5))&gt;50000,"",_xlfn.XLOOKUP(IF(VALUE(LEFT($E414,2))&gt;9,VALUE(LEFT($E414,2)),"0"&amp;VALUE(LEFT($E414,2))),Sheet1!$E:$E,Sheet1!$F:$F)),"")</f>
        <v>岩手県</v>
      </c>
      <c r="G414" s="4" t="str">
        <f t="shared" si="13"/>
        <v>国立</v>
      </c>
      <c r="H414" s="7" t="str">
        <f>IF($D414="上記以外の高等学校等",_xlfn.XLOOKUP(IF(VALUE(LEFT($E414,2))&gt;10,VALUE(LEFT($E414,2)),"0"&amp;VALUE(LEFT($E414,2))),Sheet1!$E:$E,Sheet1!$F:$F)&amp;"所在の"&amp;$D414,IF(OR($B414=1,$B414=2),$D414&amp;$C414,IF($B414=3,$D414&amp;"学校",IF($B414=6,_xlfn.TEXTBEFORE($D414,"高専")&amp;$C414,IF($B414=8,$C414&amp;"（"&amp;$D414&amp;"）",IF($B414=9,$D414,""))))))</f>
        <v>岩手大学教育学部附属特別支援学校</v>
      </c>
    </row>
    <row r="415" spans="1:8">
      <c r="A415" s="4">
        <v>1</v>
      </c>
      <c r="B415" s="7">
        <v>6</v>
      </c>
      <c r="C415" s="7" t="str">
        <f t="shared" si="12"/>
        <v>高等専門学校</v>
      </c>
      <c r="D415" s="7" t="s">
        <v>10824</v>
      </c>
      <c r="E415" s="8" t="s">
        <v>10825</v>
      </c>
      <c r="F415" s="4" t="str">
        <f>IFERROR(IF(VALUE(LEFT($E415,5))&gt;50000,"",_xlfn.XLOOKUP(IF(VALUE(LEFT($E415,2))&gt;9,VALUE(LEFT($E415,2)),"0"&amp;VALUE(LEFT($E415,2))),Sheet1!$E:$E,Sheet1!$F:$F)),"")</f>
        <v>岩手県</v>
      </c>
      <c r="G415" s="4" t="str">
        <f t="shared" si="13"/>
        <v>国立</v>
      </c>
      <c r="H415" s="7" t="str">
        <f>IF($D415="上記以外の高等学校等",_xlfn.XLOOKUP(IF(VALUE(LEFT($E415,2))&gt;10,VALUE(LEFT($E415,2)),"0"&amp;VALUE(LEFT($E415,2))),Sheet1!$E:$E,Sheet1!$F:$F)&amp;"所在の"&amp;$D415,IF(OR($B415=1,$B415=2),$D415&amp;$C415,IF($B415=3,$D415&amp;"学校",IF($B415=6,_xlfn.TEXTBEFORE($D415,"高専")&amp;$C415,IF($B415=8,$C415&amp;"（"&amp;$D415&amp;"）",IF($B415=9,$D415,""))))))</f>
        <v>一関工業高等専門学校</v>
      </c>
    </row>
    <row r="416" spans="1:8">
      <c r="A416" s="4">
        <v>2</v>
      </c>
      <c r="B416" s="7">
        <v>1</v>
      </c>
      <c r="C416" s="7" t="str">
        <f t="shared" si="12"/>
        <v>高等学校</v>
      </c>
      <c r="D416" s="7" t="s">
        <v>10822</v>
      </c>
      <c r="E416" s="8" t="s">
        <v>10823</v>
      </c>
      <c r="F416" s="4" t="str">
        <f>IFERROR(IF(VALUE(LEFT($E416,5))&gt;50000,"",_xlfn.XLOOKUP(IF(VALUE(LEFT($E416,2))&gt;9,VALUE(LEFT($E416,2)),"0"&amp;VALUE(LEFT($E416,2))),Sheet1!$E:$E,Sheet1!$F:$F)),"")</f>
        <v>岩手県</v>
      </c>
      <c r="G416" s="4" t="str">
        <f t="shared" si="13"/>
        <v>公立</v>
      </c>
      <c r="H416" s="7" t="str">
        <f>IF($D416="上記以外の高等学校等",_xlfn.XLOOKUP(IF(VALUE(LEFT($E416,2))&gt;10,VALUE(LEFT($E416,2)),"0"&amp;VALUE(LEFT($E416,2))),Sheet1!$E:$E,Sheet1!$F:$F)&amp;"所在の"&amp;$D416,IF(OR($B416=1,$B416=2),$D416&amp;$C416,IF($B416=3,$D416&amp;"学校",IF($B416=6,_xlfn.TEXTBEFORE($D416,"高専")&amp;$C416,IF($B416=8,$C416&amp;"（"&amp;$D416&amp;"）",IF($B416=9,$D416,""))))))</f>
        <v>盛岡第一高等学校</v>
      </c>
    </row>
    <row r="417" spans="1:8">
      <c r="A417" s="4">
        <v>2</v>
      </c>
      <c r="B417" s="7">
        <v>1</v>
      </c>
      <c r="C417" s="7" t="str">
        <f t="shared" si="12"/>
        <v>高等学校</v>
      </c>
      <c r="D417" s="7" t="s">
        <v>10820</v>
      </c>
      <c r="E417" s="8" t="s">
        <v>10821</v>
      </c>
      <c r="F417" s="4" t="str">
        <f>IFERROR(IF(VALUE(LEFT($E417,5))&gt;50000,"",_xlfn.XLOOKUP(IF(VALUE(LEFT($E417,2))&gt;9,VALUE(LEFT($E417,2)),"0"&amp;VALUE(LEFT($E417,2))),Sheet1!$E:$E,Sheet1!$F:$F)),"")</f>
        <v>岩手県</v>
      </c>
      <c r="G417" s="4" t="str">
        <f t="shared" si="13"/>
        <v>公立</v>
      </c>
      <c r="H417" s="7" t="str">
        <f>IF($D417="上記以外の高等学校等",_xlfn.XLOOKUP(IF(VALUE(LEFT($E417,2))&gt;10,VALUE(LEFT($E417,2)),"0"&amp;VALUE(LEFT($E417,2))),Sheet1!$E:$E,Sheet1!$F:$F)&amp;"所在の"&amp;$D417,IF(OR($B417=1,$B417=2),$D417&amp;$C417,IF($B417=3,$D417&amp;"学校",IF($B417=6,_xlfn.TEXTBEFORE($D417,"高専")&amp;$C417,IF($B417=8,$C417&amp;"（"&amp;$D417&amp;"）",IF($B417=9,$D417,""))))))</f>
        <v>盛岡第二高等学校</v>
      </c>
    </row>
    <row r="418" spans="1:8">
      <c r="A418" s="4">
        <v>2</v>
      </c>
      <c r="B418" s="7">
        <v>1</v>
      </c>
      <c r="C418" s="7" t="str">
        <f t="shared" si="12"/>
        <v>高等学校</v>
      </c>
      <c r="D418" s="7" t="s">
        <v>10818</v>
      </c>
      <c r="E418" s="8" t="s">
        <v>10819</v>
      </c>
      <c r="F418" s="4" t="str">
        <f>IFERROR(IF(VALUE(LEFT($E418,5))&gt;50000,"",_xlfn.XLOOKUP(IF(VALUE(LEFT($E418,2))&gt;9,VALUE(LEFT($E418,2)),"0"&amp;VALUE(LEFT($E418,2))),Sheet1!$E:$E,Sheet1!$F:$F)),"")</f>
        <v>岩手県</v>
      </c>
      <c r="G418" s="4" t="str">
        <f t="shared" si="13"/>
        <v>公立</v>
      </c>
      <c r="H418" s="7" t="str">
        <f>IF($D418="上記以外の高等学校等",_xlfn.XLOOKUP(IF(VALUE(LEFT($E418,2))&gt;10,VALUE(LEFT($E418,2)),"0"&amp;VALUE(LEFT($E418,2))),Sheet1!$E:$E,Sheet1!$F:$F)&amp;"所在の"&amp;$D418,IF(OR($B418=1,$B418=2),$D418&amp;$C418,IF($B418=3,$D418&amp;"学校",IF($B418=6,_xlfn.TEXTBEFORE($D418,"高専")&amp;$C418,IF($B418=8,$C418&amp;"（"&amp;$D418&amp;"）",IF($B418=9,$D418,""))))))</f>
        <v>盛岡第三高等学校</v>
      </c>
    </row>
    <row r="419" spans="1:8">
      <c r="A419" s="4">
        <v>2</v>
      </c>
      <c r="B419" s="7">
        <v>1</v>
      </c>
      <c r="C419" s="7" t="str">
        <f t="shared" si="12"/>
        <v>高等学校</v>
      </c>
      <c r="D419" s="7" t="s">
        <v>10816</v>
      </c>
      <c r="E419" s="8" t="s">
        <v>10817</v>
      </c>
      <c r="F419" s="4" t="str">
        <f>IFERROR(IF(VALUE(LEFT($E419,5))&gt;50000,"",_xlfn.XLOOKUP(IF(VALUE(LEFT($E419,2))&gt;9,VALUE(LEFT($E419,2)),"0"&amp;VALUE(LEFT($E419,2))),Sheet1!$E:$E,Sheet1!$F:$F)),"")</f>
        <v>岩手県</v>
      </c>
      <c r="G419" s="4" t="str">
        <f t="shared" si="13"/>
        <v>公立</v>
      </c>
      <c r="H419" s="7" t="str">
        <f>IF($D419="上記以外の高等学校等",_xlfn.XLOOKUP(IF(VALUE(LEFT($E419,2))&gt;10,VALUE(LEFT($E419,2)),"0"&amp;VALUE(LEFT($E419,2))),Sheet1!$E:$E,Sheet1!$F:$F)&amp;"所在の"&amp;$D419,IF(OR($B419=1,$B419=2),$D419&amp;$C419,IF($B419=3,$D419&amp;"学校",IF($B419=6,_xlfn.TEXTBEFORE($D419,"高専")&amp;$C419,IF($B419=8,$C419&amp;"（"&amp;$D419&amp;"）",IF($B419=9,$D419,""))))))</f>
        <v>盛岡第四高等学校</v>
      </c>
    </row>
    <row r="420" spans="1:8">
      <c r="A420" s="4">
        <v>2</v>
      </c>
      <c r="B420" s="7">
        <v>1</v>
      </c>
      <c r="C420" s="7" t="str">
        <f t="shared" si="12"/>
        <v>高等学校</v>
      </c>
      <c r="D420" s="7" t="s">
        <v>10814</v>
      </c>
      <c r="E420" s="8" t="s">
        <v>10815</v>
      </c>
      <c r="F420" s="4" t="str">
        <f>IFERROR(IF(VALUE(LEFT($E420,5))&gt;50000,"",_xlfn.XLOOKUP(IF(VALUE(LEFT($E420,2))&gt;9,VALUE(LEFT($E420,2)),"0"&amp;VALUE(LEFT($E420,2))),Sheet1!$E:$E,Sheet1!$F:$F)),"")</f>
        <v>岩手県</v>
      </c>
      <c r="G420" s="4" t="str">
        <f t="shared" si="13"/>
        <v>公立</v>
      </c>
      <c r="H420" s="7" t="str">
        <f>IF($D420="上記以外の高等学校等",_xlfn.XLOOKUP(IF(VALUE(LEFT($E420,2))&gt;10,VALUE(LEFT($E420,2)),"0"&amp;VALUE(LEFT($E420,2))),Sheet1!$E:$E,Sheet1!$F:$F)&amp;"所在の"&amp;$D420,IF(OR($B420=1,$B420=2),$D420&amp;$C420,IF($B420=3,$D420&amp;"学校",IF($B420=6,_xlfn.TEXTBEFORE($D420,"高専")&amp;$C420,IF($B420=8,$C420&amp;"（"&amp;$D420&amp;"）",IF($B420=9,$D420,""))))))</f>
        <v>盛岡北高等学校</v>
      </c>
    </row>
    <row r="421" spans="1:8">
      <c r="A421" s="4">
        <v>2</v>
      </c>
      <c r="B421" s="7">
        <v>1</v>
      </c>
      <c r="C421" s="7" t="str">
        <f t="shared" si="12"/>
        <v>高等学校</v>
      </c>
      <c r="D421" s="7" t="s">
        <v>10812</v>
      </c>
      <c r="E421" s="8" t="s">
        <v>10813</v>
      </c>
      <c r="F421" s="4" t="str">
        <f>IFERROR(IF(VALUE(LEFT($E421,5))&gt;50000,"",_xlfn.XLOOKUP(IF(VALUE(LEFT($E421,2))&gt;9,VALUE(LEFT($E421,2)),"0"&amp;VALUE(LEFT($E421,2))),Sheet1!$E:$E,Sheet1!$F:$F)),"")</f>
        <v>岩手県</v>
      </c>
      <c r="G421" s="4" t="str">
        <f t="shared" si="13"/>
        <v>公立</v>
      </c>
      <c r="H421" s="7" t="str">
        <f>IF($D421="上記以外の高等学校等",_xlfn.XLOOKUP(IF(VALUE(LEFT($E421,2))&gt;10,VALUE(LEFT($E421,2)),"0"&amp;VALUE(LEFT($E421,2))),Sheet1!$E:$E,Sheet1!$F:$F)&amp;"所在の"&amp;$D421,IF(OR($B421=1,$B421=2),$D421&amp;$C421,IF($B421=3,$D421&amp;"学校",IF($B421=6,_xlfn.TEXTBEFORE($D421,"高専")&amp;$C421,IF($B421=8,$C421&amp;"（"&amp;$D421&amp;"）",IF($B421=9,$D421,""))))))</f>
        <v>杜陵高等学校</v>
      </c>
    </row>
    <row r="422" spans="1:8">
      <c r="A422" s="4">
        <v>2</v>
      </c>
      <c r="B422" s="7">
        <v>1</v>
      </c>
      <c r="C422" s="7" t="str">
        <f t="shared" si="12"/>
        <v>高等学校</v>
      </c>
      <c r="D422" s="7" t="s">
        <v>10810</v>
      </c>
      <c r="E422" s="8" t="s">
        <v>10811</v>
      </c>
      <c r="F422" s="4" t="str">
        <f>IFERROR(IF(VALUE(LEFT($E422,5))&gt;50000,"",_xlfn.XLOOKUP(IF(VALUE(LEFT($E422,2))&gt;9,VALUE(LEFT($E422,2)),"0"&amp;VALUE(LEFT($E422,2))),Sheet1!$E:$E,Sheet1!$F:$F)),"")</f>
        <v>岩手県</v>
      </c>
      <c r="G422" s="4" t="str">
        <f t="shared" si="13"/>
        <v>公立</v>
      </c>
      <c r="H422" s="7" t="str">
        <f>IF($D422="上記以外の高等学校等",_xlfn.XLOOKUP(IF(VALUE(LEFT($E422,2))&gt;10,VALUE(LEFT($E422,2)),"0"&amp;VALUE(LEFT($E422,2))),Sheet1!$E:$E,Sheet1!$F:$F)&amp;"所在の"&amp;$D422,IF(OR($B422=1,$B422=2),$D422&amp;$C422,IF($B422=3,$D422&amp;"学校",IF($B422=6,_xlfn.TEXTBEFORE($D422,"高専")&amp;$C422,IF($B422=8,$C422&amp;"（"&amp;$D422&amp;"）",IF($B422=9,$D422,""))))))</f>
        <v>盛岡農業高等学校</v>
      </c>
    </row>
    <row r="423" spans="1:8">
      <c r="A423" s="4">
        <v>2</v>
      </c>
      <c r="B423" s="7">
        <v>1</v>
      </c>
      <c r="C423" s="7" t="str">
        <f t="shared" si="12"/>
        <v>高等学校</v>
      </c>
      <c r="D423" s="7" t="s">
        <v>10808</v>
      </c>
      <c r="E423" s="8" t="s">
        <v>10809</v>
      </c>
      <c r="F423" s="4" t="str">
        <f>IFERROR(IF(VALUE(LEFT($E423,5))&gt;50000,"",_xlfn.XLOOKUP(IF(VALUE(LEFT($E423,2))&gt;9,VALUE(LEFT($E423,2)),"0"&amp;VALUE(LEFT($E423,2))),Sheet1!$E:$E,Sheet1!$F:$F)),"")</f>
        <v>岩手県</v>
      </c>
      <c r="G423" s="4" t="str">
        <f t="shared" si="13"/>
        <v>公立</v>
      </c>
      <c r="H423" s="7" t="str">
        <f>IF($D423="上記以外の高等学校等",_xlfn.XLOOKUP(IF(VALUE(LEFT($E423,2))&gt;10,VALUE(LEFT($E423,2)),"0"&amp;VALUE(LEFT($E423,2))),Sheet1!$E:$E,Sheet1!$F:$F)&amp;"所在の"&amp;$D423,IF(OR($B423=1,$B423=2),$D423&amp;$C423,IF($B423=3,$D423&amp;"学校",IF($B423=6,_xlfn.TEXTBEFORE($D423,"高専")&amp;$C423,IF($B423=8,$C423&amp;"（"&amp;$D423&amp;"）",IF($B423=9,$D423,""))))))</f>
        <v>盛岡工業高等学校</v>
      </c>
    </row>
    <row r="424" spans="1:8">
      <c r="A424" s="4">
        <v>2</v>
      </c>
      <c r="B424" s="7">
        <v>1</v>
      </c>
      <c r="C424" s="7" t="str">
        <f t="shared" si="12"/>
        <v>高等学校</v>
      </c>
      <c r="D424" s="7" t="s">
        <v>10806</v>
      </c>
      <c r="E424" s="8" t="s">
        <v>10807</v>
      </c>
      <c r="F424" s="4" t="str">
        <f>IFERROR(IF(VALUE(LEFT($E424,5))&gt;50000,"",_xlfn.XLOOKUP(IF(VALUE(LEFT($E424,2))&gt;9,VALUE(LEFT($E424,2)),"0"&amp;VALUE(LEFT($E424,2))),Sheet1!$E:$E,Sheet1!$F:$F)),"")</f>
        <v>岩手県</v>
      </c>
      <c r="G424" s="4" t="str">
        <f t="shared" si="13"/>
        <v>公立</v>
      </c>
      <c r="H424" s="7" t="str">
        <f>IF($D424="上記以外の高等学校等",_xlfn.XLOOKUP(IF(VALUE(LEFT($E424,2))&gt;10,VALUE(LEFT($E424,2)),"0"&amp;VALUE(LEFT($E424,2))),Sheet1!$E:$E,Sheet1!$F:$F)&amp;"所在の"&amp;$D424,IF(OR($B424=1,$B424=2),$D424&amp;$C424,IF($B424=3,$D424&amp;"学校",IF($B424=6,_xlfn.TEXTBEFORE($D424,"高専")&amp;$C424,IF($B424=8,$C424&amp;"（"&amp;$D424&amp;"）",IF($B424=9,$D424,""))))))</f>
        <v>盛岡商業高等学校</v>
      </c>
    </row>
    <row r="425" spans="1:8">
      <c r="A425" s="4">
        <v>2</v>
      </c>
      <c r="B425" s="7">
        <v>1</v>
      </c>
      <c r="C425" s="7" t="str">
        <f t="shared" si="12"/>
        <v>高等学校</v>
      </c>
      <c r="D425" s="7" t="s">
        <v>10804</v>
      </c>
      <c r="E425" s="8" t="s">
        <v>10805</v>
      </c>
      <c r="F425" s="4" t="str">
        <f>IFERROR(IF(VALUE(LEFT($E425,5))&gt;50000,"",_xlfn.XLOOKUP(IF(VALUE(LEFT($E425,2))&gt;9,VALUE(LEFT($E425,2)),"0"&amp;VALUE(LEFT($E425,2))),Sheet1!$E:$E,Sheet1!$F:$F)),"")</f>
        <v>岩手県</v>
      </c>
      <c r="G425" s="4" t="str">
        <f t="shared" si="13"/>
        <v>公立</v>
      </c>
      <c r="H425" s="7" t="str">
        <f>IF($D425="上記以外の高等学校等",_xlfn.XLOOKUP(IF(VALUE(LEFT($E425,2))&gt;10,VALUE(LEFT($E425,2)),"0"&amp;VALUE(LEFT($E425,2))),Sheet1!$E:$E,Sheet1!$F:$F)&amp;"所在の"&amp;$D425,IF(OR($B425=1,$B425=2),$D425&amp;$C425,IF($B425=3,$D425&amp;"学校",IF($B425=6,_xlfn.TEXTBEFORE($D425,"高専")&amp;$C425,IF($B425=8,$C425&amp;"（"&amp;$D425&amp;"）",IF($B425=9,$D425,""))))))</f>
        <v>沼宮内高等学校</v>
      </c>
    </row>
    <row r="426" spans="1:8">
      <c r="A426" s="4">
        <v>2</v>
      </c>
      <c r="B426" s="7">
        <v>1</v>
      </c>
      <c r="C426" s="7" t="str">
        <f t="shared" si="12"/>
        <v>高等学校</v>
      </c>
      <c r="D426" s="7" t="s">
        <v>10802</v>
      </c>
      <c r="E426" s="8" t="s">
        <v>10803</v>
      </c>
      <c r="F426" s="4" t="str">
        <f>IFERROR(IF(VALUE(LEFT($E426,5))&gt;50000,"",_xlfn.XLOOKUP(IF(VALUE(LEFT($E426,2))&gt;9,VALUE(LEFT($E426,2)),"0"&amp;VALUE(LEFT($E426,2))),Sheet1!$E:$E,Sheet1!$F:$F)),"")</f>
        <v>岩手県</v>
      </c>
      <c r="G426" s="4" t="str">
        <f t="shared" si="13"/>
        <v>公立</v>
      </c>
      <c r="H426" s="7" t="str">
        <f>IF($D426="上記以外の高等学校等",_xlfn.XLOOKUP(IF(VALUE(LEFT($E426,2))&gt;10,VALUE(LEFT($E426,2)),"0"&amp;VALUE(LEFT($E426,2))),Sheet1!$E:$E,Sheet1!$F:$F)&amp;"所在の"&amp;$D426,IF(OR($B426=1,$B426=2),$D426&amp;$C426,IF($B426=3,$D426&amp;"学校",IF($B426=6,_xlfn.TEXTBEFORE($D426,"高専")&amp;$C426,IF($B426=8,$C426&amp;"（"&amp;$D426&amp;"）",IF($B426=9,$D426,""))))))</f>
        <v>葛巻高等学校</v>
      </c>
    </row>
    <row r="427" spans="1:8">
      <c r="A427" s="4">
        <v>2</v>
      </c>
      <c r="B427" s="7">
        <v>1</v>
      </c>
      <c r="C427" s="7" t="str">
        <f t="shared" si="12"/>
        <v>高等学校</v>
      </c>
      <c r="D427" s="7" t="s">
        <v>10800</v>
      </c>
      <c r="E427" s="8" t="s">
        <v>10801</v>
      </c>
      <c r="F427" s="4" t="str">
        <f>IFERROR(IF(VALUE(LEFT($E427,5))&gt;50000,"",_xlfn.XLOOKUP(IF(VALUE(LEFT($E427,2))&gt;9,VALUE(LEFT($E427,2)),"0"&amp;VALUE(LEFT($E427,2))),Sheet1!$E:$E,Sheet1!$F:$F)),"")</f>
        <v>岩手県</v>
      </c>
      <c r="G427" s="4" t="str">
        <f t="shared" si="13"/>
        <v>公立</v>
      </c>
      <c r="H427" s="7" t="str">
        <f>IF($D427="上記以外の高等学校等",_xlfn.XLOOKUP(IF(VALUE(LEFT($E427,2))&gt;10,VALUE(LEFT($E427,2)),"0"&amp;VALUE(LEFT($E427,2))),Sheet1!$E:$E,Sheet1!$F:$F)&amp;"所在の"&amp;$D427,IF(OR($B427=1,$B427=2),$D427&amp;$C427,IF($B427=3,$D427&amp;"学校",IF($B427=6,_xlfn.TEXTBEFORE($D427,"高専")&amp;$C427,IF($B427=8,$C427&amp;"（"&amp;$D427&amp;"）",IF($B427=9,$D427,""))))))</f>
        <v>平舘高等学校</v>
      </c>
    </row>
    <row r="428" spans="1:8">
      <c r="A428" s="4">
        <v>2</v>
      </c>
      <c r="B428" s="7">
        <v>1</v>
      </c>
      <c r="C428" s="7" t="str">
        <f t="shared" si="12"/>
        <v>高等学校</v>
      </c>
      <c r="D428" s="7" t="s">
        <v>10798</v>
      </c>
      <c r="E428" s="8" t="s">
        <v>10799</v>
      </c>
      <c r="F428" s="4" t="str">
        <f>IFERROR(IF(VALUE(LEFT($E428,5))&gt;50000,"",_xlfn.XLOOKUP(IF(VALUE(LEFT($E428,2))&gt;9,VALUE(LEFT($E428,2)),"0"&amp;VALUE(LEFT($E428,2))),Sheet1!$E:$E,Sheet1!$F:$F)),"")</f>
        <v>岩手県</v>
      </c>
      <c r="G428" s="4" t="str">
        <f t="shared" si="13"/>
        <v>公立</v>
      </c>
      <c r="H428" s="7" t="str">
        <f>IF($D428="上記以外の高等学校等",_xlfn.XLOOKUP(IF(VALUE(LEFT($E428,2))&gt;10,VALUE(LEFT($E428,2)),"0"&amp;VALUE(LEFT($E428,2))),Sheet1!$E:$E,Sheet1!$F:$F)&amp;"所在の"&amp;$D428,IF(OR($B428=1,$B428=2),$D428&amp;$C428,IF($B428=3,$D428&amp;"学校",IF($B428=6,_xlfn.TEXTBEFORE($D428,"高専")&amp;$C428,IF($B428=8,$C428&amp;"（"&amp;$D428&amp;"）",IF($B428=9,$D428,""))))))</f>
        <v>雫石高等学校</v>
      </c>
    </row>
    <row r="429" spans="1:8">
      <c r="A429" s="4">
        <v>2</v>
      </c>
      <c r="B429" s="7">
        <v>1</v>
      </c>
      <c r="C429" s="7" t="str">
        <f t="shared" si="12"/>
        <v>高等学校</v>
      </c>
      <c r="D429" s="7" t="s">
        <v>10796</v>
      </c>
      <c r="E429" s="8" t="s">
        <v>10797</v>
      </c>
      <c r="F429" s="4" t="str">
        <f>IFERROR(IF(VALUE(LEFT($E429,5))&gt;50000,"",_xlfn.XLOOKUP(IF(VALUE(LEFT($E429,2))&gt;9,VALUE(LEFT($E429,2)),"0"&amp;VALUE(LEFT($E429,2))),Sheet1!$E:$E,Sheet1!$F:$F)),"")</f>
        <v>岩手県</v>
      </c>
      <c r="G429" s="4" t="str">
        <f t="shared" si="13"/>
        <v>公立</v>
      </c>
      <c r="H429" s="7" t="str">
        <f>IF($D429="上記以外の高等学校等",_xlfn.XLOOKUP(IF(VALUE(LEFT($E429,2))&gt;10,VALUE(LEFT($E429,2)),"0"&amp;VALUE(LEFT($E429,2))),Sheet1!$E:$E,Sheet1!$F:$F)&amp;"所在の"&amp;$D429,IF(OR($B429=1,$B429=2),$D429&amp;$C429,IF($B429=3,$D429&amp;"学校",IF($B429=6,_xlfn.TEXTBEFORE($D429,"高専")&amp;$C429,IF($B429=8,$C429&amp;"（"&amp;$D429&amp;"）",IF($B429=9,$D429,""))))))</f>
        <v>紫波総合高等学校</v>
      </c>
    </row>
    <row r="430" spans="1:8">
      <c r="A430" s="4">
        <v>2</v>
      </c>
      <c r="B430" s="7">
        <v>1</v>
      </c>
      <c r="C430" s="7" t="str">
        <f t="shared" si="12"/>
        <v>高等学校</v>
      </c>
      <c r="D430" s="7" t="s">
        <v>10794</v>
      </c>
      <c r="E430" s="8" t="s">
        <v>10795</v>
      </c>
      <c r="F430" s="4" t="str">
        <f>IFERROR(IF(VALUE(LEFT($E430,5))&gt;50000,"",_xlfn.XLOOKUP(IF(VALUE(LEFT($E430,2))&gt;9,VALUE(LEFT($E430,2)),"0"&amp;VALUE(LEFT($E430,2))),Sheet1!$E:$E,Sheet1!$F:$F)),"")</f>
        <v>岩手県</v>
      </c>
      <c r="G430" s="4" t="str">
        <f t="shared" si="13"/>
        <v>公立</v>
      </c>
      <c r="H430" s="7" t="str">
        <f>IF($D430="上記以外の高等学校等",_xlfn.XLOOKUP(IF(VALUE(LEFT($E430,2))&gt;10,VALUE(LEFT($E430,2)),"0"&amp;VALUE(LEFT($E430,2))),Sheet1!$E:$E,Sheet1!$F:$F)&amp;"所在の"&amp;$D430,IF(OR($B430=1,$B430=2),$D430&amp;$C430,IF($B430=3,$D430&amp;"学校",IF($B430=6,_xlfn.TEXTBEFORE($D430,"高専")&amp;$C430,IF($B430=8,$C430&amp;"（"&amp;$D430&amp;"）",IF($B430=9,$D430,""))))))</f>
        <v>花巻北高等学校</v>
      </c>
    </row>
    <row r="431" spans="1:8">
      <c r="A431" s="4">
        <v>2</v>
      </c>
      <c r="B431" s="7">
        <v>1</v>
      </c>
      <c r="C431" s="7" t="str">
        <f t="shared" si="12"/>
        <v>高等学校</v>
      </c>
      <c r="D431" s="7" t="s">
        <v>10792</v>
      </c>
      <c r="E431" s="8" t="s">
        <v>10793</v>
      </c>
      <c r="F431" s="4" t="str">
        <f>IFERROR(IF(VALUE(LEFT($E431,5))&gt;50000,"",_xlfn.XLOOKUP(IF(VALUE(LEFT($E431,2))&gt;9,VALUE(LEFT($E431,2)),"0"&amp;VALUE(LEFT($E431,2))),Sheet1!$E:$E,Sheet1!$F:$F)),"")</f>
        <v>岩手県</v>
      </c>
      <c r="G431" s="4" t="str">
        <f t="shared" si="13"/>
        <v>公立</v>
      </c>
      <c r="H431" s="7" t="str">
        <f>IF($D431="上記以外の高等学校等",_xlfn.XLOOKUP(IF(VALUE(LEFT($E431,2))&gt;10,VALUE(LEFT($E431,2)),"0"&amp;VALUE(LEFT($E431,2))),Sheet1!$E:$E,Sheet1!$F:$F)&amp;"所在の"&amp;$D431,IF(OR($B431=1,$B431=2),$D431&amp;$C431,IF($B431=3,$D431&amp;"学校",IF($B431=6,_xlfn.TEXTBEFORE($D431,"高専")&amp;$C431,IF($B431=8,$C431&amp;"（"&amp;$D431&amp;"）",IF($B431=9,$D431,""))))))</f>
        <v>花巻南高等学校</v>
      </c>
    </row>
    <row r="432" spans="1:8">
      <c r="A432" s="4">
        <v>2</v>
      </c>
      <c r="B432" s="7">
        <v>1</v>
      </c>
      <c r="C432" s="7" t="str">
        <f t="shared" si="12"/>
        <v>高等学校</v>
      </c>
      <c r="D432" s="7" t="s">
        <v>10790</v>
      </c>
      <c r="E432" s="8" t="s">
        <v>10791</v>
      </c>
      <c r="F432" s="4" t="str">
        <f>IFERROR(IF(VALUE(LEFT($E432,5))&gt;50000,"",_xlfn.XLOOKUP(IF(VALUE(LEFT($E432,2))&gt;9,VALUE(LEFT($E432,2)),"0"&amp;VALUE(LEFT($E432,2))),Sheet1!$E:$E,Sheet1!$F:$F)),"")</f>
        <v>岩手県</v>
      </c>
      <c r="G432" s="4" t="str">
        <f t="shared" si="13"/>
        <v>公立</v>
      </c>
      <c r="H432" s="7" t="str">
        <f>IF($D432="上記以外の高等学校等",_xlfn.XLOOKUP(IF(VALUE(LEFT($E432,2))&gt;10,VALUE(LEFT($E432,2)),"0"&amp;VALUE(LEFT($E432,2))),Sheet1!$E:$E,Sheet1!$F:$F)&amp;"所在の"&amp;$D432,IF(OR($B432=1,$B432=2),$D432&amp;$C432,IF($B432=3,$D432&amp;"学校",IF($B432=6,_xlfn.TEXTBEFORE($D432,"高専")&amp;$C432,IF($B432=8,$C432&amp;"（"&amp;$D432&amp;"）",IF($B432=9,$D432,""))))))</f>
        <v>花巻農業高等学校</v>
      </c>
    </row>
    <row r="433" spans="1:8">
      <c r="A433" s="4">
        <v>2</v>
      </c>
      <c r="B433" s="7">
        <v>1</v>
      </c>
      <c r="C433" s="7" t="str">
        <f t="shared" si="12"/>
        <v>高等学校</v>
      </c>
      <c r="D433" s="7" t="s">
        <v>10788</v>
      </c>
      <c r="E433" s="8" t="s">
        <v>10789</v>
      </c>
      <c r="F433" s="4" t="str">
        <f>IFERROR(IF(VALUE(LEFT($E433,5))&gt;50000,"",_xlfn.XLOOKUP(IF(VALUE(LEFT($E433,2))&gt;9,VALUE(LEFT($E433,2)),"0"&amp;VALUE(LEFT($E433,2))),Sheet1!$E:$E,Sheet1!$F:$F)),"")</f>
        <v>岩手県</v>
      </c>
      <c r="G433" s="4" t="str">
        <f t="shared" si="13"/>
        <v>公立</v>
      </c>
      <c r="H433" s="7" t="str">
        <f>IF($D433="上記以外の高等学校等",_xlfn.XLOOKUP(IF(VALUE(LEFT($E433,2))&gt;10,VALUE(LEFT($E433,2)),"0"&amp;VALUE(LEFT($E433,2))),Sheet1!$E:$E,Sheet1!$F:$F)&amp;"所在の"&amp;$D433,IF(OR($B433=1,$B433=2),$D433&amp;$C433,IF($B433=3,$D433&amp;"学校",IF($B433=6,_xlfn.TEXTBEFORE($D433,"高専")&amp;$C433,IF($B433=8,$C433&amp;"（"&amp;$D433&amp;"）",IF($B433=9,$D433,""))))))</f>
        <v>花北青雲高等学校</v>
      </c>
    </row>
    <row r="434" spans="1:8">
      <c r="A434" s="4">
        <v>2</v>
      </c>
      <c r="B434" s="7">
        <v>1</v>
      </c>
      <c r="C434" s="7" t="str">
        <f t="shared" si="12"/>
        <v>高等学校</v>
      </c>
      <c r="D434" s="7" t="s">
        <v>10786</v>
      </c>
      <c r="E434" s="8" t="s">
        <v>10787</v>
      </c>
      <c r="F434" s="4" t="str">
        <f>IFERROR(IF(VALUE(LEFT($E434,5))&gt;50000,"",_xlfn.XLOOKUP(IF(VALUE(LEFT($E434,2))&gt;9,VALUE(LEFT($E434,2)),"0"&amp;VALUE(LEFT($E434,2))),Sheet1!$E:$E,Sheet1!$F:$F)),"")</f>
        <v>岩手県</v>
      </c>
      <c r="G434" s="4" t="str">
        <f t="shared" si="13"/>
        <v>公立</v>
      </c>
      <c r="H434" s="7" t="str">
        <f>IF($D434="上記以外の高等学校等",_xlfn.XLOOKUP(IF(VALUE(LEFT($E434,2))&gt;10,VALUE(LEFT($E434,2)),"0"&amp;VALUE(LEFT($E434,2))),Sheet1!$E:$E,Sheet1!$F:$F)&amp;"所在の"&amp;$D434,IF(OR($B434=1,$B434=2),$D434&amp;$C434,IF($B434=3,$D434&amp;"学校",IF($B434=6,_xlfn.TEXTBEFORE($D434,"高専")&amp;$C434,IF($B434=8,$C434&amp;"（"&amp;$D434&amp;"）",IF($B434=9,$D434,""))))))</f>
        <v>大迫高等学校</v>
      </c>
    </row>
    <row r="435" spans="1:8">
      <c r="A435" s="4">
        <v>2</v>
      </c>
      <c r="B435" s="7">
        <v>1</v>
      </c>
      <c r="C435" s="7" t="str">
        <f t="shared" si="12"/>
        <v>高等学校</v>
      </c>
      <c r="D435" s="7" t="s">
        <v>10784</v>
      </c>
      <c r="E435" s="8" t="s">
        <v>10785</v>
      </c>
      <c r="F435" s="4" t="str">
        <f>IFERROR(IF(VALUE(LEFT($E435,5))&gt;50000,"",_xlfn.XLOOKUP(IF(VALUE(LEFT($E435,2))&gt;9,VALUE(LEFT($E435,2)),"0"&amp;VALUE(LEFT($E435,2))),Sheet1!$E:$E,Sheet1!$F:$F)),"")</f>
        <v>岩手県</v>
      </c>
      <c r="G435" s="4" t="str">
        <f t="shared" si="13"/>
        <v>公立</v>
      </c>
      <c r="H435" s="7" t="str">
        <f>IF($D435="上記以外の高等学校等",_xlfn.XLOOKUP(IF(VALUE(LEFT($E435,2))&gt;10,VALUE(LEFT($E435,2)),"0"&amp;VALUE(LEFT($E435,2))),Sheet1!$E:$E,Sheet1!$F:$F)&amp;"所在の"&amp;$D435,IF(OR($B435=1,$B435=2),$D435&amp;$C435,IF($B435=3,$D435&amp;"学校",IF($B435=6,_xlfn.TEXTBEFORE($D435,"高専")&amp;$C435,IF($B435=8,$C435&amp;"（"&amp;$D435&amp;"）",IF($B435=9,$D435,""))))))</f>
        <v>黒沢尻北高等学校</v>
      </c>
    </row>
    <row r="436" spans="1:8">
      <c r="A436" s="4">
        <v>2</v>
      </c>
      <c r="B436" s="7">
        <v>1</v>
      </c>
      <c r="C436" s="7" t="str">
        <f t="shared" si="12"/>
        <v>高等学校</v>
      </c>
      <c r="D436" s="7" t="s">
        <v>10782</v>
      </c>
      <c r="E436" s="8" t="s">
        <v>10783</v>
      </c>
      <c r="F436" s="4" t="str">
        <f>IFERROR(IF(VALUE(LEFT($E436,5))&gt;50000,"",_xlfn.XLOOKUP(IF(VALUE(LEFT($E436,2))&gt;9,VALUE(LEFT($E436,2)),"0"&amp;VALUE(LEFT($E436,2))),Sheet1!$E:$E,Sheet1!$F:$F)),"")</f>
        <v>岩手県</v>
      </c>
      <c r="G436" s="4" t="str">
        <f t="shared" si="13"/>
        <v>公立</v>
      </c>
      <c r="H436" s="7" t="str">
        <f>IF($D436="上記以外の高等学校等",_xlfn.XLOOKUP(IF(VALUE(LEFT($E436,2))&gt;10,VALUE(LEFT($E436,2)),"0"&amp;VALUE(LEFT($E436,2))),Sheet1!$E:$E,Sheet1!$F:$F)&amp;"所在の"&amp;$D436,IF(OR($B436=1,$B436=2),$D436&amp;$C436,IF($B436=3,$D436&amp;"学校",IF($B436=6,_xlfn.TEXTBEFORE($D436,"高専")&amp;$C436,IF($B436=8,$C436&amp;"（"&amp;$D436&amp;"）",IF($B436=9,$D436,""))))))</f>
        <v>北上翔南高等学校</v>
      </c>
    </row>
    <row r="437" spans="1:8">
      <c r="A437" s="4">
        <v>2</v>
      </c>
      <c r="B437" s="7">
        <v>1</v>
      </c>
      <c r="C437" s="7" t="str">
        <f t="shared" si="12"/>
        <v>高等学校</v>
      </c>
      <c r="D437" s="7" t="s">
        <v>10780</v>
      </c>
      <c r="E437" s="8" t="s">
        <v>10781</v>
      </c>
      <c r="F437" s="4" t="str">
        <f>IFERROR(IF(VALUE(LEFT($E437,5))&gt;50000,"",_xlfn.XLOOKUP(IF(VALUE(LEFT($E437,2))&gt;9,VALUE(LEFT($E437,2)),"0"&amp;VALUE(LEFT($E437,2))),Sheet1!$E:$E,Sheet1!$F:$F)),"")</f>
        <v>岩手県</v>
      </c>
      <c r="G437" s="4" t="str">
        <f t="shared" si="13"/>
        <v>公立</v>
      </c>
      <c r="H437" s="7" t="str">
        <f>IF($D437="上記以外の高等学校等",_xlfn.XLOOKUP(IF(VALUE(LEFT($E437,2))&gt;10,VALUE(LEFT($E437,2)),"0"&amp;VALUE(LEFT($E437,2))),Sheet1!$E:$E,Sheet1!$F:$F)&amp;"所在の"&amp;$D437,IF(OR($B437=1,$B437=2),$D437&amp;$C437,IF($B437=3,$D437&amp;"学校",IF($B437=6,_xlfn.TEXTBEFORE($D437,"高専")&amp;$C437,IF($B437=8,$C437&amp;"（"&amp;$D437&amp;"）",IF($B437=9,$D437,""))))))</f>
        <v>黒沢尻工業高等学校</v>
      </c>
    </row>
    <row r="438" spans="1:8">
      <c r="A438" s="4">
        <v>2</v>
      </c>
      <c r="B438" s="7">
        <v>1</v>
      </c>
      <c r="C438" s="7" t="str">
        <f t="shared" si="12"/>
        <v>高等学校</v>
      </c>
      <c r="D438" s="7" t="s">
        <v>10778</v>
      </c>
      <c r="E438" s="8" t="s">
        <v>10779</v>
      </c>
      <c r="F438" s="4" t="str">
        <f>IFERROR(IF(VALUE(LEFT($E438,5))&gt;50000,"",_xlfn.XLOOKUP(IF(VALUE(LEFT($E438,2))&gt;9,VALUE(LEFT($E438,2)),"0"&amp;VALUE(LEFT($E438,2))),Sheet1!$E:$E,Sheet1!$F:$F)),"")</f>
        <v>岩手県</v>
      </c>
      <c r="G438" s="4" t="str">
        <f t="shared" si="13"/>
        <v>公立</v>
      </c>
      <c r="H438" s="7" t="str">
        <f>IF($D438="上記以外の高等学校等",_xlfn.XLOOKUP(IF(VALUE(LEFT($E438,2))&gt;10,VALUE(LEFT($E438,2)),"0"&amp;VALUE(LEFT($E438,2))),Sheet1!$E:$E,Sheet1!$F:$F)&amp;"所在の"&amp;$D438,IF(OR($B438=1,$B438=2),$D438&amp;$C438,IF($B438=3,$D438&amp;"学校",IF($B438=6,_xlfn.TEXTBEFORE($D438,"高専")&amp;$C438,IF($B438=8,$C438&amp;"（"&amp;$D438&amp;"）",IF($B438=9,$D438,""))))))</f>
        <v>西和賀高等学校</v>
      </c>
    </row>
    <row r="439" spans="1:8">
      <c r="A439" s="4">
        <v>2</v>
      </c>
      <c r="B439" s="7">
        <v>1</v>
      </c>
      <c r="C439" s="7" t="str">
        <f t="shared" si="12"/>
        <v>高等学校</v>
      </c>
      <c r="D439" s="7" t="s">
        <v>10776</v>
      </c>
      <c r="E439" s="8" t="s">
        <v>10777</v>
      </c>
      <c r="F439" s="4" t="str">
        <f>IFERROR(IF(VALUE(LEFT($E439,5))&gt;50000,"",_xlfn.XLOOKUP(IF(VALUE(LEFT($E439,2))&gt;9,VALUE(LEFT($E439,2)),"0"&amp;VALUE(LEFT($E439,2))),Sheet1!$E:$E,Sheet1!$F:$F)),"")</f>
        <v>岩手県</v>
      </c>
      <c r="G439" s="4" t="str">
        <f t="shared" si="13"/>
        <v>公立</v>
      </c>
      <c r="H439" s="7" t="str">
        <f>IF($D439="上記以外の高等学校等",_xlfn.XLOOKUP(IF(VALUE(LEFT($E439,2))&gt;10,VALUE(LEFT($E439,2)),"0"&amp;VALUE(LEFT($E439,2))),Sheet1!$E:$E,Sheet1!$F:$F)&amp;"所在の"&amp;$D439,IF(OR($B439=1,$B439=2),$D439&amp;$C439,IF($B439=3,$D439&amp;"学校",IF($B439=6,_xlfn.TEXTBEFORE($D439,"高専")&amp;$C439,IF($B439=8,$C439&amp;"（"&amp;$D439&amp;"）",IF($B439=9,$D439,""))))))</f>
        <v>水沢高等学校</v>
      </c>
    </row>
    <row r="440" spans="1:8">
      <c r="A440" s="4">
        <v>2</v>
      </c>
      <c r="B440" s="7">
        <v>1</v>
      </c>
      <c r="C440" s="7" t="str">
        <f t="shared" si="12"/>
        <v>高等学校</v>
      </c>
      <c r="D440" s="7" t="s">
        <v>10774</v>
      </c>
      <c r="E440" s="8" t="s">
        <v>10775</v>
      </c>
      <c r="F440" s="4" t="str">
        <f>IFERROR(IF(VALUE(LEFT($E440,5))&gt;50000,"",_xlfn.XLOOKUP(IF(VALUE(LEFT($E440,2))&gt;9,VALUE(LEFT($E440,2)),"0"&amp;VALUE(LEFT($E440,2))),Sheet1!$E:$E,Sheet1!$F:$F)),"")</f>
        <v>岩手県</v>
      </c>
      <c r="G440" s="4" t="str">
        <f t="shared" si="13"/>
        <v>公立</v>
      </c>
      <c r="H440" s="7" t="str">
        <f>IF($D440="上記以外の高等学校等",_xlfn.XLOOKUP(IF(VALUE(LEFT($E440,2))&gt;10,VALUE(LEFT($E440,2)),"0"&amp;VALUE(LEFT($E440,2))),Sheet1!$E:$E,Sheet1!$F:$F)&amp;"所在の"&amp;$D440,IF(OR($B440=1,$B440=2),$D440&amp;$C440,IF($B440=3,$D440&amp;"学校",IF($B440=6,_xlfn.TEXTBEFORE($D440,"高専")&amp;$C440,IF($B440=8,$C440&amp;"（"&amp;$D440&amp;"）",IF($B440=9,$D440,""))))))</f>
        <v>水沢農業高等学校</v>
      </c>
    </row>
    <row r="441" spans="1:8">
      <c r="A441" s="4">
        <v>2</v>
      </c>
      <c r="B441" s="7">
        <v>1</v>
      </c>
      <c r="C441" s="7" t="str">
        <f t="shared" si="12"/>
        <v>高等学校</v>
      </c>
      <c r="D441" s="7" t="s">
        <v>10772</v>
      </c>
      <c r="E441" s="8" t="s">
        <v>10773</v>
      </c>
      <c r="F441" s="4" t="str">
        <f>IFERROR(IF(VALUE(LEFT($E441,5))&gt;50000,"",_xlfn.XLOOKUP(IF(VALUE(LEFT($E441,2))&gt;9,VALUE(LEFT($E441,2)),"0"&amp;VALUE(LEFT($E441,2))),Sheet1!$E:$E,Sheet1!$F:$F)),"")</f>
        <v>岩手県</v>
      </c>
      <c r="G441" s="4" t="str">
        <f t="shared" si="13"/>
        <v>公立</v>
      </c>
      <c r="H441" s="7" t="str">
        <f>IF($D441="上記以外の高等学校等",_xlfn.XLOOKUP(IF(VALUE(LEFT($E441,2))&gt;10,VALUE(LEFT($E441,2)),"0"&amp;VALUE(LEFT($E441,2))),Sheet1!$E:$E,Sheet1!$F:$F)&amp;"所在の"&amp;$D441,IF(OR($B441=1,$B441=2),$D441&amp;$C441,IF($B441=3,$D441&amp;"学校",IF($B441=6,_xlfn.TEXTBEFORE($D441,"高専")&amp;$C441,IF($B441=8,$C441&amp;"（"&amp;$D441&amp;"）",IF($B441=9,$D441,""))))))</f>
        <v>水沢工業高等学校</v>
      </c>
    </row>
    <row r="442" spans="1:8">
      <c r="A442" s="4">
        <v>2</v>
      </c>
      <c r="B442" s="7">
        <v>1</v>
      </c>
      <c r="C442" s="7" t="str">
        <f t="shared" si="12"/>
        <v>高等学校</v>
      </c>
      <c r="D442" s="7" t="s">
        <v>10770</v>
      </c>
      <c r="E442" s="8" t="s">
        <v>10771</v>
      </c>
      <c r="F442" s="4" t="str">
        <f>IFERROR(IF(VALUE(LEFT($E442,5))&gt;50000,"",_xlfn.XLOOKUP(IF(VALUE(LEFT($E442,2))&gt;9,VALUE(LEFT($E442,2)),"0"&amp;VALUE(LEFT($E442,2))),Sheet1!$E:$E,Sheet1!$F:$F)),"")</f>
        <v>岩手県</v>
      </c>
      <c r="G442" s="4" t="str">
        <f t="shared" si="13"/>
        <v>公立</v>
      </c>
      <c r="H442" s="7" t="str">
        <f>IF($D442="上記以外の高等学校等",_xlfn.XLOOKUP(IF(VALUE(LEFT($E442,2))&gt;10,VALUE(LEFT($E442,2)),"0"&amp;VALUE(LEFT($E442,2))),Sheet1!$E:$E,Sheet1!$F:$F)&amp;"所在の"&amp;$D442,IF(OR($B442=1,$B442=2),$D442&amp;$C442,IF($B442=3,$D442&amp;"学校",IF($B442=6,_xlfn.TEXTBEFORE($D442,"高専")&amp;$C442,IF($B442=8,$C442&amp;"（"&amp;$D442&amp;"）",IF($B442=9,$D442,""))))))</f>
        <v>水沢商業高等学校</v>
      </c>
    </row>
    <row r="443" spans="1:8">
      <c r="A443" s="4">
        <v>2</v>
      </c>
      <c r="B443" s="7">
        <v>1</v>
      </c>
      <c r="C443" s="7" t="str">
        <f t="shared" si="12"/>
        <v>高等学校</v>
      </c>
      <c r="D443" s="7" t="s">
        <v>10768</v>
      </c>
      <c r="E443" s="8" t="s">
        <v>10769</v>
      </c>
      <c r="F443" s="4" t="str">
        <f>IFERROR(IF(VALUE(LEFT($E443,5))&gt;50000,"",_xlfn.XLOOKUP(IF(VALUE(LEFT($E443,2))&gt;9,VALUE(LEFT($E443,2)),"0"&amp;VALUE(LEFT($E443,2))),Sheet1!$E:$E,Sheet1!$F:$F)),"")</f>
        <v>岩手県</v>
      </c>
      <c r="G443" s="4" t="str">
        <f t="shared" si="13"/>
        <v>公立</v>
      </c>
      <c r="H443" s="7" t="str">
        <f>IF($D443="上記以外の高等学校等",_xlfn.XLOOKUP(IF(VALUE(LEFT($E443,2))&gt;10,VALUE(LEFT($E443,2)),"0"&amp;VALUE(LEFT($E443,2))),Sheet1!$E:$E,Sheet1!$F:$F)&amp;"所在の"&amp;$D443,IF(OR($B443=1,$B443=2),$D443&amp;$C443,IF($B443=3,$D443&amp;"学校",IF($B443=6,_xlfn.TEXTBEFORE($D443,"高専")&amp;$C443,IF($B443=8,$C443&amp;"（"&amp;$D443&amp;"）",IF($B443=9,$D443,""))))))</f>
        <v>前沢高等学校</v>
      </c>
    </row>
    <row r="444" spans="1:8">
      <c r="A444" s="4">
        <v>2</v>
      </c>
      <c r="B444" s="7">
        <v>1</v>
      </c>
      <c r="C444" s="7" t="str">
        <f t="shared" si="12"/>
        <v>高等学校</v>
      </c>
      <c r="D444" s="7" t="s">
        <v>10766</v>
      </c>
      <c r="E444" s="8" t="s">
        <v>10767</v>
      </c>
      <c r="F444" s="4" t="str">
        <f>IFERROR(IF(VALUE(LEFT($E444,5))&gt;50000,"",_xlfn.XLOOKUP(IF(VALUE(LEFT($E444,2))&gt;9,VALUE(LEFT($E444,2)),"0"&amp;VALUE(LEFT($E444,2))),Sheet1!$E:$E,Sheet1!$F:$F)),"")</f>
        <v>岩手県</v>
      </c>
      <c r="G444" s="4" t="str">
        <f t="shared" si="13"/>
        <v>公立</v>
      </c>
      <c r="H444" s="7" t="str">
        <f>IF($D444="上記以外の高等学校等",_xlfn.XLOOKUP(IF(VALUE(LEFT($E444,2))&gt;10,VALUE(LEFT($E444,2)),"0"&amp;VALUE(LEFT($E444,2))),Sheet1!$E:$E,Sheet1!$F:$F)&amp;"所在の"&amp;$D444,IF(OR($B444=1,$B444=2),$D444&amp;$C444,IF($B444=3,$D444&amp;"学校",IF($B444=6,_xlfn.TEXTBEFORE($D444,"高専")&amp;$C444,IF($B444=8,$C444&amp;"（"&amp;$D444&amp;"）",IF($B444=9,$D444,""))))))</f>
        <v>金ケ崎高等学校</v>
      </c>
    </row>
    <row r="445" spans="1:8">
      <c r="A445" s="4">
        <v>2</v>
      </c>
      <c r="B445" s="7">
        <v>1</v>
      </c>
      <c r="C445" s="7" t="str">
        <f t="shared" si="12"/>
        <v>高等学校</v>
      </c>
      <c r="D445" s="7" t="s">
        <v>10764</v>
      </c>
      <c r="E445" s="8" t="s">
        <v>10765</v>
      </c>
      <c r="F445" s="4" t="str">
        <f>IFERROR(IF(VALUE(LEFT($E445,5))&gt;50000,"",_xlfn.XLOOKUP(IF(VALUE(LEFT($E445,2))&gt;9,VALUE(LEFT($E445,2)),"0"&amp;VALUE(LEFT($E445,2))),Sheet1!$E:$E,Sheet1!$F:$F)),"")</f>
        <v>岩手県</v>
      </c>
      <c r="G445" s="4" t="str">
        <f t="shared" si="13"/>
        <v>公立</v>
      </c>
      <c r="H445" s="7" t="str">
        <f>IF($D445="上記以外の高等学校等",_xlfn.XLOOKUP(IF(VALUE(LEFT($E445,2))&gt;10,VALUE(LEFT($E445,2)),"0"&amp;VALUE(LEFT($E445,2))),Sheet1!$E:$E,Sheet1!$F:$F)&amp;"所在の"&amp;$D445,IF(OR($B445=1,$B445=2),$D445&amp;$C445,IF($B445=3,$D445&amp;"学校",IF($B445=6,_xlfn.TEXTBEFORE($D445,"高専")&amp;$C445,IF($B445=8,$C445&amp;"（"&amp;$D445&amp;"）",IF($B445=9,$D445,""))))))</f>
        <v>一関第一高等学校</v>
      </c>
    </row>
    <row r="446" spans="1:8">
      <c r="A446" s="4">
        <v>2</v>
      </c>
      <c r="B446" s="7">
        <v>1</v>
      </c>
      <c r="C446" s="7" t="str">
        <f t="shared" si="12"/>
        <v>高等学校</v>
      </c>
      <c r="D446" s="7" t="s">
        <v>10762</v>
      </c>
      <c r="E446" s="8" t="s">
        <v>10763</v>
      </c>
      <c r="F446" s="4" t="str">
        <f>IFERROR(IF(VALUE(LEFT($E446,5))&gt;50000,"",_xlfn.XLOOKUP(IF(VALUE(LEFT($E446,2))&gt;9,VALUE(LEFT($E446,2)),"0"&amp;VALUE(LEFT($E446,2))),Sheet1!$E:$E,Sheet1!$F:$F)),"")</f>
        <v>岩手県</v>
      </c>
      <c r="G446" s="4" t="str">
        <f t="shared" si="13"/>
        <v>公立</v>
      </c>
      <c r="H446" s="7" t="str">
        <f>IF($D446="上記以外の高等学校等",_xlfn.XLOOKUP(IF(VALUE(LEFT($E446,2))&gt;10,VALUE(LEFT($E446,2)),"0"&amp;VALUE(LEFT($E446,2))),Sheet1!$E:$E,Sheet1!$F:$F)&amp;"所在の"&amp;$D446,IF(OR($B446=1,$B446=2),$D446&amp;$C446,IF($B446=3,$D446&amp;"学校",IF($B446=6,_xlfn.TEXTBEFORE($D446,"高専")&amp;$C446,IF($B446=8,$C446&amp;"（"&amp;$D446&amp;"）",IF($B446=9,$D446,""))))))</f>
        <v>一関第二高等学校</v>
      </c>
    </row>
    <row r="447" spans="1:8">
      <c r="A447" s="4">
        <v>2</v>
      </c>
      <c r="B447" s="7">
        <v>1</v>
      </c>
      <c r="C447" s="7" t="str">
        <f t="shared" si="12"/>
        <v>高等学校</v>
      </c>
      <c r="D447" s="7" t="s">
        <v>10760</v>
      </c>
      <c r="E447" s="8" t="s">
        <v>10761</v>
      </c>
      <c r="F447" s="4" t="str">
        <f>IFERROR(IF(VALUE(LEFT($E447,5))&gt;50000,"",_xlfn.XLOOKUP(IF(VALUE(LEFT($E447,2))&gt;9,VALUE(LEFT($E447,2)),"0"&amp;VALUE(LEFT($E447,2))),Sheet1!$E:$E,Sheet1!$F:$F)),"")</f>
        <v>岩手県</v>
      </c>
      <c r="G447" s="4" t="str">
        <f t="shared" si="13"/>
        <v>公立</v>
      </c>
      <c r="H447" s="7" t="str">
        <f>IF($D447="上記以外の高等学校等",_xlfn.XLOOKUP(IF(VALUE(LEFT($E447,2))&gt;10,VALUE(LEFT($E447,2)),"0"&amp;VALUE(LEFT($E447,2))),Sheet1!$E:$E,Sheet1!$F:$F)&amp;"所在の"&amp;$D447,IF(OR($B447=1,$B447=2),$D447&amp;$C447,IF($B447=3,$D447&amp;"学校",IF($B447=6,_xlfn.TEXTBEFORE($D447,"高専")&amp;$C447,IF($B447=8,$C447&amp;"（"&amp;$D447&amp;"）",IF($B447=9,$D447,""))))))</f>
        <v>一関工業高等学校</v>
      </c>
    </row>
    <row r="448" spans="1:8">
      <c r="A448" s="4">
        <v>2</v>
      </c>
      <c r="B448" s="7">
        <v>1</v>
      </c>
      <c r="C448" s="7" t="str">
        <f t="shared" si="12"/>
        <v>高等学校</v>
      </c>
      <c r="D448" s="7" t="s">
        <v>10758</v>
      </c>
      <c r="E448" s="8" t="s">
        <v>10759</v>
      </c>
      <c r="F448" s="4" t="str">
        <f>IFERROR(IF(VALUE(LEFT($E448,5))&gt;50000,"",_xlfn.XLOOKUP(IF(VALUE(LEFT($E448,2))&gt;9,VALUE(LEFT($E448,2)),"0"&amp;VALUE(LEFT($E448,2))),Sheet1!$E:$E,Sheet1!$F:$F)),"")</f>
        <v>岩手県</v>
      </c>
      <c r="G448" s="4" t="str">
        <f t="shared" si="13"/>
        <v>公立</v>
      </c>
      <c r="H448" s="7" t="str">
        <f>IF($D448="上記以外の高等学校等",_xlfn.XLOOKUP(IF(VALUE(LEFT($E448,2))&gt;10,VALUE(LEFT($E448,2)),"0"&amp;VALUE(LEFT($E448,2))),Sheet1!$E:$E,Sheet1!$F:$F)&amp;"所在の"&amp;$D448,IF(OR($B448=1,$B448=2),$D448&amp;$C448,IF($B448=3,$D448&amp;"学校",IF($B448=6,_xlfn.TEXTBEFORE($D448,"高専")&amp;$C448,IF($B448=8,$C448&amp;"（"&amp;$D448&amp;"）",IF($B448=9,$D448,""))))))</f>
        <v>花泉高等学校</v>
      </c>
    </row>
    <row r="449" spans="1:8">
      <c r="A449" s="4">
        <v>2</v>
      </c>
      <c r="B449" s="7">
        <v>1</v>
      </c>
      <c r="C449" s="7" t="str">
        <f t="shared" si="12"/>
        <v>高等学校</v>
      </c>
      <c r="D449" s="7" t="s">
        <v>2849</v>
      </c>
      <c r="E449" s="8" t="s">
        <v>10757</v>
      </c>
      <c r="F449" s="4" t="str">
        <f>IFERROR(IF(VALUE(LEFT($E449,5))&gt;50000,"",_xlfn.XLOOKUP(IF(VALUE(LEFT($E449,2))&gt;9,VALUE(LEFT($E449,2)),"0"&amp;VALUE(LEFT($E449,2))),Sheet1!$E:$E,Sheet1!$F:$F)),"")</f>
        <v>岩手県</v>
      </c>
      <c r="G449" s="4" t="str">
        <f t="shared" si="13"/>
        <v>公立</v>
      </c>
      <c r="H449" s="7" t="str">
        <f>IF($D449="上記以外の高等学校等",_xlfn.XLOOKUP(IF(VALUE(LEFT($E449,2))&gt;10,VALUE(LEFT($E449,2)),"0"&amp;VALUE(LEFT($E449,2))),Sheet1!$E:$E,Sheet1!$F:$F)&amp;"所在の"&amp;$D449,IF(OR($B449=1,$B449=2),$D449&amp;$C449,IF($B449=3,$D449&amp;"学校",IF($B449=6,_xlfn.TEXTBEFORE($D449,"高専")&amp;$C449,IF($B449=8,$C449&amp;"（"&amp;$D449&amp;"）",IF($B449=9,$D449,""))))))</f>
        <v>大東高等学校</v>
      </c>
    </row>
    <row r="450" spans="1:8">
      <c r="A450" s="4">
        <v>2</v>
      </c>
      <c r="B450" s="7">
        <v>1</v>
      </c>
      <c r="C450" s="7" t="str">
        <f t="shared" si="12"/>
        <v>高等学校</v>
      </c>
      <c r="D450" s="7" t="s">
        <v>10755</v>
      </c>
      <c r="E450" s="8" t="s">
        <v>10756</v>
      </c>
      <c r="F450" s="4" t="str">
        <f>IFERROR(IF(VALUE(LEFT($E450,5))&gt;50000,"",_xlfn.XLOOKUP(IF(VALUE(LEFT($E450,2))&gt;9,VALUE(LEFT($E450,2)),"0"&amp;VALUE(LEFT($E450,2))),Sheet1!$E:$E,Sheet1!$F:$F)),"")</f>
        <v>岩手県</v>
      </c>
      <c r="G450" s="4" t="str">
        <f t="shared" si="13"/>
        <v>公立</v>
      </c>
      <c r="H450" s="7" t="str">
        <f>IF($D450="上記以外の高等学校等",_xlfn.XLOOKUP(IF(VALUE(LEFT($E450,2))&gt;10,VALUE(LEFT($E450,2)),"0"&amp;VALUE(LEFT($E450,2))),Sheet1!$E:$E,Sheet1!$F:$F)&amp;"所在の"&amp;$D450,IF(OR($B450=1,$B450=2),$D450&amp;$C450,IF($B450=3,$D450&amp;"学校",IF($B450=6,_xlfn.TEXTBEFORE($D450,"高専")&amp;$C450,IF($B450=8,$C450&amp;"（"&amp;$D450&amp;"）",IF($B450=9,$D450,""))))))</f>
        <v>千厩高等学校</v>
      </c>
    </row>
    <row r="451" spans="1:8">
      <c r="A451" s="4">
        <v>2</v>
      </c>
      <c r="B451" s="7">
        <v>1</v>
      </c>
      <c r="C451" s="7" t="str">
        <f t="shared" ref="C451:C514" si="14">IF($B451=1,"高等学校",IF($B451=2,"中等教育学校",IF($B451=3,"特別支援学校",IF($B451=6,"高等専門学校",IF($B451=8,"高等学校卒業程度認定試験等","")))))</f>
        <v>高等学校</v>
      </c>
      <c r="D451" s="7" t="s">
        <v>706</v>
      </c>
      <c r="E451" s="8" t="s">
        <v>10754</v>
      </c>
      <c r="F451" s="4" t="str">
        <f>IFERROR(IF(VALUE(LEFT($E451,5))&gt;50000,"",_xlfn.XLOOKUP(IF(VALUE(LEFT($E451,2))&gt;9,VALUE(LEFT($E451,2)),"0"&amp;VALUE(LEFT($E451,2))),Sheet1!$E:$E,Sheet1!$F:$F)),"")</f>
        <v>岩手県</v>
      </c>
      <c r="G451" s="4" t="str">
        <f t="shared" ref="G451:G514" si="15">IF($A451=1,"国立",IF($A451=7,"私立",IF($A451&lt;7,"公立","")))</f>
        <v>公立</v>
      </c>
      <c r="H451" s="7" t="str">
        <f>IF($D451="上記以外の高等学校等",_xlfn.XLOOKUP(IF(VALUE(LEFT($E451,2))&gt;10,VALUE(LEFT($E451,2)),"0"&amp;VALUE(LEFT($E451,2))),Sheet1!$E:$E,Sheet1!$F:$F)&amp;"所在の"&amp;$D451,IF(OR($B451=1,$B451=2),$D451&amp;$C451,IF($B451=3,$D451&amp;"学校",IF($B451=6,_xlfn.TEXTBEFORE($D451,"高専")&amp;$C451,IF($B451=8,$C451&amp;"（"&amp;$D451&amp;"）",IF($B451=9,$D451,""))))))</f>
        <v>高田高等学校</v>
      </c>
    </row>
    <row r="452" spans="1:8">
      <c r="A452" s="4">
        <v>2</v>
      </c>
      <c r="B452" s="7">
        <v>1</v>
      </c>
      <c r="C452" s="7" t="str">
        <f t="shared" si="14"/>
        <v>高等学校</v>
      </c>
      <c r="D452" s="7" t="s">
        <v>10752</v>
      </c>
      <c r="E452" s="8" t="s">
        <v>10753</v>
      </c>
      <c r="F452" s="4" t="str">
        <f>IFERROR(IF(VALUE(LEFT($E452,5))&gt;50000,"",_xlfn.XLOOKUP(IF(VALUE(LEFT($E452,2))&gt;9,VALUE(LEFT($E452,2)),"0"&amp;VALUE(LEFT($E452,2))),Sheet1!$E:$E,Sheet1!$F:$F)),"")</f>
        <v>岩手県</v>
      </c>
      <c r="G452" s="4" t="str">
        <f t="shared" si="15"/>
        <v>公立</v>
      </c>
      <c r="H452" s="7" t="str">
        <f>IF($D452="上記以外の高等学校等",_xlfn.XLOOKUP(IF(VALUE(LEFT($E452,2))&gt;10,VALUE(LEFT($E452,2)),"0"&amp;VALUE(LEFT($E452,2))),Sheet1!$E:$E,Sheet1!$F:$F)&amp;"所在の"&amp;$D452,IF(OR($B452=1,$B452=2),$D452&amp;$C452,IF($B452=3,$D452&amp;"学校",IF($B452=6,_xlfn.TEXTBEFORE($D452,"高専")&amp;$C452,IF($B452=8,$C452&amp;"（"&amp;$D452&amp;"）",IF($B452=9,$D452,""))))))</f>
        <v>大船渡高等学校</v>
      </c>
    </row>
    <row r="453" spans="1:8">
      <c r="A453" s="4">
        <v>2</v>
      </c>
      <c r="B453" s="7">
        <v>1</v>
      </c>
      <c r="C453" s="7" t="str">
        <f t="shared" si="14"/>
        <v>高等学校</v>
      </c>
      <c r="D453" s="7" t="s">
        <v>10750</v>
      </c>
      <c r="E453" s="8" t="s">
        <v>10751</v>
      </c>
      <c r="F453" s="4" t="str">
        <f>IFERROR(IF(VALUE(LEFT($E453,5))&gt;50000,"",_xlfn.XLOOKUP(IF(VALUE(LEFT($E453,2))&gt;9,VALUE(LEFT($E453,2)),"0"&amp;VALUE(LEFT($E453,2))),Sheet1!$E:$E,Sheet1!$F:$F)),"")</f>
        <v>岩手県</v>
      </c>
      <c r="G453" s="4" t="str">
        <f t="shared" si="15"/>
        <v>公立</v>
      </c>
      <c r="H453" s="7" t="str">
        <f>IF($D453="上記以外の高等学校等",_xlfn.XLOOKUP(IF(VALUE(LEFT($E453,2))&gt;10,VALUE(LEFT($E453,2)),"0"&amp;VALUE(LEFT($E453,2))),Sheet1!$E:$E,Sheet1!$F:$F)&amp;"所在の"&amp;$D453,IF(OR($B453=1,$B453=2),$D453&amp;$C453,IF($B453=3,$D453&amp;"学校",IF($B453=6,_xlfn.TEXTBEFORE($D453,"高専")&amp;$C453,IF($B453=8,$C453&amp;"（"&amp;$D453&amp;"）",IF($B453=9,$D453,""))))))</f>
        <v>住田高等学校</v>
      </c>
    </row>
    <row r="454" spans="1:8">
      <c r="A454" s="4">
        <v>2</v>
      </c>
      <c r="B454" s="7">
        <v>1</v>
      </c>
      <c r="C454" s="7" t="str">
        <f t="shared" si="14"/>
        <v>高等学校</v>
      </c>
      <c r="D454" s="7" t="s">
        <v>10748</v>
      </c>
      <c r="E454" s="8" t="s">
        <v>10749</v>
      </c>
      <c r="F454" s="4" t="str">
        <f>IFERROR(IF(VALUE(LEFT($E454,5))&gt;50000,"",_xlfn.XLOOKUP(IF(VALUE(LEFT($E454,2))&gt;9,VALUE(LEFT($E454,2)),"0"&amp;VALUE(LEFT($E454,2))),Sheet1!$E:$E,Sheet1!$F:$F)),"")</f>
        <v>岩手県</v>
      </c>
      <c r="G454" s="4" t="str">
        <f t="shared" si="15"/>
        <v>公立</v>
      </c>
      <c r="H454" s="7" t="str">
        <f>IF($D454="上記以外の高等学校等",_xlfn.XLOOKUP(IF(VALUE(LEFT($E454,2))&gt;10,VALUE(LEFT($E454,2)),"0"&amp;VALUE(LEFT($E454,2))),Sheet1!$E:$E,Sheet1!$F:$F)&amp;"所在の"&amp;$D454,IF(OR($B454=1,$B454=2),$D454&amp;$C454,IF($B454=3,$D454&amp;"学校",IF($B454=6,_xlfn.TEXTBEFORE($D454,"高専")&amp;$C454,IF($B454=8,$C454&amp;"（"&amp;$D454&amp;"）",IF($B454=9,$D454,""))))))</f>
        <v>遠野高等学校</v>
      </c>
    </row>
    <row r="455" spans="1:8">
      <c r="A455" s="4">
        <v>2</v>
      </c>
      <c r="B455" s="7">
        <v>1</v>
      </c>
      <c r="C455" s="7" t="str">
        <f t="shared" si="14"/>
        <v>高等学校</v>
      </c>
      <c r="D455" s="7" t="s">
        <v>10746</v>
      </c>
      <c r="E455" s="8" t="s">
        <v>10747</v>
      </c>
      <c r="F455" s="4" t="str">
        <f>IFERROR(IF(VALUE(LEFT($E455,5))&gt;50000,"",_xlfn.XLOOKUP(IF(VALUE(LEFT($E455,2))&gt;9,VALUE(LEFT($E455,2)),"0"&amp;VALUE(LEFT($E455,2))),Sheet1!$E:$E,Sheet1!$F:$F)),"")</f>
        <v>岩手県</v>
      </c>
      <c r="G455" s="4" t="str">
        <f t="shared" si="15"/>
        <v>公立</v>
      </c>
      <c r="H455" s="7" t="str">
        <f>IF($D455="上記以外の高等学校等",_xlfn.XLOOKUP(IF(VALUE(LEFT($E455,2))&gt;10,VALUE(LEFT($E455,2)),"0"&amp;VALUE(LEFT($E455,2))),Sheet1!$E:$E,Sheet1!$F:$F)&amp;"所在の"&amp;$D455,IF(OR($B455=1,$B455=2),$D455&amp;$C455,IF($B455=3,$D455&amp;"学校",IF($B455=6,_xlfn.TEXTBEFORE($D455,"高専")&amp;$C455,IF($B455=8,$C455&amp;"（"&amp;$D455&amp;"）",IF($B455=9,$D455,""))))))</f>
        <v>遠野緑峰高等学校</v>
      </c>
    </row>
    <row r="456" spans="1:8">
      <c r="A456" s="4">
        <v>2</v>
      </c>
      <c r="B456" s="7">
        <v>1</v>
      </c>
      <c r="C456" s="7" t="str">
        <f t="shared" si="14"/>
        <v>高等学校</v>
      </c>
      <c r="D456" s="7" t="s">
        <v>10744</v>
      </c>
      <c r="E456" s="8" t="s">
        <v>10745</v>
      </c>
      <c r="F456" s="4" t="str">
        <f>IFERROR(IF(VALUE(LEFT($E456,5))&gt;50000,"",_xlfn.XLOOKUP(IF(VALUE(LEFT($E456,2))&gt;9,VALUE(LEFT($E456,2)),"0"&amp;VALUE(LEFT($E456,2))),Sheet1!$E:$E,Sheet1!$F:$F)),"")</f>
        <v>岩手県</v>
      </c>
      <c r="G456" s="4" t="str">
        <f t="shared" si="15"/>
        <v>公立</v>
      </c>
      <c r="H456" s="7" t="str">
        <f>IF($D456="上記以外の高等学校等",_xlfn.XLOOKUP(IF(VALUE(LEFT($E456,2))&gt;10,VALUE(LEFT($E456,2)),"0"&amp;VALUE(LEFT($E456,2))),Sheet1!$E:$E,Sheet1!$F:$F)&amp;"所在の"&amp;$D456,IF(OR($B456=1,$B456=2),$D456&amp;$C456,IF($B456=3,$D456&amp;"学校",IF($B456=6,_xlfn.TEXTBEFORE($D456,"高専")&amp;$C456,IF($B456=8,$C456&amp;"（"&amp;$D456&amp;"）",IF($B456=9,$D456,""))))))</f>
        <v>大槌高等学校</v>
      </c>
    </row>
    <row r="457" spans="1:8">
      <c r="A457" s="4">
        <v>2</v>
      </c>
      <c r="B457" s="7">
        <v>1</v>
      </c>
      <c r="C457" s="7" t="str">
        <f t="shared" si="14"/>
        <v>高等学校</v>
      </c>
      <c r="D457" s="7" t="s">
        <v>1695</v>
      </c>
      <c r="E457" s="8" t="s">
        <v>10743</v>
      </c>
      <c r="F457" s="4" t="str">
        <f>IFERROR(IF(VALUE(LEFT($E457,5))&gt;50000,"",_xlfn.XLOOKUP(IF(VALUE(LEFT($E457,2))&gt;9,VALUE(LEFT($E457,2)),"0"&amp;VALUE(LEFT($E457,2))),Sheet1!$E:$E,Sheet1!$F:$F)),"")</f>
        <v>岩手県</v>
      </c>
      <c r="G457" s="4" t="str">
        <f t="shared" si="15"/>
        <v>公立</v>
      </c>
      <c r="H457" s="7" t="str">
        <f>IF($D457="上記以外の高等学校等",_xlfn.XLOOKUP(IF(VALUE(LEFT($E457,2))&gt;10,VALUE(LEFT($E457,2)),"0"&amp;VALUE(LEFT($E457,2))),Sheet1!$E:$E,Sheet1!$F:$F)&amp;"所在の"&amp;$D457,IF(OR($B457=1,$B457=2),$D457&amp;$C457,IF($B457=3,$D457&amp;"学校",IF($B457=6,_xlfn.TEXTBEFORE($D457,"高専")&amp;$C457,IF($B457=8,$C457&amp;"（"&amp;$D457&amp;"）",IF($B457=9,$D457,""))))))</f>
        <v>山田高等学校</v>
      </c>
    </row>
    <row r="458" spans="1:8">
      <c r="A458" s="4">
        <v>2</v>
      </c>
      <c r="B458" s="7">
        <v>1</v>
      </c>
      <c r="C458" s="7" t="str">
        <f t="shared" si="14"/>
        <v>高等学校</v>
      </c>
      <c r="D458" s="7" t="s">
        <v>181</v>
      </c>
      <c r="E458" s="8" t="s">
        <v>10742</v>
      </c>
      <c r="F458" s="4" t="str">
        <f>IFERROR(IF(VALUE(LEFT($E458,5))&gt;50000,"",_xlfn.XLOOKUP(IF(VALUE(LEFT($E458,2))&gt;9,VALUE(LEFT($E458,2)),"0"&amp;VALUE(LEFT($E458,2))),Sheet1!$E:$E,Sheet1!$F:$F)),"")</f>
        <v>岩手県</v>
      </c>
      <c r="G458" s="4" t="str">
        <f t="shared" si="15"/>
        <v>公立</v>
      </c>
      <c r="H458" s="7" t="str">
        <f>IF($D458="上記以外の高等学校等",_xlfn.XLOOKUP(IF(VALUE(LEFT($E458,2))&gt;10,VALUE(LEFT($E458,2)),"0"&amp;VALUE(LEFT($E458,2))),Sheet1!$E:$E,Sheet1!$F:$F)&amp;"所在の"&amp;$D458,IF(OR($B458=1,$B458=2),$D458&amp;$C458,IF($B458=3,$D458&amp;"学校",IF($B458=6,_xlfn.TEXTBEFORE($D458,"高専")&amp;$C458,IF($B458=8,$C458&amp;"（"&amp;$D458&amp;"）",IF($B458=9,$D458,""))))))</f>
        <v>宮古高等学校</v>
      </c>
    </row>
    <row r="459" spans="1:8">
      <c r="A459" s="4">
        <v>2</v>
      </c>
      <c r="B459" s="7">
        <v>1</v>
      </c>
      <c r="C459" s="7" t="str">
        <f t="shared" si="14"/>
        <v>高等学校</v>
      </c>
      <c r="D459" s="7" t="s">
        <v>10740</v>
      </c>
      <c r="E459" s="8" t="s">
        <v>10741</v>
      </c>
      <c r="F459" s="4" t="str">
        <f>IFERROR(IF(VALUE(LEFT($E459,5))&gt;50000,"",_xlfn.XLOOKUP(IF(VALUE(LEFT($E459,2))&gt;9,VALUE(LEFT($E459,2)),"0"&amp;VALUE(LEFT($E459,2))),Sheet1!$E:$E,Sheet1!$F:$F)),"")</f>
        <v>岩手県</v>
      </c>
      <c r="G459" s="4" t="str">
        <f t="shared" si="15"/>
        <v>公立</v>
      </c>
      <c r="H459" s="7" t="str">
        <f>IF($D459="上記以外の高等学校等",_xlfn.XLOOKUP(IF(VALUE(LEFT($E459,2))&gt;10,VALUE(LEFT($E459,2)),"0"&amp;VALUE(LEFT($E459,2))),Sheet1!$E:$E,Sheet1!$F:$F)&amp;"所在の"&amp;$D459,IF(OR($B459=1,$B459=2),$D459&amp;$C459,IF($B459=3,$D459&amp;"学校",IF($B459=6,_xlfn.TEXTBEFORE($D459,"高専")&amp;$C459,IF($B459=8,$C459&amp;"（"&amp;$D459&amp;"）",IF($B459=9,$D459,""))))))</f>
        <v>宮古水産高等学校</v>
      </c>
    </row>
    <row r="460" spans="1:8">
      <c r="A460" s="4">
        <v>2</v>
      </c>
      <c r="B460" s="7">
        <v>1</v>
      </c>
      <c r="C460" s="7" t="str">
        <f t="shared" si="14"/>
        <v>高等学校</v>
      </c>
      <c r="D460" s="7" t="s">
        <v>10738</v>
      </c>
      <c r="E460" s="8" t="s">
        <v>10739</v>
      </c>
      <c r="F460" s="4" t="str">
        <f>IFERROR(IF(VALUE(LEFT($E460,5))&gt;50000,"",_xlfn.XLOOKUP(IF(VALUE(LEFT($E460,2))&gt;9,VALUE(LEFT($E460,2)),"0"&amp;VALUE(LEFT($E460,2))),Sheet1!$E:$E,Sheet1!$F:$F)),"")</f>
        <v>岩手県</v>
      </c>
      <c r="G460" s="4" t="str">
        <f t="shared" si="15"/>
        <v>公立</v>
      </c>
      <c r="H460" s="7" t="str">
        <f>IF($D460="上記以外の高等学校等",_xlfn.XLOOKUP(IF(VALUE(LEFT($E460,2))&gt;10,VALUE(LEFT($E460,2)),"0"&amp;VALUE(LEFT($E460,2))),Sheet1!$E:$E,Sheet1!$F:$F)&amp;"所在の"&amp;$D460,IF(OR($B460=1,$B460=2),$D460&amp;$C460,IF($B460=3,$D460&amp;"学校",IF($B460=6,_xlfn.TEXTBEFORE($D460,"高専")&amp;$C460,IF($B460=8,$C460&amp;"（"&amp;$D460&amp;"）",IF($B460=9,$D460,""))))))</f>
        <v>岩泉高等学校</v>
      </c>
    </row>
    <row r="461" spans="1:8">
      <c r="A461" s="4">
        <v>2</v>
      </c>
      <c r="B461" s="7">
        <v>1</v>
      </c>
      <c r="C461" s="7" t="str">
        <f t="shared" si="14"/>
        <v>高等学校</v>
      </c>
      <c r="D461" s="7" t="s">
        <v>10736</v>
      </c>
      <c r="E461" s="8" t="s">
        <v>10737</v>
      </c>
      <c r="F461" s="4" t="str">
        <f>IFERROR(IF(VALUE(LEFT($E461,5))&gt;50000,"",_xlfn.XLOOKUP(IF(VALUE(LEFT($E461,2))&gt;9,VALUE(LEFT($E461,2)),"0"&amp;VALUE(LEFT($E461,2))),Sheet1!$E:$E,Sheet1!$F:$F)),"")</f>
        <v>岩手県</v>
      </c>
      <c r="G461" s="4" t="str">
        <f t="shared" si="15"/>
        <v>公立</v>
      </c>
      <c r="H461" s="7" t="str">
        <f>IF($D461="上記以外の高等学校等",_xlfn.XLOOKUP(IF(VALUE(LEFT($E461,2))&gt;10,VALUE(LEFT($E461,2)),"0"&amp;VALUE(LEFT($E461,2))),Sheet1!$E:$E,Sheet1!$F:$F)&amp;"所在の"&amp;$D461,IF(OR($B461=1,$B461=2),$D461&amp;$C461,IF($B461=3,$D461&amp;"学校",IF($B461=6,_xlfn.TEXTBEFORE($D461,"高専")&amp;$C461,IF($B461=8,$C461&amp;"（"&amp;$D461&amp;"）",IF($B461=9,$D461,""))))))</f>
        <v>久慈高等学校</v>
      </c>
    </row>
    <row r="462" spans="1:8">
      <c r="A462" s="4">
        <v>2</v>
      </c>
      <c r="B462" s="7">
        <v>1</v>
      </c>
      <c r="C462" s="7" t="str">
        <f t="shared" si="14"/>
        <v>高等学校</v>
      </c>
      <c r="D462" s="7" t="s">
        <v>10734</v>
      </c>
      <c r="E462" s="8" t="s">
        <v>10735</v>
      </c>
      <c r="F462" s="4" t="str">
        <f>IFERROR(IF(VALUE(LEFT($E462,5))&gt;50000,"",_xlfn.XLOOKUP(IF(VALUE(LEFT($E462,2))&gt;9,VALUE(LEFT($E462,2)),"0"&amp;VALUE(LEFT($E462,2))),Sheet1!$E:$E,Sheet1!$F:$F)),"")</f>
        <v>岩手県</v>
      </c>
      <c r="G462" s="4" t="str">
        <f t="shared" si="15"/>
        <v>公立</v>
      </c>
      <c r="H462" s="7" t="str">
        <f>IF($D462="上記以外の高等学校等",_xlfn.XLOOKUP(IF(VALUE(LEFT($E462,2))&gt;10,VALUE(LEFT($E462,2)),"0"&amp;VALUE(LEFT($E462,2))),Sheet1!$E:$E,Sheet1!$F:$F)&amp;"所在の"&amp;$D462,IF(OR($B462=1,$B462=2),$D462&amp;$C462,IF($B462=3,$D462&amp;"学校",IF($B462=6,_xlfn.TEXTBEFORE($D462,"高専")&amp;$C462,IF($B462=8,$C462&amp;"（"&amp;$D462&amp;"）",IF($B462=9,$D462,""))))))</f>
        <v>種市高等学校</v>
      </c>
    </row>
    <row r="463" spans="1:8">
      <c r="A463" s="4">
        <v>2</v>
      </c>
      <c r="B463" s="7">
        <v>1</v>
      </c>
      <c r="C463" s="7" t="str">
        <f t="shared" si="14"/>
        <v>高等学校</v>
      </c>
      <c r="D463" s="7" t="s">
        <v>6313</v>
      </c>
      <c r="E463" s="8" t="s">
        <v>10733</v>
      </c>
      <c r="F463" s="4" t="str">
        <f>IFERROR(IF(VALUE(LEFT($E463,5))&gt;50000,"",_xlfn.XLOOKUP(IF(VALUE(LEFT($E463,2))&gt;9,VALUE(LEFT($E463,2)),"0"&amp;VALUE(LEFT($E463,2))),Sheet1!$E:$E,Sheet1!$F:$F)),"")</f>
        <v>岩手県</v>
      </c>
      <c r="G463" s="4" t="str">
        <f t="shared" si="15"/>
        <v>公立</v>
      </c>
      <c r="H463" s="7" t="str">
        <f>IF($D463="上記以外の高等学校等",_xlfn.XLOOKUP(IF(VALUE(LEFT($E463,2))&gt;10,VALUE(LEFT($E463,2)),"0"&amp;VALUE(LEFT($E463,2))),Sheet1!$E:$E,Sheet1!$F:$F)&amp;"所在の"&amp;$D463,IF(OR($B463=1,$B463=2),$D463&amp;$C463,IF($B463=3,$D463&amp;"学校",IF($B463=6,_xlfn.TEXTBEFORE($D463,"高専")&amp;$C463,IF($B463=8,$C463&amp;"（"&amp;$D463&amp;"）",IF($B463=9,$D463,""))))))</f>
        <v>大野高等学校</v>
      </c>
    </row>
    <row r="464" spans="1:8">
      <c r="A464" s="4">
        <v>2</v>
      </c>
      <c r="B464" s="7">
        <v>1</v>
      </c>
      <c r="C464" s="7" t="str">
        <f t="shared" si="14"/>
        <v>高等学校</v>
      </c>
      <c r="D464" s="7" t="s">
        <v>10731</v>
      </c>
      <c r="E464" s="8" t="s">
        <v>10732</v>
      </c>
      <c r="F464" s="4" t="str">
        <f>IFERROR(IF(VALUE(LEFT($E464,5))&gt;50000,"",_xlfn.XLOOKUP(IF(VALUE(LEFT($E464,2))&gt;9,VALUE(LEFT($E464,2)),"0"&amp;VALUE(LEFT($E464,2))),Sheet1!$E:$E,Sheet1!$F:$F)),"")</f>
        <v>岩手県</v>
      </c>
      <c r="G464" s="4" t="str">
        <f t="shared" si="15"/>
        <v>公立</v>
      </c>
      <c r="H464" s="7" t="str">
        <f>IF($D464="上記以外の高等学校等",_xlfn.XLOOKUP(IF(VALUE(LEFT($E464,2))&gt;10,VALUE(LEFT($E464,2)),"0"&amp;VALUE(LEFT($E464,2))),Sheet1!$E:$E,Sheet1!$F:$F)&amp;"所在の"&amp;$D464,IF(OR($B464=1,$B464=2),$D464&amp;$C464,IF($B464=3,$D464&amp;"学校",IF($B464=6,_xlfn.TEXTBEFORE($D464,"高専")&amp;$C464,IF($B464=8,$C464&amp;"（"&amp;$D464&amp;"）",IF($B464=9,$D464,""))))))</f>
        <v>軽米高等学校</v>
      </c>
    </row>
    <row r="465" spans="1:8">
      <c r="A465" s="4">
        <v>2</v>
      </c>
      <c r="B465" s="7">
        <v>1</v>
      </c>
      <c r="C465" s="7" t="str">
        <f t="shared" si="14"/>
        <v>高等学校</v>
      </c>
      <c r="D465" s="7" t="s">
        <v>10729</v>
      </c>
      <c r="E465" s="8" t="s">
        <v>10730</v>
      </c>
      <c r="F465" s="4" t="str">
        <f>IFERROR(IF(VALUE(LEFT($E465,5))&gt;50000,"",_xlfn.XLOOKUP(IF(VALUE(LEFT($E465,2))&gt;9,VALUE(LEFT($E465,2)),"0"&amp;VALUE(LEFT($E465,2))),Sheet1!$E:$E,Sheet1!$F:$F)),"")</f>
        <v>岩手県</v>
      </c>
      <c r="G465" s="4" t="str">
        <f t="shared" si="15"/>
        <v>公立</v>
      </c>
      <c r="H465" s="7" t="str">
        <f>IF($D465="上記以外の高等学校等",_xlfn.XLOOKUP(IF(VALUE(LEFT($E465,2))&gt;10,VALUE(LEFT($E465,2)),"0"&amp;VALUE(LEFT($E465,2))),Sheet1!$E:$E,Sheet1!$F:$F)&amp;"所在の"&amp;$D465,IF(OR($B465=1,$B465=2),$D465&amp;$C465,IF($B465=3,$D465&amp;"学校",IF($B465=6,_xlfn.TEXTBEFORE($D465,"高専")&amp;$C465,IF($B465=8,$C465&amp;"（"&amp;$D465&amp;"）",IF($B465=9,$D465,""))))))</f>
        <v>伊保内高等学校</v>
      </c>
    </row>
    <row r="466" spans="1:8">
      <c r="A466" s="4">
        <v>2</v>
      </c>
      <c r="B466" s="7">
        <v>1</v>
      </c>
      <c r="C466" s="7" t="str">
        <f t="shared" si="14"/>
        <v>高等学校</v>
      </c>
      <c r="D466" s="7" t="s">
        <v>1537</v>
      </c>
      <c r="E466" s="8" t="s">
        <v>10728</v>
      </c>
      <c r="F466" s="4" t="str">
        <f>IFERROR(IF(VALUE(LEFT($E466,5))&gt;50000,"",_xlfn.XLOOKUP(IF(VALUE(LEFT($E466,2))&gt;9,VALUE(LEFT($E466,2)),"0"&amp;VALUE(LEFT($E466,2))),Sheet1!$E:$E,Sheet1!$F:$F)),"")</f>
        <v>岩手県</v>
      </c>
      <c r="G466" s="4" t="str">
        <f t="shared" si="15"/>
        <v>公立</v>
      </c>
      <c r="H466" s="7" t="str">
        <f>IF($D466="上記以外の高等学校等",_xlfn.XLOOKUP(IF(VALUE(LEFT($E466,2))&gt;10,VALUE(LEFT($E466,2)),"0"&amp;VALUE(LEFT($E466,2))),Sheet1!$E:$E,Sheet1!$F:$F)&amp;"所在の"&amp;$D466,IF(OR($B466=1,$B466=2),$D466&amp;$C466,IF($B466=3,$D466&amp;"学校",IF($B466=6,_xlfn.TEXTBEFORE($D466,"高専")&amp;$C466,IF($B466=8,$C466&amp;"（"&amp;$D466&amp;"）",IF($B466=9,$D466,""))))))</f>
        <v>福岡高等学校</v>
      </c>
    </row>
    <row r="467" spans="1:8">
      <c r="A467" s="4">
        <v>3</v>
      </c>
      <c r="B467" s="7">
        <v>1</v>
      </c>
      <c r="C467" s="7" t="str">
        <f t="shared" si="14"/>
        <v>高等学校</v>
      </c>
      <c r="D467" s="7" t="s">
        <v>10726</v>
      </c>
      <c r="E467" s="8" t="s">
        <v>10727</v>
      </c>
      <c r="F467" s="4" t="str">
        <f>IFERROR(IF(VALUE(LEFT($E467,5))&gt;50000,"",_xlfn.XLOOKUP(IF(VALUE(LEFT($E467,2))&gt;9,VALUE(LEFT($E467,2)),"0"&amp;VALUE(LEFT($E467,2))),Sheet1!$E:$E,Sheet1!$F:$F)),"")</f>
        <v>岩手県</v>
      </c>
      <c r="G467" s="4" t="str">
        <f t="shared" si="15"/>
        <v>公立</v>
      </c>
      <c r="H467" s="7" t="str">
        <f>IF($D467="上記以外の高等学校等",_xlfn.XLOOKUP(IF(VALUE(LEFT($E467,2))&gt;10,VALUE(LEFT($E467,2)),"0"&amp;VALUE(LEFT($E467,2))),Sheet1!$E:$E,Sheet1!$F:$F)&amp;"所在の"&amp;$D467,IF(OR($B467=1,$B467=2),$D467&amp;$C467,IF($B467=3,$D467&amp;"学校",IF($B467=6,_xlfn.TEXTBEFORE($D467,"高専")&amp;$C467,IF($B467=8,$C467&amp;"（"&amp;$D467&amp;"）",IF($B467=9,$D467,""))))))</f>
        <v>盛岡市立高等学校</v>
      </c>
    </row>
    <row r="468" spans="1:8">
      <c r="A468" s="4">
        <v>2</v>
      </c>
      <c r="B468" s="7">
        <v>1</v>
      </c>
      <c r="C468" s="7" t="str">
        <f t="shared" si="14"/>
        <v>高等学校</v>
      </c>
      <c r="D468" s="7" t="s">
        <v>10724</v>
      </c>
      <c r="E468" s="8" t="s">
        <v>10725</v>
      </c>
      <c r="F468" s="4" t="str">
        <f>IFERROR(IF(VALUE(LEFT($E468,5))&gt;50000,"",_xlfn.XLOOKUP(IF(VALUE(LEFT($E468,2))&gt;9,VALUE(LEFT($E468,2)),"0"&amp;VALUE(LEFT($E468,2))),Sheet1!$E:$E,Sheet1!$F:$F)),"")</f>
        <v>岩手県</v>
      </c>
      <c r="G468" s="4" t="str">
        <f t="shared" si="15"/>
        <v>公立</v>
      </c>
      <c r="H468" s="7" t="str">
        <f>IF($D468="上記以外の高等学校等",_xlfn.XLOOKUP(IF(VALUE(LEFT($E468,2))&gt;10,VALUE(LEFT($E468,2)),"0"&amp;VALUE(LEFT($E468,2))),Sheet1!$E:$E,Sheet1!$F:$F)&amp;"所在の"&amp;$D468,IF(OR($B468=1,$B468=2),$D468&amp;$C468,IF($B468=3,$D468&amp;"学校",IF($B468=6,_xlfn.TEXTBEFORE($D468,"高専")&amp;$C468,IF($B468=8,$C468&amp;"（"&amp;$D468&amp;"）",IF($B468=9,$D468,""))))))</f>
        <v>宮古北高等学校</v>
      </c>
    </row>
    <row r="469" spans="1:8">
      <c r="A469" s="4">
        <v>2</v>
      </c>
      <c r="B469" s="7">
        <v>1</v>
      </c>
      <c r="C469" s="7" t="str">
        <f t="shared" si="14"/>
        <v>高等学校</v>
      </c>
      <c r="D469" s="7" t="s">
        <v>10722</v>
      </c>
      <c r="E469" s="8" t="s">
        <v>10723</v>
      </c>
      <c r="F469" s="4" t="str">
        <f>IFERROR(IF(VALUE(LEFT($E469,5))&gt;50000,"",_xlfn.XLOOKUP(IF(VALUE(LEFT($E469,2))&gt;9,VALUE(LEFT($E469,2)),"0"&amp;VALUE(LEFT($E469,2))),Sheet1!$E:$E,Sheet1!$F:$F)),"")</f>
        <v>岩手県</v>
      </c>
      <c r="G469" s="4" t="str">
        <f t="shared" si="15"/>
        <v>公立</v>
      </c>
      <c r="H469" s="7" t="str">
        <f>IF($D469="上記以外の高等学校等",_xlfn.XLOOKUP(IF(VALUE(LEFT($E469,2))&gt;10,VALUE(LEFT($E469,2)),"0"&amp;VALUE(LEFT($E469,2))),Sheet1!$E:$E,Sheet1!$F:$F)&amp;"所在の"&amp;$D469,IF(OR($B469=1,$B469=2),$D469&amp;$C469,IF($B469=3,$D469&amp;"学校",IF($B469=6,_xlfn.TEXTBEFORE($D469,"高専")&amp;$C469,IF($B469=8,$C469&amp;"（"&amp;$D469&amp;"）",IF($B469=9,$D469,""))))))</f>
        <v>釜石高等学校</v>
      </c>
    </row>
    <row r="470" spans="1:8">
      <c r="A470" s="4">
        <v>2</v>
      </c>
      <c r="B470" s="7">
        <v>1</v>
      </c>
      <c r="C470" s="7" t="str">
        <f t="shared" si="14"/>
        <v>高等学校</v>
      </c>
      <c r="D470" s="7" t="s">
        <v>10720</v>
      </c>
      <c r="E470" s="8" t="s">
        <v>10721</v>
      </c>
      <c r="F470" s="4" t="str">
        <f>IFERROR(IF(VALUE(LEFT($E470,5))&gt;50000,"",_xlfn.XLOOKUP(IF(VALUE(LEFT($E470,2))&gt;9,VALUE(LEFT($E470,2)),"0"&amp;VALUE(LEFT($E470,2))),Sheet1!$E:$E,Sheet1!$F:$F)),"")</f>
        <v>岩手県</v>
      </c>
      <c r="G470" s="4" t="str">
        <f t="shared" si="15"/>
        <v>公立</v>
      </c>
      <c r="H470" s="7" t="str">
        <f>IF($D470="上記以外の高等学校等",_xlfn.XLOOKUP(IF(VALUE(LEFT($E470,2))&gt;10,VALUE(LEFT($E470,2)),"0"&amp;VALUE(LEFT($E470,2))),Sheet1!$E:$E,Sheet1!$F:$F)&amp;"所在の"&amp;$D470,IF(OR($B470=1,$B470=2),$D470&amp;$C470,IF($B470=3,$D470&amp;"学校",IF($B470=6,_xlfn.TEXTBEFORE($D470,"高専")&amp;$C470,IF($B470=8,$C470&amp;"（"&amp;$D470&amp;"）",IF($B470=9,$D470,""))))))</f>
        <v>大船渡東高等学校</v>
      </c>
    </row>
    <row r="471" spans="1:8">
      <c r="A471" s="4">
        <v>2</v>
      </c>
      <c r="B471" s="7">
        <v>1</v>
      </c>
      <c r="C471" s="7" t="str">
        <f t="shared" si="14"/>
        <v>高等学校</v>
      </c>
      <c r="D471" s="7" t="s">
        <v>10718</v>
      </c>
      <c r="E471" s="8" t="s">
        <v>10719</v>
      </c>
      <c r="F471" s="4" t="str">
        <f>IFERROR(IF(VALUE(LEFT($E471,5))&gt;50000,"",_xlfn.XLOOKUP(IF(VALUE(LEFT($E471,2))&gt;9,VALUE(LEFT($E471,2)),"0"&amp;VALUE(LEFT($E471,2))),Sheet1!$E:$E,Sheet1!$F:$F)),"")</f>
        <v>岩手県</v>
      </c>
      <c r="G471" s="4" t="str">
        <f t="shared" si="15"/>
        <v>公立</v>
      </c>
      <c r="H471" s="7" t="str">
        <f>IF($D471="上記以外の高等学校等",_xlfn.XLOOKUP(IF(VALUE(LEFT($E471,2))&gt;10,VALUE(LEFT($E471,2)),"0"&amp;VALUE(LEFT($E471,2))),Sheet1!$E:$E,Sheet1!$F:$F)&amp;"所在の"&amp;$D471,IF(OR($B471=1,$B471=2),$D471&amp;$C471,IF($B471=3,$D471&amp;"学校",IF($B471=6,_xlfn.TEXTBEFORE($D471,"高専")&amp;$C471,IF($B471=8,$C471&amp;"（"&amp;$D471&amp;"）",IF($B471=9,$D471,""))))))</f>
        <v>岩谷堂高等学校</v>
      </c>
    </row>
    <row r="472" spans="1:8">
      <c r="A472" s="4">
        <v>2</v>
      </c>
      <c r="B472" s="7">
        <v>1</v>
      </c>
      <c r="C472" s="7" t="str">
        <f t="shared" si="14"/>
        <v>高等学校</v>
      </c>
      <c r="D472" s="7" t="s">
        <v>10716</v>
      </c>
      <c r="E472" s="8" t="s">
        <v>10717</v>
      </c>
      <c r="F472" s="4" t="str">
        <f>IFERROR(IF(VALUE(LEFT($E472,5))&gt;50000,"",_xlfn.XLOOKUP(IF(VALUE(LEFT($E472,2))&gt;9,VALUE(LEFT($E472,2)),"0"&amp;VALUE(LEFT($E472,2))),Sheet1!$E:$E,Sheet1!$F:$F)),"")</f>
        <v>岩手県</v>
      </c>
      <c r="G472" s="4" t="str">
        <f t="shared" si="15"/>
        <v>公立</v>
      </c>
      <c r="H472" s="7" t="str">
        <f>IF($D472="上記以外の高等学校等",_xlfn.XLOOKUP(IF(VALUE(LEFT($E472,2))&gt;10,VALUE(LEFT($E472,2)),"0"&amp;VALUE(LEFT($E472,2))),Sheet1!$E:$E,Sheet1!$F:$F)&amp;"所在の"&amp;$D472,IF(OR($B472=1,$B472=2),$D472&amp;$C472,IF($B472=3,$D472&amp;"学校",IF($B472=6,_xlfn.TEXTBEFORE($D472,"高専")&amp;$C472,IF($B472=8,$C472&amp;"（"&amp;$D472&amp;"）",IF($B472=9,$D472,""))))))</f>
        <v>釜石商工高等学校</v>
      </c>
    </row>
    <row r="473" spans="1:8">
      <c r="A473" s="4">
        <v>2</v>
      </c>
      <c r="B473" s="7">
        <v>1</v>
      </c>
      <c r="C473" s="7" t="str">
        <f t="shared" si="14"/>
        <v>高等学校</v>
      </c>
      <c r="D473" s="7" t="s">
        <v>10714</v>
      </c>
      <c r="E473" s="8" t="s">
        <v>10715</v>
      </c>
      <c r="F473" s="4" t="str">
        <f>IFERROR(IF(VALUE(LEFT($E473,5))&gt;50000,"",_xlfn.XLOOKUP(IF(VALUE(LEFT($E473,2))&gt;9,VALUE(LEFT($E473,2)),"0"&amp;VALUE(LEFT($E473,2))),Sheet1!$E:$E,Sheet1!$F:$F)),"")</f>
        <v>岩手県</v>
      </c>
      <c r="G473" s="4" t="str">
        <f t="shared" si="15"/>
        <v>公立</v>
      </c>
      <c r="H473" s="7" t="str">
        <f>IF($D473="上記以外の高等学校等",_xlfn.XLOOKUP(IF(VALUE(LEFT($E473,2))&gt;10,VALUE(LEFT($E473,2)),"0"&amp;VALUE(LEFT($E473,2))),Sheet1!$E:$E,Sheet1!$F:$F)&amp;"所在の"&amp;$D473,IF(OR($B473=1,$B473=2),$D473&amp;$C473,IF($B473=3,$D473&amp;"学校",IF($B473=6,_xlfn.TEXTBEFORE($D473,"高専")&amp;$C473,IF($B473=8,$C473&amp;"（"&amp;$D473&amp;"）",IF($B473=9,$D473,""))))))</f>
        <v>宮古商工高等学校</v>
      </c>
    </row>
    <row r="474" spans="1:8">
      <c r="A474" s="4">
        <v>2</v>
      </c>
      <c r="B474" s="7">
        <v>1</v>
      </c>
      <c r="C474" s="7" t="str">
        <f t="shared" si="14"/>
        <v>高等学校</v>
      </c>
      <c r="D474" s="7" t="s">
        <v>10712</v>
      </c>
      <c r="E474" s="8" t="s">
        <v>10713</v>
      </c>
      <c r="F474" s="4" t="str">
        <f>IFERROR(IF(VALUE(LEFT($E474,5))&gt;50000,"",_xlfn.XLOOKUP(IF(VALUE(LEFT($E474,2))&gt;9,VALUE(LEFT($E474,2)),"0"&amp;VALUE(LEFT($E474,2))),Sheet1!$E:$E,Sheet1!$F:$F)),"")</f>
        <v>岩手県</v>
      </c>
      <c r="G474" s="4" t="str">
        <f t="shared" si="15"/>
        <v>公立</v>
      </c>
      <c r="H474" s="7" t="str">
        <f>IF($D474="上記以外の高等学校等",_xlfn.XLOOKUP(IF(VALUE(LEFT($E474,2))&gt;10,VALUE(LEFT($E474,2)),"0"&amp;VALUE(LEFT($E474,2))),Sheet1!$E:$E,Sheet1!$F:$F)&amp;"所在の"&amp;$D474,IF(OR($B474=1,$B474=2),$D474&amp;$C474,IF($B474=3,$D474&amp;"学校",IF($B474=6,_xlfn.TEXTBEFORE($D474,"高専")&amp;$C474,IF($B474=8,$C474&amp;"（"&amp;$D474&amp;"）",IF($B474=9,$D474,""))))))</f>
        <v>北桜高等学校</v>
      </c>
    </row>
    <row r="475" spans="1:8">
      <c r="A475" s="4">
        <v>2</v>
      </c>
      <c r="B475" s="7">
        <v>1</v>
      </c>
      <c r="C475" s="7" t="str">
        <f t="shared" si="14"/>
        <v>高等学校</v>
      </c>
      <c r="D475" s="7" t="s">
        <v>10710</v>
      </c>
      <c r="E475" s="8" t="s">
        <v>10711</v>
      </c>
      <c r="F475" s="4" t="str">
        <f>IFERROR(IF(VALUE(LEFT($E475,5))&gt;50000,"",_xlfn.XLOOKUP(IF(VALUE(LEFT($E475,2))&gt;9,VALUE(LEFT($E475,2)),"0"&amp;VALUE(LEFT($E475,2))),Sheet1!$E:$E,Sheet1!$F:$F)),"")</f>
        <v>岩手県</v>
      </c>
      <c r="G475" s="4" t="str">
        <f t="shared" si="15"/>
        <v>公立</v>
      </c>
      <c r="H475" s="7" t="str">
        <f>IF($D475="上記以外の高等学校等",_xlfn.XLOOKUP(IF(VALUE(LEFT($E475,2))&gt;10,VALUE(LEFT($E475,2)),"0"&amp;VALUE(LEFT($E475,2))),Sheet1!$E:$E,Sheet1!$F:$F)&amp;"所在の"&amp;$D475,IF(OR($B475=1,$B475=2),$D475&amp;$C475,IF($B475=3,$D475&amp;"学校",IF($B475=6,_xlfn.TEXTBEFORE($D475,"高専")&amp;$C475,IF($B475=8,$C475&amp;"（"&amp;$D475&amp;"）",IF($B475=9,$D475,""))))))</f>
        <v>南昌みらい高等学校</v>
      </c>
    </row>
    <row r="476" spans="1:8">
      <c r="A476" s="4">
        <v>2</v>
      </c>
      <c r="B476" s="7">
        <v>1</v>
      </c>
      <c r="C476" s="7" t="str">
        <f t="shared" si="14"/>
        <v>高等学校</v>
      </c>
      <c r="D476" s="7" t="s">
        <v>10708</v>
      </c>
      <c r="E476" s="8" t="s">
        <v>10709</v>
      </c>
      <c r="F476" s="4" t="str">
        <f>IFERROR(IF(VALUE(LEFT($E476,5))&gt;50000,"",_xlfn.XLOOKUP(IF(VALUE(LEFT($E476,2))&gt;9,VALUE(LEFT($E476,2)),"0"&amp;VALUE(LEFT($E476,2))),Sheet1!$E:$E,Sheet1!$F:$F)),"")</f>
        <v>岩手県</v>
      </c>
      <c r="G476" s="4" t="str">
        <f t="shared" si="15"/>
        <v>公立</v>
      </c>
      <c r="H476" s="7" t="str">
        <f>IF($D476="上記以外の高等学校等",_xlfn.XLOOKUP(IF(VALUE(LEFT($E476,2))&gt;10,VALUE(LEFT($E476,2)),"0"&amp;VALUE(LEFT($E476,2))),Sheet1!$E:$E,Sheet1!$F:$F)&amp;"所在の"&amp;$D476,IF(OR($B476=1,$B476=2),$D476&amp;$C476,IF($B476=3,$D476&amp;"学校",IF($B476=6,_xlfn.TEXTBEFORE($D476,"高専")&amp;$C476,IF($B476=8,$C476&amp;"（"&amp;$D476&amp;"）",IF($B476=9,$D476,""))))))</f>
        <v>久慈翔北高等学校</v>
      </c>
    </row>
    <row r="477" spans="1:8">
      <c r="A477" s="4">
        <v>2</v>
      </c>
      <c r="B477" s="7">
        <v>3</v>
      </c>
      <c r="C477" s="7" t="str">
        <f t="shared" si="14"/>
        <v>特別支援学校</v>
      </c>
      <c r="D477" s="7" t="s">
        <v>10706</v>
      </c>
      <c r="E477" s="8" t="s">
        <v>10707</v>
      </c>
      <c r="F477" s="4" t="str">
        <f>IFERROR(IF(VALUE(LEFT($E477,5))&gt;50000,"",_xlfn.XLOOKUP(IF(VALUE(LEFT($E477,2))&gt;9,VALUE(LEFT($E477,2)),"0"&amp;VALUE(LEFT($E477,2))),Sheet1!$E:$E,Sheet1!$F:$F)),"")</f>
        <v>岩手県</v>
      </c>
      <c r="G477" s="4" t="str">
        <f t="shared" si="15"/>
        <v>公立</v>
      </c>
      <c r="H477" s="7" t="str">
        <f>IF($D477="上記以外の高等学校等",_xlfn.XLOOKUP(IF(VALUE(LEFT($E477,2))&gt;10,VALUE(LEFT($E477,2)),"0"&amp;VALUE(LEFT($E477,2))),Sheet1!$E:$E,Sheet1!$F:$F)&amp;"所在の"&amp;$D477,IF(OR($B477=1,$B477=2),$D477&amp;$C477,IF($B477=3,$D477&amp;"学校",IF($B477=6,_xlfn.TEXTBEFORE($D477,"高専")&amp;$C477,IF($B477=8,$C477&amp;"（"&amp;$D477&amp;"）",IF($B477=9,$D477,""))))))</f>
        <v>二戸北星支援学校</v>
      </c>
    </row>
    <row r="478" spans="1:8">
      <c r="A478" s="4">
        <v>2</v>
      </c>
      <c r="B478" s="7">
        <v>3</v>
      </c>
      <c r="C478" s="7" t="str">
        <f t="shared" si="14"/>
        <v>特別支援学校</v>
      </c>
      <c r="D478" s="7" t="s">
        <v>10704</v>
      </c>
      <c r="E478" s="8" t="s">
        <v>10705</v>
      </c>
      <c r="F478" s="4" t="str">
        <f>IFERROR(IF(VALUE(LEFT($E478,5))&gt;50000,"",_xlfn.XLOOKUP(IF(VALUE(LEFT($E478,2))&gt;9,VALUE(LEFT($E478,2)),"0"&amp;VALUE(LEFT($E478,2))),Sheet1!$E:$E,Sheet1!$F:$F)),"")</f>
        <v>岩手県</v>
      </c>
      <c r="G478" s="4" t="str">
        <f t="shared" si="15"/>
        <v>公立</v>
      </c>
      <c r="H478" s="7" t="str">
        <f>IF($D478="上記以外の高等学校等",_xlfn.XLOOKUP(IF(VALUE(LEFT($E478,2))&gt;10,VALUE(LEFT($E478,2)),"0"&amp;VALUE(LEFT($E478,2))),Sheet1!$E:$E,Sheet1!$F:$F)&amp;"所在の"&amp;$D478,IF(OR($B478=1,$B478=2),$D478&amp;$C478,IF($B478=3,$D478&amp;"学校",IF($B478=6,_xlfn.TEXTBEFORE($D478,"高専")&amp;$C478,IF($B478=8,$C478&amp;"（"&amp;$D478&amp;"）",IF($B478=9,$D478,""))))))</f>
        <v>盛岡みたけ支援学校</v>
      </c>
    </row>
    <row r="479" spans="1:8">
      <c r="A479" s="4">
        <v>2</v>
      </c>
      <c r="B479" s="7">
        <v>3</v>
      </c>
      <c r="C479" s="7" t="str">
        <f t="shared" si="14"/>
        <v>特別支援学校</v>
      </c>
      <c r="D479" s="7" t="s">
        <v>10702</v>
      </c>
      <c r="E479" s="8" t="s">
        <v>10703</v>
      </c>
      <c r="F479" s="4" t="str">
        <f>IFERROR(IF(VALUE(LEFT($E479,5))&gt;50000,"",_xlfn.XLOOKUP(IF(VALUE(LEFT($E479,2))&gt;9,VALUE(LEFT($E479,2)),"0"&amp;VALUE(LEFT($E479,2))),Sheet1!$E:$E,Sheet1!$F:$F)),"")</f>
        <v>岩手県</v>
      </c>
      <c r="G479" s="4" t="str">
        <f t="shared" si="15"/>
        <v>公立</v>
      </c>
      <c r="H479" s="7" t="str">
        <f>IF($D479="上記以外の高等学校等",_xlfn.XLOOKUP(IF(VALUE(LEFT($E479,2))&gt;10,VALUE(LEFT($E479,2)),"0"&amp;VALUE(LEFT($E479,2))),Sheet1!$E:$E,Sheet1!$F:$F)&amp;"所在の"&amp;$D479,IF(OR($B479=1,$B479=2),$D479&amp;$C479,IF($B479=3,$D479&amp;"学校",IF($B479=6,_xlfn.TEXTBEFORE($D479,"高専")&amp;$C479,IF($B479=8,$C479&amp;"（"&amp;$D479&amp;"）",IF($B479=9,$D479,""))))))</f>
        <v>盛岡ひがし支援学校</v>
      </c>
    </row>
    <row r="480" spans="1:8">
      <c r="A480" s="4">
        <v>2</v>
      </c>
      <c r="B480" s="7">
        <v>3</v>
      </c>
      <c r="C480" s="7" t="str">
        <f t="shared" si="14"/>
        <v>特別支援学校</v>
      </c>
      <c r="D480" s="7" t="s">
        <v>10700</v>
      </c>
      <c r="E480" s="8" t="s">
        <v>10701</v>
      </c>
      <c r="F480" s="4" t="str">
        <f>IFERROR(IF(VALUE(LEFT($E480,5))&gt;50000,"",_xlfn.XLOOKUP(IF(VALUE(LEFT($E480,2))&gt;9,VALUE(LEFT($E480,2)),"0"&amp;VALUE(LEFT($E480,2))),Sheet1!$E:$E,Sheet1!$F:$F)),"")</f>
        <v>岩手県</v>
      </c>
      <c r="G480" s="4" t="str">
        <f t="shared" si="15"/>
        <v>公立</v>
      </c>
      <c r="H480" s="7" t="str">
        <f>IF($D480="上記以外の高等学校等",_xlfn.XLOOKUP(IF(VALUE(LEFT($E480,2))&gt;10,VALUE(LEFT($E480,2)),"0"&amp;VALUE(LEFT($E480,2))),Sheet1!$E:$E,Sheet1!$F:$F)&amp;"所在の"&amp;$D480,IF(OR($B480=1,$B480=2),$D480&amp;$C480,IF($B480=3,$D480&amp;"学校",IF($B480=6,_xlfn.TEXTBEFORE($D480,"高専")&amp;$C480,IF($B480=8,$C480&amp;"（"&amp;$D480&amp;"）",IF($B480=9,$D480,""))))))</f>
        <v>盛岡峰南高等支援学校</v>
      </c>
    </row>
    <row r="481" spans="1:8">
      <c r="A481" s="4">
        <v>2</v>
      </c>
      <c r="B481" s="7">
        <v>3</v>
      </c>
      <c r="C481" s="7" t="str">
        <f t="shared" si="14"/>
        <v>特別支援学校</v>
      </c>
      <c r="D481" s="7" t="s">
        <v>10698</v>
      </c>
      <c r="E481" s="8" t="s">
        <v>10699</v>
      </c>
      <c r="F481" s="4" t="str">
        <f>IFERROR(IF(VALUE(LEFT($E481,5))&gt;50000,"",_xlfn.XLOOKUP(IF(VALUE(LEFT($E481,2))&gt;9,VALUE(LEFT($E481,2)),"0"&amp;VALUE(LEFT($E481,2))),Sheet1!$E:$E,Sheet1!$F:$F)),"")</f>
        <v>岩手県</v>
      </c>
      <c r="G481" s="4" t="str">
        <f t="shared" si="15"/>
        <v>公立</v>
      </c>
      <c r="H481" s="7" t="str">
        <f>IF($D481="上記以外の高等学校等",_xlfn.XLOOKUP(IF(VALUE(LEFT($E481,2))&gt;10,VALUE(LEFT($E481,2)),"0"&amp;VALUE(LEFT($E481,2))),Sheet1!$E:$E,Sheet1!$F:$F)&amp;"所在の"&amp;$D481,IF(OR($B481=1,$B481=2),$D481&amp;$C481,IF($B481=3,$D481&amp;"学校",IF($B481=6,_xlfn.TEXTBEFORE($D481,"高専")&amp;$C481,IF($B481=8,$C481&amp;"（"&amp;$D481&amp;"）",IF($B481=9,$D481,""))))))</f>
        <v>宮古恵風支援学校</v>
      </c>
    </row>
    <row r="482" spans="1:8">
      <c r="A482" s="4">
        <v>2</v>
      </c>
      <c r="B482" s="7">
        <v>3</v>
      </c>
      <c r="C482" s="7" t="str">
        <f t="shared" si="14"/>
        <v>特別支援学校</v>
      </c>
      <c r="D482" s="7" t="s">
        <v>10696</v>
      </c>
      <c r="E482" s="8" t="s">
        <v>10697</v>
      </c>
      <c r="F482" s="4" t="str">
        <f>IFERROR(IF(VALUE(LEFT($E482,5))&gt;50000,"",_xlfn.XLOOKUP(IF(VALUE(LEFT($E482,2))&gt;9,VALUE(LEFT($E482,2)),"0"&amp;VALUE(LEFT($E482,2))),Sheet1!$E:$E,Sheet1!$F:$F)),"")</f>
        <v>岩手県</v>
      </c>
      <c r="G482" s="4" t="str">
        <f t="shared" si="15"/>
        <v>公立</v>
      </c>
      <c r="H482" s="7" t="str">
        <f>IF($D482="上記以外の高等学校等",_xlfn.XLOOKUP(IF(VALUE(LEFT($E482,2))&gt;10,VALUE(LEFT($E482,2)),"0"&amp;VALUE(LEFT($E482,2))),Sheet1!$E:$E,Sheet1!$F:$F)&amp;"所在の"&amp;$D482,IF(OR($B482=1,$B482=2),$D482&amp;$C482,IF($B482=3,$D482&amp;"学校",IF($B482=6,_xlfn.TEXTBEFORE($D482,"高専")&amp;$C482,IF($B482=8,$C482&amp;"（"&amp;$D482&amp;"）",IF($B482=9,$D482,""))))))</f>
        <v>釜石祥雲支援学校</v>
      </c>
    </row>
    <row r="483" spans="1:8">
      <c r="A483" s="4">
        <v>2</v>
      </c>
      <c r="B483" s="7">
        <v>3</v>
      </c>
      <c r="C483" s="7" t="str">
        <f t="shared" si="14"/>
        <v>特別支援学校</v>
      </c>
      <c r="D483" s="7" t="s">
        <v>10694</v>
      </c>
      <c r="E483" s="8" t="s">
        <v>10695</v>
      </c>
      <c r="F483" s="4" t="str">
        <f>IFERROR(IF(VALUE(LEFT($E483,5))&gt;50000,"",_xlfn.XLOOKUP(IF(VALUE(LEFT($E483,2))&gt;9,VALUE(LEFT($E483,2)),"0"&amp;VALUE(LEFT($E483,2))),Sheet1!$E:$E,Sheet1!$F:$F)),"")</f>
        <v>岩手県</v>
      </c>
      <c r="G483" s="4" t="str">
        <f t="shared" si="15"/>
        <v>公立</v>
      </c>
      <c r="H483" s="7" t="str">
        <f>IF($D483="上記以外の高等学校等",_xlfn.XLOOKUP(IF(VALUE(LEFT($E483,2))&gt;10,VALUE(LEFT($E483,2)),"0"&amp;VALUE(LEFT($E483,2))),Sheet1!$E:$E,Sheet1!$F:$F)&amp;"所在の"&amp;$D483,IF(OR($B483=1,$B483=2),$D483&amp;$C483,IF($B483=3,$D483&amp;"学校",IF($B483=6,_xlfn.TEXTBEFORE($D483,"高専")&amp;$C483,IF($B483=8,$C483&amp;"（"&amp;$D483&amp;"）",IF($B483=9,$D483,""))))))</f>
        <v>一関清明支援学校</v>
      </c>
    </row>
    <row r="484" spans="1:8">
      <c r="A484" s="4">
        <v>2</v>
      </c>
      <c r="B484" s="7">
        <v>3</v>
      </c>
      <c r="C484" s="7" t="str">
        <f t="shared" si="14"/>
        <v>特別支援学校</v>
      </c>
      <c r="D484" s="7" t="s">
        <v>10692</v>
      </c>
      <c r="E484" s="8" t="s">
        <v>10693</v>
      </c>
      <c r="F484" s="4" t="str">
        <f>IFERROR(IF(VALUE(LEFT($E484,5))&gt;50000,"",_xlfn.XLOOKUP(IF(VALUE(LEFT($E484,2))&gt;9,VALUE(LEFT($E484,2)),"0"&amp;VALUE(LEFT($E484,2))),Sheet1!$E:$E,Sheet1!$F:$F)),"")</f>
        <v>岩手県</v>
      </c>
      <c r="G484" s="4" t="str">
        <f t="shared" si="15"/>
        <v>公立</v>
      </c>
      <c r="H484" s="7" t="str">
        <f>IF($D484="上記以外の高等学校等",_xlfn.XLOOKUP(IF(VALUE(LEFT($E484,2))&gt;10,VALUE(LEFT($E484,2)),"0"&amp;VALUE(LEFT($E484,2))),Sheet1!$E:$E,Sheet1!$F:$F)&amp;"所在の"&amp;$D484,IF(OR($B484=1,$B484=2),$D484&amp;$C484,IF($B484=3,$D484&amp;"学校",IF($B484=6,_xlfn.TEXTBEFORE($D484,"高専")&amp;$C484,IF($B484=8,$C484&amp;"（"&amp;$D484&amp;"）",IF($B484=9,$D484,""))))))</f>
        <v>盛岡青松支援学校</v>
      </c>
    </row>
    <row r="485" spans="1:8">
      <c r="A485" s="4">
        <v>2</v>
      </c>
      <c r="B485" s="7">
        <v>3</v>
      </c>
      <c r="C485" s="7" t="str">
        <f t="shared" si="14"/>
        <v>特別支援学校</v>
      </c>
      <c r="D485" s="7" t="s">
        <v>10690</v>
      </c>
      <c r="E485" s="8" t="s">
        <v>10691</v>
      </c>
      <c r="F485" s="4" t="str">
        <f>IFERROR(IF(VALUE(LEFT($E485,5))&gt;50000,"",_xlfn.XLOOKUP(IF(VALUE(LEFT($E485,2))&gt;9,VALUE(LEFT($E485,2)),"0"&amp;VALUE(LEFT($E485,2))),Sheet1!$E:$E,Sheet1!$F:$F)),"")</f>
        <v>岩手県</v>
      </c>
      <c r="G485" s="4" t="str">
        <f t="shared" si="15"/>
        <v>公立</v>
      </c>
      <c r="H485" s="7" t="str">
        <f>IF($D485="上記以外の高等学校等",_xlfn.XLOOKUP(IF(VALUE(LEFT($E485,2))&gt;10,VALUE(LEFT($E485,2)),"0"&amp;VALUE(LEFT($E485,2))),Sheet1!$E:$E,Sheet1!$F:$F)&amp;"所在の"&amp;$D485,IF(OR($B485=1,$B485=2),$D485&amp;$C485,IF($B485=3,$D485&amp;"学校",IF($B485=6,_xlfn.TEXTBEFORE($D485,"高専")&amp;$C485,IF($B485=8,$C485&amp;"（"&amp;$D485&amp;"）",IF($B485=9,$D485,""))))))</f>
        <v>盛岡視覚支援学校</v>
      </c>
    </row>
    <row r="486" spans="1:8">
      <c r="A486" s="4">
        <v>2</v>
      </c>
      <c r="B486" s="7">
        <v>3</v>
      </c>
      <c r="C486" s="7" t="str">
        <f t="shared" si="14"/>
        <v>特別支援学校</v>
      </c>
      <c r="D486" s="7" t="s">
        <v>10688</v>
      </c>
      <c r="E486" s="8" t="s">
        <v>10689</v>
      </c>
      <c r="F486" s="4" t="str">
        <f>IFERROR(IF(VALUE(LEFT($E486,5))&gt;50000,"",_xlfn.XLOOKUP(IF(VALUE(LEFT($E486,2))&gt;9,VALUE(LEFT($E486,2)),"0"&amp;VALUE(LEFT($E486,2))),Sheet1!$E:$E,Sheet1!$F:$F)),"")</f>
        <v>岩手県</v>
      </c>
      <c r="G486" s="4" t="str">
        <f t="shared" si="15"/>
        <v>公立</v>
      </c>
      <c r="H486" s="7" t="str">
        <f>IF($D486="上記以外の高等学校等",_xlfn.XLOOKUP(IF(VALUE(LEFT($E486,2))&gt;10,VALUE(LEFT($E486,2)),"0"&amp;VALUE(LEFT($E486,2))),Sheet1!$E:$E,Sheet1!$F:$F)&amp;"所在の"&amp;$D486,IF(OR($B486=1,$B486=2),$D486&amp;$C486,IF($B486=3,$D486&amp;"学校",IF($B486=6,_xlfn.TEXTBEFORE($D486,"高専")&amp;$C486,IF($B486=8,$C486&amp;"（"&amp;$D486&amp;"）",IF($B486=9,$D486,""))))))</f>
        <v>盛岡聴覚支援学校</v>
      </c>
    </row>
    <row r="487" spans="1:8">
      <c r="A487" s="4">
        <v>2</v>
      </c>
      <c r="B487" s="7">
        <v>3</v>
      </c>
      <c r="C487" s="7" t="str">
        <f t="shared" si="14"/>
        <v>特別支援学校</v>
      </c>
      <c r="D487" s="7" t="s">
        <v>10686</v>
      </c>
      <c r="E487" s="8" t="s">
        <v>10687</v>
      </c>
      <c r="F487" s="4" t="str">
        <f>IFERROR(IF(VALUE(LEFT($E487,5))&gt;50000,"",_xlfn.XLOOKUP(IF(VALUE(LEFT($E487,2))&gt;9,VALUE(LEFT($E487,2)),"0"&amp;VALUE(LEFT($E487,2))),Sheet1!$E:$E,Sheet1!$F:$F)),"")</f>
        <v>岩手県</v>
      </c>
      <c r="G487" s="4" t="str">
        <f t="shared" si="15"/>
        <v>公立</v>
      </c>
      <c r="H487" s="7" t="str">
        <f>IF($D487="上記以外の高等学校等",_xlfn.XLOOKUP(IF(VALUE(LEFT($E487,2))&gt;10,VALUE(LEFT($E487,2)),"0"&amp;VALUE(LEFT($E487,2))),Sheet1!$E:$E,Sheet1!$F:$F)&amp;"所在の"&amp;$D487,IF(OR($B487=1,$B487=2),$D487&amp;$C487,IF($B487=3,$D487&amp;"学校",IF($B487=6,_xlfn.TEXTBEFORE($D487,"高専")&amp;$C487,IF($B487=8,$C487&amp;"（"&amp;$D487&amp;"）",IF($B487=9,$D487,""))))))</f>
        <v>盛岡となん支援学校</v>
      </c>
    </row>
    <row r="488" spans="1:8">
      <c r="A488" s="4">
        <v>2</v>
      </c>
      <c r="B488" s="7">
        <v>3</v>
      </c>
      <c r="C488" s="7" t="str">
        <f t="shared" si="14"/>
        <v>特別支援学校</v>
      </c>
      <c r="D488" s="7" t="s">
        <v>10684</v>
      </c>
      <c r="E488" s="8" t="s">
        <v>10685</v>
      </c>
      <c r="F488" s="4" t="str">
        <f>IFERROR(IF(VALUE(LEFT($E488,5))&gt;50000,"",_xlfn.XLOOKUP(IF(VALUE(LEFT($E488,2))&gt;9,VALUE(LEFT($E488,2)),"0"&amp;VALUE(LEFT($E488,2))),Sheet1!$E:$E,Sheet1!$F:$F)),"")</f>
        <v>岩手県</v>
      </c>
      <c r="G488" s="4" t="str">
        <f t="shared" si="15"/>
        <v>公立</v>
      </c>
      <c r="H488" s="7" t="str">
        <f>IF($D488="上記以外の高等学校等",_xlfn.XLOOKUP(IF(VALUE(LEFT($E488,2))&gt;10,VALUE(LEFT($E488,2)),"0"&amp;VALUE(LEFT($E488,2))),Sheet1!$E:$E,Sheet1!$F:$F)&amp;"所在の"&amp;$D488,IF(OR($B488=1,$B488=2),$D488&amp;$C488,IF($B488=3,$D488&amp;"学校",IF($B488=6,_xlfn.TEXTBEFORE($D488,"高専")&amp;$C488,IF($B488=8,$C488&amp;"（"&amp;$D488&amp;"）",IF($B488=9,$D488,""))))))</f>
        <v>久慈拓陽支援学校</v>
      </c>
    </row>
    <row r="489" spans="1:8">
      <c r="A489" s="4">
        <v>2</v>
      </c>
      <c r="B489" s="7">
        <v>3</v>
      </c>
      <c r="C489" s="7" t="str">
        <f t="shared" si="14"/>
        <v>特別支援学校</v>
      </c>
      <c r="D489" s="7" t="s">
        <v>10682</v>
      </c>
      <c r="E489" s="8" t="s">
        <v>10683</v>
      </c>
      <c r="F489" s="4" t="str">
        <f>IFERROR(IF(VALUE(LEFT($E489,5))&gt;50000,"",_xlfn.XLOOKUP(IF(VALUE(LEFT($E489,2))&gt;9,VALUE(LEFT($E489,2)),"0"&amp;VALUE(LEFT($E489,2))),Sheet1!$E:$E,Sheet1!$F:$F)),"")</f>
        <v>岩手県</v>
      </c>
      <c r="G489" s="4" t="str">
        <f t="shared" si="15"/>
        <v>公立</v>
      </c>
      <c r="H489" s="7" t="str">
        <f>IF($D489="上記以外の高等学校等",_xlfn.XLOOKUP(IF(VALUE(LEFT($E489,2))&gt;10,VALUE(LEFT($E489,2)),"0"&amp;VALUE(LEFT($E489,2))),Sheet1!$E:$E,Sheet1!$F:$F)&amp;"所在の"&amp;$D489,IF(OR($B489=1,$B489=2),$D489&amp;$C489,IF($B489=3,$D489&amp;"学校",IF($B489=6,_xlfn.TEXTBEFORE($D489,"高専")&amp;$C489,IF($B489=8,$C489&amp;"（"&amp;$D489&amp;"）",IF($B489=9,$D489,""))))))</f>
        <v>気仙光陵支援学校</v>
      </c>
    </row>
    <row r="490" spans="1:8">
      <c r="A490" s="4">
        <v>2</v>
      </c>
      <c r="B490" s="7">
        <v>3</v>
      </c>
      <c r="C490" s="7" t="str">
        <f t="shared" si="14"/>
        <v>特別支援学校</v>
      </c>
      <c r="D490" s="7" t="s">
        <v>10680</v>
      </c>
      <c r="E490" s="8" t="s">
        <v>10681</v>
      </c>
      <c r="F490" s="4" t="str">
        <f>IFERROR(IF(VALUE(LEFT($E490,5))&gt;50000,"",_xlfn.XLOOKUP(IF(VALUE(LEFT($E490,2))&gt;9,VALUE(LEFT($E490,2)),"0"&amp;VALUE(LEFT($E490,2))),Sheet1!$E:$E,Sheet1!$F:$F)),"")</f>
        <v>岩手県</v>
      </c>
      <c r="G490" s="4" t="str">
        <f t="shared" si="15"/>
        <v>公立</v>
      </c>
      <c r="H490" s="7" t="str">
        <f>IF($D490="上記以外の高等学校等",_xlfn.XLOOKUP(IF(VALUE(LEFT($E490,2))&gt;10,VALUE(LEFT($E490,2)),"0"&amp;VALUE(LEFT($E490,2))),Sheet1!$E:$E,Sheet1!$F:$F)&amp;"所在の"&amp;$D490,IF(OR($B490=1,$B490=2),$D490&amp;$C490,IF($B490=3,$D490&amp;"学校",IF($B490=6,_xlfn.TEXTBEFORE($D490,"高専")&amp;$C490,IF($B490=8,$C490&amp;"（"&amp;$D490&amp;"）",IF($B490=9,$D490,""))))))</f>
        <v>花巻清風支援学校</v>
      </c>
    </row>
    <row r="491" spans="1:8">
      <c r="A491" s="4">
        <v>2</v>
      </c>
      <c r="B491" s="7">
        <v>3</v>
      </c>
      <c r="C491" s="7" t="str">
        <f t="shared" si="14"/>
        <v>特別支援学校</v>
      </c>
      <c r="D491" s="7" t="s">
        <v>10678</v>
      </c>
      <c r="E491" s="8" t="s">
        <v>10679</v>
      </c>
      <c r="F491" s="4" t="str">
        <f>IFERROR(IF(VALUE(LEFT($E491,5))&gt;50000,"",_xlfn.XLOOKUP(IF(VALUE(LEFT($E491,2))&gt;9,VALUE(LEFT($E491,2)),"0"&amp;VALUE(LEFT($E491,2))),Sheet1!$E:$E,Sheet1!$F:$F)),"")</f>
        <v>岩手県</v>
      </c>
      <c r="G491" s="4" t="str">
        <f t="shared" si="15"/>
        <v>公立</v>
      </c>
      <c r="H491" s="7" t="str">
        <f>IF($D491="上記以外の高等学校等",_xlfn.XLOOKUP(IF(VALUE(LEFT($E491,2))&gt;10,VALUE(LEFT($E491,2)),"0"&amp;VALUE(LEFT($E491,2))),Sheet1!$E:$E,Sheet1!$F:$F)&amp;"所在の"&amp;$D491,IF(OR($B491=1,$B491=2),$D491&amp;$C491,IF($B491=3,$D491&amp;"学校",IF($B491=6,_xlfn.TEXTBEFORE($D491,"高専")&amp;$C491,IF($B491=8,$C491&amp;"（"&amp;$D491&amp;"）",IF($B491=9,$D491,""))))))</f>
        <v>前沢明峰支援学校</v>
      </c>
    </row>
    <row r="492" spans="1:8">
      <c r="A492" s="4">
        <v>7</v>
      </c>
      <c r="B492" s="7">
        <v>1</v>
      </c>
      <c r="C492" s="7" t="str">
        <f t="shared" si="14"/>
        <v>高等学校</v>
      </c>
      <c r="D492" s="7" t="s">
        <v>10676</v>
      </c>
      <c r="E492" s="8" t="s">
        <v>10677</v>
      </c>
      <c r="F492" s="4" t="str">
        <f>IFERROR(IF(VALUE(LEFT($E492,5))&gt;50000,"",_xlfn.XLOOKUP(IF(VALUE(LEFT($E492,2))&gt;9,VALUE(LEFT($E492,2)),"0"&amp;VALUE(LEFT($E492,2))),Sheet1!$E:$E,Sheet1!$F:$F)),"")</f>
        <v>岩手県</v>
      </c>
      <c r="G492" s="4" t="str">
        <f t="shared" si="15"/>
        <v>私立</v>
      </c>
      <c r="H492" s="7" t="str">
        <f>IF($D492="上記以外の高等学校等",_xlfn.XLOOKUP(IF(VALUE(LEFT($E492,2))&gt;10,VALUE(LEFT($E492,2)),"0"&amp;VALUE(LEFT($E492,2))),Sheet1!$E:$E,Sheet1!$F:$F)&amp;"所在の"&amp;$D492,IF(OR($B492=1,$B492=2),$D492&amp;$C492,IF($B492=3,$D492&amp;"学校",IF($B492=6,_xlfn.TEXTBEFORE($D492,"高専")&amp;$C492,IF($B492=8,$C492&amp;"（"&amp;$D492&amp;"）",IF($B492=9,$D492,""))))))</f>
        <v>岩手高等学校</v>
      </c>
    </row>
    <row r="493" spans="1:8">
      <c r="A493" s="4">
        <v>7</v>
      </c>
      <c r="B493" s="7">
        <v>1</v>
      </c>
      <c r="C493" s="7" t="str">
        <f t="shared" si="14"/>
        <v>高等学校</v>
      </c>
      <c r="D493" s="7" t="s">
        <v>10674</v>
      </c>
      <c r="E493" s="8" t="s">
        <v>10675</v>
      </c>
      <c r="F493" s="4" t="str">
        <f>IFERROR(IF(VALUE(LEFT($E493,5))&gt;50000,"",_xlfn.XLOOKUP(IF(VALUE(LEFT($E493,2))&gt;9,VALUE(LEFT($E493,2)),"0"&amp;VALUE(LEFT($E493,2))),Sheet1!$E:$E,Sheet1!$F:$F)),"")</f>
        <v>岩手県</v>
      </c>
      <c r="G493" s="4" t="str">
        <f t="shared" si="15"/>
        <v>私立</v>
      </c>
      <c r="H493" s="7" t="str">
        <f>IF($D493="上記以外の高等学校等",_xlfn.XLOOKUP(IF(VALUE(LEFT($E493,2))&gt;10,VALUE(LEFT($E493,2)),"0"&amp;VALUE(LEFT($E493,2))),Sheet1!$E:$E,Sheet1!$F:$F)&amp;"所在の"&amp;$D493,IF(OR($B493=1,$B493=2),$D493&amp;$C493,IF($B493=3,$D493&amp;"学校",IF($B493=6,_xlfn.TEXTBEFORE($D493,"高専")&amp;$C493,IF($B493=8,$C493&amp;"（"&amp;$D493&amp;"）",IF($B493=9,$D493,""))))))</f>
        <v>盛岡白百合学園高等学校</v>
      </c>
    </row>
    <row r="494" spans="1:8">
      <c r="A494" s="4">
        <v>7</v>
      </c>
      <c r="B494" s="7">
        <v>1</v>
      </c>
      <c r="C494" s="7" t="str">
        <f t="shared" si="14"/>
        <v>高等学校</v>
      </c>
      <c r="D494" s="7" t="s">
        <v>10672</v>
      </c>
      <c r="E494" s="8" t="s">
        <v>10673</v>
      </c>
      <c r="F494" s="4" t="str">
        <f>IFERROR(IF(VALUE(LEFT($E494,5))&gt;50000,"",_xlfn.XLOOKUP(IF(VALUE(LEFT($E494,2))&gt;9,VALUE(LEFT($E494,2)),"0"&amp;VALUE(LEFT($E494,2))),Sheet1!$E:$E,Sheet1!$F:$F)),"")</f>
        <v>岩手県</v>
      </c>
      <c r="G494" s="4" t="str">
        <f t="shared" si="15"/>
        <v>私立</v>
      </c>
      <c r="H494" s="7" t="str">
        <f>IF($D494="上記以外の高等学校等",_xlfn.XLOOKUP(IF(VALUE(LEFT($E494,2))&gt;10,VALUE(LEFT($E494,2)),"0"&amp;VALUE(LEFT($E494,2))),Sheet1!$E:$E,Sheet1!$F:$F)&amp;"所在の"&amp;$D494,IF(OR($B494=1,$B494=2),$D494&amp;$C494,IF($B494=3,$D494&amp;"学校",IF($B494=6,_xlfn.TEXTBEFORE($D494,"高専")&amp;$C494,IF($B494=8,$C494&amp;"（"&amp;$D494&amp;"）",IF($B494=9,$D494,""))))))</f>
        <v>岩手女子高等学校</v>
      </c>
    </row>
    <row r="495" spans="1:8">
      <c r="A495" s="4">
        <v>7</v>
      </c>
      <c r="B495" s="7">
        <v>1</v>
      </c>
      <c r="C495" s="7" t="str">
        <f t="shared" si="14"/>
        <v>高等学校</v>
      </c>
      <c r="D495" s="7" t="s">
        <v>10670</v>
      </c>
      <c r="E495" s="8" t="s">
        <v>10671</v>
      </c>
      <c r="F495" s="4" t="str">
        <f>IFERROR(IF(VALUE(LEFT($E495,5))&gt;50000,"",_xlfn.XLOOKUP(IF(VALUE(LEFT($E495,2))&gt;9,VALUE(LEFT($E495,2)),"0"&amp;VALUE(LEFT($E495,2))),Sheet1!$E:$E,Sheet1!$F:$F)),"")</f>
        <v>岩手県</v>
      </c>
      <c r="G495" s="4" t="str">
        <f t="shared" si="15"/>
        <v>私立</v>
      </c>
      <c r="H495" s="7" t="str">
        <f>IF($D495="上記以外の高等学校等",_xlfn.XLOOKUP(IF(VALUE(LEFT($E495,2))&gt;10,VALUE(LEFT($E495,2)),"0"&amp;VALUE(LEFT($E495,2))),Sheet1!$E:$E,Sheet1!$F:$F)&amp;"所在の"&amp;$D495,IF(OR($B495=1,$B495=2),$D495&amp;$C495,IF($B495=3,$D495&amp;"学校",IF($B495=6,_xlfn.TEXTBEFORE($D495,"高専")&amp;$C495,IF($B495=8,$C495&amp;"（"&amp;$D495&amp;"）",IF($B495=9,$D495,""))))))</f>
        <v>盛岡誠桜高等学校</v>
      </c>
    </row>
    <row r="496" spans="1:8">
      <c r="A496" s="4">
        <v>7</v>
      </c>
      <c r="B496" s="7">
        <v>1</v>
      </c>
      <c r="C496" s="7" t="str">
        <f t="shared" si="14"/>
        <v>高等学校</v>
      </c>
      <c r="D496" s="7" t="s">
        <v>10668</v>
      </c>
      <c r="E496" s="8" t="s">
        <v>10669</v>
      </c>
      <c r="F496" s="4" t="str">
        <f>IFERROR(IF(VALUE(LEFT($E496,5))&gt;50000,"",_xlfn.XLOOKUP(IF(VALUE(LEFT($E496,2))&gt;9,VALUE(LEFT($E496,2)),"0"&amp;VALUE(LEFT($E496,2))),Sheet1!$E:$E,Sheet1!$F:$F)),"")</f>
        <v>岩手県</v>
      </c>
      <c r="G496" s="4" t="str">
        <f t="shared" si="15"/>
        <v>私立</v>
      </c>
      <c r="H496" s="7" t="str">
        <f>IF($D496="上記以外の高等学校等",_xlfn.XLOOKUP(IF(VALUE(LEFT($E496,2))&gt;10,VALUE(LEFT($E496,2)),"0"&amp;VALUE(LEFT($E496,2))),Sheet1!$E:$E,Sheet1!$F:$F)&amp;"所在の"&amp;$D496,IF(OR($B496=1,$B496=2),$D496&amp;$C496,IF($B496=3,$D496&amp;"学校",IF($B496=6,_xlfn.TEXTBEFORE($D496,"高専")&amp;$C496,IF($B496=8,$C496&amp;"（"&amp;$D496&amp;"）",IF($B496=9,$D496,""))))))</f>
        <v>江南義塾盛岡高等学校</v>
      </c>
    </row>
    <row r="497" spans="1:8">
      <c r="A497" s="4">
        <v>7</v>
      </c>
      <c r="B497" s="7">
        <v>1</v>
      </c>
      <c r="C497" s="7" t="str">
        <f t="shared" si="14"/>
        <v>高等学校</v>
      </c>
      <c r="D497" s="7" t="s">
        <v>10666</v>
      </c>
      <c r="E497" s="8" t="s">
        <v>10667</v>
      </c>
      <c r="F497" s="4" t="str">
        <f>IFERROR(IF(VALUE(LEFT($E497,5))&gt;50000,"",_xlfn.XLOOKUP(IF(VALUE(LEFT($E497,2))&gt;9,VALUE(LEFT($E497,2)),"0"&amp;VALUE(LEFT($E497,2))),Sheet1!$E:$E,Sheet1!$F:$F)),"")</f>
        <v>岩手県</v>
      </c>
      <c r="G497" s="4" t="str">
        <f t="shared" si="15"/>
        <v>私立</v>
      </c>
      <c r="H497" s="7" t="str">
        <f>IF($D497="上記以外の高等学校等",_xlfn.XLOOKUP(IF(VALUE(LEFT($E497,2))&gt;10,VALUE(LEFT($E497,2)),"0"&amp;VALUE(LEFT($E497,2))),Sheet1!$E:$E,Sheet1!$F:$F)&amp;"所在の"&amp;$D497,IF(OR($B497=1,$B497=2),$D497&amp;$C497,IF($B497=3,$D497&amp;"学校",IF($B497=6,_xlfn.TEXTBEFORE($D497,"高専")&amp;$C497,IF($B497=8,$C497&amp;"（"&amp;$D497&amp;"）",IF($B497=9,$D497,""))))))</f>
        <v>盛岡大学附属高等学校</v>
      </c>
    </row>
    <row r="498" spans="1:8">
      <c r="A498" s="4">
        <v>7</v>
      </c>
      <c r="B498" s="7">
        <v>1</v>
      </c>
      <c r="C498" s="7" t="str">
        <f t="shared" si="14"/>
        <v>高等学校</v>
      </c>
      <c r="D498" s="7" t="s">
        <v>10664</v>
      </c>
      <c r="E498" s="8" t="s">
        <v>10665</v>
      </c>
      <c r="F498" s="4" t="str">
        <f>IFERROR(IF(VALUE(LEFT($E498,5))&gt;50000,"",_xlfn.XLOOKUP(IF(VALUE(LEFT($E498,2))&gt;9,VALUE(LEFT($E498,2)),"0"&amp;VALUE(LEFT($E498,2))),Sheet1!$E:$E,Sheet1!$F:$F)),"")</f>
        <v>岩手県</v>
      </c>
      <c r="G498" s="4" t="str">
        <f t="shared" si="15"/>
        <v>私立</v>
      </c>
      <c r="H498" s="7" t="str">
        <f>IF($D498="上記以外の高等学校等",_xlfn.XLOOKUP(IF(VALUE(LEFT($E498,2))&gt;10,VALUE(LEFT($E498,2)),"0"&amp;VALUE(LEFT($E498,2))),Sheet1!$E:$E,Sheet1!$F:$F)&amp;"所在の"&amp;$D498,IF(OR($B498=1,$B498=2),$D498&amp;$C498,IF($B498=3,$D498&amp;"学校",IF($B498=6,_xlfn.TEXTBEFORE($D498,"高専")&amp;$C498,IF($B498=8,$C498&amp;"（"&amp;$D498&amp;"）",IF($B498=9,$D498,""))))))</f>
        <v>盛岡スコーレ高等学校</v>
      </c>
    </row>
    <row r="499" spans="1:8">
      <c r="A499" s="4">
        <v>7</v>
      </c>
      <c r="B499" s="7">
        <v>1</v>
      </c>
      <c r="C499" s="7" t="str">
        <f t="shared" si="14"/>
        <v>高等学校</v>
      </c>
      <c r="D499" s="7" t="s">
        <v>10662</v>
      </c>
      <c r="E499" s="8" t="s">
        <v>10663</v>
      </c>
      <c r="F499" s="4" t="str">
        <f>IFERROR(IF(VALUE(LEFT($E499,5))&gt;50000,"",_xlfn.XLOOKUP(IF(VALUE(LEFT($E499,2))&gt;9,VALUE(LEFT($E499,2)),"0"&amp;VALUE(LEFT($E499,2))),Sheet1!$E:$E,Sheet1!$F:$F)),"")</f>
        <v>岩手県</v>
      </c>
      <c r="G499" s="4" t="str">
        <f t="shared" si="15"/>
        <v>私立</v>
      </c>
      <c r="H499" s="7" t="str">
        <f>IF($D499="上記以外の高等学校等",_xlfn.XLOOKUP(IF(VALUE(LEFT($E499,2))&gt;10,VALUE(LEFT($E499,2)),"0"&amp;VALUE(LEFT($E499,2))),Sheet1!$E:$E,Sheet1!$F:$F)&amp;"所在の"&amp;$D499,IF(OR($B499=1,$B499=2),$D499&amp;$C499,IF($B499=3,$D499&amp;"学校",IF($B499=6,_xlfn.TEXTBEFORE($D499,"高専")&amp;$C499,IF($B499=8,$C499&amp;"（"&amp;$D499&amp;"）",IF($B499=9,$D499,""))))))</f>
        <v>盛岡中央高等学校</v>
      </c>
    </row>
    <row r="500" spans="1:8">
      <c r="A500" s="4">
        <v>7</v>
      </c>
      <c r="B500" s="7">
        <v>1</v>
      </c>
      <c r="C500" s="7" t="str">
        <f t="shared" si="14"/>
        <v>高等学校</v>
      </c>
      <c r="D500" s="7" t="s">
        <v>10660</v>
      </c>
      <c r="E500" s="8" t="s">
        <v>10661</v>
      </c>
      <c r="F500" s="4" t="str">
        <f>IFERROR(IF(VALUE(LEFT($E500,5))&gt;50000,"",_xlfn.XLOOKUP(IF(VALUE(LEFT($E500,2))&gt;9,VALUE(LEFT($E500,2)),"0"&amp;VALUE(LEFT($E500,2))),Sheet1!$E:$E,Sheet1!$F:$F)),"")</f>
        <v>岩手県</v>
      </c>
      <c r="G500" s="4" t="str">
        <f t="shared" si="15"/>
        <v>私立</v>
      </c>
      <c r="H500" s="7" t="str">
        <f>IF($D500="上記以外の高等学校等",_xlfn.XLOOKUP(IF(VALUE(LEFT($E500,2))&gt;10,VALUE(LEFT($E500,2)),"0"&amp;VALUE(LEFT($E500,2))),Sheet1!$E:$E,Sheet1!$F:$F)&amp;"所在の"&amp;$D500,IF(OR($B500=1,$B500=2),$D500&amp;$C500,IF($B500=3,$D500&amp;"学校",IF($B500=6,_xlfn.TEXTBEFORE($D500,"高専")&amp;$C500,IF($B500=8,$C500&amp;"（"&amp;$D500&amp;"）",IF($B500=9,$D500,""))))))</f>
        <v>一関修紅高等学校</v>
      </c>
    </row>
    <row r="501" spans="1:8">
      <c r="A501" s="4">
        <v>7</v>
      </c>
      <c r="B501" s="7">
        <v>1</v>
      </c>
      <c r="C501" s="7" t="str">
        <f t="shared" si="14"/>
        <v>高等学校</v>
      </c>
      <c r="D501" s="7" t="s">
        <v>10658</v>
      </c>
      <c r="E501" s="8" t="s">
        <v>10659</v>
      </c>
      <c r="F501" s="4" t="str">
        <f>IFERROR(IF(VALUE(LEFT($E501,5))&gt;50000,"",_xlfn.XLOOKUP(IF(VALUE(LEFT($E501,2))&gt;9,VALUE(LEFT($E501,2)),"0"&amp;VALUE(LEFT($E501,2))),Sheet1!$E:$E,Sheet1!$F:$F)),"")</f>
        <v>岩手県</v>
      </c>
      <c r="G501" s="4" t="str">
        <f t="shared" si="15"/>
        <v>私立</v>
      </c>
      <c r="H501" s="7" t="str">
        <f>IF($D501="上記以外の高等学校等",_xlfn.XLOOKUP(IF(VALUE(LEFT($E501,2))&gt;10,VALUE(LEFT($E501,2)),"0"&amp;VALUE(LEFT($E501,2))),Sheet1!$E:$E,Sheet1!$F:$F)&amp;"所在の"&amp;$D501,IF(OR($B501=1,$B501=2),$D501&amp;$C501,IF($B501=3,$D501&amp;"学校",IF($B501=6,_xlfn.TEXTBEFORE($D501,"高専")&amp;$C501,IF($B501=8,$C501&amp;"（"&amp;$D501&amp;"）",IF($B501=9,$D501,""))))))</f>
        <v>一関学院高等学校</v>
      </c>
    </row>
    <row r="502" spans="1:8">
      <c r="A502" s="4">
        <v>7</v>
      </c>
      <c r="B502" s="7">
        <v>1</v>
      </c>
      <c r="C502" s="7" t="str">
        <f t="shared" si="14"/>
        <v>高等学校</v>
      </c>
      <c r="D502" s="7" t="s">
        <v>10656</v>
      </c>
      <c r="E502" s="8" t="s">
        <v>10657</v>
      </c>
      <c r="F502" s="4" t="str">
        <f>IFERROR(IF(VALUE(LEFT($E502,5))&gt;50000,"",_xlfn.XLOOKUP(IF(VALUE(LEFT($E502,2))&gt;9,VALUE(LEFT($E502,2)),"0"&amp;VALUE(LEFT($E502,2))),Sheet1!$E:$E,Sheet1!$F:$F)),"")</f>
        <v>岩手県</v>
      </c>
      <c r="G502" s="4" t="str">
        <f t="shared" si="15"/>
        <v>私立</v>
      </c>
      <c r="H502" s="7" t="str">
        <f>IF($D502="上記以外の高等学校等",_xlfn.XLOOKUP(IF(VALUE(LEFT($E502,2))&gt;10,VALUE(LEFT($E502,2)),"0"&amp;VALUE(LEFT($E502,2))),Sheet1!$E:$E,Sheet1!$F:$F)&amp;"所在の"&amp;$D502,IF(OR($B502=1,$B502=2),$D502&amp;$C502,IF($B502=3,$D502&amp;"学校",IF($B502=6,_xlfn.TEXTBEFORE($D502,"高専")&amp;$C502,IF($B502=8,$C502&amp;"（"&amp;$D502&amp;"）",IF($B502=9,$D502,""))))))</f>
        <v>専修大学北上高等学校</v>
      </c>
    </row>
    <row r="503" spans="1:8">
      <c r="A503" s="4">
        <v>7</v>
      </c>
      <c r="B503" s="7">
        <v>1</v>
      </c>
      <c r="C503" s="7" t="str">
        <f t="shared" si="14"/>
        <v>高等学校</v>
      </c>
      <c r="D503" s="7" t="s">
        <v>10654</v>
      </c>
      <c r="E503" s="8" t="s">
        <v>10655</v>
      </c>
      <c r="F503" s="4" t="str">
        <f>IFERROR(IF(VALUE(LEFT($E503,5))&gt;50000,"",_xlfn.XLOOKUP(IF(VALUE(LEFT($E503,2))&gt;9,VALUE(LEFT($E503,2)),"0"&amp;VALUE(LEFT($E503,2))),Sheet1!$E:$E,Sheet1!$F:$F)),"")</f>
        <v>岩手県</v>
      </c>
      <c r="G503" s="4" t="str">
        <f t="shared" si="15"/>
        <v>私立</v>
      </c>
      <c r="H503" s="7" t="str">
        <f>IF($D503="上記以外の高等学校等",_xlfn.XLOOKUP(IF(VALUE(LEFT($E503,2))&gt;10,VALUE(LEFT($E503,2)),"0"&amp;VALUE(LEFT($E503,2))),Sheet1!$E:$E,Sheet1!$F:$F)&amp;"所在の"&amp;$D503,IF(OR($B503=1,$B503=2),$D503&amp;$C503,IF($B503=3,$D503&amp;"学校",IF($B503=6,_xlfn.TEXTBEFORE($D503,"高専")&amp;$C503,IF($B503=8,$C503&amp;"（"&amp;$D503&amp;"）",IF($B503=9,$D503,""))))))</f>
        <v>協和学院水沢第一高等学校</v>
      </c>
    </row>
    <row r="504" spans="1:8">
      <c r="A504" s="4">
        <v>7</v>
      </c>
      <c r="B504" s="7">
        <v>1</v>
      </c>
      <c r="C504" s="7" t="str">
        <f t="shared" si="14"/>
        <v>高等学校</v>
      </c>
      <c r="D504" s="7" t="s">
        <v>10652</v>
      </c>
      <c r="E504" s="8" t="s">
        <v>10653</v>
      </c>
      <c r="F504" s="4" t="str">
        <f>IFERROR(IF(VALUE(LEFT($E504,5))&gt;50000,"",_xlfn.XLOOKUP(IF(VALUE(LEFT($E504,2))&gt;9,VALUE(LEFT($E504,2)),"0"&amp;VALUE(LEFT($E504,2))),Sheet1!$E:$E,Sheet1!$F:$F)),"")</f>
        <v>岩手県</v>
      </c>
      <c r="G504" s="4" t="str">
        <f t="shared" si="15"/>
        <v>私立</v>
      </c>
      <c r="H504" s="7" t="str">
        <f>IF($D504="上記以外の高等学校等",_xlfn.XLOOKUP(IF(VALUE(LEFT($E504,2))&gt;10,VALUE(LEFT($E504,2)),"0"&amp;VALUE(LEFT($E504,2))),Sheet1!$E:$E,Sheet1!$F:$F)&amp;"所在の"&amp;$D504,IF(OR($B504=1,$B504=2),$D504&amp;$C504,IF($B504=3,$D504&amp;"学校",IF($B504=6,_xlfn.TEXTBEFORE($D504,"高専")&amp;$C504,IF($B504=8,$C504&amp;"（"&amp;$D504&amp;"）",IF($B504=9,$D504,""))))))</f>
        <v>花巻東高等学校</v>
      </c>
    </row>
    <row r="505" spans="1:8">
      <c r="A505" s="4">
        <v>7</v>
      </c>
      <c r="B505" s="7">
        <v>3</v>
      </c>
      <c r="C505" s="7" t="str">
        <f t="shared" si="14"/>
        <v>特別支援学校</v>
      </c>
      <c r="D505" s="7" t="s">
        <v>10650</v>
      </c>
      <c r="E505" s="8" t="s">
        <v>10651</v>
      </c>
      <c r="F505" s="4" t="str">
        <f>IFERROR(IF(VALUE(LEFT($E505,5))&gt;50000,"",_xlfn.XLOOKUP(IF(VALUE(LEFT($E505,2))&gt;9,VALUE(LEFT($E505,2)),"0"&amp;VALUE(LEFT($E505,2))),Sheet1!$E:$E,Sheet1!$F:$F)),"")</f>
        <v>岩手県</v>
      </c>
      <c r="G505" s="4" t="str">
        <f t="shared" si="15"/>
        <v>私立</v>
      </c>
      <c r="H505" s="7" t="str">
        <f>IF($D505="上記以外の高等学校等",_xlfn.XLOOKUP(IF(VALUE(LEFT($E505,2))&gt;10,VALUE(LEFT($E505,2)),"0"&amp;VALUE(LEFT($E505,2))),Sheet1!$E:$E,Sheet1!$F:$F)&amp;"所在の"&amp;$D505,IF(OR($B505=1,$B505=2),$D505&amp;$C505,IF($B505=3,$D505&amp;"学校",IF($B505=6,_xlfn.TEXTBEFORE($D505,"高専")&amp;$C505,IF($B505=8,$C505&amp;"（"&amp;$D505&amp;"）",IF($B505=9,$D505,""))))))</f>
        <v>三愛学舎学校</v>
      </c>
    </row>
    <row r="506" spans="1:8">
      <c r="A506" s="4">
        <v>9</v>
      </c>
      <c r="B506" s="7">
        <v>9</v>
      </c>
      <c r="C506" s="7" t="str">
        <f t="shared" si="14"/>
        <v/>
      </c>
      <c r="D506" s="7" t="s">
        <v>35</v>
      </c>
      <c r="E506" s="8" t="s">
        <v>10649</v>
      </c>
      <c r="F506" s="4" t="str">
        <f>IFERROR(IF(VALUE(LEFT($E506,5))&gt;50000,"",_xlfn.XLOOKUP(IF(VALUE(LEFT($E506,2))&gt;9,VALUE(LEFT($E506,2)),"0"&amp;VALUE(LEFT($E506,2))),Sheet1!$E:$E,Sheet1!$F:$F)),"")</f>
        <v>岩手県</v>
      </c>
      <c r="G506" s="4" t="str">
        <f t="shared" si="15"/>
        <v/>
      </c>
      <c r="H506" s="7" t="str">
        <f>IF($D506="上記以外の高等学校等",_xlfn.XLOOKUP(IF(VALUE(LEFT($E506,2))&gt;10,VALUE(LEFT($E506,2)),"0"&amp;VALUE(LEFT($E506,2))),Sheet1!$E:$E,Sheet1!$F:$F)&amp;"所在の"&amp;$D506,IF(OR($B506=1,$B506=2),$D506&amp;$C506,IF($B506=3,$D506&amp;"学校",IF($B506=6,_xlfn.TEXTBEFORE($D506,"高専")&amp;$C506,IF($B506=8,$C506&amp;"（"&amp;$D506&amp;"）",IF($B506=9,$D506,""))))))</f>
        <v>岩手県所在の上記以外の高等学校等</v>
      </c>
    </row>
    <row r="507" spans="1:8">
      <c r="A507" s="4">
        <v>1</v>
      </c>
      <c r="B507" s="7">
        <v>3</v>
      </c>
      <c r="C507" s="7" t="str">
        <f t="shared" si="14"/>
        <v>特別支援学校</v>
      </c>
      <c r="D507" s="7" t="s">
        <v>10647</v>
      </c>
      <c r="E507" s="8" t="s">
        <v>10648</v>
      </c>
      <c r="F507" s="4" t="str">
        <f>IFERROR(IF(VALUE(LEFT($E507,5))&gt;50000,"",_xlfn.XLOOKUP(IF(VALUE(LEFT($E507,2))&gt;9,VALUE(LEFT($E507,2)),"0"&amp;VALUE(LEFT($E507,2))),Sheet1!$E:$E,Sheet1!$F:$F)),"")</f>
        <v>宮城県</v>
      </c>
      <c r="G507" s="4" t="str">
        <f t="shared" si="15"/>
        <v>国立</v>
      </c>
      <c r="H507" s="7" t="str">
        <f>IF($D507="上記以外の高等学校等",_xlfn.XLOOKUP(IF(VALUE(LEFT($E507,2))&gt;10,VALUE(LEFT($E507,2)),"0"&amp;VALUE(LEFT($E507,2))),Sheet1!$E:$E,Sheet1!$F:$F)&amp;"所在の"&amp;$D507,IF(OR($B507=1,$B507=2),$D507&amp;$C507,IF($B507=3,$D507&amp;"学校",IF($B507=6,_xlfn.TEXTBEFORE($D507,"高専")&amp;$C507,IF($B507=8,$C507&amp;"（"&amp;$D507&amp;"）",IF($B507=9,$D507,""))))))</f>
        <v>宮城教育大学附属特別支援学校</v>
      </c>
    </row>
    <row r="508" spans="1:8">
      <c r="A508" s="4">
        <v>1</v>
      </c>
      <c r="B508" s="7">
        <v>6</v>
      </c>
      <c r="C508" s="7" t="str">
        <f t="shared" si="14"/>
        <v>高等専門学校</v>
      </c>
      <c r="D508" s="7" t="s">
        <v>10645</v>
      </c>
      <c r="E508" s="8" t="s">
        <v>10646</v>
      </c>
      <c r="F508" s="4" t="str">
        <f>IFERROR(IF(VALUE(LEFT($E508,5))&gt;50000,"",_xlfn.XLOOKUP(IF(VALUE(LEFT($E508,2))&gt;9,VALUE(LEFT($E508,2)),"0"&amp;VALUE(LEFT($E508,2))),Sheet1!$E:$E,Sheet1!$F:$F)),"")</f>
        <v>宮城県</v>
      </c>
      <c r="G508" s="4" t="str">
        <f t="shared" si="15"/>
        <v>国立</v>
      </c>
      <c r="H508" s="7" t="str">
        <f>IF($D508="上記以外の高等学校等",_xlfn.XLOOKUP(IF(VALUE(LEFT($E508,2))&gt;10,VALUE(LEFT($E508,2)),"0"&amp;VALUE(LEFT($E508,2))),Sheet1!$E:$E,Sheet1!$F:$F)&amp;"所在の"&amp;$D508,IF(OR($B508=1,$B508=2),$D508&amp;$C508,IF($B508=3,$D508&amp;"学校",IF($B508=6,_xlfn.TEXTBEFORE($D508,"高専")&amp;$C508,IF($B508=8,$C508&amp;"（"&amp;$D508&amp;"）",IF($B508=9,$D508,""))))))</f>
        <v>仙台高等専門学校</v>
      </c>
    </row>
    <row r="509" spans="1:8">
      <c r="A509" s="4">
        <v>2</v>
      </c>
      <c r="B509" s="7">
        <v>1</v>
      </c>
      <c r="C509" s="7" t="str">
        <f t="shared" si="14"/>
        <v>高等学校</v>
      </c>
      <c r="D509" s="7" t="s">
        <v>10643</v>
      </c>
      <c r="E509" s="8" t="s">
        <v>10644</v>
      </c>
      <c r="F509" s="4" t="str">
        <f>IFERROR(IF(VALUE(LEFT($E509,5))&gt;50000,"",_xlfn.XLOOKUP(IF(VALUE(LEFT($E509,2))&gt;9,VALUE(LEFT($E509,2)),"0"&amp;VALUE(LEFT($E509,2))),Sheet1!$E:$E,Sheet1!$F:$F)),"")</f>
        <v>宮城県</v>
      </c>
      <c r="G509" s="4" t="str">
        <f t="shared" si="15"/>
        <v>公立</v>
      </c>
      <c r="H509" s="7" t="str">
        <f>IF($D509="上記以外の高等学校等",_xlfn.XLOOKUP(IF(VALUE(LEFT($E509,2))&gt;10,VALUE(LEFT($E509,2)),"0"&amp;VALUE(LEFT($E509,2))),Sheet1!$E:$E,Sheet1!$F:$F)&amp;"所在の"&amp;$D509,IF(OR($B509=1,$B509=2),$D509&amp;$C509,IF($B509=3,$D509&amp;"学校",IF($B509=6,_xlfn.TEXTBEFORE($D509,"高専")&amp;$C509,IF($B509=8,$C509&amp;"（"&amp;$D509&amp;"）",IF($B509=9,$D509,""))))))</f>
        <v>仙台第一高等学校</v>
      </c>
    </row>
    <row r="510" spans="1:8">
      <c r="A510" s="4">
        <v>2</v>
      </c>
      <c r="B510" s="7">
        <v>1</v>
      </c>
      <c r="C510" s="7" t="str">
        <f t="shared" si="14"/>
        <v>高等学校</v>
      </c>
      <c r="D510" s="7" t="s">
        <v>10641</v>
      </c>
      <c r="E510" s="8" t="s">
        <v>10642</v>
      </c>
      <c r="F510" s="4" t="str">
        <f>IFERROR(IF(VALUE(LEFT($E510,5))&gt;50000,"",_xlfn.XLOOKUP(IF(VALUE(LEFT($E510,2))&gt;9,VALUE(LEFT($E510,2)),"0"&amp;VALUE(LEFT($E510,2))),Sheet1!$E:$E,Sheet1!$F:$F)),"")</f>
        <v>宮城県</v>
      </c>
      <c r="G510" s="4" t="str">
        <f t="shared" si="15"/>
        <v>公立</v>
      </c>
      <c r="H510" s="7" t="str">
        <f>IF($D510="上記以外の高等学校等",_xlfn.XLOOKUP(IF(VALUE(LEFT($E510,2))&gt;10,VALUE(LEFT($E510,2)),"0"&amp;VALUE(LEFT($E510,2))),Sheet1!$E:$E,Sheet1!$F:$F)&amp;"所在の"&amp;$D510,IF(OR($B510=1,$B510=2),$D510&amp;$C510,IF($B510=3,$D510&amp;"学校",IF($B510=6,_xlfn.TEXTBEFORE($D510,"高専")&amp;$C510,IF($B510=8,$C510&amp;"（"&amp;$D510&amp;"）",IF($B510=9,$D510,""))))))</f>
        <v>仙台第二高等学校</v>
      </c>
    </row>
    <row r="511" spans="1:8">
      <c r="A511" s="4">
        <v>2</v>
      </c>
      <c r="B511" s="7">
        <v>1</v>
      </c>
      <c r="C511" s="7" t="str">
        <f t="shared" si="14"/>
        <v>高等学校</v>
      </c>
      <c r="D511" s="7" t="s">
        <v>10639</v>
      </c>
      <c r="E511" s="8" t="s">
        <v>10640</v>
      </c>
      <c r="F511" s="4" t="str">
        <f>IFERROR(IF(VALUE(LEFT($E511,5))&gt;50000,"",_xlfn.XLOOKUP(IF(VALUE(LEFT($E511,2))&gt;9,VALUE(LEFT($E511,2)),"0"&amp;VALUE(LEFT($E511,2))),Sheet1!$E:$E,Sheet1!$F:$F)),"")</f>
        <v>宮城県</v>
      </c>
      <c r="G511" s="4" t="str">
        <f t="shared" si="15"/>
        <v>公立</v>
      </c>
      <c r="H511" s="7" t="str">
        <f>IF($D511="上記以外の高等学校等",_xlfn.XLOOKUP(IF(VALUE(LEFT($E511,2))&gt;10,VALUE(LEFT($E511,2)),"0"&amp;VALUE(LEFT($E511,2))),Sheet1!$E:$E,Sheet1!$F:$F)&amp;"所在の"&amp;$D511,IF(OR($B511=1,$B511=2),$D511&amp;$C511,IF($B511=3,$D511&amp;"学校",IF($B511=6,_xlfn.TEXTBEFORE($D511,"高専")&amp;$C511,IF($B511=8,$C511&amp;"（"&amp;$D511&amp;"）",IF($B511=9,$D511,""))))))</f>
        <v>仙台第三高等学校</v>
      </c>
    </row>
    <row r="512" spans="1:8">
      <c r="A512" s="4">
        <v>2</v>
      </c>
      <c r="B512" s="7">
        <v>1</v>
      </c>
      <c r="C512" s="7" t="str">
        <f t="shared" si="14"/>
        <v>高等学校</v>
      </c>
      <c r="D512" s="7" t="s">
        <v>10637</v>
      </c>
      <c r="E512" s="8" t="s">
        <v>10638</v>
      </c>
      <c r="F512" s="4" t="str">
        <f>IFERROR(IF(VALUE(LEFT($E512,5))&gt;50000,"",_xlfn.XLOOKUP(IF(VALUE(LEFT($E512,2))&gt;9,VALUE(LEFT($E512,2)),"0"&amp;VALUE(LEFT($E512,2))),Sheet1!$E:$E,Sheet1!$F:$F)),"")</f>
        <v>宮城県</v>
      </c>
      <c r="G512" s="4" t="str">
        <f t="shared" si="15"/>
        <v>公立</v>
      </c>
      <c r="H512" s="7" t="str">
        <f>IF($D512="上記以外の高等学校等",_xlfn.XLOOKUP(IF(VALUE(LEFT($E512,2))&gt;10,VALUE(LEFT($E512,2)),"0"&amp;VALUE(LEFT($E512,2))),Sheet1!$E:$E,Sheet1!$F:$F)&amp;"所在の"&amp;$D512,IF(OR($B512=1,$B512=2),$D512&amp;$C512,IF($B512=3,$D512&amp;"学校",IF($B512=6,_xlfn.TEXTBEFORE($D512,"高専")&amp;$C512,IF($B512=8,$C512&amp;"（"&amp;$D512&amp;"）",IF($B512=9,$D512,""))))))</f>
        <v>仙台向山高等学校</v>
      </c>
    </row>
    <row r="513" spans="1:8">
      <c r="A513" s="4">
        <v>2</v>
      </c>
      <c r="B513" s="7">
        <v>1</v>
      </c>
      <c r="C513" s="7" t="str">
        <f t="shared" si="14"/>
        <v>高等学校</v>
      </c>
      <c r="D513" s="7" t="s">
        <v>10635</v>
      </c>
      <c r="E513" s="8" t="s">
        <v>10636</v>
      </c>
      <c r="F513" s="4" t="str">
        <f>IFERROR(IF(VALUE(LEFT($E513,5))&gt;50000,"",_xlfn.XLOOKUP(IF(VALUE(LEFT($E513,2))&gt;9,VALUE(LEFT($E513,2)),"0"&amp;VALUE(LEFT($E513,2))),Sheet1!$E:$E,Sheet1!$F:$F)),"")</f>
        <v>宮城県</v>
      </c>
      <c r="G513" s="4" t="str">
        <f t="shared" si="15"/>
        <v>公立</v>
      </c>
      <c r="H513" s="7" t="str">
        <f>IF($D513="上記以外の高等学校等",_xlfn.XLOOKUP(IF(VALUE(LEFT($E513,2))&gt;10,VALUE(LEFT($E513,2)),"0"&amp;VALUE(LEFT($E513,2))),Sheet1!$E:$E,Sheet1!$F:$F)&amp;"所在の"&amp;$D513,IF(OR($B513=1,$B513=2),$D513&amp;$C513,IF($B513=3,$D513&amp;"学校",IF($B513=6,_xlfn.TEXTBEFORE($D513,"高専")&amp;$C513,IF($B513=8,$C513&amp;"（"&amp;$D513&amp;"）",IF($B513=9,$D513,""))))))</f>
        <v>古川高等学校</v>
      </c>
    </row>
    <row r="514" spans="1:8">
      <c r="A514" s="4">
        <v>2</v>
      </c>
      <c r="B514" s="7">
        <v>1</v>
      </c>
      <c r="C514" s="7" t="str">
        <f t="shared" si="14"/>
        <v>高等学校</v>
      </c>
      <c r="D514" s="7" t="s">
        <v>10633</v>
      </c>
      <c r="E514" s="8" t="s">
        <v>10634</v>
      </c>
      <c r="F514" s="4" t="str">
        <f>IFERROR(IF(VALUE(LEFT($E514,5))&gt;50000,"",_xlfn.XLOOKUP(IF(VALUE(LEFT($E514,2))&gt;9,VALUE(LEFT($E514,2)),"0"&amp;VALUE(LEFT($E514,2))),Sheet1!$E:$E,Sheet1!$F:$F)),"")</f>
        <v>宮城県</v>
      </c>
      <c r="G514" s="4" t="str">
        <f t="shared" si="15"/>
        <v>公立</v>
      </c>
      <c r="H514" s="7" t="str">
        <f>IF($D514="上記以外の高等学校等",_xlfn.XLOOKUP(IF(VALUE(LEFT($E514,2))&gt;10,VALUE(LEFT($E514,2)),"0"&amp;VALUE(LEFT($E514,2))),Sheet1!$E:$E,Sheet1!$F:$F)&amp;"所在の"&amp;$D514,IF(OR($B514=1,$B514=2),$D514&amp;$C514,IF($B514=3,$D514&amp;"学校",IF($B514=6,_xlfn.TEXTBEFORE($D514,"高専")&amp;$C514,IF($B514=8,$C514&amp;"（"&amp;$D514&amp;"）",IF($B514=9,$D514,""))))))</f>
        <v>角田高等学校</v>
      </c>
    </row>
    <row r="515" spans="1:8">
      <c r="A515" s="4">
        <v>2</v>
      </c>
      <c r="B515" s="7">
        <v>1</v>
      </c>
      <c r="C515" s="7" t="str">
        <f t="shared" ref="C515:C578" si="16">IF($B515=1,"高等学校",IF($B515=2,"中等教育学校",IF($B515=3,"特別支援学校",IF($B515=6,"高等専門学校",IF($B515=8,"高等学校卒業程度認定試験等","")))))</f>
        <v>高等学校</v>
      </c>
      <c r="D515" s="7" t="s">
        <v>10631</v>
      </c>
      <c r="E515" s="8" t="s">
        <v>10632</v>
      </c>
      <c r="F515" s="4" t="str">
        <f>IFERROR(IF(VALUE(LEFT($E515,5))&gt;50000,"",_xlfn.XLOOKUP(IF(VALUE(LEFT($E515,2))&gt;9,VALUE(LEFT($E515,2)),"0"&amp;VALUE(LEFT($E515,2))),Sheet1!$E:$E,Sheet1!$F:$F)),"")</f>
        <v>宮城県</v>
      </c>
      <c r="G515" s="4" t="str">
        <f t="shared" ref="G515:G578" si="17">IF($A515=1,"国立",IF($A515=7,"私立",IF($A515&lt;7,"公立","")))</f>
        <v>公立</v>
      </c>
      <c r="H515" s="7" t="str">
        <f>IF($D515="上記以外の高等学校等",_xlfn.XLOOKUP(IF(VALUE(LEFT($E515,2))&gt;10,VALUE(LEFT($E515,2)),"0"&amp;VALUE(LEFT($E515,2))),Sheet1!$E:$E,Sheet1!$F:$F)&amp;"所在の"&amp;$D515,IF(OR($B515=1,$B515=2),$D515&amp;$C515,IF($B515=3,$D515&amp;"学校",IF($B515=6,_xlfn.TEXTBEFORE($D515,"高専")&amp;$C515,IF($B515=8,$C515&amp;"（"&amp;$D515&amp;"）",IF($B515=9,$D515,""))))))</f>
        <v>築館高等学校</v>
      </c>
    </row>
    <row r="516" spans="1:8">
      <c r="A516" s="4">
        <v>2</v>
      </c>
      <c r="B516" s="7">
        <v>1</v>
      </c>
      <c r="C516" s="7" t="str">
        <f t="shared" si="16"/>
        <v>高等学校</v>
      </c>
      <c r="D516" s="7" t="s">
        <v>10629</v>
      </c>
      <c r="E516" s="8" t="s">
        <v>10630</v>
      </c>
      <c r="F516" s="4" t="str">
        <f>IFERROR(IF(VALUE(LEFT($E516,5))&gt;50000,"",_xlfn.XLOOKUP(IF(VALUE(LEFT($E516,2))&gt;9,VALUE(LEFT($E516,2)),"0"&amp;VALUE(LEFT($E516,2))),Sheet1!$E:$E,Sheet1!$F:$F)),"")</f>
        <v>宮城県</v>
      </c>
      <c r="G516" s="4" t="str">
        <f t="shared" si="17"/>
        <v>公立</v>
      </c>
      <c r="H516" s="7" t="str">
        <f>IF($D516="上記以外の高等学校等",_xlfn.XLOOKUP(IF(VALUE(LEFT($E516,2))&gt;10,VALUE(LEFT($E516,2)),"0"&amp;VALUE(LEFT($E516,2))),Sheet1!$E:$E,Sheet1!$F:$F)&amp;"所在の"&amp;$D516,IF(OR($B516=1,$B516=2),$D516&amp;$C516,IF($B516=3,$D516&amp;"学校",IF($B516=6,_xlfn.TEXTBEFORE($D516,"高専")&amp;$C516,IF($B516=8,$C516&amp;"（"&amp;$D516&amp;"）",IF($B516=9,$D516,""))))))</f>
        <v>佐沼高等学校</v>
      </c>
    </row>
    <row r="517" spans="1:8">
      <c r="A517" s="4">
        <v>2</v>
      </c>
      <c r="B517" s="7">
        <v>1</v>
      </c>
      <c r="C517" s="7" t="str">
        <f t="shared" si="16"/>
        <v>高等学校</v>
      </c>
      <c r="D517" s="7" t="s">
        <v>1129</v>
      </c>
      <c r="E517" s="8" t="s">
        <v>10628</v>
      </c>
      <c r="F517" s="4" t="str">
        <f>IFERROR(IF(VALUE(LEFT($E517,5))&gt;50000,"",_xlfn.XLOOKUP(IF(VALUE(LEFT($E517,2))&gt;9,VALUE(LEFT($E517,2)),"0"&amp;VALUE(LEFT($E517,2))),Sheet1!$E:$E,Sheet1!$F:$F)),"")</f>
        <v>宮城県</v>
      </c>
      <c r="G517" s="4" t="str">
        <f t="shared" si="17"/>
        <v>公立</v>
      </c>
      <c r="H517" s="7" t="str">
        <f>IF($D517="上記以外の高等学校等",_xlfn.XLOOKUP(IF(VALUE(LEFT($E517,2))&gt;10,VALUE(LEFT($E517,2)),"0"&amp;VALUE(LEFT($E517,2))),Sheet1!$E:$E,Sheet1!$F:$F)&amp;"所在の"&amp;$D517,IF(OR($B517=1,$B517=2),$D517&amp;$C517,IF($B517=3,$D517&amp;"学校",IF($B517=6,_xlfn.TEXTBEFORE($D517,"高専")&amp;$C517,IF($B517=8,$C517&amp;"（"&amp;$D517&amp;"）",IF($B517=9,$D517,""))))))</f>
        <v>白石高等学校</v>
      </c>
    </row>
    <row r="518" spans="1:8">
      <c r="A518" s="4">
        <v>2</v>
      </c>
      <c r="B518" s="7">
        <v>1</v>
      </c>
      <c r="C518" s="7" t="str">
        <f t="shared" si="16"/>
        <v>高等学校</v>
      </c>
      <c r="D518" s="7" t="s">
        <v>10626</v>
      </c>
      <c r="E518" s="8" t="s">
        <v>10627</v>
      </c>
      <c r="F518" s="4" t="str">
        <f>IFERROR(IF(VALUE(LEFT($E518,5))&gt;50000,"",_xlfn.XLOOKUP(IF(VALUE(LEFT($E518,2))&gt;9,VALUE(LEFT($E518,2)),"0"&amp;VALUE(LEFT($E518,2))),Sheet1!$E:$E,Sheet1!$F:$F)),"")</f>
        <v>宮城県</v>
      </c>
      <c r="G518" s="4" t="str">
        <f t="shared" si="17"/>
        <v>公立</v>
      </c>
      <c r="H518" s="7" t="str">
        <f>IF($D518="上記以外の高等学校等",_xlfn.XLOOKUP(IF(VALUE(LEFT($E518,2))&gt;10,VALUE(LEFT($E518,2)),"0"&amp;VALUE(LEFT($E518,2))),Sheet1!$E:$E,Sheet1!$F:$F)&amp;"所在の"&amp;$D518,IF(OR($B518=1,$B518=2),$D518&amp;$C518,IF($B518=3,$D518&amp;"学校",IF($B518=6,_xlfn.TEXTBEFORE($D518,"高専")&amp;$C518,IF($B518=8,$C518&amp;"（"&amp;$D518&amp;"）",IF($B518=9,$D518,""))))))</f>
        <v>石巻高等学校</v>
      </c>
    </row>
    <row r="519" spans="1:8">
      <c r="A519" s="4">
        <v>2</v>
      </c>
      <c r="B519" s="7">
        <v>1</v>
      </c>
      <c r="C519" s="7" t="str">
        <f t="shared" si="16"/>
        <v>高等学校</v>
      </c>
      <c r="D519" s="7" t="s">
        <v>10624</v>
      </c>
      <c r="E519" s="8" t="s">
        <v>10625</v>
      </c>
      <c r="F519" s="4" t="str">
        <f>IFERROR(IF(VALUE(LEFT($E519,5))&gt;50000,"",_xlfn.XLOOKUP(IF(VALUE(LEFT($E519,2))&gt;9,VALUE(LEFT($E519,2)),"0"&amp;VALUE(LEFT($E519,2))),Sheet1!$E:$E,Sheet1!$F:$F)),"")</f>
        <v>宮城県</v>
      </c>
      <c r="G519" s="4" t="str">
        <f t="shared" si="17"/>
        <v>公立</v>
      </c>
      <c r="H519" s="7" t="str">
        <f>IF($D519="上記以外の高等学校等",_xlfn.XLOOKUP(IF(VALUE(LEFT($E519,2))&gt;10,VALUE(LEFT($E519,2)),"0"&amp;VALUE(LEFT($E519,2))),Sheet1!$E:$E,Sheet1!$F:$F)&amp;"所在の"&amp;$D519,IF(OR($B519=1,$B519=2),$D519&amp;$C519,IF($B519=3,$D519&amp;"学校",IF($B519=6,_xlfn.TEXTBEFORE($D519,"高専")&amp;$C519,IF($B519=8,$C519&amp;"（"&amp;$D519&amp;"）",IF($B519=9,$D519,""))))))</f>
        <v>塩釜高等学校</v>
      </c>
    </row>
    <row r="520" spans="1:8">
      <c r="A520" s="4">
        <v>2</v>
      </c>
      <c r="B520" s="7">
        <v>1</v>
      </c>
      <c r="C520" s="7" t="str">
        <f t="shared" si="16"/>
        <v>高等学校</v>
      </c>
      <c r="D520" s="7" t="s">
        <v>10622</v>
      </c>
      <c r="E520" s="8" t="s">
        <v>10623</v>
      </c>
      <c r="F520" s="4" t="str">
        <f>IFERROR(IF(VALUE(LEFT($E520,5))&gt;50000,"",_xlfn.XLOOKUP(IF(VALUE(LEFT($E520,2))&gt;9,VALUE(LEFT($E520,2)),"0"&amp;VALUE(LEFT($E520,2))),Sheet1!$E:$E,Sheet1!$F:$F)),"")</f>
        <v>宮城県</v>
      </c>
      <c r="G520" s="4" t="str">
        <f t="shared" si="17"/>
        <v>公立</v>
      </c>
      <c r="H520" s="7" t="str">
        <f>IF($D520="上記以外の高等学校等",_xlfn.XLOOKUP(IF(VALUE(LEFT($E520,2))&gt;10,VALUE(LEFT($E520,2)),"0"&amp;VALUE(LEFT($E520,2))),Sheet1!$E:$E,Sheet1!$F:$F)&amp;"所在の"&amp;$D520,IF(OR($B520=1,$B520=2),$D520&amp;$C520,IF($B520=3,$D520&amp;"学校",IF($B520=6,_xlfn.TEXTBEFORE($D520,"高専")&amp;$C520,IF($B520=8,$C520&amp;"（"&amp;$D520&amp;"）",IF($B520=9,$D520,""))))))</f>
        <v>名取高等学校</v>
      </c>
    </row>
    <row r="521" spans="1:8">
      <c r="A521" s="4">
        <v>2</v>
      </c>
      <c r="B521" s="7">
        <v>1</v>
      </c>
      <c r="C521" s="7" t="str">
        <f t="shared" si="16"/>
        <v>高等学校</v>
      </c>
      <c r="D521" s="7" t="s">
        <v>8612</v>
      </c>
      <c r="E521" s="8" t="s">
        <v>10621</v>
      </c>
      <c r="F521" s="4" t="str">
        <f>IFERROR(IF(VALUE(LEFT($E521,5))&gt;50000,"",_xlfn.XLOOKUP(IF(VALUE(LEFT($E521,2))&gt;9,VALUE(LEFT($E521,2)),"0"&amp;VALUE(LEFT($E521,2))),Sheet1!$E:$E,Sheet1!$F:$F)),"")</f>
        <v>宮城県</v>
      </c>
      <c r="G521" s="4" t="str">
        <f t="shared" si="17"/>
        <v>公立</v>
      </c>
      <c r="H521" s="7" t="str">
        <f>IF($D521="上記以外の高等学校等",_xlfn.XLOOKUP(IF(VALUE(LEFT($E521,2))&gt;10,VALUE(LEFT($E521,2)),"0"&amp;VALUE(LEFT($E521,2))),Sheet1!$E:$E,Sheet1!$F:$F)&amp;"所在の"&amp;$D521,IF(OR($B521=1,$B521=2),$D521&amp;$C521,IF($B521=3,$D521&amp;"学校",IF($B521=6,_xlfn.TEXTBEFORE($D521,"高専")&amp;$C521,IF($B521=8,$C521&amp;"（"&amp;$D521&amp;"）",IF($B521=9,$D521,""))))))</f>
        <v>泉高等学校</v>
      </c>
    </row>
    <row r="522" spans="1:8">
      <c r="A522" s="4">
        <v>2</v>
      </c>
      <c r="B522" s="7">
        <v>1</v>
      </c>
      <c r="C522" s="7" t="str">
        <f t="shared" si="16"/>
        <v>高等学校</v>
      </c>
      <c r="D522" s="7" t="s">
        <v>10619</v>
      </c>
      <c r="E522" s="8" t="s">
        <v>10620</v>
      </c>
      <c r="F522" s="4" t="str">
        <f>IFERROR(IF(VALUE(LEFT($E522,5))&gt;50000,"",_xlfn.XLOOKUP(IF(VALUE(LEFT($E522,2))&gt;9,VALUE(LEFT($E522,2)),"0"&amp;VALUE(LEFT($E522,2))),Sheet1!$E:$E,Sheet1!$F:$F)),"")</f>
        <v>宮城県</v>
      </c>
      <c r="G522" s="4" t="str">
        <f t="shared" si="17"/>
        <v>公立</v>
      </c>
      <c r="H522" s="7" t="str">
        <f>IF($D522="上記以外の高等学校等",_xlfn.XLOOKUP(IF(VALUE(LEFT($E522,2))&gt;10,VALUE(LEFT($E522,2)),"0"&amp;VALUE(LEFT($E522,2))),Sheet1!$E:$E,Sheet1!$F:$F)&amp;"所在の"&amp;$D522,IF(OR($B522=1,$B522=2),$D522&amp;$C522,IF($B522=3,$D522&amp;"学校",IF($B522=6,_xlfn.TEXTBEFORE($D522,"高専")&amp;$C522,IF($B522=8,$C522&amp;"（"&amp;$D522&amp;"）",IF($B522=9,$D522,""))))))</f>
        <v>多賀城高等学校</v>
      </c>
    </row>
    <row r="523" spans="1:8">
      <c r="A523" s="4">
        <v>2</v>
      </c>
      <c r="B523" s="7">
        <v>1</v>
      </c>
      <c r="C523" s="7" t="str">
        <f t="shared" si="16"/>
        <v>高等学校</v>
      </c>
      <c r="D523" s="7" t="s">
        <v>10617</v>
      </c>
      <c r="E523" s="8" t="s">
        <v>10618</v>
      </c>
      <c r="F523" s="4" t="str">
        <f>IFERROR(IF(VALUE(LEFT($E523,5))&gt;50000,"",_xlfn.XLOOKUP(IF(VALUE(LEFT($E523,2))&gt;9,VALUE(LEFT($E523,2)),"0"&amp;VALUE(LEFT($E523,2))),Sheet1!$E:$E,Sheet1!$F:$F)),"")</f>
        <v>宮城県</v>
      </c>
      <c r="G523" s="4" t="str">
        <f t="shared" si="17"/>
        <v>公立</v>
      </c>
      <c r="H523" s="7" t="str">
        <f>IF($D523="上記以外の高等学校等",_xlfn.XLOOKUP(IF(VALUE(LEFT($E523,2))&gt;10,VALUE(LEFT($E523,2)),"0"&amp;VALUE(LEFT($E523,2))),Sheet1!$E:$E,Sheet1!$F:$F)&amp;"所在の"&amp;$D523,IF(OR($B523=1,$B523=2),$D523&amp;$C523,IF($B523=3,$D523&amp;"学校",IF($B523=6,_xlfn.TEXTBEFORE($D523,"高専")&amp;$C523,IF($B523=8,$C523&amp;"（"&amp;$D523&amp;"）",IF($B523=9,$D523,""))))))</f>
        <v>岩ヶ崎高等学校</v>
      </c>
    </row>
    <row r="524" spans="1:8">
      <c r="A524" s="4">
        <v>2</v>
      </c>
      <c r="B524" s="7">
        <v>1</v>
      </c>
      <c r="C524" s="7" t="str">
        <f t="shared" si="16"/>
        <v>高等学校</v>
      </c>
      <c r="D524" s="7" t="s">
        <v>10615</v>
      </c>
      <c r="E524" s="8" t="s">
        <v>10616</v>
      </c>
      <c r="F524" s="4" t="str">
        <f>IFERROR(IF(VALUE(LEFT($E524,5))&gt;50000,"",_xlfn.XLOOKUP(IF(VALUE(LEFT($E524,2))&gt;9,VALUE(LEFT($E524,2)),"0"&amp;VALUE(LEFT($E524,2))),Sheet1!$E:$E,Sheet1!$F:$F)),"")</f>
        <v>宮城県</v>
      </c>
      <c r="G524" s="4" t="str">
        <f t="shared" si="17"/>
        <v>公立</v>
      </c>
      <c r="H524" s="7" t="str">
        <f>IF($D524="上記以外の高等学校等",_xlfn.XLOOKUP(IF(VALUE(LEFT($E524,2))&gt;10,VALUE(LEFT($E524,2)),"0"&amp;VALUE(LEFT($E524,2))),Sheet1!$E:$E,Sheet1!$F:$F)&amp;"所在の"&amp;$D524,IF(OR($B524=1,$B524=2),$D524&amp;$C524,IF($B524=3,$D524&amp;"学校",IF($B524=6,_xlfn.TEXTBEFORE($D524,"高専")&amp;$C524,IF($B524=8,$C524&amp;"（"&amp;$D524&amp;"）",IF($B524=9,$D524,""))))))</f>
        <v>宮城第一高等学校</v>
      </c>
    </row>
    <row r="525" spans="1:8">
      <c r="A525" s="4">
        <v>2</v>
      </c>
      <c r="B525" s="7">
        <v>1</v>
      </c>
      <c r="C525" s="7" t="str">
        <f t="shared" si="16"/>
        <v>高等学校</v>
      </c>
      <c r="D525" s="7" t="s">
        <v>10613</v>
      </c>
      <c r="E525" s="8" t="s">
        <v>10614</v>
      </c>
      <c r="F525" s="4" t="str">
        <f>IFERROR(IF(VALUE(LEFT($E525,5))&gt;50000,"",_xlfn.XLOOKUP(IF(VALUE(LEFT($E525,2))&gt;9,VALUE(LEFT($E525,2)),"0"&amp;VALUE(LEFT($E525,2))),Sheet1!$E:$E,Sheet1!$F:$F)),"")</f>
        <v>宮城県</v>
      </c>
      <c r="G525" s="4" t="str">
        <f t="shared" si="17"/>
        <v>公立</v>
      </c>
      <c r="H525" s="7" t="str">
        <f>IF($D525="上記以外の高等学校等",_xlfn.XLOOKUP(IF(VALUE(LEFT($E525,2))&gt;10,VALUE(LEFT($E525,2)),"0"&amp;VALUE(LEFT($E525,2))),Sheet1!$E:$E,Sheet1!$F:$F)&amp;"所在の"&amp;$D525,IF(OR($B525=1,$B525=2),$D525&amp;$C525,IF($B525=3,$D525&amp;"学校",IF($B525=6,_xlfn.TEXTBEFORE($D525,"高専")&amp;$C525,IF($B525=8,$C525&amp;"（"&amp;$D525&amp;"）",IF($B525=9,$D525,""))))))</f>
        <v>仙台二華高等学校</v>
      </c>
    </row>
    <row r="526" spans="1:8">
      <c r="A526" s="4">
        <v>2</v>
      </c>
      <c r="B526" s="7">
        <v>1</v>
      </c>
      <c r="C526" s="7" t="str">
        <f t="shared" si="16"/>
        <v>高等学校</v>
      </c>
      <c r="D526" s="7" t="s">
        <v>10611</v>
      </c>
      <c r="E526" s="8" t="s">
        <v>10612</v>
      </c>
      <c r="F526" s="4" t="str">
        <f>IFERROR(IF(VALUE(LEFT($E526,5))&gt;50000,"",_xlfn.XLOOKUP(IF(VALUE(LEFT($E526,2))&gt;9,VALUE(LEFT($E526,2)),"0"&amp;VALUE(LEFT($E526,2))),Sheet1!$E:$E,Sheet1!$F:$F)),"")</f>
        <v>宮城県</v>
      </c>
      <c r="G526" s="4" t="str">
        <f t="shared" si="17"/>
        <v>公立</v>
      </c>
      <c r="H526" s="7" t="str">
        <f>IF($D526="上記以外の高等学校等",_xlfn.XLOOKUP(IF(VALUE(LEFT($E526,2))&gt;10,VALUE(LEFT($E526,2)),"0"&amp;VALUE(LEFT($E526,2))),Sheet1!$E:$E,Sheet1!$F:$F)&amp;"所在の"&amp;$D526,IF(OR($B526=1,$B526=2),$D526&amp;$C526,IF($B526=3,$D526&amp;"学校",IF($B526=6,_xlfn.TEXTBEFORE($D526,"高専")&amp;$C526,IF($B526=8,$C526&amp;"（"&amp;$D526&amp;"）",IF($B526=9,$D526,""))))))</f>
        <v>仙台三桜高等学校</v>
      </c>
    </row>
    <row r="527" spans="1:8">
      <c r="A527" s="4">
        <v>2</v>
      </c>
      <c r="B527" s="7">
        <v>1</v>
      </c>
      <c r="C527" s="7" t="str">
        <f t="shared" si="16"/>
        <v>高等学校</v>
      </c>
      <c r="D527" s="7" t="s">
        <v>10609</v>
      </c>
      <c r="E527" s="8" t="s">
        <v>10610</v>
      </c>
      <c r="F527" s="4" t="str">
        <f>IFERROR(IF(VALUE(LEFT($E527,5))&gt;50000,"",_xlfn.XLOOKUP(IF(VALUE(LEFT($E527,2))&gt;9,VALUE(LEFT($E527,2)),"0"&amp;VALUE(LEFT($E527,2))),Sheet1!$E:$E,Sheet1!$F:$F)),"")</f>
        <v>宮城県</v>
      </c>
      <c r="G527" s="4" t="str">
        <f t="shared" si="17"/>
        <v>公立</v>
      </c>
      <c r="H527" s="7" t="str">
        <f>IF($D527="上記以外の高等学校等",_xlfn.XLOOKUP(IF(VALUE(LEFT($E527,2))&gt;10,VALUE(LEFT($E527,2)),"0"&amp;VALUE(LEFT($E527,2))),Sheet1!$E:$E,Sheet1!$F:$F)&amp;"所在の"&amp;$D527,IF(OR($B527=1,$B527=2),$D527&amp;$C527,IF($B527=3,$D527&amp;"学校",IF($B527=6,_xlfn.TEXTBEFORE($D527,"高専")&amp;$C527,IF($B527=8,$C527&amp;"（"&amp;$D527&amp;"）",IF($B527=9,$D527,""))))))</f>
        <v>石巻好文館高等学校</v>
      </c>
    </row>
    <row r="528" spans="1:8">
      <c r="A528" s="4">
        <v>2</v>
      </c>
      <c r="B528" s="7">
        <v>1</v>
      </c>
      <c r="C528" s="7" t="str">
        <f t="shared" si="16"/>
        <v>高等学校</v>
      </c>
      <c r="D528" s="7" t="s">
        <v>10607</v>
      </c>
      <c r="E528" s="8" t="s">
        <v>10608</v>
      </c>
      <c r="F528" s="4" t="str">
        <f>IFERROR(IF(VALUE(LEFT($E528,5))&gt;50000,"",_xlfn.XLOOKUP(IF(VALUE(LEFT($E528,2))&gt;9,VALUE(LEFT($E528,2)),"0"&amp;VALUE(LEFT($E528,2))),Sheet1!$E:$E,Sheet1!$F:$F)),"")</f>
        <v>宮城県</v>
      </c>
      <c r="G528" s="4" t="str">
        <f t="shared" si="17"/>
        <v>公立</v>
      </c>
      <c r="H528" s="7" t="str">
        <f>IF($D528="上記以外の高等学校等",_xlfn.XLOOKUP(IF(VALUE(LEFT($E528,2))&gt;10,VALUE(LEFT($E528,2)),"0"&amp;VALUE(LEFT($E528,2))),Sheet1!$E:$E,Sheet1!$F:$F)&amp;"所在の"&amp;$D528,IF(OR($B528=1,$B528=2),$D528&amp;$C528,IF($B528=3,$D528&amp;"学校",IF($B528=6,_xlfn.TEXTBEFORE($D528,"高専")&amp;$C528,IF($B528=8,$C528&amp;"（"&amp;$D528&amp;"）",IF($B528=9,$D528,""))))))</f>
        <v>古川黎明高等学校</v>
      </c>
    </row>
    <row r="529" spans="1:8">
      <c r="A529" s="4">
        <v>2</v>
      </c>
      <c r="B529" s="7">
        <v>1</v>
      </c>
      <c r="C529" s="7" t="str">
        <f t="shared" si="16"/>
        <v>高等学校</v>
      </c>
      <c r="D529" s="7" t="s">
        <v>10605</v>
      </c>
      <c r="E529" s="8" t="s">
        <v>10606</v>
      </c>
      <c r="F529" s="4" t="str">
        <f>IFERROR(IF(VALUE(LEFT($E529,5))&gt;50000,"",_xlfn.XLOOKUP(IF(VALUE(LEFT($E529,2))&gt;9,VALUE(LEFT($E529,2)),"0"&amp;VALUE(LEFT($E529,2))),Sheet1!$E:$E,Sheet1!$F:$F)),"")</f>
        <v>宮城県</v>
      </c>
      <c r="G529" s="4" t="str">
        <f t="shared" si="17"/>
        <v>公立</v>
      </c>
      <c r="H529" s="7" t="str">
        <f>IF($D529="上記以外の高等学校等",_xlfn.XLOOKUP(IF(VALUE(LEFT($E529,2))&gt;10,VALUE(LEFT($E529,2)),"0"&amp;VALUE(LEFT($E529,2))),Sheet1!$E:$E,Sheet1!$F:$F)&amp;"所在の"&amp;$D529,IF(OR($B529=1,$B529=2),$D529&amp;$C529,IF($B529=3,$D529&amp;"学校",IF($B529=6,_xlfn.TEXTBEFORE($D529,"高専")&amp;$C529,IF($B529=8,$C529&amp;"（"&amp;$D529&amp;"）",IF($B529=9,$D529,""))))))</f>
        <v>涌谷高等学校</v>
      </c>
    </row>
    <row r="530" spans="1:8">
      <c r="A530" s="4">
        <v>2</v>
      </c>
      <c r="B530" s="7">
        <v>1</v>
      </c>
      <c r="C530" s="7" t="str">
        <f t="shared" si="16"/>
        <v>高等学校</v>
      </c>
      <c r="D530" s="7" t="s">
        <v>10603</v>
      </c>
      <c r="E530" s="8" t="s">
        <v>10604</v>
      </c>
      <c r="F530" s="4" t="str">
        <f>IFERROR(IF(VALUE(LEFT($E530,5))&gt;50000,"",_xlfn.XLOOKUP(IF(VALUE(LEFT($E530,2))&gt;9,VALUE(LEFT($E530,2)),"0"&amp;VALUE(LEFT($E530,2))),Sheet1!$E:$E,Sheet1!$F:$F)),"")</f>
        <v>宮城県</v>
      </c>
      <c r="G530" s="4" t="str">
        <f t="shared" si="17"/>
        <v>公立</v>
      </c>
      <c r="H530" s="7" t="str">
        <f>IF($D530="上記以外の高等学校等",_xlfn.XLOOKUP(IF(VALUE(LEFT($E530,2))&gt;10,VALUE(LEFT($E530,2)),"0"&amp;VALUE(LEFT($E530,2))),Sheet1!$E:$E,Sheet1!$F:$F)&amp;"所在の"&amp;$D530,IF(OR($B530=1,$B530=2),$D530&amp;$C530,IF($B530=3,$D530&amp;"学校",IF($B530=6,_xlfn.TEXTBEFORE($D530,"高専")&amp;$C530,IF($B530=8,$C530&amp;"（"&amp;$D530&amp;"）",IF($B530=9,$D530,""))))))</f>
        <v>登米高等学校</v>
      </c>
    </row>
    <row r="531" spans="1:8">
      <c r="A531" s="4">
        <v>2</v>
      </c>
      <c r="B531" s="7">
        <v>1</v>
      </c>
      <c r="C531" s="7" t="str">
        <f t="shared" si="16"/>
        <v>高等学校</v>
      </c>
      <c r="D531" s="7" t="s">
        <v>10601</v>
      </c>
      <c r="E531" s="8" t="s">
        <v>10602</v>
      </c>
      <c r="F531" s="4" t="str">
        <f>IFERROR(IF(VALUE(LEFT($E531,5))&gt;50000,"",_xlfn.XLOOKUP(IF(VALUE(LEFT($E531,2))&gt;9,VALUE(LEFT($E531,2)),"0"&amp;VALUE(LEFT($E531,2))),Sheet1!$E:$E,Sheet1!$F:$F)),"")</f>
        <v>宮城県</v>
      </c>
      <c r="G531" s="4" t="str">
        <f t="shared" si="17"/>
        <v>公立</v>
      </c>
      <c r="H531" s="7" t="str">
        <f>IF($D531="上記以外の高等学校等",_xlfn.XLOOKUP(IF(VALUE(LEFT($E531,2))&gt;10,VALUE(LEFT($E531,2)),"0"&amp;VALUE(LEFT($E531,2))),Sheet1!$E:$E,Sheet1!$F:$F)&amp;"所在の"&amp;$D531,IF(OR($B531=1,$B531=2),$D531&amp;$C531,IF($B531=3,$D531&amp;"学校",IF($B531=6,_xlfn.TEXTBEFORE($D531,"高専")&amp;$C531,IF($B531=8,$C531&amp;"（"&amp;$D531&amp;"）",IF($B531=9,$D531,""))))))</f>
        <v>南三陸高等学校</v>
      </c>
    </row>
    <row r="532" spans="1:8">
      <c r="A532" s="4">
        <v>2</v>
      </c>
      <c r="B532" s="7">
        <v>1</v>
      </c>
      <c r="C532" s="7" t="str">
        <f t="shared" si="16"/>
        <v>高等学校</v>
      </c>
      <c r="D532" s="7" t="s">
        <v>10599</v>
      </c>
      <c r="E532" s="8" t="s">
        <v>10600</v>
      </c>
      <c r="F532" s="4" t="str">
        <f>IFERROR(IF(VALUE(LEFT($E532,5))&gt;50000,"",_xlfn.XLOOKUP(IF(VALUE(LEFT($E532,2))&gt;9,VALUE(LEFT($E532,2)),"0"&amp;VALUE(LEFT($E532,2))),Sheet1!$E:$E,Sheet1!$F:$F)),"")</f>
        <v>宮城県</v>
      </c>
      <c r="G532" s="4" t="str">
        <f t="shared" si="17"/>
        <v>公立</v>
      </c>
      <c r="H532" s="7" t="str">
        <f>IF($D532="上記以外の高等学校等",_xlfn.XLOOKUP(IF(VALUE(LEFT($E532,2))&gt;10,VALUE(LEFT($E532,2)),"0"&amp;VALUE(LEFT($E532,2))),Sheet1!$E:$E,Sheet1!$F:$F)&amp;"所在の"&amp;$D532,IF(OR($B532=1,$B532=2),$D532&amp;$C532,IF($B532=3,$D532&amp;"学校",IF($B532=6,_xlfn.TEXTBEFORE($D532,"高専")&amp;$C532,IF($B532=8,$C532&amp;"（"&amp;$D532&amp;"）",IF($B532=9,$D532,""))))))</f>
        <v>岩出山高等学校</v>
      </c>
    </row>
    <row r="533" spans="1:8">
      <c r="A533" s="4">
        <v>2</v>
      </c>
      <c r="B533" s="7">
        <v>1</v>
      </c>
      <c r="C533" s="7" t="str">
        <f t="shared" si="16"/>
        <v>高等学校</v>
      </c>
      <c r="D533" s="7" t="s">
        <v>10597</v>
      </c>
      <c r="E533" s="8" t="s">
        <v>10598</v>
      </c>
      <c r="F533" s="4" t="str">
        <f>IFERROR(IF(VALUE(LEFT($E533,5))&gt;50000,"",_xlfn.XLOOKUP(IF(VALUE(LEFT($E533,2))&gt;9,VALUE(LEFT($E533,2)),"0"&amp;VALUE(LEFT($E533,2))),Sheet1!$E:$E,Sheet1!$F:$F)),"")</f>
        <v>宮城県</v>
      </c>
      <c r="G533" s="4" t="str">
        <f t="shared" si="17"/>
        <v>公立</v>
      </c>
      <c r="H533" s="7" t="str">
        <f>IF($D533="上記以外の高等学校等",_xlfn.XLOOKUP(IF(VALUE(LEFT($E533,2))&gt;10,VALUE(LEFT($E533,2)),"0"&amp;VALUE(LEFT($E533,2))),Sheet1!$E:$E,Sheet1!$F:$F)&amp;"所在の"&amp;$D533,IF(OR($B533=1,$B533=2),$D533&amp;$C533,IF($B533=3,$D533&amp;"学校",IF($B533=6,_xlfn.TEXTBEFORE($D533,"高専")&amp;$C533,IF($B533=8,$C533&amp;"（"&amp;$D533&amp;"）",IF($B533=9,$D533,""))))))</f>
        <v>村田高等学校</v>
      </c>
    </row>
    <row r="534" spans="1:8">
      <c r="A534" s="4">
        <v>2</v>
      </c>
      <c r="B534" s="7">
        <v>1</v>
      </c>
      <c r="C534" s="7" t="str">
        <f t="shared" si="16"/>
        <v>高等学校</v>
      </c>
      <c r="D534" s="7" t="s">
        <v>10595</v>
      </c>
      <c r="E534" s="8" t="s">
        <v>10596</v>
      </c>
      <c r="F534" s="4" t="str">
        <f>IFERROR(IF(VALUE(LEFT($E534,5))&gt;50000,"",_xlfn.XLOOKUP(IF(VALUE(LEFT($E534,2))&gt;9,VALUE(LEFT($E534,2)),"0"&amp;VALUE(LEFT($E534,2))),Sheet1!$E:$E,Sheet1!$F:$F)),"")</f>
        <v>宮城県</v>
      </c>
      <c r="G534" s="4" t="str">
        <f t="shared" si="17"/>
        <v>公立</v>
      </c>
      <c r="H534" s="7" t="str">
        <f>IF($D534="上記以外の高等学校等",_xlfn.XLOOKUP(IF(VALUE(LEFT($E534,2))&gt;10,VALUE(LEFT($E534,2)),"0"&amp;VALUE(LEFT($E534,2))),Sheet1!$E:$E,Sheet1!$F:$F)&amp;"所在の"&amp;$D534,IF(OR($B534=1,$B534=2),$D534&amp;$C534,IF($B534=3,$D534&amp;"学校",IF($B534=6,_xlfn.TEXTBEFORE($D534,"高専")&amp;$C534,IF($B534=8,$C534&amp;"（"&amp;$D534&amp;"）",IF($B534=9,$D534,""))))))</f>
        <v>石巻北高等学校</v>
      </c>
    </row>
    <row r="535" spans="1:8">
      <c r="A535" s="4">
        <v>2</v>
      </c>
      <c r="B535" s="7">
        <v>1</v>
      </c>
      <c r="C535" s="7" t="str">
        <f t="shared" si="16"/>
        <v>高等学校</v>
      </c>
      <c r="D535" s="7" t="s">
        <v>10593</v>
      </c>
      <c r="E535" s="8" t="s">
        <v>10594</v>
      </c>
      <c r="F535" s="4" t="str">
        <f>IFERROR(IF(VALUE(LEFT($E535,5))&gt;50000,"",_xlfn.XLOOKUP(IF(VALUE(LEFT($E535,2))&gt;9,VALUE(LEFT($E535,2)),"0"&amp;VALUE(LEFT($E535,2))),Sheet1!$E:$E,Sheet1!$F:$F)),"")</f>
        <v>宮城県</v>
      </c>
      <c r="G535" s="4" t="str">
        <f t="shared" si="17"/>
        <v>公立</v>
      </c>
      <c r="H535" s="7" t="str">
        <f>IF($D535="上記以外の高等学校等",_xlfn.XLOOKUP(IF(VALUE(LEFT($E535,2))&gt;10,VALUE(LEFT($E535,2)),"0"&amp;VALUE(LEFT($E535,2))),Sheet1!$E:$E,Sheet1!$F:$F)&amp;"所在の"&amp;$D535,IF(OR($B535=1,$B535=2),$D535&amp;$C535,IF($B535=3,$D535&amp;"学校",IF($B535=6,_xlfn.TEXTBEFORE($D535,"高専")&amp;$C535,IF($B535=8,$C535&amp;"（"&amp;$D535&amp;"）",IF($B535=9,$D535,""))))))</f>
        <v>中新田高等学校</v>
      </c>
    </row>
    <row r="536" spans="1:8">
      <c r="A536" s="4">
        <v>2</v>
      </c>
      <c r="B536" s="7">
        <v>1</v>
      </c>
      <c r="C536" s="7" t="str">
        <f t="shared" si="16"/>
        <v>高等学校</v>
      </c>
      <c r="D536" s="7" t="s">
        <v>10591</v>
      </c>
      <c r="E536" s="8" t="s">
        <v>10592</v>
      </c>
      <c r="F536" s="4" t="str">
        <f>IFERROR(IF(VALUE(LEFT($E536,5))&gt;50000,"",_xlfn.XLOOKUP(IF(VALUE(LEFT($E536,2))&gt;9,VALUE(LEFT($E536,2)),"0"&amp;VALUE(LEFT($E536,2))),Sheet1!$E:$E,Sheet1!$F:$F)),"")</f>
        <v>宮城県</v>
      </c>
      <c r="G536" s="4" t="str">
        <f t="shared" si="17"/>
        <v>公立</v>
      </c>
      <c r="H536" s="7" t="str">
        <f>IF($D536="上記以外の高等学校等",_xlfn.XLOOKUP(IF(VALUE(LEFT($E536,2))&gt;10,VALUE(LEFT($E536,2)),"0"&amp;VALUE(LEFT($E536,2))),Sheet1!$E:$E,Sheet1!$F:$F)&amp;"所在の"&amp;$D536,IF(OR($B536=1,$B536=2),$D536&amp;$C536,IF($B536=3,$D536&amp;"学校",IF($B536=6,_xlfn.TEXTBEFORE($D536,"高専")&amp;$C536,IF($B536=8,$C536&amp;"（"&amp;$D536&amp;"）",IF($B536=9,$D536,""))))))</f>
        <v>松島高等学校</v>
      </c>
    </row>
    <row r="537" spans="1:8">
      <c r="A537" s="4">
        <v>2</v>
      </c>
      <c r="B537" s="7">
        <v>1</v>
      </c>
      <c r="C537" s="7" t="str">
        <f t="shared" si="16"/>
        <v>高等学校</v>
      </c>
      <c r="D537" s="7" t="s">
        <v>3585</v>
      </c>
      <c r="E537" s="8" t="s">
        <v>10590</v>
      </c>
      <c r="F537" s="4" t="str">
        <f>IFERROR(IF(VALUE(LEFT($E537,5))&gt;50000,"",_xlfn.XLOOKUP(IF(VALUE(LEFT($E537,2))&gt;9,VALUE(LEFT($E537,2)),"0"&amp;VALUE(LEFT($E537,2))),Sheet1!$E:$E,Sheet1!$F:$F)),"")</f>
        <v>宮城県</v>
      </c>
      <c r="G537" s="4" t="str">
        <f t="shared" si="17"/>
        <v>公立</v>
      </c>
      <c r="H537" s="7" t="str">
        <f>IF($D537="上記以外の高等学校等",_xlfn.XLOOKUP(IF(VALUE(LEFT($E537,2))&gt;10,VALUE(LEFT($E537,2)),"0"&amp;VALUE(LEFT($E537,2))),Sheet1!$E:$E,Sheet1!$F:$F)&amp;"所在の"&amp;$D537,IF(OR($B537=1,$B537=2),$D537&amp;$C537,IF($B537=3,$D537&amp;"学校",IF($B537=6,_xlfn.TEXTBEFORE($D537,"高専")&amp;$C537,IF($B537=8,$C537&amp;"（"&amp;$D537&amp;"）",IF($B537=9,$D537,""))))))</f>
        <v>農業高等学校</v>
      </c>
    </row>
    <row r="538" spans="1:8">
      <c r="A538" s="4">
        <v>2</v>
      </c>
      <c r="B538" s="7">
        <v>1</v>
      </c>
      <c r="C538" s="7" t="str">
        <f t="shared" si="16"/>
        <v>高等学校</v>
      </c>
      <c r="D538" s="7" t="s">
        <v>10588</v>
      </c>
      <c r="E538" s="8" t="s">
        <v>10589</v>
      </c>
      <c r="F538" s="4" t="str">
        <f>IFERROR(IF(VALUE(LEFT($E538,5))&gt;50000,"",_xlfn.XLOOKUP(IF(VALUE(LEFT($E538,2))&gt;9,VALUE(LEFT($E538,2)),"0"&amp;VALUE(LEFT($E538,2))),Sheet1!$E:$E,Sheet1!$F:$F)),"")</f>
        <v>宮城県</v>
      </c>
      <c r="G538" s="4" t="str">
        <f t="shared" si="17"/>
        <v>公立</v>
      </c>
      <c r="H538" s="7" t="str">
        <f>IF($D538="上記以外の高等学校等",_xlfn.XLOOKUP(IF(VALUE(LEFT($E538,2))&gt;10,VALUE(LEFT($E538,2)),"0"&amp;VALUE(LEFT($E538,2))),Sheet1!$E:$E,Sheet1!$F:$F)&amp;"所在の"&amp;$D538,IF(OR($B538=1,$B538=2),$D538&amp;$C538,IF($B538=3,$D538&amp;"学校",IF($B538=6,_xlfn.TEXTBEFORE($D538,"高専")&amp;$C538,IF($B538=8,$C538&amp;"（"&amp;$D538&amp;"）",IF($B538=9,$D538,""))))))</f>
        <v>本吉響高等学校</v>
      </c>
    </row>
    <row r="539" spans="1:8">
      <c r="A539" s="4">
        <v>2</v>
      </c>
      <c r="B539" s="7">
        <v>1</v>
      </c>
      <c r="C539" s="7" t="str">
        <f t="shared" si="16"/>
        <v>高等学校</v>
      </c>
      <c r="D539" s="7" t="s">
        <v>10586</v>
      </c>
      <c r="E539" s="8" t="s">
        <v>10587</v>
      </c>
      <c r="F539" s="4" t="str">
        <f>IFERROR(IF(VALUE(LEFT($E539,5))&gt;50000,"",_xlfn.XLOOKUP(IF(VALUE(LEFT($E539,2))&gt;9,VALUE(LEFT($E539,2)),"0"&amp;VALUE(LEFT($E539,2))),Sheet1!$E:$E,Sheet1!$F:$F)),"")</f>
        <v>宮城県</v>
      </c>
      <c r="G539" s="4" t="str">
        <f t="shared" si="17"/>
        <v>公立</v>
      </c>
      <c r="H539" s="7" t="str">
        <f>IF($D539="上記以外の高等学校等",_xlfn.XLOOKUP(IF(VALUE(LEFT($E539,2))&gt;10,VALUE(LEFT($E539,2)),"0"&amp;VALUE(LEFT($E539,2))),Sheet1!$E:$E,Sheet1!$F:$F)&amp;"所在の"&amp;$D539,IF(OR($B539=1,$B539=2),$D539&amp;$C539,IF($B539=3,$D539&amp;"学校",IF($B539=6,_xlfn.TEXTBEFORE($D539,"高専")&amp;$C539,IF($B539=8,$C539&amp;"（"&amp;$D539&amp;"）",IF($B539=9,$D539,""))))))</f>
        <v>小牛田農林高等学校</v>
      </c>
    </row>
    <row r="540" spans="1:8">
      <c r="A540" s="4">
        <v>2</v>
      </c>
      <c r="B540" s="7">
        <v>1</v>
      </c>
      <c r="C540" s="7" t="str">
        <f t="shared" si="16"/>
        <v>高等学校</v>
      </c>
      <c r="D540" s="7" t="s">
        <v>10584</v>
      </c>
      <c r="E540" s="8" t="s">
        <v>10585</v>
      </c>
      <c r="F540" s="4" t="str">
        <f>IFERROR(IF(VALUE(LEFT($E540,5))&gt;50000,"",_xlfn.XLOOKUP(IF(VALUE(LEFT($E540,2))&gt;9,VALUE(LEFT($E540,2)),"0"&amp;VALUE(LEFT($E540,2))),Sheet1!$E:$E,Sheet1!$F:$F)),"")</f>
        <v>宮城県</v>
      </c>
      <c r="G540" s="4" t="str">
        <f t="shared" si="17"/>
        <v>公立</v>
      </c>
      <c r="H540" s="7" t="str">
        <f>IF($D540="上記以外の高等学校等",_xlfn.XLOOKUP(IF(VALUE(LEFT($E540,2))&gt;10,VALUE(LEFT($E540,2)),"0"&amp;VALUE(LEFT($E540,2))),Sheet1!$E:$E,Sheet1!$F:$F)&amp;"所在の"&amp;$D540,IF(OR($B540=1,$B540=2),$D540&amp;$C540,IF($B540=3,$D540&amp;"学校",IF($B540=6,_xlfn.TEXTBEFORE($D540,"高専")&amp;$C540,IF($B540=8,$C540&amp;"（"&amp;$D540&amp;"）",IF($B540=9,$D540,""))))))</f>
        <v>南郷高等学校</v>
      </c>
    </row>
    <row r="541" spans="1:8">
      <c r="A541" s="4">
        <v>2</v>
      </c>
      <c r="B541" s="7">
        <v>1</v>
      </c>
      <c r="C541" s="7" t="str">
        <f t="shared" si="16"/>
        <v>高等学校</v>
      </c>
      <c r="D541" s="7" t="s">
        <v>10582</v>
      </c>
      <c r="E541" s="8" t="s">
        <v>10583</v>
      </c>
      <c r="F541" s="4" t="str">
        <f>IFERROR(IF(VALUE(LEFT($E541,5))&gt;50000,"",_xlfn.XLOOKUP(IF(VALUE(LEFT($E541,2))&gt;9,VALUE(LEFT($E541,2)),"0"&amp;VALUE(LEFT($E541,2))),Sheet1!$E:$E,Sheet1!$F:$F)),"")</f>
        <v>宮城県</v>
      </c>
      <c r="G541" s="4" t="str">
        <f t="shared" si="17"/>
        <v>公立</v>
      </c>
      <c r="H541" s="7" t="str">
        <f>IF($D541="上記以外の高等学校等",_xlfn.XLOOKUP(IF(VALUE(LEFT($E541,2))&gt;10,VALUE(LEFT($E541,2)),"0"&amp;VALUE(LEFT($E541,2))),Sheet1!$E:$E,Sheet1!$F:$F)&amp;"所在の"&amp;$D541,IF(OR($B541=1,$B541=2),$D541&amp;$C541,IF($B541=3,$D541&amp;"学校",IF($B541=6,_xlfn.TEXTBEFORE($D541,"高専")&amp;$C541,IF($B541=8,$C541&amp;"（"&amp;$D541&amp;"）",IF($B541=9,$D541,""))))))</f>
        <v>加美農業高等学校</v>
      </c>
    </row>
    <row r="542" spans="1:8">
      <c r="A542" s="4">
        <v>2</v>
      </c>
      <c r="B542" s="7">
        <v>1</v>
      </c>
      <c r="C542" s="7" t="str">
        <f t="shared" si="16"/>
        <v>高等学校</v>
      </c>
      <c r="D542" s="7" t="s">
        <v>10580</v>
      </c>
      <c r="E542" s="8" t="s">
        <v>10581</v>
      </c>
      <c r="F542" s="4" t="str">
        <f>IFERROR(IF(VALUE(LEFT($E542,5))&gt;50000,"",_xlfn.XLOOKUP(IF(VALUE(LEFT($E542,2))&gt;9,VALUE(LEFT($E542,2)),"0"&amp;VALUE(LEFT($E542,2))),Sheet1!$E:$E,Sheet1!$F:$F)),"")</f>
        <v>宮城県</v>
      </c>
      <c r="G542" s="4" t="str">
        <f t="shared" si="17"/>
        <v>公立</v>
      </c>
      <c r="H542" s="7" t="str">
        <f>IF($D542="上記以外の高等学校等",_xlfn.XLOOKUP(IF(VALUE(LEFT($E542,2))&gt;10,VALUE(LEFT($E542,2)),"0"&amp;VALUE(LEFT($E542,2))),Sheet1!$E:$E,Sheet1!$F:$F)&amp;"所在の"&amp;$D542,IF(OR($B542=1,$B542=2),$D542&amp;$C542,IF($B542=3,$D542&amp;"学校",IF($B542=6,_xlfn.TEXTBEFORE($D542,"高専")&amp;$C542,IF($B542=8,$C542&amp;"（"&amp;$D542&amp;"）",IF($B542=9,$D542,""))))))</f>
        <v>黒川高等学校</v>
      </c>
    </row>
    <row r="543" spans="1:8">
      <c r="A543" s="4">
        <v>2</v>
      </c>
      <c r="B543" s="7">
        <v>1</v>
      </c>
      <c r="C543" s="7" t="str">
        <f t="shared" si="16"/>
        <v>高等学校</v>
      </c>
      <c r="D543" s="7" t="s">
        <v>10578</v>
      </c>
      <c r="E543" s="8" t="s">
        <v>10579</v>
      </c>
      <c r="F543" s="4" t="str">
        <f>IFERROR(IF(VALUE(LEFT($E543,5))&gt;50000,"",_xlfn.XLOOKUP(IF(VALUE(LEFT($E543,2))&gt;9,VALUE(LEFT($E543,2)),"0"&amp;VALUE(LEFT($E543,2))),Sheet1!$E:$E,Sheet1!$F:$F)),"")</f>
        <v>宮城県</v>
      </c>
      <c r="G543" s="4" t="str">
        <f t="shared" si="17"/>
        <v>公立</v>
      </c>
      <c r="H543" s="7" t="str">
        <f>IF($D543="上記以外の高等学校等",_xlfn.XLOOKUP(IF(VALUE(LEFT($E543,2))&gt;10,VALUE(LEFT($E543,2)),"0"&amp;VALUE(LEFT($E543,2))),Sheet1!$E:$E,Sheet1!$F:$F)&amp;"所在の"&amp;$D543,IF(OR($B543=1,$B543=2),$D543&amp;$C543,IF($B543=3,$D543&amp;"学校",IF($B543=6,_xlfn.TEXTBEFORE($D543,"高専")&amp;$C543,IF($B543=8,$C543&amp;"（"&amp;$D543&amp;"）",IF($B543=9,$D543,""))))))</f>
        <v>亘理高等学校</v>
      </c>
    </row>
    <row r="544" spans="1:8">
      <c r="A544" s="4">
        <v>2</v>
      </c>
      <c r="B544" s="7">
        <v>1</v>
      </c>
      <c r="C544" s="7" t="str">
        <f t="shared" si="16"/>
        <v>高等学校</v>
      </c>
      <c r="D544" s="7" t="s">
        <v>10576</v>
      </c>
      <c r="E544" s="8" t="s">
        <v>10577</v>
      </c>
      <c r="F544" s="4" t="str">
        <f>IFERROR(IF(VALUE(LEFT($E544,5))&gt;50000,"",_xlfn.XLOOKUP(IF(VALUE(LEFT($E544,2))&gt;9,VALUE(LEFT($E544,2)),"0"&amp;VALUE(LEFT($E544,2))),Sheet1!$E:$E,Sheet1!$F:$F)),"")</f>
        <v>宮城県</v>
      </c>
      <c r="G544" s="4" t="str">
        <f t="shared" si="17"/>
        <v>公立</v>
      </c>
      <c r="H544" s="7" t="str">
        <f>IF($D544="上記以外の高等学校等",_xlfn.XLOOKUP(IF(VALUE(LEFT($E544,2))&gt;10,VALUE(LEFT($E544,2)),"0"&amp;VALUE(LEFT($E544,2))),Sheet1!$E:$E,Sheet1!$F:$F)&amp;"所在の"&amp;$D544,IF(OR($B544=1,$B544=2),$D544&amp;$C544,IF($B544=3,$D544&amp;"学校",IF($B544=6,_xlfn.TEXTBEFORE($D544,"高専")&amp;$C544,IF($B544=8,$C544&amp;"（"&amp;$D544&amp;"）",IF($B544=9,$D544,""))))))</f>
        <v>伊具高等学校</v>
      </c>
    </row>
    <row r="545" spans="1:8">
      <c r="A545" s="4">
        <v>2</v>
      </c>
      <c r="B545" s="7">
        <v>1</v>
      </c>
      <c r="C545" s="7" t="str">
        <f t="shared" si="16"/>
        <v>高等学校</v>
      </c>
      <c r="D545" s="7" t="s">
        <v>4485</v>
      </c>
      <c r="E545" s="8" t="s">
        <v>10575</v>
      </c>
      <c r="F545" s="4" t="str">
        <f>IFERROR(IF(VALUE(LEFT($E545,5))&gt;50000,"",_xlfn.XLOOKUP(IF(VALUE(LEFT($E545,2))&gt;9,VALUE(LEFT($E545,2)),"0"&amp;VALUE(LEFT($E545,2))),Sheet1!$E:$E,Sheet1!$F:$F)),"")</f>
        <v>宮城県</v>
      </c>
      <c r="G545" s="4" t="str">
        <f t="shared" si="17"/>
        <v>公立</v>
      </c>
      <c r="H545" s="7" t="str">
        <f>IF($D545="上記以外の高等学校等",_xlfn.XLOOKUP(IF(VALUE(LEFT($E545,2))&gt;10,VALUE(LEFT($E545,2)),"0"&amp;VALUE(LEFT($E545,2))),Sheet1!$E:$E,Sheet1!$F:$F)&amp;"所在の"&amp;$D545,IF(OR($B545=1,$B545=2),$D545&amp;$C545,IF($B545=3,$D545&amp;"学校",IF($B545=6,_xlfn.TEXTBEFORE($D545,"高専")&amp;$C545,IF($B545=8,$C545&amp;"（"&amp;$D545&amp;"）",IF($B545=9,$D545,""))))))</f>
        <v>工業高等学校</v>
      </c>
    </row>
    <row r="546" spans="1:8">
      <c r="A546" s="4">
        <v>2</v>
      </c>
      <c r="B546" s="7">
        <v>1</v>
      </c>
      <c r="C546" s="7" t="str">
        <f t="shared" si="16"/>
        <v>高等学校</v>
      </c>
      <c r="D546" s="7" t="s">
        <v>10573</v>
      </c>
      <c r="E546" s="8" t="s">
        <v>10574</v>
      </c>
      <c r="F546" s="4" t="str">
        <f>IFERROR(IF(VALUE(LEFT($E546,5))&gt;50000,"",_xlfn.XLOOKUP(IF(VALUE(LEFT($E546,2))&gt;9,VALUE(LEFT($E546,2)),"0"&amp;VALUE(LEFT($E546,2))),Sheet1!$E:$E,Sheet1!$F:$F)),"")</f>
        <v>宮城県</v>
      </c>
      <c r="G546" s="4" t="str">
        <f t="shared" si="17"/>
        <v>公立</v>
      </c>
      <c r="H546" s="7" t="str">
        <f>IF($D546="上記以外の高等学校等",_xlfn.XLOOKUP(IF(VALUE(LEFT($E546,2))&gt;10,VALUE(LEFT($E546,2)),"0"&amp;VALUE(LEFT($E546,2))),Sheet1!$E:$E,Sheet1!$F:$F)&amp;"所在の"&amp;$D546,IF(OR($B546=1,$B546=2),$D546&amp;$C546,IF($B546=3,$D546&amp;"学校",IF($B546=6,_xlfn.TEXTBEFORE($D546,"高専")&amp;$C546,IF($B546=8,$C546&amp;"（"&amp;$D546&amp;"）",IF($B546=9,$D546,""))))))</f>
        <v>第二工業高等学校</v>
      </c>
    </row>
    <row r="547" spans="1:8">
      <c r="A547" s="4">
        <v>2</v>
      </c>
      <c r="B547" s="7">
        <v>1</v>
      </c>
      <c r="C547" s="7" t="str">
        <f t="shared" si="16"/>
        <v>高等学校</v>
      </c>
      <c r="D547" s="7" t="s">
        <v>10571</v>
      </c>
      <c r="E547" s="8" t="s">
        <v>10572</v>
      </c>
      <c r="F547" s="4" t="str">
        <f>IFERROR(IF(VALUE(LEFT($E547,5))&gt;50000,"",_xlfn.XLOOKUP(IF(VALUE(LEFT($E547,2))&gt;9,VALUE(LEFT($E547,2)),"0"&amp;VALUE(LEFT($E547,2))),Sheet1!$E:$E,Sheet1!$F:$F)),"")</f>
        <v>宮城県</v>
      </c>
      <c r="G547" s="4" t="str">
        <f t="shared" si="17"/>
        <v>公立</v>
      </c>
      <c r="H547" s="7" t="str">
        <f>IF($D547="上記以外の高等学校等",_xlfn.XLOOKUP(IF(VALUE(LEFT($E547,2))&gt;10,VALUE(LEFT($E547,2)),"0"&amp;VALUE(LEFT($E547,2))),Sheet1!$E:$E,Sheet1!$F:$F)&amp;"所在の"&amp;$D547,IF(OR($B547=1,$B547=2),$D547&amp;$C547,IF($B547=3,$D547&amp;"学校",IF($B547=6,_xlfn.TEXTBEFORE($D547,"高専")&amp;$C547,IF($B547=8,$C547&amp;"（"&amp;$D547&amp;"）",IF($B547=9,$D547,""))))))</f>
        <v>古川工業高等学校</v>
      </c>
    </row>
    <row r="548" spans="1:8">
      <c r="A548" s="4">
        <v>2</v>
      </c>
      <c r="B548" s="7">
        <v>1</v>
      </c>
      <c r="C548" s="7" t="str">
        <f t="shared" si="16"/>
        <v>高等学校</v>
      </c>
      <c r="D548" s="7" t="s">
        <v>10569</v>
      </c>
      <c r="E548" s="8" t="s">
        <v>10570</v>
      </c>
      <c r="F548" s="4" t="str">
        <f>IFERROR(IF(VALUE(LEFT($E548,5))&gt;50000,"",_xlfn.XLOOKUP(IF(VALUE(LEFT($E548,2))&gt;9,VALUE(LEFT($E548,2)),"0"&amp;VALUE(LEFT($E548,2))),Sheet1!$E:$E,Sheet1!$F:$F)),"")</f>
        <v>宮城県</v>
      </c>
      <c r="G548" s="4" t="str">
        <f t="shared" si="17"/>
        <v>公立</v>
      </c>
      <c r="H548" s="7" t="str">
        <f>IF($D548="上記以外の高等学校等",_xlfn.XLOOKUP(IF(VALUE(LEFT($E548,2))&gt;10,VALUE(LEFT($E548,2)),"0"&amp;VALUE(LEFT($E548,2))),Sheet1!$E:$E,Sheet1!$F:$F)&amp;"所在の"&amp;$D548,IF(OR($B548=1,$B548=2),$D548&amp;$C548,IF($B548=3,$D548&amp;"学校",IF($B548=6,_xlfn.TEXTBEFORE($D548,"高専")&amp;$C548,IF($B548=8,$C548&amp;"（"&amp;$D548&amp;"）",IF($B548=9,$D548,""))))))</f>
        <v>石巻工業高等学校</v>
      </c>
    </row>
    <row r="549" spans="1:8">
      <c r="A549" s="4">
        <v>2</v>
      </c>
      <c r="B549" s="7">
        <v>1</v>
      </c>
      <c r="C549" s="7" t="str">
        <f t="shared" si="16"/>
        <v>高等学校</v>
      </c>
      <c r="D549" s="7" t="s">
        <v>10567</v>
      </c>
      <c r="E549" s="8" t="s">
        <v>10568</v>
      </c>
      <c r="F549" s="4" t="str">
        <f>IFERROR(IF(VALUE(LEFT($E549,5))&gt;50000,"",_xlfn.XLOOKUP(IF(VALUE(LEFT($E549,2))&gt;9,VALUE(LEFT($E549,2)),"0"&amp;VALUE(LEFT($E549,2))),Sheet1!$E:$E,Sheet1!$F:$F)),"")</f>
        <v>宮城県</v>
      </c>
      <c r="G549" s="4" t="str">
        <f t="shared" si="17"/>
        <v>公立</v>
      </c>
      <c r="H549" s="7" t="str">
        <f>IF($D549="上記以外の高等学校等",_xlfn.XLOOKUP(IF(VALUE(LEFT($E549,2))&gt;10,VALUE(LEFT($E549,2)),"0"&amp;VALUE(LEFT($E549,2))),Sheet1!$E:$E,Sheet1!$F:$F)&amp;"所在の"&amp;$D549,IF(OR($B549=1,$B549=2),$D549&amp;$C549,IF($B549=3,$D549&amp;"学校",IF($B549=6,_xlfn.TEXTBEFORE($D549,"高専")&amp;$C549,IF($B549=8,$C549&amp;"（"&amp;$D549&amp;"）",IF($B549=9,$D549,""))))))</f>
        <v>白石工業高等学校</v>
      </c>
    </row>
    <row r="550" spans="1:8">
      <c r="A550" s="4">
        <v>2</v>
      </c>
      <c r="B550" s="7">
        <v>1</v>
      </c>
      <c r="C550" s="7" t="str">
        <f t="shared" si="16"/>
        <v>高等学校</v>
      </c>
      <c r="D550" s="7" t="s">
        <v>10565</v>
      </c>
      <c r="E550" s="8" t="s">
        <v>10566</v>
      </c>
      <c r="F550" s="4" t="str">
        <f>IFERROR(IF(VALUE(LEFT($E550,5))&gt;50000,"",_xlfn.XLOOKUP(IF(VALUE(LEFT($E550,2))&gt;9,VALUE(LEFT($E550,2)),"0"&amp;VALUE(LEFT($E550,2))),Sheet1!$E:$E,Sheet1!$F:$F)),"")</f>
        <v>宮城県</v>
      </c>
      <c r="G550" s="4" t="str">
        <f t="shared" si="17"/>
        <v>公立</v>
      </c>
      <c r="H550" s="7" t="str">
        <f>IF($D550="上記以外の高等学校等",_xlfn.XLOOKUP(IF(VALUE(LEFT($E550,2))&gt;10,VALUE(LEFT($E550,2)),"0"&amp;VALUE(LEFT($E550,2))),Sheet1!$E:$E,Sheet1!$F:$F)&amp;"所在の"&amp;$D550,IF(OR($B550=1,$B550=2),$D550&amp;$C550,IF($B550=3,$D550&amp;"学校",IF($B550=6,_xlfn.TEXTBEFORE($D550,"高専")&amp;$C550,IF($B550=8,$C550&amp;"（"&amp;$D550&amp;"）",IF($B550=9,$D550,""))))))</f>
        <v>石巻商業高等学校</v>
      </c>
    </row>
    <row r="551" spans="1:8">
      <c r="A551" s="4">
        <v>2</v>
      </c>
      <c r="B551" s="7">
        <v>1</v>
      </c>
      <c r="C551" s="7" t="str">
        <f t="shared" si="16"/>
        <v>高等学校</v>
      </c>
      <c r="D551" s="7" t="s">
        <v>10563</v>
      </c>
      <c r="E551" s="8" t="s">
        <v>10564</v>
      </c>
      <c r="F551" s="4" t="str">
        <f>IFERROR(IF(VALUE(LEFT($E551,5))&gt;50000,"",_xlfn.XLOOKUP(IF(VALUE(LEFT($E551,2))&gt;9,VALUE(LEFT($E551,2)),"0"&amp;VALUE(LEFT($E551,2))),Sheet1!$E:$E,Sheet1!$F:$F)),"")</f>
        <v>宮城県</v>
      </c>
      <c r="G551" s="4" t="str">
        <f t="shared" si="17"/>
        <v>公立</v>
      </c>
      <c r="H551" s="7" t="str">
        <f>IF($D551="上記以外の高等学校等",_xlfn.XLOOKUP(IF(VALUE(LEFT($E551,2))&gt;10,VALUE(LEFT($E551,2)),"0"&amp;VALUE(LEFT($E551,2))),Sheet1!$E:$E,Sheet1!$F:$F)&amp;"所在の"&amp;$D551,IF(OR($B551=1,$B551=2),$D551&amp;$C551,IF($B551=3,$D551&amp;"学校",IF($B551=6,_xlfn.TEXTBEFORE($D551,"高専")&amp;$C551,IF($B551=8,$C551&amp;"（"&amp;$D551&amp;"）",IF($B551=9,$D551,""))))))</f>
        <v>鹿島台商業高等学校</v>
      </c>
    </row>
    <row r="552" spans="1:8">
      <c r="A552" s="4">
        <v>2</v>
      </c>
      <c r="B552" s="7">
        <v>1</v>
      </c>
      <c r="C552" s="7" t="str">
        <f t="shared" si="16"/>
        <v>高等学校</v>
      </c>
      <c r="D552" s="7" t="s">
        <v>10561</v>
      </c>
      <c r="E552" s="8" t="s">
        <v>10562</v>
      </c>
      <c r="F552" s="4" t="str">
        <f>IFERROR(IF(VALUE(LEFT($E552,5))&gt;50000,"",_xlfn.XLOOKUP(IF(VALUE(LEFT($E552,2))&gt;9,VALUE(LEFT($E552,2)),"0"&amp;VALUE(LEFT($E552,2))),Sheet1!$E:$E,Sheet1!$F:$F)),"")</f>
        <v>宮城県</v>
      </c>
      <c r="G552" s="4" t="str">
        <f t="shared" si="17"/>
        <v>公立</v>
      </c>
      <c r="H552" s="7" t="str">
        <f>IF($D552="上記以外の高等学校等",_xlfn.XLOOKUP(IF(VALUE(LEFT($E552,2))&gt;10,VALUE(LEFT($E552,2)),"0"&amp;VALUE(LEFT($E552,2))),Sheet1!$E:$E,Sheet1!$F:$F)&amp;"所在の"&amp;$D552,IF(OR($B552=1,$B552=2),$D552&amp;$C552,IF($B552=3,$D552&amp;"学校",IF($B552=6,_xlfn.TEXTBEFORE($D552,"高専")&amp;$C552,IF($B552=8,$C552&amp;"（"&amp;$D552&amp;"）",IF($B552=9,$D552,""))))))</f>
        <v>一迫商業高等学校</v>
      </c>
    </row>
    <row r="553" spans="1:8">
      <c r="A553" s="4">
        <v>2</v>
      </c>
      <c r="B553" s="7">
        <v>1</v>
      </c>
      <c r="C553" s="7" t="str">
        <f t="shared" si="16"/>
        <v>高等学校</v>
      </c>
      <c r="D553" s="7" t="s">
        <v>1549</v>
      </c>
      <c r="E553" s="8" t="s">
        <v>10560</v>
      </c>
      <c r="F553" s="4" t="str">
        <f>IFERROR(IF(VALUE(LEFT($E553,5))&gt;50000,"",_xlfn.XLOOKUP(IF(VALUE(LEFT($E553,2))&gt;9,VALUE(LEFT($E553,2)),"0"&amp;VALUE(LEFT($E553,2))),Sheet1!$E:$E,Sheet1!$F:$F)),"")</f>
        <v>宮城県</v>
      </c>
      <c r="G553" s="4" t="str">
        <f t="shared" si="17"/>
        <v>公立</v>
      </c>
      <c r="H553" s="7" t="str">
        <f>IF($D553="上記以外の高等学校等",_xlfn.XLOOKUP(IF(VALUE(LEFT($E553,2))&gt;10,VALUE(LEFT($E553,2)),"0"&amp;VALUE(LEFT($E553,2))),Sheet1!$E:$E,Sheet1!$F:$F)&amp;"所在の"&amp;$D553,IF(OR($B553=1,$B553=2),$D553&amp;$C553,IF($B553=3,$D553&amp;"学校",IF($B553=6,_xlfn.TEXTBEFORE($D553,"高専")&amp;$C553,IF($B553=8,$C553&amp;"（"&amp;$D553&amp;"）",IF($B553=9,$D553,""))))))</f>
        <v>水産高等学校</v>
      </c>
    </row>
    <row r="554" spans="1:8">
      <c r="A554" s="4">
        <v>2</v>
      </c>
      <c r="B554" s="7">
        <v>1</v>
      </c>
      <c r="C554" s="7" t="str">
        <f t="shared" si="16"/>
        <v>高等学校</v>
      </c>
      <c r="D554" s="7" t="s">
        <v>10558</v>
      </c>
      <c r="E554" s="8" t="s">
        <v>10559</v>
      </c>
      <c r="F554" s="4" t="str">
        <f>IFERROR(IF(VALUE(LEFT($E554,5))&gt;50000,"",_xlfn.XLOOKUP(IF(VALUE(LEFT($E554,2))&gt;9,VALUE(LEFT($E554,2)),"0"&amp;VALUE(LEFT($E554,2))),Sheet1!$E:$E,Sheet1!$F:$F)),"")</f>
        <v>宮城県</v>
      </c>
      <c r="G554" s="4" t="str">
        <f t="shared" si="17"/>
        <v>公立</v>
      </c>
      <c r="H554" s="7" t="str">
        <f>IF($D554="上記以外の高等学校等",_xlfn.XLOOKUP(IF(VALUE(LEFT($E554,2))&gt;10,VALUE(LEFT($E554,2)),"0"&amp;VALUE(LEFT($E554,2))),Sheet1!$E:$E,Sheet1!$F:$F)&amp;"所在の"&amp;$D554,IF(OR($B554=1,$B554=2),$D554&amp;$C554,IF($B554=3,$D554&amp;"学校",IF($B554=6,_xlfn.TEXTBEFORE($D554,"高専")&amp;$C554,IF($B554=8,$C554&amp;"（"&amp;$D554&amp;"）",IF($B554=9,$D554,""))))))</f>
        <v>気仙沼向洋高等学校</v>
      </c>
    </row>
    <row r="555" spans="1:8">
      <c r="A555" s="4">
        <v>2</v>
      </c>
      <c r="B555" s="7">
        <v>1</v>
      </c>
      <c r="C555" s="7" t="str">
        <f t="shared" si="16"/>
        <v>高等学校</v>
      </c>
      <c r="D555" s="7" t="s">
        <v>10556</v>
      </c>
      <c r="E555" s="8" t="s">
        <v>10557</v>
      </c>
      <c r="F555" s="4" t="str">
        <f>IFERROR(IF(VALUE(LEFT($E555,5))&gt;50000,"",_xlfn.XLOOKUP(IF(VALUE(LEFT($E555,2))&gt;9,VALUE(LEFT($E555,2)),"0"&amp;VALUE(LEFT($E555,2))),Sheet1!$E:$E,Sheet1!$F:$F)),"")</f>
        <v>宮城県</v>
      </c>
      <c r="G555" s="4" t="str">
        <f t="shared" si="17"/>
        <v>公立</v>
      </c>
      <c r="H555" s="7" t="str">
        <f>IF($D555="上記以外の高等学校等",_xlfn.XLOOKUP(IF(VALUE(LEFT($E555,2))&gt;10,VALUE(LEFT($E555,2)),"0"&amp;VALUE(LEFT($E555,2))),Sheet1!$E:$E,Sheet1!$F:$F)&amp;"所在の"&amp;$D555,IF(OR($B555=1,$B555=2),$D555&amp;$C555,IF($B555=3,$D555&amp;"学校",IF($B555=6,_xlfn.TEXTBEFORE($D555,"高専")&amp;$C555,IF($B555=8,$C555&amp;"（"&amp;$D555&amp;"）",IF($B555=9,$D555,""))))))</f>
        <v>仙台南高等学校</v>
      </c>
    </row>
    <row r="556" spans="1:8">
      <c r="A556" s="4">
        <v>3</v>
      </c>
      <c r="B556" s="7">
        <v>1</v>
      </c>
      <c r="C556" s="7" t="str">
        <f t="shared" si="16"/>
        <v>高等学校</v>
      </c>
      <c r="D556" s="7" t="s">
        <v>10554</v>
      </c>
      <c r="E556" s="8" t="s">
        <v>10555</v>
      </c>
      <c r="F556" s="4" t="str">
        <f>IFERROR(IF(VALUE(LEFT($E556,5))&gt;50000,"",_xlfn.XLOOKUP(IF(VALUE(LEFT($E556,2))&gt;9,VALUE(LEFT($E556,2)),"0"&amp;VALUE(LEFT($E556,2))),Sheet1!$E:$E,Sheet1!$F:$F)),"")</f>
        <v>宮城県</v>
      </c>
      <c r="G556" s="4" t="str">
        <f t="shared" si="17"/>
        <v>公立</v>
      </c>
      <c r="H556" s="7" t="str">
        <f>IF($D556="上記以外の高等学校等",_xlfn.XLOOKUP(IF(VALUE(LEFT($E556,2))&gt;10,VALUE(LEFT($E556,2)),"0"&amp;VALUE(LEFT($E556,2))),Sheet1!$E:$E,Sheet1!$F:$F)&amp;"所在の"&amp;$D556,IF(OR($B556=1,$B556=2),$D556&amp;$C556,IF($B556=3,$D556&amp;"学校",IF($B556=6,_xlfn.TEXTBEFORE($D556,"高専")&amp;$C556,IF($B556=8,$C556&amp;"（"&amp;$D556&amp;"）",IF($B556=9,$D556,""))))))</f>
        <v>仙台高等学校</v>
      </c>
    </row>
    <row r="557" spans="1:8">
      <c r="A557" s="4">
        <v>3</v>
      </c>
      <c r="B557" s="7">
        <v>1</v>
      </c>
      <c r="C557" s="7" t="str">
        <f t="shared" si="16"/>
        <v>高等学校</v>
      </c>
      <c r="D557" s="7" t="s">
        <v>10552</v>
      </c>
      <c r="E557" s="8" t="s">
        <v>10553</v>
      </c>
      <c r="F557" s="4" t="str">
        <f>IFERROR(IF(VALUE(LEFT($E557,5))&gt;50000,"",_xlfn.XLOOKUP(IF(VALUE(LEFT($E557,2))&gt;9,VALUE(LEFT($E557,2)),"0"&amp;VALUE(LEFT($E557,2))),Sheet1!$E:$E,Sheet1!$F:$F)),"")</f>
        <v>宮城県</v>
      </c>
      <c r="G557" s="4" t="str">
        <f t="shared" si="17"/>
        <v>公立</v>
      </c>
      <c r="H557" s="7" t="str">
        <f>IF($D557="上記以外の高等学校等",_xlfn.XLOOKUP(IF(VALUE(LEFT($E557,2))&gt;10,VALUE(LEFT($E557,2)),"0"&amp;VALUE(LEFT($E557,2))),Sheet1!$E:$E,Sheet1!$F:$F)&amp;"所在の"&amp;$D557,IF(OR($B557=1,$B557=2),$D557&amp;$C557,IF($B557=3,$D557&amp;"学校",IF($B557=6,_xlfn.TEXTBEFORE($D557,"高専")&amp;$C557,IF($B557=8,$C557&amp;"（"&amp;$D557&amp;"）",IF($B557=9,$D557,""))))))</f>
        <v>仙台工業高等学校</v>
      </c>
    </row>
    <row r="558" spans="1:8">
      <c r="A558" s="4">
        <v>2</v>
      </c>
      <c r="B558" s="7">
        <v>1</v>
      </c>
      <c r="C558" s="7" t="str">
        <f t="shared" si="16"/>
        <v>高等学校</v>
      </c>
      <c r="D558" s="7" t="s">
        <v>10550</v>
      </c>
      <c r="E558" s="8" t="s">
        <v>10551</v>
      </c>
      <c r="F558" s="4" t="str">
        <f>IFERROR(IF(VALUE(LEFT($E558,5))&gt;50000,"",_xlfn.XLOOKUP(IF(VALUE(LEFT($E558,2))&gt;9,VALUE(LEFT($E558,2)),"0"&amp;VALUE(LEFT($E558,2))),Sheet1!$E:$E,Sheet1!$F:$F)),"")</f>
        <v>宮城県</v>
      </c>
      <c r="G558" s="4" t="str">
        <f t="shared" si="17"/>
        <v>公立</v>
      </c>
      <c r="H558" s="7" t="str">
        <f>IF($D558="上記以外の高等学校等",_xlfn.XLOOKUP(IF(VALUE(LEFT($E558,2))&gt;10,VALUE(LEFT($E558,2)),"0"&amp;VALUE(LEFT($E558,2))),Sheet1!$E:$E,Sheet1!$F:$F)&amp;"所在の"&amp;$D558,IF(OR($B558=1,$B558=2),$D558&amp;$C558,IF($B558=3,$D558&amp;"学校",IF($B558=6,_xlfn.TEXTBEFORE($D558,"高専")&amp;$C558,IF($B558=8,$C558&amp;"（"&amp;$D558&amp;"）",IF($B558=9,$D558,""))))))</f>
        <v>貞山高等学校</v>
      </c>
    </row>
    <row r="559" spans="1:8">
      <c r="A559" s="4">
        <v>2</v>
      </c>
      <c r="B559" s="7">
        <v>1</v>
      </c>
      <c r="C559" s="7" t="str">
        <f t="shared" si="16"/>
        <v>高等学校</v>
      </c>
      <c r="D559" s="7" t="s">
        <v>10548</v>
      </c>
      <c r="E559" s="8" t="s">
        <v>10549</v>
      </c>
      <c r="F559" s="4" t="str">
        <f>IFERROR(IF(VALUE(LEFT($E559,5))&gt;50000,"",_xlfn.XLOOKUP(IF(VALUE(LEFT($E559,2))&gt;9,VALUE(LEFT($E559,2)),"0"&amp;VALUE(LEFT($E559,2))),Sheet1!$E:$E,Sheet1!$F:$F)),"")</f>
        <v>宮城県</v>
      </c>
      <c r="G559" s="4" t="str">
        <f t="shared" si="17"/>
        <v>公立</v>
      </c>
      <c r="H559" s="7" t="str">
        <f>IF($D559="上記以外の高等学校等",_xlfn.XLOOKUP(IF(VALUE(LEFT($E559,2))&gt;10,VALUE(LEFT($E559,2)),"0"&amp;VALUE(LEFT($E559,2))),Sheet1!$E:$E,Sheet1!$F:$F)&amp;"所在の"&amp;$D559,IF(OR($B559=1,$B559=2),$D559&amp;$C559,IF($B559=3,$D559&amp;"学校",IF($B559=6,_xlfn.TEXTBEFORE($D559,"高専")&amp;$C559,IF($B559=8,$C559&amp;"（"&amp;$D559&amp;"）",IF($B559=9,$D559,""))))))</f>
        <v>名取北高等学校</v>
      </c>
    </row>
    <row r="560" spans="1:8">
      <c r="A560" s="4">
        <v>2</v>
      </c>
      <c r="B560" s="7">
        <v>1</v>
      </c>
      <c r="C560" s="7" t="str">
        <f t="shared" si="16"/>
        <v>高等学校</v>
      </c>
      <c r="D560" s="7" t="s">
        <v>2654</v>
      </c>
      <c r="E560" s="8" t="s">
        <v>10547</v>
      </c>
      <c r="F560" s="4" t="str">
        <f>IFERROR(IF(VALUE(LEFT($E560,5))&gt;50000,"",_xlfn.XLOOKUP(IF(VALUE(LEFT($E560,2))&gt;9,VALUE(LEFT($E560,2)),"0"&amp;VALUE(LEFT($E560,2))),Sheet1!$E:$E,Sheet1!$F:$F)),"")</f>
        <v>宮城県</v>
      </c>
      <c r="G560" s="4" t="str">
        <f t="shared" si="17"/>
        <v>公立</v>
      </c>
      <c r="H560" s="7" t="str">
        <f>IF($D560="上記以外の高等学校等",_xlfn.XLOOKUP(IF(VALUE(LEFT($E560,2))&gt;10,VALUE(LEFT($E560,2)),"0"&amp;VALUE(LEFT($E560,2))),Sheet1!$E:$E,Sheet1!$F:$F)&amp;"所在の"&amp;$D560,IF(OR($B560=1,$B560=2),$D560&amp;$C560,IF($B560=3,$D560&amp;"学校",IF($B560=6,_xlfn.TEXTBEFORE($D560,"高専")&amp;$C560,IF($B560=8,$C560&amp;"（"&amp;$D560&amp;"）",IF($B560=9,$D560,""))))))</f>
        <v>松山高等学校</v>
      </c>
    </row>
    <row r="561" spans="1:8">
      <c r="A561" s="4">
        <v>2</v>
      </c>
      <c r="B561" s="7">
        <v>1</v>
      </c>
      <c r="C561" s="7" t="str">
        <f t="shared" si="16"/>
        <v>高等学校</v>
      </c>
      <c r="D561" s="7" t="s">
        <v>10545</v>
      </c>
      <c r="E561" s="8" t="s">
        <v>10546</v>
      </c>
      <c r="F561" s="4" t="str">
        <f>IFERROR(IF(VALUE(LEFT($E561,5))&gt;50000,"",_xlfn.XLOOKUP(IF(VALUE(LEFT($E561,2))&gt;9,VALUE(LEFT($E561,2)),"0"&amp;VALUE(LEFT($E561,2))),Sheet1!$E:$E,Sheet1!$F:$F)),"")</f>
        <v>宮城県</v>
      </c>
      <c r="G561" s="4" t="str">
        <f t="shared" si="17"/>
        <v>公立</v>
      </c>
      <c r="H561" s="7" t="str">
        <f>IF($D561="上記以外の高等学校等",_xlfn.XLOOKUP(IF(VALUE(LEFT($E561,2))&gt;10,VALUE(LEFT($E561,2)),"0"&amp;VALUE(LEFT($E561,2))),Sheet1!$E:$E,Sheet1!$F:$F)&amp;"所在の"&amp;$D561,IF(OR($B561=1,$B561=2),$D561&amp;$C561,IF($B561=3,$D561&amp;"学校",IF($B561=6,_xlfn.TEXTBEFORE($D561,"高専")&amp;$C561,IF($B561=8,$C561&amp;"（"&amp;$D561&amp;"）",IF($B561=9,$D561,""))))))</f>
        <v>泉松陵高等学校</v>
      </c>
    </row>
    <row r="562" spans="1:8">
      <c r="A562" s="4">
        <v>2</v>
      </c>
      <c r="B562" s="7">
        <v>1</v>
      </c>
      <c r="C562" s="7" t="str">
        <f t="shared" si="16"/>
        <v>高等学校</v>
      </c>
      <c r="D562" s="7" t="s">
        <v>10543</v>
      </c>
      <c r="E562" s="8" t="s">
        <v>10544</v>
      </c>
      <c r="F562" s="4" t="str">
        <f>IFERROR(IF(VALUE(LEFT($E562,5))&gt;50000,"",_xlfn.XLOOKUP(IF(VALUE(LEFT($E562,2))&gt;9,VALUE(LEFT($E562,2)),"0"&amp;VALUE(LEFT($E562,2))),Sheet1!$E:$E,Sheet1!$F:$F)),"")</f>
        <v>宮城県</v>
      </c>
      <c r="G562" s="4" t="str">
        <f t="shared" si="17"/>
        <v>公立</v>
      </c>
      <c r="H562" s="7" t="str">
        <f>IF($D562="上記以外の高等学校等",_xlfn.XLOOKUP(IF(VALUE(LEFT($E562,2))&gt;10,VALUE(LEFT($E562,2)),"0"&amp;VALUE(LEFT($E562,2))),Sheet1!$E:$E,Sheet1!$F:$F)&amp;"所在の"&amp;$D562,IF(OR($B562=1,$B562=2),$D562&amp;$C562,IF($B562=3,$D562&amp;"学校",IF($B562=6,_xlfn.TEXTBEFORE($D562,"高専")&amp;$C562,IF($B562=8,$C562&amp;"（"&amp;$D562&amp;"）",IF($B562=9,$D562,""))))))</f>
        <v>仙台西高等学校</v>
      </c>
    </row>
    <row r="563" spans="1:8">
      <c r="A563" s="4">
        <v>2</v>
      </c>
      <c r="B563" s="7">
        <v>1</v>
      </c>
      <c r="C563" s="7" t="str">
        <f t="shared" si="16"/>
        <v>高等学校</v>
      </c>
      <c r="D563" s="7" t="s">
        <v>10541</v>
      </c>
      <c r="E563" s="8" t="s">
        <v>10542</v>
      </c>
      <c r="F563" s="4" t="str">
        <f>IFERROR(IF(VALUE(LEFT($E563,5))&gt;50000,"",_xlfn.XLOOKUP(IF(VALUE(LEFT($E563,2))&gt;9,VALUE(LEFT($E563,2)),"0"&amp;VALUE(LEFT($E563,2))),Sheet1!$E:$E,Sheet1!$F:$F)),"")</f>
        <v>宮城県</v>
      </c>
      <c r="G563" s="4" t="str">
        <f t="shared" si="17"/>
        <v>公立</v>
      </c>
      <c r="H563" s="7" t="str">
        <f>IF($D563="上記以外の高等学校等",_xlfn.XLOOKUP(IF(VALUE(LEFT($E563,2))&gt;10,VALUE(LEFT($E563,2)),"0"&amp;VALUE(LEFT($E563,2))),Sheet1!$E:$E,Sheet1!$F:$F)&amp;"所在の"&amp;$D563,IF(OR($B563=1,$B563=2),$D563&amp;$C563,IF($B563=3,$D563&amp;"学校",IF($B563=6,_xlfn.TEXTBEFORE($D563,"高専")&amp;$C563,IF($B563=8,$C563&amp;"（"&amp;$D563&amp;"）",IF($B563=9,$D563,""))))))</f>
        <v>泉館山高等学校</v>
      </c>
    </row>
    <row r="564" spans="1:8">
      <c r="A564" s="4">
        <v>2</v>
      </c>
      <c r="B564" s="7">
        <v>1</v>
      </c>
      <c r="C564" s="7" t="str">
        <f t="shared" si="16"/>
        <v>高等学校</v>
      </c>
      <c r="D564" s="7" t="s">
        <v>10539</v>
      </c>
      <c r="E564" s="8" t="s">
        <v>10540</v>
      </c>
      <c r="F564" s="4" t="str">
        <f>IFERROR(IF(VALUE(LEFT($E564,5))&gt;50000,"",_xlfn.XLOOKUP(IF(VALUE(LEFT($E564,2))&gt;9,VALUE(LEFT($E564,2)),"0"&amp;VALUE(LEFT($E564,2))),Sheet1!$E:$E,Sheet1!$F:$F)),"")</f>
        <v>宮城県</v>
      </c>
      <c r="G564" s="4" t="str">
        <f t="shared" si="17"/>
        <v>公立</v>
      </c>
      <c r="H564" s="7" t="str">
        <f>IF($D564="上記以外の高等学校等",_xlfn.XLOOKUP(IF(VALUE(LEFT($E564,2))&gt;10,VALUE(LEFT($E564,2)),"0"&amp;VALUE(LEFT($E564,2))),Sheet1!$E:$E,Sheet1!$F:$F)&amp;"所在の"&amp;$D564,IF(OR($B564=1,$B564=2),$D564&amp;$C564,IF($B564=3,$D564&amp;"学校",IF($B564=6,_xlfn.TEXTBEFORE($D564,"高専")&amp;$C564,IF($B564=8,$C564&amp;"（"&amp;$D564&amp;"）",IF($B564=9,$D564,""))))))</f>
        <v>宮城広瀬高等学校</v>
      </c>
    </row>
    <row r="565" spans="1:8">
      <c r="A565" s="4">
        <v>2</v>
      </c>
      <c r="B565" s="7">
        <v>1</v>
      </c>
      <c r="C565" s="7" t="str">
        <f t="shared" si="16"/>
        <v>高等学校</v>
      </c>
      <c r="D565" s="7" t="s">
        <v>10537</v>
      </c>
      <c r="E565" s="8" t="s">
        <v>10538</v>
      </c>
      <c r="F565" s="4" t="str">
        <f>IFERROR(IF(VALUE(LEFT($E565,5))&gt;50000,"",_xlfn.XLOOKUP(IF(VALUE(LEFT($E565,2))&gt;9,VALUE(LEFT($E565,2)),"0"&amp;VALUE(LEFT($E565,2))),Sheet1!$E:$E,Sheet1!$F:$F)),"")</f>
        <v>宮城県</v>
      </c>
      <c r="G565" s="4" t="str">
        <f t="shared" si="17"/>
        <v>公立</v>
      </c>
      <c r="H565" s="7" t="str">
        <f>IF($D565="上記以外の高等学校等",_xlfn.XLOOKUP(IF(VALUE(LEFT($E565,2))&gt;10,VALUE(LEFT($E565,2)),"0"&amp;VALUE(LEFT($E565,2))),Sheet1!$E:$E,Sheet1!$F:$F)&amp;"所在の"&amp;$D565,IF(OR($B565=1,$B565=2),$D565&amp;$C565,IF($B565=3,$D565&amp;"学校",IF($B565=6,_xlfn.TEXTBEFORE($D565,"高専")&amp;$C565,IF($B565=8,$C565&amp;"（"&amp;$D565&amp;"）",IF($B565=9,$D565,""))))))</f>
        <v>利府高等学校</v>
      </c>
    </row>
    <row r="566" spans="1:8">
      <c r="A566" s="4">
        <v>2</v>
      </c>
      <c r="B566" s="7">
        <v>1</v>
      </c>
      <c r="C566" s="7" t="str">
        <f t="shared" si="16"/>
        <v>高等学校</v>
      </c>
      <c r="D566" s="7" t="s">
        <v>10535</v>
      </c>
      <c r="E566" s="8" t="s">
        <v>10536</v>
      </c>
      <c r="F566" s="4" t="str">
        <f>IFERROR(IF(VALUE(LEFT($E566,5))&gt;50000,"",_xlfn.XLOOKUP(IF(VALUE(LEFT($E566,2))&gt;9,VALUE(LEFT($E566,2)),"0"&amp;VALUE(LEFT($E566,2))),Sheet1!$E:$E,Sheet1!$F:$F)),"")</f>
        <v>宮城県</v>
      </c>
      <c r="G566" s="4" t="str">
        <f t="shared" si="17"/>
        <v>公立</v>
      </c>
      <c r="H566" s="7" t="str">
        <f>IF($D566="上記以外の高等学校等",_xlfn.XLOOKUP(IF(VALUE(LEFT($E566,2))&gt;10,VALUE(LEFT($E566,2)),"0"&amp;VALUE(LEFT($E566,2))),Sheet1!$E:$E,Sheet1!$F:$F)&amp;"所在の"&amp;$D566,IF(OR($B566=1,$B566=2),$D566&amp;$C566,IF($B566=3,$D566&amp;"学校",IF($B566=6,_xlfn.TEXTBEFORE($D566,"高専")&amp;$C566,IF($B566=8,$C566&amp;"（"&amp;$D566&amp;"）",IF($B566=9,$D566,""))))))</f>
        <v>石巻西高等学校</v>
      </c>
    </row>
    <row r="567" spans="1:8">
      <c r="A567" s="4">
        <v>2</v>
      </c>
      <c r="B567" s="7">
        <v>1</v>
      </c>
      <c r="C567" s="7" t="str">
        <f t="shared" si="16"/>
        <v>高等学校</v>
      </c>
      <c r="D567" s="7" t="s">
        <v>10533</v>
      </c>
      <c r="E567" s="8" t="s">
        <v>10534</v>
      </c>
      <c r="F567" s="4" t="str">
        <f>IFERROR(IF(VALUE(LEFT($E567,5))&gt;50000,"",_xlfn.XLOOKUP(IF(VALUE(LEFT($E567,2))&gt;9,VALUE(LEFT($E567,2)),"0"&amp;VALUE(LEFT($E567,2))),Sheet1!$E:$E,Sheet1!$F:$F)),"")</f>
        <v>宮城県</v>
      </c>
      <c r="G567" s="4" t="str">
        <f t="shared" si="17"/>
        <v>公立</v>
      </c>
      <c r="H567" s="7" t="str">
        <f>IF($D567="上記以外の高等学校等",_xlfn.XLOOKUP(IF(VALUE(LEFT($E567,2))&gt;10,VALUE(LEFT($E567,2)),"0"&amp;VALUE(LEFT($E567,2))),Sheet1!$E:$E,Sheet1!$F:$F)&amp;"所在の"&amp;$D567,IF(OR($B567=1,$B567=2),$D567&amp;$C567,IF($B567=3,$D567&amp;"学校",IF($B567=6,_xlfn.TEXTBEFORE($D567,"高専")&amp;$C567,IF($B567=8,$C567&amp;"（"&amp;$D567&amp;"）",IF($B567=9,$D567,""))))))</f>
        <v>柴田高等学校</v>
      </c>
    </row>
    <row r="568" spans="1:8">
      <c r="A568" s="4">
        <v>2</v>
      </c>
      <c r="B568" s="7">
        <v>1</v>
      </c>
      <c r="C568" s="7" t="str">
        <f t="shared" si="16"/>
        <v>高等学校</v>
      </c>
      <c r="D568" s="7" t="s">
        <v>10531</v>
      </c>
      <c r="E568" s="8" t="s">
        <v>10532</v>
      </c>
      <c r="F568" s="4" t="str">
        <f>IFERROR(IF(VALUE(LEFT($E568,5))&gt;50000,"",_xlfn.XLOOKUP(IF(VALUE(LEFT($E568,2))&gt;9,VALUE(LEFT($E568,2)),"0"&amp;VALUE(LEFT($E568,2))),Sheet1!$E:$E,Sheet1!$F:$F)),"")</f>
        <v>宮城県</v>
      </c>
      <c r="G568" s="4" t="str">
        <f t="shared" si="17"/>
        <v>公立</v>
      </c>
      <c r="H568" s="7" t="str">
        <f>IF($D568="上記以外の高等学校等",_xlfn.XLOOKUP(IF(VALUE(LEFT($E568,2))&gt;10,VALUE(LEFT($E568,2)),"0"&amp;VALUE(LEFT($E568,2))),Sheet1!$E:$E,Sheet1!$F:$F)&amp;"所在の"&amp;$D568,IF(OR($B568=1,$B568=2),$D568&amp;$C568,IF($B568=3,$D568&amp;"学校",IF($B568=6,_xlfn.TEXTBEFORE($D568,"高専")&amp;$C568,IF($B568=8,$C568&amp;"（"&amp;$D568&amp;"）",IF($B568=9,$D568,""))))))</f>
        <v>仙台東高等学校</v>
      </c>
    </row>
    <row r="569" spans="1:8">
      <c r="A569" s="4">
        <v>2</v>
      </c>
      <c r="B569" s="7">
        <v>1</v>
      </c>
      <c r="C569" s="7" t="str">
        <f t="shared" si="16"/>
        <v>高等学校</v>
      </c>
      <c r="D569" s="7" t="s">
        <v>10529</v>
      </c>
      <c r="E569" s="8" t="s">
        <v>10530</v>
      </c>
      <c r="F569" s="4" t="str">
        <f>IFERROR(IF(VALUE(LEFT($E569,5))&gt;50000,"",_xlfn.XLOOKUP(IF(VALUE(LEFT($E569,2))&gt;9,VALUE(LEFT($E569,2)),"0"&amp;VALUE(LEFT($E569,2))),Sheet1!$E:$E,Sheet1!$F:$F)),"")</f>
        <v>宮城県</v>
      </c>
      <c r="G569" s="4" t="str">
        <f t="shared" si="17"/>
        <v>公立</v>
      </c>
      <c r="H569" s="7" t="str">
        <f>IF($D569="上記以外の高等学校等",_xlfn.XLOOKUP(IF(VALUE(LEFT($E569,2))&gt;10,VALUE(LEFT($E569,2)),"0"&amp;VALUE(LEFT($E569,2))),Sheet1!$E:$E,Sheet1!$F:$F)&amp;"所在の"&amp;$D569,IF(OR($B569=1,$B569=2),$D569&amp;$C569,IF($B569=3,$D569&amp;"学校",IF($B569=6,_xlfn.TEXTBEFORE($D569,"高専")&amp;$C569,IF($B569=8,$C569&amp;"（"&amp;$D569&amp;"）",IF($B569=9,$D569,""))))))</f>
        <v>富谷高等学校</v>
      </c>
    </row>
    <row r="570" spans="1:8">
      <c r="A570" s="4">
        <v>2</v>
      </c>
      <c r="B570" s="7">
        <v>1</v>
      </c>
      <c r="C570" s="7" t="str">
        <f t="shared" si="16"/>
        <v>高等学校</v>
      </c>
      <c r="D570" s="7" t="s">
        <v>10527</v>
      </c>
      <c r="E570" s="8" t="s">
        <v>10528</v>
      </c>
      <c r="F570" s="4" t="str">
        <f>IFERROR(IF(VALUE(LEFT($E570,5))&gt;50000,"",_xlfn.XLOOKUP(IF(VALUE(LEFT($E570,2))&gt;9,VALUE(LEFT($E570,2)),"0"&amp;VALUE(LEFT($E570,2))),Sheet1!$E:$E,Sheet1!$F:$F)),"")</f>
        <v>宮城県</v>
      </c>
      <c r="G570" s="4" t="str">
        <f t="shared" si="17"/>
        <v>公立</v>
      </c>
      <c r="H570" s="7" t="str">
        <f>IF($D570="上記以外の高等学校等",_xlfn.XLOOKUP(IF(VALUE(LEFT($E570,2))&gt;10,VALUE(LEFT($E570,2)),"0"&amp;VALUE(LEFT($E570,2))),Sheet1!$E:$E,Sheet1!$F:$F)&amp;"所在の"&amp;$D570,IF(OR($B570=1,$B570=2),$D570&amp;$C570,IF($B570=3,$D570&amp;"学校",IF($B570=6,_xlfn.TEXTBEFORE($D570,"高専")&amp;$C570,IF($B570=8,$C570&amp;"（"&amp;$D570&amp;"）",IF($B570=9,$D570,""))))))</f>
        <v>宮城野高等学校</v>
      </c>
    </row>
    <row r="571" spans="1:8">
      <c r="A571" s="4">
        <v>2</v>
      </c>
      <c r="B571" s="7">
        <v>1</v>
      </c>
      <c r="C571" s="7" t="str">
        <f t="shared" si="16"/>
        <v>高等学校</v>
      </c>
      <c r="D571" s="7" t="s">
        <v>10525</v>
      </c>
      <c r="E571" s="8" t="s">
        <v>10526</v>
      </c>
      <c r="F571" s="4" t="str">
        <f>IFERROR(IF(VALUE(LEFT($E571,5))&gt;50000,"",_xlfn.XLOOKUP(IF(VALUE(LEFT($E571,2))&gt;9,VALUE(LEFT($E571,2)),"0"&amp;VALUE(LEFT($E571,2))),Sheet1!$E:$E,Sheet1!$F:$F)),"")</f>
        <v>宮城県</v>
      </c>
      <c r="G571" s="4" t="str">
        <f t="shared" si="17"/>
        <v>公立</v>
      </c>
      <c r="H571" s="7" t="str">
        <f>IF($D571="上記以外の高等学校等",_xlfn.XLOOKUP(IF(VALUE(LEFT($E571,2))&gt;10,VALUE(LEFT($E571,2)),"0"&amp;VALUE(LEFT($E571,2))),Sheet1!$E:$E,Sheet1!$F:$F)&amp;"所在の"&amp;$D571,IF(OR($B571=1,$B571=2),$D571&amp;$C571,IF($B571=3,$D571&amp;"学校",IF($B571=6,_xlfn.TEXTBEFORE($D571,"高専")&amp;$C571,IF($B571=8,$C571&amp;"（"&amp;$D571&amp;"）",IF($B571=9,$D571,""))))))</f>
        <v>蔵王高等学校</v>
      </c>
    </row>
    <row r="572" spans="1:8">
      <c r="A572" s="4">
        <v>2</v>
      </c>
      <c r="B572" s="7">
        <v>1</v>
      </c>
      <c r="C572" s="7" t="str">
        <f t="shared" si="16"/>
        <v>高等学校</v>
      </c>
      <c r="D572" s="7" t="s">
        <v>10523</v>
      </c>
      <c r="E572" s="8" t="s">
        <v>10524</v>
      </c>
      <c r="F572" s="4" t="str">
        <f>IFERROR(IF(VALUE(LEFT($E572,5))&gt;50000,"",_xlfn.XLOOKUP(IF(VALUE(LEFT($E572,2))&gt;9,VALUE(LEFT($E572,2)),"0"&amp;VALUE(LEFT($E572,2))),Sheet1!$E:$E,Sheet1!$F:$F)),"")</f>
        <v>宮城県</v>
      </c>
      <c r="G572" s="4" t="str">
        <f t="shared" si="17"/>
        <v>公立</v>
      </c>
      <c r="H572" s="7" t="str">
        <f>IF($D572="上記以外の高等学校等",_xlfn.XLOOKUP(IF(VALUE(LEFT($E572,2))&gt;10,VALUE(LEFT($E572,2)),"0"&amp;VALUE(LEFT($E572,2))),Sheet1!$E:$E,Sheet1!$F:$F)&amp;"所在の"&amp;$D572,IF(OR($B572=1,$B572=2),$D572&amp;$C572,IF($B572=3,$D572&amp;"学校",IF($B572=6,_xlfn.TEXTBEFORE($D572,"高専")&amp;$C572,IF($B572=8,$C572&amp;"（"&amp;$D572&amp;"）",IF($B572=9,$D572,""))))))</f>
        <v>迫桜高等学校</v>
      </c>
    </row>
    <row r="573" spans="1:8">
      <c r="A573" s="4">
        <v>2</v>
      </c>
      <c r="B573" s="7">
        <v>1</v>
      </c>
      <c r="C573" s="7" t="str">
        <f t="shared" si="16"/>
        <v>高等学校</v>
      </c>
      <c r="D573" s="7" t="s">
        <v>10521</v>
      </c>
      <c r="E573" s="8" t="s">
        <v>10522</v>
      </c>
      <c r="F573" s="4" t="str">
        <f>IFERROR(IF(VALUE(LEFT($E573,5))&gt;50000,"",_xlfn.XLOOKUP(IF(VALUE(LEFT($E573,2))&gt;9,VALUE(LEFT($E573,2)),"0"&amp;VALUE(LEFT($E573,2))),Sheet1!$E:$E,Sheet1!$F:$F)),"")</f>
        <v>宮城県</v>
      </c>
      <c r="G573" s="4" t="str">
        <f t="shared" si="17"/>
        <v>公立</v>
      </c>
      <c r="H573" s="7" t="str">
        <f>IF($D573="上記以外の高等学校等",_xlfn.XLOOKUP(IF(VALUE(LEFT($E573,2))&gt;10,VALUE(LEFT($E573,2)),"0"&amp;VALUE(LEFT($E573,2))),Sheet1!$E:$E,Sheet1!$F:$F)&amp;"所在の"&amp;$D573,IF(OR($B573=1,$B573=2),$D573&amp;$C573,IF($B573=3,$D573&amp;"学校",IF($B573=6,_xlfn.TEXTBEFORE($D573,"高専")&amp;$C573,IF($B573=8,$C573&amp;"（"&amp;$D573&amp;"）",IF($B573=9,$D573,""))))))</f>
        <v>東松島高等学校</v>
      </c>
    </row>
    <row r="574" spans="1:8">
      <c r="A574" s="4">
        <v>2</v>
      </c>
      <c r="B574" s="7">
        <v>1</v>
      </c>
      <c r="C574" s="7" t="str">
        <f t="shared" si="16"/>
        <v>高等学校</v>
      </c>
      <c r="D574" s="7" t="s">
        <v>10519</v>
      </c>
      <c r="E574" s="8" t="s">
        <v>10520</v>
      </c>
      <c r="F574" s="4" t="str">
        <f>IFERROR(IF(VALUE(LEFT($E574,5))&gt;50000,"",_xlfn.XLOOKUP(IF(VALUE(LEFT($E574,2))&gt;9,VALUE(LEFT($E574,2)),"0"&amp;VALUE(LEFT($E574,2))),Sheet1!$E:$E,Sheet1!$F:$F)),"")</f>
        <v>宮城県</v>
      </c>
      <c r="G574" s="4" t="str">
        <f t="shared" si="17"/>
        <v>公立</v>
      </c>
      <c r="H574" s="7" t="str">
        <f>IF($D574="上記以外の高等学校等",_xlfn.XLOOKUP(IF(VALUE(LEFT($E574,2))&gt;10,VALUE(LEFT($E574,2)),"0"&amp;VALUE(LEFT($E574,2))),Sheet1!$E:$E,Sheet1!$F:$F)&amp;"所在の"&amp;$D574,IF(OR($B574=1,$B574=2),$D574&amp;$C574,IF($B574=3,$D574&amp;"学校",IF($B574=6,_xlfn.TEXTBEFORE($D574,"高専")&amp;$C574,IF($B574=8,$C574&amp;"（"&amp;$D574&amp;"）",IF($B574=9,$D574,""))))))</f>
        <v>田尻さくら高等学校</v>
      </c>
    </row>
    <row r="575" spans="1:8">
      <c r="A575" s="4">
        <v>3</v>
      </c>
      <c r="B575" s="7">
        <v>1</v>
      </c>
      <c r="C575" s="7" t="str">
        <f t="shared" si="16"/>
        <v>高等学校</v>
      </c>
      <c r="D575" s="7" t="s">
        <v>10517</v>
      </c>
      <c r="E575" s="8" t="s">
        <v>10518</v>
      </c>
      <c r="F575" s="4" t="str">
        <f>IFERROR(IF(VALUE(LEFT($E575,5))&gt;50000,"",_xlfn.XLOOKUP(IF(VALUE(LEFT($E575,2))&gt;9,VALUE(LEFT($E575,2)),"0"&amp;VALUE(LEFT($E575,2))),Sheet1!$E:$E,Sheet1!$F:$F)),"")</f>
        <v>宮城県</v>
      </c>
      <c r="G575" s="4" t="str">
        <f t="shared" si="17"/>
        <v>公立</v>
      </c>
      <c r="H575" s="7" t="str">
        <f>IF($D575="上記以外の高等学校等",_xlfn.XLOOKUP(IF(VALUE(LEFT($E575,2))&gt;10,VALUE(LEFT($E575,2)),"0"&amp;VALUE(LEFT($E575,2))),Sheet1!$E:$E,Sheet1!$F:$F)&amp;"所在の"&amp;$D575,IF(OR($B575=1,$B575=2),$D575&amp;$C575,IF($B575=3,$D575&amp;"学校",IF($B575=6,_xlfn.TEXTBEFORE($D575,"高専")&amp;$C575,IF($B575=8,$C575&amp;"（"&amp;$D575&amp;"）",IF($B575=9,$D575,""))))))</f>
        <v>仙台大志高等学校</v>
      </c>
    </row>
    <row r="576" spans="1:8">
      <c r="A576" s="4">
        <v>3</v>
      </c>
      <c r="B576" s="7">
        <v>2</v>
      </c>
      <c r="C576" s="7" t="str">
        <f t="shared" si="16"/>
        <v>中等教育学校</v>
      </c>
      <c r="D576" s="7" t="s">
        <v>10515</v>
      </c>
      <c r="E576" s="8" t="s">
        <v>10516</v>
      </c>
      <c r="F576" s="4" t="str">
        <f>IFERROR(IF(VALUE(LEFT($E576,5))&gt;50000,"",_xlfn.XLOOKUP(IF(VALUE(LEFT($E576,2))&gt;9,VALUE(LEFT($E576,2)),"0"&amp;VALUE(LEFT($E576,2))),Sheet1!$E:$E,Sheet1!$F:$F)),"")</f>
        <v>宮城県</v>
      </c>
      <c r="G576" s="4" t="str">
        <f t="shared" si="17"/>
        <v>公立</v>
      </c>
      <c r="H576" s="7" t="str">
        <f>IF($D576="上記以外の高等学校等",_xlfn.XLOOKUP(IF(VALUE(LEFT($E576,2))&gt;10,VALUE(LEFT($E576,2)),"0"&amp;VALUE(LEFT($E576,2))),Sheet1!$E:$E,Sheet1!$F:$F)&amp;"所在の"&amp;$D576,IF(OR($B576=1,$B576=2),$D576&amp;$C576,IF($B576=3,$D576&amp;"学校",IF($B576=6,_xlfn.TEXTBEFORE($D576,"高専")&amp;$C576,IF($B576=8,$C576&amp;"（"&amp;$D576&amp;"）",IF($B576=9,$D576,""))))))</f>
        <v>仙台青陵中等教育学校</v>
      </c>
    </row>
    <row r="577" spans="1:8">
      <c r="A577" s="4">
        <v>3</v>
      </c>
      <c r="B577" s="7">
        <v>1</v>
      </c>
      <c r="C577" s="7" t="str">
        <f t="shared" si="16"/>
        <v>高等学校</v>
      </c>
      <c r="D577" s="7" t="s">
        <v>10513</v>
      </c>
      <c r="E577" s="8" t="s">
        <v>10514</v>
      </c>
      <c r="F577" s="4" t="str">
        <f>IFERROR(IF(VALUE(LEFT($E577,5))&gt;50000,"",_xlfn.XLOOKUP(IF(VALUE(LEFT($E577,2))&gt;9,VALUE(LEFT($E577,2)),"0"&amp;VALUE(LEFT($E577,2))),Sheet1!$E:$E,Sheet1!$F:$F)),"")</f>
        <v>宮城県</v>
      </c>
      <c r="G577" s="4" t="str">
        <f t="shared" si="17"/>
        <v>公立</v>
      </c>
      <c r="H577" s="7" t="str">
        <f>IF($D577="上記以外の高等学校等",_xlfn.XLOOKUP(IF(VALUE(LEFT($E577,2))&gt;10,VALUE(LEFT($E577,2)),"0"&amp;VALUE(LEFT($E577,2))),Sheet1!$E:$E,Sheet1!$F:$F)&amp;"所在の"&amp;$D577,IF(OR($B577=1,$B577=2),$D577&amp;$C577,IF($B577=3,$D577&amp;"学校",IF($B577=6,_xlfn.TEXTBEFORE($D577,"高専")&amp;$C577,IF($B577=8,$C577&amp;"（"&amp;$D577&amp;"）",IF($B577=9,$D577,""))))))</f>
        <v>仙台商業高等学校</v>
      </c>
    </row>
    <row r="578" spans="1:8">
      <c r="A578" s="4">
        <v>2</v>
      </c>
      <c r="B578" s="7">
        <v>1</v>
      </c>
      <c r="C578" s="7" t="str">
        <f t="shared" si="16"/>
        <v>高等学校</v>
      </c>
      <c r="D578" s="7" t="s">
        <v>10511</v>
      </c>
      <c r="E578" s="8" t="s">
        <v>10512</v>
      </c>
      <c r="F578" s="4" t="str">
        <f>IFERROR(IF(VALUE(LEFT($E578,5))&gt;50000,"",_xlfn.XLOOKUP(IF(VALUE(LEFT($E578,2))&gt;9,VALUE(LEFT($E578,2)),"0"&amp;VALUE(LEFT($E578,2))),Sheet1!$E:$E,Sheet1!$F:$F)),"")</f>
        <v>宮城県</v>
      </c>
      <c r="G578" s="4" t="str">
        <f t="shared" si="17"/>
        <v>公立</v>
      </c>
      <c r="H578" s="7" t="str">
        <f>IF($D578="上記以外の高等学校等",_xlfn.XLOOKUP(IF(VALUE(LEFT($E578,2))&gt;10,VALUE(LEFT($E578,2)),"0"&amp;VALUE(LEFT($E578,2))),Sheet1!$E:$E,Sheet1!$F:$F)&amp;"所在の"&amp;$D578,IF(OR($B578=1,$B578=2),$D578&amp;$C578,IF($B578=3,$D578&amp;"学校",IF($B578=6,_xlfn.TEXTBEFORE($D578,"高専")&amp;$C578,IF($B578=8,$C578&amp;"（"&amp;$D578&amp;"）",IF($B578=9,$D578,""))))))</f>
        <v>美田園高等学校</v>
      </c>
    </row>
    <row r="579" spans="1:8">
      <c r="A579" s="4">
        <v>2</v>
      </c>
      <c r="B579" s="7">
        <v>1</v>
      </c>
      <c r="C579" s="7" t="str">
        <f t="shared" ref="C579:C642" si="18">IF($B579=1,"高等学校",IF($B579=2,"中等教育学校",IF($B579=3,"特別支援学校",IF($B579=6,"高等専門学校",IF($B579=8,"高等学校卒業程度認定試験等","")))))</f>
        <v>高等学校</v>
      </c>
      <c r="D579" s="7" t="s">
        <v>10509</v>
      </c>
      <c r="E579" s="8" t="s">
        <v>10510</v>
      </c>
      <c r="F579" s="4" t="str">
        <f>IFERROR(IF(VALUE(LEFT($E579,5))&gt;50000,"",_xlfn.XLOOKUP(IF(VALUE(LEFT($E579,2))&gt;9,VALUE(LEFT($E579,2)),"0"&amp;VALUE(LEFT($E579,2))),Sheet1!$E:$E,Sheet1!$F:$F)),"")</f>
        <v>宮城県</v>
      </c>
      <c r="G579" s="4" t="str">
        <f t="shared" ref="G579:G642" si="19">IF($A579=1,"国立",IF($A579=7,"私立",IF($A579&lt;7,"公立","")))</f>
        <v>公立</v>
      </c>
      <c r="H579" s="7" t="str">
        <f>IF($D579="上記以外の高等学校等",_xlfn.XLOOKUP(IF(VALUE(LEFT($E579,2))&gt;10,VALUE(LEFT($E579,2)),"0"&amp;VALUE(LEFT($E579,2))),Sheet1!$E:$E,Sheet1!$F:$F)&amp;"所在の"&amp;$D579,IF(OR($B579=1,$B579=2),$D579&amp;$C579,IF($B579=3,$D579&amp;"学校",IF($B579=6,_xlfn.TEXTBEFORE($D579,"高専")&amp;$C579,IF($B579=8,$C579&amp;"（"&amp;$D579&amp;"）",IF($B579=9,$D579,""))))))</f>
        <v>登米総合産業高等学校</v>
      </c>
    </row>
    <row r="580" spans="1:8">
      <c r="A580" s="4">
        <v>3</v>
      </c>
      <c r="B580" s="7">
        <v>1</v>
      </c>
      <c r="C580" s="7" t="str">
        <f t="shared" si="18"/>
        <v>高等学校</v>
      </c>
      <c r="D580" s="7" t="s">
        <v>10507</v>
      </c>
      <c r="E580" s="8" t="s">
        <v>10508</v>
      </c>
      <c r="F580" s="4" t="str">
        <f>IFERROR(IF(VALUE(LEFT($E580,5))&gt;50000,"",_xlfn.XLOOKUP(IF(VALUE(LEFT($E580,2))&gt;9,VALUE(LEFT($E580,2)),"0"&amp;VALUE(LEFT($E580,2))),Sheet1!$E:$E,Sheet1!$F:$F)),"")</f>
        <v>宮城県</v>
      </c>
      <c r="G580" s="4" t="str">
        <f t="shared" si="19"/>
        <v>公立</v>
      </c>
      <c r="H580" s="7" t="str">
        <f>IF($D580="上記以外の高等学校等",_xlfn.XLOOKUP(IF(VALUE(LEFT($E580,2))&gt;10,VALUE(LEFT($E580,2)),"0"&amp;VALUE(LEFT($E580,2))),Sheet1!$E:$E,Sheet1!$F:$F)&amp;"所在の"&amp;$D580,IF(OR($B580=1,$B580=2),$D580&amp;$C580,IF($B580=3,$D580&amp;"学校",IF($B580=6,_xlfn.TEXTBEFORE($D580,"高専")&amp;$C580,IF($B580=8,$C580&amp;"（"&amp;$D580&amp;"）",IF($B580=9,$D580,""))))))</f>
        <v>桜坂高等学校</v>
      </c>
    </row>
    <row r="581" spans="1:8">
      <c r="A581" s="4">
        <v>2</v>
      </c>
      <c r="B581" s="7">
        <v>1</v>
      </c>
      <c r="C581" s="7" t="str">
        <f t="shared" si="18"/>
        <v>高等学校</v>
      </c>
      <c r="D581" s="7" t="s">
        <v>10505</v>
      </c>
      <c r="E581" s="8" t="s">
        <v>10506</v>
      </c>
      <c r="F581" s="4" t="str">
        <f>IFERROR(IF(VALUE(LEFT($E581,5))&gt;50000,"",_xlfn.XLOOKUP(IF(VALUE(LEFT($E581,2))&gt;9,VALUE(LEFT($E581,2)),"0"&amp;VALUE(LEFT($E581,2))),Sheet1!$E:$E,Sheet1!$F:$F)),"")</f>
        <v>宮城県</v>
      </c>
      <c r="G581" s="4" t="str">
        <f t="shared" si="19"/>
        <v>公立</v>
      </c>
      <c r="H581" s="7" t="str">
        <f>IF($D581="上記以外の高等学校等",_xlfn.XLOOKUP(IF(VALUE(LEFT($E581,2))&gt;10,VALUE(LEFT($E581,2)),"0"&amp;VALUE(LEFT($E581,2))),Sheet1!$E:$E,Sheet1!$F:$F)&amp;"所在の"&amp;$D581,IF(OR($B581=1,$B581=2),$D581&amp;$C581,IF($B581=3,$D581&amp;"学校",IF($B581=6,_xlfn.TEXTBEFORE($D581,"高専")&amp;$C581,IF($B581=8,$C581&amp;"（"&amp;$D581&amp;"）",IF($B581=9,$D581,""))))))</f>
        <v>気仙沼高等学校</v>
      </c>
    </row>
    <row r="582" spans="1:8">
      <c r="A582" s="4">
        <v>2</v>
      </c>
      <c r="B582" s="7">
        <v>1</v>
      </c>
      <c r="C582" s="7" t="str">
        <f t="shared" si="18"/>
        <v>高等学校</v>
      </c>
      <c r="D582" s="7" t="s">
        <v>10503</v>
      </c>
      <c r="E582" s="8" t="s">
        <v>10504</v>
      </c>
      <c r="F582" s="4" t="str">
        <f>IFERROR(IF(VALUE(LEFT($E582,5))&gt;50000,"",_xlfn.XLOOKUP(IF(VALUE(LEFT($E582,2))&gt;9,VALUE(LEFT($E582,2)),"0"&amp;VALUE(LEFT($E582,2))),Sheet1!$E:$E,Sheet1!$F:$F)),"")</f>
        <v>宮城県</v>
      </c>
      <c r="G582" s="4" t="str">
        <f t="shared" si="19"/>
        <v>公立</v>
      </c>
      <c r="H582" s="7" t="str">
        <f>IF($D582="上記以外の高等学校等",_xlfn.XLOOKUP(IF(VALUE(LEFT($E582,2))&gt;10,VALUE(LEFT($E582,2)),"0"&amp;VALUE(LEFT($E582,2))),Sheet1!$E:$E,Sheet1!$F:$F)&amp;"所在の"&amp;$D582,IF(OR($B582=1,$B582=2),$D582&amp;$C582,IF($B582=3,$D582&amp;"学校",IF($B582=6,_xlfn.TEXTBEFORE($D582,"高専")&amp;$C582,IF($B582=8,$C582&amp;"（"&amp;$D582&amp;"）",IF($B582=9,$D582,""))))))</f>
        <v>大河原産業高等学校</v>
      </c>
    </row>
    <row r="583" spans="1:8">
      <c r="A583" s="4">
        <v>2</v>
      </c>
      <c r="B583" s="7">
        <v>3</v>
      </c>
      <c r="C583" s="7" t="str">
        <f t="shared" si="18"/>
        <v>特別支援学校</v>
      </c>
      <c r="D583" s="7" t="s">
        <v>10501</v>
      </c>
      <c r="E583" s="8" t="s">
        <v>10502</v>
      </c>
      <c r="F583" s="4" t="str">
        <f>IFERROR(IF(VALUE(LEFT($E583,5))&gt;50000,"",_xlfn.XLOOKUP(IF(VALUE(LEFT($E583,2))&gt;9,VALUE(LEFT($E583,2)),"0"&amp;VALUE(LEFT($E583,2))),Sheet1!$E:$E,Sheet1!$F:$F)),"")</f>
        <v>宮城県</v>
      </c>
      <c r="G583" s="4" t="str">
        <f t="shared" si="19"/>
        <v>公立</v>
      </c>
      <c r="H583" s="7" t="str">
        <f>IF($D583="上記以外の高等学校等",_xlfn.XLOOKUP(IF(VALUE(LEFT($E583,2))&gt;10,VALUE(LEFT($E583,2)),"0"&amp;VALUE(LEFT($E583,2))),Sheet1!$E:$E,Sheet1!$F:$F)&amp;"所在の"&amp;$D583,IF(OR($B583=1,$B583=2),$D583&amp;$C583,IF($B583=3,$D583&amp;"学校",IF($B583=6,_xlfn.TEXTBEFORE($D583,"高専")&amp;$C583,IF($B583=8,$C583&amp;"（"&amp;$D583&amp;"）",IF($B583=9,$D583,""))))))</f>
        <v>秋保かがやき支援学校</v>
      </c>
    </row>
    <row r="584" spans="1:8">
      <c r="A584" s="4">
        <v>2</v>
      </c>
      <c r="B584" s="7">
        <v>3</v>
      </c>
      <c r="C584" s="7" t="str">
        <f t="shared" si="18"/>
        <v>特別支援学校</v>
      </c>
      <c r="D584" s="7" t="s">
        <v>10499</v>
      </c>
      <c r="E584" s="8" t="s">
        <v>10500</v>
      </c>
      <c r="F584" s="4" t="str">
        <f>IFERROR(IF(VALUE(LEFT($E584,5))&gt;50000,"",_xlfn.XLOOKUP(IF(VALUE(LEFT($E584,2))&gt;9,VALUE(LEFT($E584,2)),"0"&amp;VALUE(LEFT($E584,2))),Sheet1!$E:$E,Sheet1!$F:$F)),"")</f>
        <v>宮城県</v>
      </c>
      <c r="G584" s="4" t="str">
        <f t="shared" si="19"/>
        <v>公立</v>
      </c>
      <c r="H584" s="7" t="str">
        <f>IF($D584="上記以外の高等学校等",_xlfn.XLOOKUP(IF(VALUE(LEFT($E584,2))&gt;10,VALUE(LEFT($E584,2)),"0"&amp;VALUE(LEFT($E584,2))),Sheet1!$E:$E,Sheet1!$F:$F)&amp;"所在の"&amp;$D584,IF(OR($B584=1,$B584=2),$D584&amp;$C584,IF($B584=3,$D584&amp;"学校",IF($B584=6,_xlfn.TEXTBEFORE($D584,"高専")&amp;$C584,IF($B584=8,$C584&amp;"（"&amp;$D584&amp;"）",IF($B584=9,$D584,""))))))</f>
        <v>松陵支援学校</v>
      </c>
    </row>
    <row r="585" spans="1:8">
      <c r="A585" s="4">
        <v>2</v>
      </c>
      <c r="B585" s="7">
        <v>3</v>
      </c>
      <c r="C585" s="7" t="str">
        <f t="shared" si="18"/>
        <v>特別支援学校</v>
      </c>
      <c r="D585" s="7" t="s">
        <v>10497</v>
      </c>
      <c r="E585" s="8" t="s">
        <v>10498</v>
      </c>
      <c r="F585" s="4" t="str">
        <f>IFERROR(IF(VALUE(LEFT($E585,5))&gt;50000,"",_xlfn.XLOOKUP(IF(VALUE(LEFT($E585,2))&gt;9,VALUE(LEFT($E585,2)),"0"&amp;VALUE(LEFT($E585,2))),Sheet1!$E:$E,Sheet1!$F:$F)),"")</f>
        <v>宮城県</v>
      </c>
      <c r="G585" s="4" t="str">
        <f t="shared" si="19"/>
        <v>公立</v>
      </c>
      <c r="H585" s="7" t="str">
        <f>IF($D585="上記以外の高等学校等",_xlfn.XLOOKUP(IF(VALUE(LEFT($E585,2))&gt;10,VALUE(LEFT($E585,2)),"0"&amp;VALUE(LEFT($E585,2))),Sheet1!$E:$E,Sheet1!$F:$F)&amp;"所在の"&amp;$D585,IF(OR($B585=1,$B585=2),$D585&amp;$C585,IF($B585=3,$D585&amp;"学校",IF($B585=6,_xlfn.TEXTBEFORE($D585,"高専")&amp;$C585,IF($B585=8,$C585&amp;"（"&amp;$D585&amp;"）",IF($B585=9,$D585,""))))))</f>
        <v>小松島支援学校</v>
      </c>
    </row>
    <row r="586" spans="1:8">
      <c r="A586" s="4">
        <v>2</v>
      </c>
      <c r="B586" s="7">
        <v>3</v>
      </c>
      <c r="C586" s="7" t="str">
        <f t="shared" si="18"/>
        <v>特別支援学校</v>
      </c>
      <c r="D586" s="7" t="s">
        <v>10495</v>
      </c>
      <c r="E586" s="8" t="s">
        <v>10496</v>
      </c>
      <c r="F586" s="4" t="str">
        <f>IFERROR(IF(VALUE(LEFT($E586,5))&gt;50000,"",_xlfn.XLOOKUP(IF(VALUE(LEFT($E586,2))&gt;9,VALUE(LEFT($E586,2)),"0"&amp;VALUE(LEFT($E586,2))),Sheet1!$E:$E,Sheet1!$F:$F)),"")</f>
        <v>宮城県</v>
      </c>
      <c r="G586" s="4" t="str">
        <f t="shared" si="19"/>
        <v>公立</v>
      </c>
      <c r="H586" s="7" t="str">
        <f>IF($D586="上記以外の高等学校等",_xlfn.XLOOKUP(IF(VALUE(LEFT($E586,2))&gt;10,VALUE(LEFT($E586,2)),"0"&amp;VALUE(LEFT($E586,2))),Sheet1!$E:$E,Sheet1!$F:$F)&amp;"所在の"&amp;$D586,IF(OR($B586=1,$B586=2),$D586&amp;$C586,IF($B586=3,$D586&amp;"学校",IF($B586=6,_xlfn.TEXTBEFORE($D586,"高専")&amp;$C586,IF($B586=8,$C586&amp;"（"&amp;$D586&amp;"）",IF($B586=9,$D586,""))))))</f>
        <v>女川高等学園学校</v>
      </c>
    </row>
    <row r="587" spans="1:8">
      <c r="A587" s="4">
        <v>2</v>
      </c>
      <c r="B587" s="7">
        <v>3</v>
      </c>
      <c r="C587" s="7" t="str">
        <f t="shared" si="18"/>
        <v>特別支援学校</v>
      </c>
      <c r="D587" s="7" t="s">
        <v>10493</v>
      </c>
      <c r="E587" s="8" t="s">
        <v>10494</v>
      </c>
      <c r="F587" s="4" t="str">
        <f>IFERROR(IF(VALUE(LEFT($E587,5))&gt;50000,"",_xlfn.XLOOKUP(IF(VALUE(LEFT($E587,2))&gt;9,VALUE(LEFT($E587,2)),"0"&amp;VALUE(LEFT($E587,2))),Sheet1!$E:$E,Sheet1!$F:$F)),"")</f>
        <v>宮城県</v>
      </c>
      <c r="G587" s="4" t="str">
        <f t="shared" si="19"/>
        <v>公立</v>
      </c>
      <c r="H587" s="7" t="str">
        <f>IF($D587="上記以外の高等学校等",_xlfn.XLOOKUP(IF(VALUE(LEFT($E587,2))&gt;10,VALUE(LEFT($E587,2)),"0"&amp;VALUE(LEFT($E587,2))),Sheet1!$E:$E,Sheet1!$F:$F)&amp;"所在の"&amp;$D587,IF(OR($B587=1,$B587=2),$D587&amp;$C587,IF($B587=3,$D587&amp;"学校",IF($B587=6,_xlfn.TEXTBEFORE($D587,"高専")&amp;$C587,IF($B587=8,$C587&amp;"（"&amp;$D587&amp;"）",IF($B587=9,$D587,""))))))</f>
        <v>岩沼高等学園学校</v>
      </c>
    </row>
    <row r="588" spans="1:8">
      <c r="A588" s="4">
        <v>2</v>
      </c>
      <c r="B588" s="7">
        <v>3</v>
      </c>
      <c r="C588" s="7" t="str">
        <f t="shared" si="18"/>
        <v>特別支援学校</v>
      </c>
      <c r="D588" s="7" t="s">
        <v>10491</v>
      </c>
      <c r="E588" s="8" t="s">
        <v>10492</v>
      </c>
      <c r="F588" s="4" t="str">
        <f>IFERROR(IF(VALUE(LEFT($E588,5))&gt;50000,"",_xlfn.XLOOKUP(IF(VALUE(LEFT($E588,2))&gt;9,VALUE(LEFT($E588,2)),"0"&amp;VALUE(LEFT($E588,2))),Sheet1!$E:$E,Sheet1!$F:$F)),"")</f>
        <v>宮城県</v>
      </c>
      <c r="G588" s="4" t="str">
        <f t="shared" si="19"/>
        <v>公立</v>
      </c>
      <c r="H588" s="7" t="str">
        <f>IF($D588="上記以外の高等学校等",_xlfn.XLOOKUP(IF(VALUE(LEFT($E588,2))&gt;10,VALUE(LEFT($E588,2)),"0"&amp;VALUE(LEFT($E588,2))),Sheet1!$E:$E,Sheet1!$F:$F)&amp;"所在の"&amp;$D588,IF(OR($B588=1,$B588=2),$D588&amp;$C588,IF($B588=3,$D588&amp;"学校",IF($B588=6,_xlfn.TEXTBEFORE($D588,"高専")&amp;$C588,IF($B588=8,$C588&amp;"（"&amp;$D588&amp;"）",IF($B588=9,$D588,""))))))</f>
        <v>山元支援学校</v>
      </c>
    </row>
    <row r="589" spans="1:8">
      <c r="A589" s="4">
        <v>2</v>
      </c>
      <c r="B589" s="7">
        <v>3</v>
      </c>
      <c r="C589" s="7" t="str">
        <f t="shared" si="18"/>
        <v>特別支援学校</v>
      </c>
      <c r="D589" s="7" t="s">
        <v>1903</v>
      </c>
      <c r="E589" s="8" t="s">
        <v>10490</v>
      </c>
      <c r="F589" s="4" t="str">
        <f>IFERROR(IF(VALUE(LEFT($E589,5))&gt;50000,"",_xlfn.XLOOKUP(IF(VALUE(LEFT($E589,2))&gt;9,VALUE(LEFT($E589,2)),"0"&amp;VALUE(LEFT($E589,2))),Sheet1!$E:$E,Sheet1!$F:$F)),"")</f>
        <v>宮城県</v>
      </c>
      <c r="G589" s="4" t="str">
        <f t="shared" si="19"/>
        <v>公立</v>
      </c>
      <c r="H589" s="7" t="str">
        <f>IF($D589="上記以外の高等学校等",_xlfn.XLOOKUP(IF(VALUE(LEFT($E589,2))&gt;10,VALUE(LEFT($E589,2)),"0"&amp;VALUE(LEFT($E589,2))),Sheet1!$E:$E,Sheet1!$F:$F)&amp;"所在の"&amp;$D589,IF(OR($B589=1,$B589=2),$D589&amp;$C589,IF($B589=3,$D589&amp;"学校",IF($B589=6,_xlfn.TEXTBEFORE($D589,"高専")&amp;$C589,IF($B589=8,$C589&amp;"（"&amp;$D589&amp;"）",IF($B589=9,$D589,""))))))</f>
        <v>視覚支援学校</v>
      </c>
    </row>
    <row r="590" spans="1:8">
      <c r="A590" s="4">
        <v>2</v>
      </c>
      <c r="B590" s="7">
        <v>3</v>
      </c>
      <c r="C590" s="7" t="str">
        <f t="shared" si="18"/>
        <v>特別支援学校</v>
      </c>
      <c r="D590" s="7" t="s">
        <v>1901</v>
      </c>
      <c r="E590" s="8" t="s">
        <v>10489</v>
      </c>
      <c r="F590" s="4" t="str">
        <f>IFERROR(IF(VALUE(LEFT($E590,5))&gt;50000,"",_xlfn.XLOOKUP(IF(VALUE(LEFT($E590,2))&gt;9,VALUE(LEFT($E590,2)),"0"&amp;VALUE(LEFT($E590,2))),Sheet1!$E:$E,Sheet1!$F:$F)),"")</f>
        <v>宮城県</v>
      </c>
      <c r="G590" s="4" t="str">
        <f t="shared" si="19"/>
        <v>公立</v>
      </c>
      <c r="H590" s="7" t="str">
        <f>IF($D590="上記以外の高等学校等",_xlfn.XLOOKUP(IF(VALUE(LEFT($E590,2))&gt;10,VALUE(LEFT($E590,2)),"0"&amp;VALUE(LEFT($E590,2))),Sheet1!$E:$E,Sheet1!$F:$F)&amp;"所在の"&amp;$D590,IF(OR($B590=1,$B590=2),$D590&amp;$C590,IF($B590=3,$D590&amp;"学校",IF($B590=6,_xlfn.TEXTBEFORE($D590,"高専")&amp;$C590,IF($B590=8,$C590&amp;"（"&amp;$D590&amp;"）",IF($B590=9,$D590,""))))))</f>
        <v>聴覚支援学校</v>
      </c>
    </row>
    <row r="591" spans="1:8">
      <c r="A591" s="4">
        <v>2</v>
      </c>
      <c r="B591" s="7">
        <v>3</v>
      </c>
      <c r="C591" s="7" t="str">
        <f t="shared" si="18"/>
        <v>特別支援学校</v>
      </c>
      <c r="D591" s="7" t="s">
        <v>10487</v>
      </c>
      <c r="E591" s="8" t="s">
        <v>10488</v>
      </c>
      <c r="F591" s="4" t="str">
        <f>IFERROR(IF(VALUE(LEFT($E591,5))&gt;50000,"",_xlfn.XLOOKUP(IF(VALUE(LEFT($E591,2))&gt;9,VALUE(LEFT($E591,2)),"0"&amp;VALUE(LEFT($E591,2))),Sheet1!$E:$E,Sheet1!$F:$F)),"")</f>
        <v>宮城県</v>
      </c>
      <c r="G591" s="4" t="str">
        <f t="shared" si="19"/>
        <v>公立</v>
      </c>
      <c r="H591" s="7" t="str">
        <f>IF($D591="上記以外の高等学校等",_xlfn.XLOOKUP(IF(VALUE(LEFT($E591,2))&gt;10,VALUE(LEFT($E591,2)),"0"&amp;VALUE(LEFT($E591,2))),Sheet1!$E:$E,Sheet1!$F:$F)&amp;"所在の"&amp;$D591,IF(OR($B591=1,$B591=2),$D591&amp;$C591,IF($B591=3,$D591&amp;"学校",IF($B591=6,_xlfn.TEXTBEFORE($D591,"高専")&amp;$C591,IF($B591=8,$C591&amp;"（"&amp;$D591&amp;"）",IF($B591=9,$D591,""))))))</f>
        <v>石巻支援学校</v>
      </c>
    </row>
    <row r="592" spans="1:8">
      <c r="A592" s="4">
        <v>2</v>
      </c>
      <c r="B592" s="7">
        <v>3</v>
      </c>
      <c r="C592" s="7" t="str">
        <f t="shared" si="18"/>
        <v>特別支援学校</v>
      </c>
      <c r="D592" s="7" t="s">
        <v>10485</v>
      </c>
      <c r="E592" s="8" t="s">
        <v>10486</v>
      </c>
      <c r="F592" s="4" t="str">
        <f>IFERROR(IF(VALUE(LEFT($E592,5))&gt;50000,"",_xlfn.XLOOKUP(IF(VALUE(LEFT($E592,2))&gt;9,VALUE(LEFT($E592,2)),"0"&amp;VALUE(LEFT($E592,2))),Sheet1!$E:$E,Sheet1!$F:$F)),"")</f>
        <v>宮城県</v>
      </c>
      <c r="G592" s="4" t="str">
        <f t="shared" si="19"/>
        <v>公立</v>
      </c>
      <c r="H592" s="7" t="str">
        <f>IF($D592="上記以外の高等学校等",_xlfn.XLOOKUP(IF(VALUE(LEFT($E592,2))&gt;10,VALUE(LEFT($E592,2)),"0"&amp;VALUE(LEFT($E592,2))),Sheet1!$E:$E,Sheet1!$F:$F)&amp;"所在の"&amp;$D592,IF(OR($B592=1,$B592=2),$D592&amp;$C592,IF($B592=3,$D592&amp;"学校",IF($B592=6,_xlfn.TEXTBEFORE($D592,"高専")&amp;$C592,IF($B592=8,$C592&amp;"（"&amp;$D592&amp;"）",IF($B592=9,$D592,""))))))</f>
        <v>光明支援学校</v>
      </c>
    </row>
    <row r="593" spans="1:8">
      <c r="A593" s="4">
        <v>2</v>
      </c>
      <c r="B593" s="7">
        <v>3</v>
      </c>
      <c r="C593" s="7" t="str">
        <f t="shared" si="18"/>
        <v>特別支援学校</v>
      </c>
      <c r="D593" s="7" t="s">
        <v>10483</v>
      </c>
      <c r="E593" s="8" t="s">
        <v>10484</v>
      </c>
      <c r="F593" s="4" t="str">
        <f>IFERROR(IF(VALUE(LEFT($E593,5))&gt;50000,"",_xlfn.XLOOKUP(IF(VALUE(LEFT($E593,2))&gt;9,VALUE(LEFT($E593,2)),"0"&amp;VALUE(LEFT($E593,2))),Sheet1!$E:$E,Sheet1!$F:$F)),"")</f>
        <v>宮城県</v>
      </c>
      <c r="G593" s="4" t="str">
        <f t="shared" si="19"/>
        <v>公立</v>
      </c>
      <c r="H593" s="7" t="str">
        <f>IF($D593="上記以外の高等学校等",_xlfn.XLOOKUP(IF(VALUE(LEFT($E593,2))&gt;10,VALUE(LEFT($E593,2)),"0"&amp;VALUE(LEFT($E593,2))),Sheet1!$E:$E,Sheet1!$F:$F)&amp;"所在の"&amp;$D593,IF(OR($B593=1,$B593=2),$D593&amp;$C593,IF($B593=3,$D593&amp;"学校",IF($B593=6,_xlfn.TEXTBEFORE($D593,"高専")&amp;$C593,IF($B593=8,$C593&amp;"（"&amp;$D593&amp;"）",IF($B593=9,$D593,""))))))</f>
        <v>気仙沼支援学校</v>
      </c>
    </row>
    <row r="594" spans="1:8">
      <c r="A594" s="4">
        <v>2</v>
      </c>
      <c r="B594" s="7">
        <v>3</v>
      </c>
      <c r="C594" s="7" t="str">
        <f t="shared" si="18"/>
        <v>特別支援学校</v>
      </c>
      <c r="D594" s="7" t="s">
        <v>10481</v>
      </c>
      <c r="E594" s="8" t="s">
        <v>10482</v>
      </c>
      <c r="F594" s="4" t="str">
        <f>IFERROR(IF(VALUE(LEFT($E594,5))&gt;50000,"",_xlfn.XLOOKUP(IF(VALUE(LEFT($E594,2))&gt;9,VALUE(LEFT($E594,2)),"0"&amp;VALUE(LEFT($E594,2))),Sheet1!$E:$E,Sheet1!$F:$F)),"")</f>
        <v>宮城県</v>
      </c>
      <c r="G594" s="4" t="str">
        <f t="shared" si="19"/>
        <v>公立</v>
      </c>
      <c r="H594" s="7" t="str">
        <f>IF($D594="上記以外の高等学校等",_xlfn.XLOOKUP(IF(VALUE(LEFT($E594,2))&gt;10,VALUE(LEFT($E594,2)),"0"&amp;VALUE(LEFT($E594,2))),Sheet1!$E:$E,Sheet1!$F:$F)&amp;"所在の"&amp;$D594,IF(OR($B594=1,$B594=2),$D594&amp;$C594,IF($B594=3,$D594&amp;"学校",IF($B594=6,_xlfn.TEXTBEFORE($D594,"高専")&amp;$C594,IF($B594=8,$C594&amp;"（"&amp;$D594&amp;"）",IF($B594=9,$D594,""))))))</f>
        <v>船岡支援学校</v>
      </c>
    </row>
    <row r="595" spans="1:8">
      <c r="A595" s="4">
        <v>3</v>
      </c>
      <c r="B595" s="7">
        <v>3</v>
      </c>
      <c r="C595" s="7" t="str">
        <f t="shared" si="18"/>
        <v>特別支援学校</v>
      </c>
      <c r="D595" s="7" t="s">
        <v>10479</v>
      </c>
      <c r="E595" s="8" t="s">
        <v>10480</v>
      </c>
      <c r="F595" s="4" t="str">
        <f>IFERROR(IF(VALUE(LEFT($E595,5))&gt;50000,"",_xlfn.XLOOKUP(IF(VALUE(LEFT($E595,2))&gt;9,VALUE(LEFT($E595,2)),"0"&amp;VALUE(LEFT($E595,2))),Sheet1!$E:$E,Sheet1!$F:$F)),"")</f>
        <v>宮城県</v>
      </c>
      <c r="G595" s="4" t="str">
        <f t="shared" si="19"/>
        <v>公立</v>
      </c>
      <c r="H595" s="7" t="str">
        <f>IF($D595="上記以外の高等学校等",_xlfn.XLOOKUP(IF(VALUE(LEFT($E595,2))&gt;10,VALUE(LEFT($E595,2)),"0"&amp;VALUE(LEFT($E595,2))),Sheet1!$E:$E,Sheet1!$F:$F)&amp;"所在の"&amp;$D595,IF(OR($B595=1,$B595=2),$D595&amp;$C595,IF($B595=3,$D595&amp;"学校",IF($B595=6,_xlfn.TEXTBEFORE($D595,"高専")&amp;$C595,IF($B595=8,$C595&amp;"（"&amp;$D595&amp;"）",IF($B595=9,$D595,""))))))</f>
        <v>鶴谷特別支援学校</v>
      </c>
    </row>
    <row r="596" spans="1:8">
      <c r="A596" s="4">
        <v>2</v>
      </c>
      <c r="B596" s="7">
        <v>3</v>
      </c>
      <c r="C596" s="7" t="str">
        <f t="shared" si="18"/>
        <v>特別支援学校</v>
      </c>
      <c r="D596" s="7" t="s">
        <v>10477</v>
      </c>
      <c r="E596" s="8" t="s">
        <v>10478</v>
      </c>
      <c r="F596" s="4" t="str">
        <f>IFERROR(IF(VALUE(LEFT($E596,5))&gt;50000,"",_xlfn.XLOOKUP(IF(VALUE(LEFT($E596,2))&gt;9,VALUE(LEFT($E596,2)),"0"&amp;VALUE(LEFT($E596,2))),Sheet1!$E:$E,Sheet1!$F:$F)),"")</f>
        <v>宮城県</v>
      </c>
      <c r="G596" s="4" t="str">
        <f t="shared" si="19"/>
        <v>公立</v>
      </c>
      <c r="H596" s="7" t="str">
        <f>IF($D596="上記以外の高等学校等",_xlfn.XLOOKUP(IF(VALUE(LEFT($E596,2))&gt;10,VALUE(LEFT($E596,2)),"0"&amp;VALUE(LEFT($E596,2))),Sheet1!$E:$E,Sheet1!$F:$F)&amp;"所在の"&amp;$D596,IF(OR($B596=1,$B596=2),$D596&amp;$C596,IF($B596=3,$D596&amp;"学校",IF($B596=6,_xlfn.TEXTBEFORE($D596,"高専")&amp;$C596,IF($B596=8,$C596&amp;"（"&amp;$D596&amp;"）",IF($B596=9,$D596,""))))))</f>
        <v>小牛田高等学園学校</v>
      </c>
    </row>
    <row r="597" spans="1:8">
      <c r="A597" s="4">
        <v>2</v>
      </c>
      <c r="B597" s="7">
        <v>3</v>
      </c>
      <c r="C597" s="7" t="str">
        <f t="shared" si="18"/>
        <v>特別支援学校</v>
      </c>
      <c r="D597" s="7" t="s">
        <v>10475</v>
      </c>
      <c r="E597" s="8" t="s">
        <v>10476</v>
      </c>
      <c r="F597" s="4" t="str">
        <f>IFERROR(IF(VALUE(LEFT($E597,5))&gt;50000,"",_xlfn.XLOOKUP(IF(VALUE(LEFT($E597,2))&gt;9,VALUE(LEFT($E597,2)),"0"&amp;VALUE(LEFT($E597,2))),Sheet1!$E:$E,Sheet1!$F:$F)),"")</f>
        <v>宮城県</v>
      </c>
      <c r="G597" s="4" t="str">
        <f t="shared" si="19"/>
        <v>公立</v>
      </c>
      <c r="H597" s="7" t="str">
        <f>IF($D597="上記以外の高等学校等",_xlfn.XLOOKUP(IF(VALUE(LEFT($E597,2))&gt;10,VALUE(LEFT($E597,2)),"0"&amp;VALUE(LEFT($E597,2))),Sheet1!$E:$E,Sheet1!$F:$F)&amp;"所在の"&amp;$D597,IF(OR($B597=1,$B597=2),$D597&amp;$C597,IF($B597=3,$D597&amp;"学校",IF($B597=6,_xlfn.TEXTBEFORE($D597,"高専")&amp;$C597,IF($B597=8,$C597&amp;"（"&amp;$D597&amp;"）",IF($B597=9,$D597,""))))))</f>
        <v>利府支援学校</v>
      </c>
    </row>
    <row r="598" spans="1:8">
      <c r="A598" s="4">
        <v>2</v>
      </c>
      <c r="B598" s="7">
        <v>3</v>
      </c>
      <c r="C598" s="7" t="str">
        <f t="shared" si="18"/>
        <v>特別支援学校</v>
      </c>
      <c r="D598" s="7" t="s">
        <v>10473</v>
      </c>
      <c r="E598" s="8" t="s">
        <v>10474</v>
      </c>
      <c r="F598" s="4" t="str">
        <f>IFERROR(IF(VALUE(LEFT($E598,5))&gt;50000,"",_xlfn.XLOOKUP(IF(VALUE(LEFT($E598,2))&gt;9,VALUE(LEFT($E598,2)),"0"&amp;VALUE(LEFT($E598,2))),Sheet1!$E:$E,Sheet1!$F:$F)),"")</f>
        <v>宮城県</v>
      </c>
      <c r="G598" s="4" t="str">
        <f t="shared" si="19"/>
        <v>公立</v>
      </c>
      <c r="H598" s="7" t="str">
        <f>IF($D598="上記以外の高等学校等",_xlfn.XLOOKUP(IF(VALUE(LEFT($E598,2))&gt;10,VALUE(LEFT($E598,2)),"0"&amp;VALUE(LEFT($E598,2))),Sheet1!$E:$E,Sheet1!$F:$F)&amp;"所在の"&amp;$D598,IF(OR($B598=1,$B598=2),$D598&amp;$C598,IF($B598=3,$D598&amp;"学校",IF($B598=6,_xlfn.TEXTBEFORE($D598,"高専")&amp;$C598,IF($B598=8,$C598&amp;"（"&amp;$D598&amp;"）",IF($B598=9,$D598,""))))))</f>
        <v>金成支援学校</v>
      </c>
    </row>
    <row r="599" spans="1:8">
      <c r="A599" s="4">
        <v>2</v>
      </c>
      <c r="B599" s="7">
        <v>3</v>
      </c>
      <c r="C599" s="7" t="str">
        <f t="shared" si="18"/>
        <v>特別支援学校</v>
      </c>
      <c r="D599" s="7" t="s">
        <v>10471</v>
      </c>
      <c r="E599" s="8" t="s">
        <v>10472</v>
      </c>
      <c r="F599" s="4" t="str">
        <f>IFERROR(IF(VALUE(LEFT($E599,5))&gt;50000,"",_xlfn.XLOOKUP(IF(VALUE(LEFT($E599,2))&gt;9,VALUE(LEFT($E599,2)),"0"&amp;VALUE(LEFT($E599,2))),Sheet1!$E:$E,Sheet1!$F:$F)),"")</f>
        <v>宮城県</v>
      </c>
      <c r="G599" s="4" t="str">
        <f t="shared" si="19"/>
        <v>公立</v>
      </c>
      <c r="H599" s="7" t="str">
        <f>IF($D599="上記以外の高等学校等",_xlfn.XLOOKUP(IF(VALUE(LEFT($E599,2))&gt;10,VALUE(LEFT($E599,2)),"0"&amp;VALUE(LEFT($E599,2))),Sheet1!$E:$E,Sheet1!$F:$F)&amp;"所在の"&amp;$D599,IF(OR($B599=1,$B599=2),$D599&amp;$C599,IF($B599=3,$D599&amp;"学校",IF($B599=6,_xlfn.TEXTBEFORE($D599,"高専")&amp;$C599,IF($B599=8,$C599&amp;"（"&amp;$D599&amp;"）",IF($B599=9,$D599,""))))))</f>
        <v>角田支援学校</v>
      </c>
    </row>
    <row r="600" spans="1:8">
      <c r="A600" s="4">
        <v>2</v>
      </c>
      <c r="B600" s="7">
        <v>3</v>
      </c>
      <c r="C600" s="7" t="str">
        <f t="shared" si="18"/>
        <v>特別支援学校</v>
      </c>
      <c r="D600" s="7" t="s">
        <v>10469</v>
      </c>
      <c r="E600" s="8" t="s">
        <v>10470</v>
      </c>
      <c r="F600" s="4" t="str">
        <f>IFERROR(IF(VALUE(LEFT($E600,5))&gt;50000,"",_xlfn.XLOOKUP(IF(VALUE(LEFT($E600,2))&gt;9,VALUE(LEFT($E600,2)),"0"&amp;VALUE(LEFT($E600,2))),Sheet1!$E:$E,Sheet1!$F:$F)),"")</f>
        <v>宮城県</v>
      </c>
      <c r="G600" s="4" t="str">
        <f t="shared" si="19"/>
        <v>公立</v>
      </c>
      <c r="H600" s="7" t="str">
        <f>IF($D600="上記以外の高等学校等",_xlfn.XLOOKUP(IF(VALUE(LEFT($E600,2))&gt;10,VALUE(LEFT($E600,2)),"0"&amp;VALUE(LEFT($E600,2))),Sheet1!$E:$E,Sheet1!$F:$F)&amp;"所在の"&amp;$D600,IF(OR($B600=1,$B600=2),$D600&amp;$C600,IF($B600=3,$D600&amp;"学校",IF($B600=6,_xlfn.TEXTBEFORE($D600,"高専")&amp;$C600,IF($B600=8,$C600&amp;"（"&amp;$D600&amp;"）",IF($B600=9,$D600,""))))))</f>
        <v>名取支援学校</v>
      </c>
    </row>
    <row r="601" spans="1:8">
      <c r="A601" s="4">
        <v>2</v>
      </c>
      <c r="B601" s="7">
        <v>3</v>
      </c>
      <c r="C601" s="7" t="str">
        <f t="shared" si="18"/>
        <v>特別支援学校</v>
      </c>
      <c r="D601" s="7" t="s">
        <v>10467</v>
      </c>
      <c r="E601" s="8" t="s">
        <v>10468</v>
      </c>
      <c r="F601" s="4" t="str">
        <f>IFERROR(IF(VALUE(LEFT($E601,5))&gt;50000,"",_xlfn.XLOOKUP(IF(VALUE(LEFT($E601,2))&gt;9,VALUE(LEFT($E601,2)),"0"&amp;VALUE(LEFT($E601,2))),Sheet1!$E:$E,Sheet1!$F:$F)),"")</f>
        <v>宮城県</v>
      </c>
      <c r="G601" s="4" t="str">
        <f t="shared" si="19"/>
        <v>公立</v>
      </c>
      <c r="H601" s="7" t="str">
        <f>IF($D601="上記以外の高等学校等",_xlfn.XLOOKUP(IF(VALUE(LEFT($E601,2))&gt;10,VALUE(LEFT($E601,2)),"0"&amp;VALUE(LEFT($E601,2))),Sheet1!$E:$E,Sheet1!$F:$F)&amp;"所在の"&amp;$D601,IF(OR($B601=1,$B601=2),$D601&amp;$C601,IF($B601=3,$D601&amp;"学校",IF($B601=6,_xlfn.TEXTBEFORE($D601,"高専")&amp;$C601,IF($B601=8,$C601&amp;"（"&amp;$D601&amp;"）",IF($B601=9,$D601,""))))))</f>
        <v>古川支援学校</v>
      </c>
    </row>
    <row r="602" spans="1:8">
      <c r="A602" s="4">
        <v>2</v>
      </c>
      <c r="B602" s="7">
        <v>3</v>
      </c>
      <c r="C602" s="7" t="str">
        <f t="shared" si="18"/>
        <v>特別支援学校</v>
      </c>
      <c r="D602" s="7" t="s">
        <v>10465</v>
      </c>
      <c r="E602" s="8" t="s">
        <v>10466</v>
      </c>
      <c r="F602" s="4" t="str">
        <f>IFERROR(IF(VALUE(LEFT($E602,5))&gt;50000,"",_xlfn.XLOOKUP(IF(VALUE(LEFT($E602,2))&gt;9,VALUE(LEFT($E602,2)),"0"&amp;VALUE(LEFT($E602,2))),Sheet1!$E:$E,Sheet1!$F:$F)),"")</f>
        <v>宮城県</v>
      </c>
      <c r="G602" s="4" t="str">
        <f t="shared" si="19"/>
        <v>公立</v>
      </c>
      <c r="H602" s="7" t="str">
        <f>IF($D602="上記以外の高等学校等",_xlfn.XLOOKUP(IF(VALUE(LEFT($E602,2))&gt;10,VALUE(LEFT($E602,2)),"0"&amp;VALUE(LEFT($E602,2))),Sheet1!$E:$E,Sheet1!$F:$F)&amp;"所在の"&amp;$D602,IF(OR($B602=1,$B602=2),$D602&amp;$C602,IF($B602=3,$D602&amp;"学校",IF($B602=6,_xlfn.TEXTBEFORE($D602,"高専")&amp;$C602,IF($B602=8,$C602&amp;"（"&amp;$D602&amp;"）",IF($B602=9,$D602,""))))))</f>
        <v>西多賀支援学校</v>
      </c>
    </row>
    <row r="603" spans="1:8">
      <c r="A603" s="4">
        <v>2</v>
      </c>
      <c r="B603" s="7">
        <v>3</v>
      </c>
      <c r="C603" s="7" t="str">
        <f t="shared" si="18"/>
        <v>特別支援学校</v>
      </c>
      <c r="D603" s="7" t="s">
        <v>10463</v>
      </c>
      <c r="E603" s="8" t="s">
        <v>10464</v>
      </c>
      <c r="F603" s="4" t="str">
        <f>IFERROR(IF(VALUE(LEFT($E603,5))&gt;50000,"",_xlfn.XLOOKUP(IF(VALUE(LEFT($E603,2))&gt;9,VALUE(LEFT($E603,2)),"0"&amp;VALUE(LEFT($E603,2))),Sheet1!$E:$E,Sheet1!$F:$F)),"")</f>
        <v>宮城県</v>
      </c>
      <c r="G603" s="4" t="str">
        <f t="shared" si="19"/>
        <v>公立</v>
      </c>
      <c r="H603" s="7" t="str">
        <f>IF($D603="上記以外の高等学校等",_xlfn.XLOOKUP(IF(VALUE(LEFT($E603,2))&gt;10,VALUE(LEFT($E603,2)),"0"&amp;VALUE(LEFT($E603,2))),Sheet1!$E:$E,Sheet1!$F:$F)&amp;"所在の"&amp;$D603,IF(OR($B603=1,$B603=2),$D603&amp;$C603,IF($B603=3,$D603&amp;"学校",IF($B603=6,_xlfn.TEXTBEFORE($D603,"高専")&amp;$C603,IF($B603=8,$C603&amp;"（"&amp;$D603&amp;"）",IF($B603=9,$D603,""))))))</f>
        <v>迫支援学校</v>
      </c>
    </row>
    <row r="604" spans="1:8">
      <c r="A604" s="4">
        <v>7</v>
      </c>
      <c r="B604" s="7">
        <v>1</v>
      </c>
      <c r="C604" s="7" t="str">
        <f t="shared" si="18"/>
        <v>高等学校</v>
      </c>
      <c r="D604" s="7" t="s">
        <v>10461</v>
      </c>
      <c r="E604" s="8" t="s">
        <v>10462</v>
      </c>
      <c r="F604" s="4" t="str">
        <f>IFERROR(IF(VALUE(LEFT($E604,5))&gt;50000,"",_xlfn.XLOOKUP(IF(VALUE(LEFT($E604,2))&gt;9,VALUE(LEFT($E604,2)),"0"&amp;VALUE(LEFT($E604,2))),Sheet1!$E:$E,Sheet1!$F:$F)),"")</f>
        <v>宮城県</v>
      </c>
      <c r="G604" s="4" t="str">
        <f t="shared" si="19"/>
        <v>私立</v>
      </c>
      <c r="H604" s="7" t="str">
        <f>IF($D604="上記以外の高等学校等",_xlfn.XLOOKUP(IF(VALUE(LEFT($E604,2))&gt;10,VALUE(LEFT($E604,2)),"0"&amp;VALUE(LEFT($E604,2))),Sheet1!$E:$E,Sheet1!$F:$F)&amp;"所在の"&amp;$D604,IF(OR($B604=1,$B604=2),$D604&amp;$C604,IF($B604=3,$D604&amp;"学校",IF($B604=6,_xlfn.TEXTBEFORE($D604,"高専")&amp;$C604,IF($B604=8,$C604&amp;"（"&amp;$D604&amp;"）",IF($B604=9,$D604,""))))))</f>
        <v>仙台育英学園高等学校</v>
      </c>
    </row>
    <row r="605" spans="1:8">
      <c r="A605" s="4">
        <v>7</v>
      </c>
      <c r="B605" s="7">
        <v>1</v>
      </c>
      <c r="C605" s="7" t="str">
        <f t="shared" si="18"/>
        <v>高等学校</v>
      </c>
      <c r="D605" s="7" t="s">
        <v>10459</v>
      </c>
      <c r="E605" s="8" t="s">
        <v>10460</v>
      </c>
      <c r="F605" s="4" t="str">
        <f>IFERROR(IF(VALUE(LEFT($E605,5))&gt;50000,"",_xlfn.XLOOKUP(IF(VALUE(LEFT($E605,2))&gt;9,VALUE(LEFT($E605,2)),"0"&amp;VALUE(LEFT($E605,2))),Sheet1!$E:$E,Sheet1!$F:$F)),"")</f>
        <v>宮城県</v>
      </c>
      <c r="G605" s="4" t="str">
        <f t="shared" si="19"/>
        <v>私立</v>
      </c>
      <c r="H605" s="7" t="str">
        <f>IF($D605="上記以外の高等学校等",_xlfn.XLOOKUP(IF(VALUE(LEFT($E605,2))&gt;10,VALUE(LEFT($E605,2)),"0"&amp;VALUE(LEFT($E605,2))),Sheet1!$E:$E,Sheet1!$F:$F)&amp;"所在の"&amp;$D605,IF(OR($B605=1,$B605=2),$D605&amp;$C605,IF($B605=3,$D605&amp;"学校",IF($B605=6,_xlfn.TEXTBEFORE($D605,"高専")&amp;$C605,IF($B605=8,$C605&amp;"（"&amp;$D605&amp;"）",IF($B605=9,$D605,""))))))</f>
        <v>東北高等学校</v>
      </c>
    </row>
    <row r="606" spans="1:8">
      <c r="A606" s="4">
        <v>7</v>
      </c>
      <c r="B606" s="7">
        <v>1</v>
      </c>
      <c r="C606" s="7" t="str">
        <f t="shared" si="18"/>
        <v>高等学校</v>
      </c>
      <c r="D606" s="7" t="s">
        <v>10457</v>
      </c>
      <c r="E606" s="8" t="s">
        <v>10458</v>
      </c>
      <c r="F606" s="4" t="str">
        <f>IFERROR(IF(VALUE(LEFT($E606,5))&gt;50000,"",_xlfn.XLOOKUP(IF(VALUE(LEFT($E606,2))&gt;9,VALUE(LEFT($E606,2)),"0"&amp;VALUE(LEFT($E606,2))),Sheet1!$E:$E,Sheet1!$F:$F)),"")</f>
        <v>宮城県</v>
      </c>
      <c r="G606" s="4" t="str">
        <f t="shared" si="19"/>
        <v>私立</v>
      </c>
      <c r="H606" s="7" t="str">
        <f>IF($D606="上記以外の高等学校等",_xlfn.XLOOKUP(IF(VALUE(LEFT($E606,2))&gt;10,VALUE(LEFT($E606,2)),"0"&amp;VALUE(LEFT($E606,2))),Sheet1!$E:$E,Sheet1!$F:$F)&amp;"所在の"&amp;$D606,IF(OR($B606=1,$B606=2),$D606&amp;$C606,IF($B606=3,$D606&amp;"学校",IF($B606=6,_xlfn.TEXTBEFORE($D606,"高専")&amp;$C606,IF($B606=8,$C606&amp;"（"&amp;$D606&amp;"）",IF($B606=9,$D606,""))))))</f>
        <v>東北学院高等学校</v>
      </c>
    </row>
    <row r="607" spans="1:8">
      <c r="A607" s="4">
        <v>7</v>
      </c>
      <c r="B607" s="7">
        <v>1</v>
      </c>
      <c r="C607" s="7" t="str">
        <f t="shared" si="18"/>
        <v>高等学校</v>
      </c>
      <c r="D607" s="7" t="s">
        <v>10455</v>
      </c>
      <c r="E607" s="8" t="s">
        <v>10456</v>
      </c>
      <c r="F607" s="4" t="str">
        <f>IFERROR(IF(VALUE(LEFT($E607,5))&gt;50000,"",_xlfn.XLOOKUP(IF(VALUE(LEFT($E607,2))&gt;9,VALUE(LEFT($E607,2)),"0"&amp;VALUE(LEFT($E607,2))),Sheet1!$E:$E,Sheet1!$F:$F)),"")</f>
        <v>宮城県</v>
      </c>
      <c r="G607" s="4" t="str">
        <f t="shared" si="19"/>
        <v>私立</v>
      </c>
      <c r="H607" s="7" t="str">
        <f>IF($D607="上記以外の高等学校等",_xlfn.XLOOKUP(IF(VALUE(LEFT($E607,2))&gt;10,VALUE(LEFT($E607,2)),"0"&amp;VALUE(LEFT($E607,2))),Sheet1!$E:$E,Sheet1!$F:$F)&amp;"所在の"&amp;$D607,IF(OR($B607=1,$B607=2),$D607&amp;$C607,IF($B607=3,$D607&amp;"学校",IF($B607=6,_xlfn.TEXTBEFORE($D607,"高専")&amp;$C607,IF($B607=8,$C607&amp;"（"&amp;$D607&amp;"）",IF($B607=9,$D607,""))))))</f>
        <v>東北学院榴ケ岡高等学校</v>
      </c>
    </row>
    <row r="608" spans="1:8">
      <c r="A608" s="4">
        <v>7</v>
      </c>
      <c r="B608" s="7">
        <v>1</v>
      </c>
      <c r="C608" s="7" t="str">
        <f t="shared" si="18"/>
        <v>高等学校</v>
      </c>
      <c r="D608" s="7" t="s">
        <v>10453</v>
      </c>
      <c r="E608" s="8" t="s">
        <v>10454</v>
      </c>
      <c r="F608" s="4" t="str">
        <f>IFERROR(IF(VALUE(LEFT($E608,5))&gt;50000,"",_xlfn.XLOOKUP(IF(VALUE(LEFT($E608,2))&gt;9,VALUE(LEFT($E608,2)),"0"&amp;VALUE(LEFT($E608,2))),Sheet1!$E:$E,Sheet1!$F:$F)),"")</f>
        <v>宮城県</v>
      </c>
      <c r="G608" s="4" t="str">
        <f t="shared" si="19"/>
        <v>私立</v>
      </c>
      <c r="H608" s="7" t="str">
        <f>IF($D608="上記以外の高等学校等",_xlfn.XLOOKUP(IF(VALUE(LEFT($E608,2))&gt;10,VALUE(LEFT($E608,2)),"0"&amp;VALUE(LEFT($E608,2))),Sheet1!$E:$E,Sheet1!$F:$F)&amp;"所在の"&amp;$D608,IF(OR($B608=1,$B608=2),$D608&amp;$C608,IF($B608=3,$D608&amp;"学校",IF($B608=6,_xlfn.TEXTBEFORE($D608,"高専")&amp;$C608,IF($B608=8,$C608&amp;"（"&amp;$D608&amp;"）",IF($B608=9,$D608,""))))))</f>
        <v>宮城学院高等学校</v>
      </c>
    </row>
    <row r="609" spans="1:8">
      <c r="A609" s="4">
        <v>7</v>
      </c>
      <c r="B609" s="7">
        <v>1</v>
      </c>
      <c r="C609" s="7" t="str">
        <f t="shared" si="18"/>
        <v>高等学校</v>
      </c>
      <c r="D609" s="7" t="s">
        <v>10451</v>
      </c>
      <c r="E609" s="8" t="s">
        <v>10452</v>
      </c>
      <c r="F609" s="4" t="str">
        <f>IFERROR(IF(VALUE(LEFT($E609,5))&gt;50000,"",_xlfn.XLOOKUP(IF(VALUE(LEFT($E609,2))&gt;9,VALUE(LEFT($E609,2)),"0"&amp;VALUE(LEFT($E609,2))),Sheet1!$E:$E,Sheet1!$F:$F)),"")</f>
        <v>宮城県</v>
      </c>
      <c r="G609" s="4" t="str">
        <f t="shared" si="19"/>
        <v>私立</v>
      </c>
      <c r="H609" s="7" t="str">
        <f>IF($D609="上記以外の高等学校等",_xlfn.XLOOKUP(IF(VALUE(LEFT($E609,2))&gt;10,VALUE(LEFT($E609,2)),"0"&amp;VALUE(LEFT($E609,2))),Sheet1!$E:$E,Sheet1!$F:$F)&amp;"所在の"&amp;$D609,IF(OR($B609=1,$B609=2),$D609&amp;$C609,IF($B609=3,$D609&amp;"学校",IF($B609=6,_xlfn.TEXTBEFORE($D609,"高専")&amp;$C609,IF($B609=8,$C609&amp;"（"&amp;$D609&amp;"）",IF($B609=9,$D609,""))))))</f>
        <v>仙台白百合学園高等学校</v>
      </c>
    </row>
    <row r="610" spans="1:8">
      <c r="A610" s="4">
        <v>7</v>
      </c>
      <c r="B610" s="7">
        <v>1</v>
      </c>
      <c r="C610" s="7" t="str">
        <f t="shared" si="18"/>
        <v>高等学校</v>
      </c>
      <c r="D610" s="7" t="s">
        <v>10449</v>
      </c>
      <c r="E610" s="8" t="s">
        <v>10450</v>
      </c>
      <c r="F610" s="4" t="str">
        <f>IFERROR(IF(VALUE(LEFT($E610,5))&gt;50000,"",_xlfn.XLOOKUP(IF(VALUE(LEFT($E610,2))&gt;9,VALUE(LEFT($E610,2)),"0"&amp;VALUE(LEFT($E610,2))),Sheet1!$E:$E,Sheet1!$F:$F)),"")</f>
        <v>宮城県</v>
      </c>
      <c r="G610" s="4" t="str">
        <f t="shared" si="19"/>
        <v>私立</v>
      </c>
      <c r="H610" s="7" t="str">
        <f>IF($D610="上記以外の高等学校等",_xlfn.XLOOKUP(IF(VALUE(LEFT($E610,2))&gt;10,VALUE(LEFT($E610,2)),"0"&amp;VALUE(LEFT($E610,2))),Sheet1!$E:$E,Sheet1!$F:$F)&amp;"所在の"&amp;$D610,IF(OR($B610=1,$B610=2),$D610&amp;$C610,IF($B610=3,$D610&amp;"学校",IF($B610=6,_xlfn.TEXTBEFORE($D610,"高専")&amp;$C610,IF($B610=8,$C610&amp;"（"&amp;$D610&amp;"）",IF($B610=9,$D610,""))))))</f>
        <v>尚絅学院高等学校</v>
      </c>
    </row>
    <row r="611" spans="1:8">
      <c r="A611" s="4">
        <v>7</v>
      </c>
      <c r="B611" s="7">
        <v>1</v>
      </c>
      <c r="C611" s="7" t="str">
        <f t="shared" si="18"/>
        <v>高等学校</v>
      </c>
      <c r="D611" s="7" t="s">
        <v>10447</v>
      </c>
      <c r="E611" s="8" t="s">
        <v>10448</v>
      </c>
      <c r="F611" s="4" t="str">
        <f>IFERROR(IF(VALUE(LEFT($E611,5))&gt;50000,"",_xlfn.XLOOKUP(IF(VALUE(LEFT($E611,2))&gt;9,VALUE(LEFT($E611,2)),"0"&amp;VALUE(LEFT($E611,2))),Sheet1!$E:$E,Sheet1!$F:$F)),"")</f>
        <v>宮城県</v>
      </c>
      <c r="G611" s="4" t="str">
        <f t="shared" si="19"/>
        <v>私立</v>
      </c>
      <c r="H611" s="7" t="str">
        <f>IF($D611="上記以外の高等学校等",_xlfn.XLOOKUP(IF(VALUE(LEFT($E611,2))&gt;10,VALUE(LEFT($E611,2)),"0"&amp;VALUE(LEFT($E611,2))),Sheet1!$E:$E,Sheet1!$F:$F)&amp;"所在の"&amp;$D611,IF(OR($B611=1,$B611=2),$D611&amp;$C611,IF($B611=3,$D611&amp;"学校",IF($B611=6,_xlfn.TEXTBEFORE($D611,"高専")&amp;$C611,IF($B611=8,$C611&amp;"（"&amp;$D611&amp;"）",IF($B611=9,$D611,""))))))</f>
        <v>常盤木学園高等学校</v>
      </c>
    </row>
    <row r="612" spans="1:8">
      <c r="A612" s="4">
        <v>7</v>
      </c>
      <c r="B612" s="7">
        <v>1</v>
      </c>
      <c r="C612" s="7" t="str">
        <f t="shared" si="18"/>
        <v>高等学校</v>
      </c>
      <c r="D612" s="7" t="s">
        <v>10445</v>
      </c>
      <c r="E612" s="8" t="s">
        <v>10446</v>
      </c>
      <c r="F612" s="4" t="str">
        <f>IFERROR(IF(VALUE(LEFT($E612,5))&gt;50000,"",_xlfn.XLOOKUP(IF(VALUE(LEFT($E612,2))&gt;9,VALUE(LEFT($E612,2)),"0"&amp;VALUE(LEFT($E612,2))),Sheet1!$E:$E,Sheet1!$F:$F)),"")</f>
        <v>宮城県</v>
      </c>
      <c r="G612" s="4" t="str">
        <f t="shared" si="19"/>
        <v>私立</v>
      </c>
      <c r="H612" s="7" t="str">
        <f>IF($D612="上記以外の高等学校等",_xlfn.XLOOKUP(IF(VALUE(LEFT($E612,2))&gt;10,VALUE(LEFT($E612,2)),"0"&amp;VALUE(LEFT($E612,2))),Sheet1!$E:$E,Sheet1!$F:$F)&amp;"所在の"&amp;$D612,IF(OR($B612=1,$B612=2),$D612&amp;$C612,IF($B612=3,$D612&amp;"学校",IF($B612=6,_xlfn.TEXTBEFORE($D612,"高専")&amp;$C612,IF($B612=8,$C612&amp;"（"&amp;$D612&amp;"）",IF($B612=9,$D612,""))))))</f>
        <v>聖和学園高等学校</v>
      </c>
    </row>
    <row r="613" spans="1:8">
      <c r="A613" s="4">
        <v>7</v>
      </c>
      <c r="B613" s="7">
        <v>1</v>
      </c>
      <c r="C613" s="7" t="str">
        <f t="shared" si="18"/>
        <v>高等学校</v>
      </c>
      <c r="D613" s="7" t="s">
        <v>10443</v>
      </c>
      <c r="E613" s="8" t="s">
        <v>10444</v>
      </c>
      <c r="F613" s="4" t="str">
        <f>IFERROR(IF(VALUE(LEFT($E613,5))&gt;50000,"",_xlfn.XLOOKUP(IF(VALUE(LEFT($E613,2))&gt;9,VALUE(LEFT($E613,2)),"0"&amp;VALUE(LEFT($E613,2))),Sheet1!$E:$E,Sheet1!$F:$F)),"")</f>
        <v>宮城県</v>
      </c>
      <c r="G613" s="4" t="str">
        <f t="shared" si="19"/>
        <v>私立</v>
      </c>
      <c r="H613" s="7" t="str">
        <f>IF($D613="上記以外の高等学校等",_xlfn.XLOOKUP(IF(VALUE(LEFT($E613,2))&gt;10,VALUE(LEFT($E613,2)),"0"&amp;VALUE(LEFT($E613,2))),Sheet1!$E:$E,Sheet1!$F:$F)&amp;"所在の"&amp;$D613,IF(OR($B613=1,$B613=2),$D613&amp;$C613,IF($B613=3,$D613&amp;"学校",IF($B613=6,_xlfn.TEXTBEFORE($D613,"高専")&amp;$C613,IF($B613=8,$C613&amp;"（"&amp;$D613&amp;"）",IF($B613=9,$D613,""))))))</f>
        <v>東北生活文化大学高等学校</v>
      </c>
    </row>
    <row r="614" spans="1:8">
      <c r="A614" s="4">
        <v>7</v>
      </c>
      <c r="B614" s="7">
        <v>1</v>
      </c>
      <c r="C614" s="7" t="str">
        <f t="shared" si="18"/>
        <v>高等学校</v>
      </c>
      <c r="D614" s="7" t="s">
        <v>10441</v>
      </c>
      <c r="E614" s="8" t="s">
        <v>10442</v>
      </c>
      <c r="F614" s="4" t="str">
        <f>IFERROR(IF(VALUE(LEFT($E614,5))&gt;50000,"",_xlfn.XLOOKUP(IF(VALUE(LEFT($E614,2))&gt;9,VALUE(LEFT($E614,2)),"0"&amp;VALUE(LEFT($E614,2))),Sheet1!$E:$E,Sheet1!$F:$F)),"")</f>
        <v>宮城県</v>
      </c>
      <c r="G614" s="4" t="str">
        <f t="shared" si="19"/>
        <v>私立</v>
      </c>
      <c r="H614" s="7" t="str">
        <f>IF($D614="上記以外の高等学校等",_xlfn.XLOOKUP(IF(VALUE(LEFT($E614,2))&gt;10,VALUE(LEFT($E614,2)),"0"&amp;VALUE(LEFT($E614,2))),Sheet1!$E:$E,Sheet1!$F:$F)&amp;"所在の"&amp;$D614,IF(OR($B614=1,$B614=2),$D614&amp;$C614,IF($B614=3,$D614&amp;"学校",IF($B614=6,_xlfn.TEXTBEFORE($D614,"高専")&amp;$C614,IF($B614=8,$C614&amp;"（"&amp;$D614&amp;"）",IF($B614=9,$D614,""))))))</f>
        <v>仙台大学附属明成高等学校</v>
      </c>
    </row>
    <row r="615" spans="1:8">
      <c r="A615" s="4">
        <v>7</v>
      </c>
      <c r="B615" s="7">
        <v>1</v>
      </c>
      <c r="C615" s="7" t="str">
        <f t="shared" si="18"/>
        <v>高等学校</v>
      </c>
      <c r="D615" s="7" t="s">
        <v>10439</v>
      </c>
      <c r="E615" s="8" t="s">
        <v>10440</v>
      </c>
      <c r="F615" s="4" t="str">
        <f>IFERROR(IF(VALUE(LEFT($E615,5))&gt;50000,"",_xlfn.XLOOKUP(IF(VALUE(LEFT($E615,2))&gt;9,VALUE(LEFT($E615,2)),"0"&amp;VALUE(LEFT($E615,2))),Sheet1!$E:$E,Sheet1!$F:$F)),"")</f>
        <v>宮城県</v>
      </c>
      <c r="G615" s="4" t="str">
        <f t="shared" si="19"/>
        <v>私立</v>
      </c>
      <c r="H615" s="7" t="str">
        <f>IF($D615="上記以外の高等学校等",_xlfn.XLOOKUP(IF(VALUE(LEFT($E615,2))&gt;10,VALUE(LEFT($E615,2)),"0"&amp;VALUE(LEFT($E615,2))),Sheet1!$E:$E,Sheet1!$F:$F)&amp;"所在の"&amp;$D615,IF(OR($B615=1,$B615=2),$D615&amp;$C615,IF($B615=3,$D615&amp;"学校",IF($B615=6,_xlfn.TEXTBEFORE($D615,"高専")&amp;$C615,IF($B615=8,$C615&amp;"（"&amp;$D615&amp;"）",IF($B615=9,$D615,""))))))</f>
        <v>聖ウルスラ学院英智高等学校</v>
      </c>
    </row>
    <row r="616" spans="1:8">
      <c r="A616" s="4">
        <v>7</v>
      </c>
      <c r="B616" s="7">
        <v>1</v>
      </c>
      <c r="C616" s="7" t="str">
        <f t="shared" si="18"/>
        <v>高等学校</v>
      </c>
      <c r="D616" s="7" t="s">
        <v>10437</v>
      </c>
      <c r="E616" s="8" t="s">
        <v>10438</v>
      </c>
      <c r="F616" s="4" t="str">
        <f>IFERROR(IF(VALUE(LEFT($E616,5))&gt;50000,"",_xlfn.XLOOKUP(IF(VALUE(LEFT($E616,2))&gt;9,VALUE(LEFT($E616,2)),"0"&amp;VALUE(LEFT($E616,2))),Sheet1!$E:$E,Sheet1!$F:$F)),"")</f>
        <v>宮城県</v>
      </c>
      <c r="G616" s="4" t="str">
        <f t="shared" si="19"/>
        <v>私立</v>
      </c>
      <c r="H616" s="7" t="str">
        <f>IF($D616="上記以外の高等学校等",_xlfn.XLOOKUP(IF(VALUE(LEFT($E616,2))&gt;10,VALUE(LEFT($E616,2)),"0"&amp;VALUE(LEFT($E616,2))),Sheet1!$E:$E,Sheet1!$F:$F)&amp;"所在の"&amp;$D616,IF(OR($B616=1,$B616=2),$D616&amp;$C616,IF($B616=3,$D616&amp;"学校",IF($B616=6,_xlfn.TEXTBEFORE($D616,"高専")&amp;$C616,IF($B616=8,$C616&amp;"（"&amp;$D616&amp;"）",IF($B616=9,$D616,""))))))</f>
        <v>聖ドミニコ学院高等学校</v>
      </c>
    </row>
    <row r="617" spans="1:8">
      <c r="A617" s="4">
        <v>7</v>
      </c>
      <c r="B617" s="7">
        <v>1</v>
      </c>
      <c r="C617" s="7" t="str">
        <f t="shared" si="18"/>
        <v>高等学校</v>
      </c>
      <c r="D617" s="7" t="s">
        <v>10435</v>
      </c>
      <c r="E617" s="8" t="s">
        <v>10436</v>
      </c>
      <c r="F617" s="4" t="str">
        <f>IFERROR(IF(VALUE(LEFT($E617,5))&gt;50000,"",_xlfn.XLOOKUP(IF(VALUE(LEFT($E617,2))&gt;9,VALUE(LEFT($E617,2)),"0"&amp;VALUE(LEFT($E617,2))),Sheet1!$E:$E,Sheet1!$F:$F)),"")</f>
        <v>宮城県</v>
      </c>
      <c r="G617" s="4" t="str">
        <f t="shared" si="19"/>
        <v>私立</v>
      </c>
      <c r="H617" s="7" t="str">
        <f>IF($D617="上記以外の高等学校等",_xlfn.XLOOKUP(IF(VALUE(LEFT($E617,2))&gt;10,VALUE(LEFT($E617,2)),"0"&amp;VALUE(LEFT($E617,2))),Sheet1!$E:$E,Sheet1!$F:$F)&amp;"所在の"&amp;$D617,IF(OR($B617=1,$B617=2),$D617&amp;$C617,IF($B617=3,$D617&amp;"学校",IF($B617=6,_xlfn.TEXTBEFORE($D617,"高専")&amp;$C617,IF($B617=8,$C617&amp;"（"&amp;$D617&amp;"）",IF($B617=9,$D617,""))))))</f>
        <v>仙台城南高等学校</v>
      </c>
    </row>
    <row r="618" spans="1:8">
      <c r="A618" s="4">
        <v>7</v>
      </c>
      <c r="B618" s="7">
        <v>1</v>
      </c>
      <c r="C618" s="7" t="str">
        <f t="shared" si="18"/>
        <v>高等学校</v>
      </c>
      <c r="D618" s="7" t="s">
        <v>10433</v>
      </c>
      <c r="E618" s="8" t="s">
        <v>10434</v>
      </c>
      <c r="F618" s="4" t="str">
        <f>IFERROR(IF(VALUE(LEFT($E618,5))&gt;50000,"",_xlfn.XLOOKUP(IF(VALUE(LEFT($E618,2))&gt;9,VALUE(LEFT($E618,2)),"0"&amp;VALUE(LEFT($E618,2))),Sheet1!$E:$E,Sheet1!$F:$F)),"")</f>
        <v>宮城県</v>
      </c>
      <c r="G618" s="4" t="str">
        <f t="shared" si="19"/>
        <v>私立</v>
      </c>
      <c r="H618" s="7" t="str">
        <f>IF($D618="上記以外の高等学校等",_xlfn.XLOOKUP(IF(VALUE(LEFT($E618,2))&gt;10,VALUE(LEFT($E618,2)),"0"&amp;VALUE(LEFT($E618,2))),Sheet1!$E:$E,Sheet1!$F:$F)&amp;"所在の"&amp;$D618,IF(OR($B618=1,$B618=2),$D618&amp;$C618,IF($B618=3,$D618&amp;"学校",IF($B618=6,_xlfn.TEXTBEFORE($D618,"高専")&amp;$C618,IF($B618=8,$C618&amp;"（"&amp;$D618&amp;"）",IF($B618=9,$D618,""))))))</f>
        <v>大崎中央高等学校</v>
      </c>
    </row>
    <row r="619" spans="1:8">
      <c r="A619" s="4">
        <v>7</v>
      </c>
      <c r="B619" s="7">
        <v>1</v>
      </c>
      <c r="C619" s="7" t="str">
        <f t="shared" si="18"/>
        <v>高等学校</v>
      </c>
      <c r="D619" s="7" t="s">
        <v>10431</v>
      </c>
      <c r="E619" s="8" t="s">
        <v>10432</v>
      </c>
      <c r="F619" s="4" t="str">
        <f>IFERROR(IF(VALUE(LEFT($E619,5))&gt;50000,"",_xlfn.XLOOKUP(IF(VALUE(LEFT($E619,2))&gt;9,VALUE(LEFT($E619,2)),"0"&amp;VALUE(LEFT($E619,2))),Sheet1!$E:$E,Sheet1!$F:$F)),"")</f>
        <v>宮城県</v>
      </c>
      <c r="G619" s="4" t="str">
        <f t="shared" si="19"/>
        <v>私立</v>
      </c>
      <c r="H619" s="7" t="str">
        <f>IF($D619="上記以外の高等学校等",_xlfn.XLOOKUP(IF(VALUE(LEFT($E619,2))&gt;10,VALUE(LEFT($E619,2)),"0"&amp;VALUE(LEFT($E619,2))),Sheet1!$E:$E,Sheet1!$F:$F)&amp;"所在の"&amp;$D619,IF(OR($B619=1,$B619=2),$D619&amp;$C619,IF($B619=3,$D619&amp;"学校",IF($B619=6,_xlfn.TEXTBEFORE($D619,"高専")&amp;$C619,IF($B619=8,$C619&amp;"（"&amp;$D619&amp;"）",IF($B619=9,$D619,""))))))</f>
        <v>古川学園高等学校</v>
      </c>
    </row>
    <row r="620" spans="1:8">
      <c r="A620" s="4">
        <v>7</v>
      </c>
      <c r="B620" s="7">
        <v>1</v>
      </c>
      <c r="C620" s="7" t="str">
        <f t="shared" si="18"/>
        <v>高等学校</v>
      </c>
      <c r="D620" s="7" t="s">
        <v>10429</v>
      </c>
      <c r="E620" s="8" t="s">
        <v>10430</v>
      </c>
      <c r="F620" s="4" t="str">
        <f>IFERROR(IF(VALUE(LEFT($E620,5))&gt;50000,"",_xlfn.XLOOKUP(IF(VALUE(LEFT($E620,2))&gt;9,VALUE(LEFT($E620,2)),"0"&amp;VALUE(LEFT($E620,2))),Sheet1!$E:$E,Sheet1!$F:$F)),"")</f>
        <v>宮城県</v>
      </c>
      <c r="G620" s="4" t="str">
        <f t="shared" si="19"/>
        <v>私立</v>
      </c>
      <c r="H620" s="7" t="str">
        <f>IF($D620="上記以外の高等学校等",_xlfn.XLOOKUP(IF(VALUE(LEFT($E620,2))&gt;10,VALUE(LEFT($E620,2)),"0"&amp;VALUE(LEFT($E620,2))),Sheet1!$E:$E,Sheet1!$F:$F)&amp;"所在の"&amp;$D620,IF(OR($B620=1,$B620=2),$D620&amp;$C620,IF($B620=3,$D620&amp;"学校",IF($B620=6,_xlfn.TEXTBEFORE($D620,"高専")&amp;$C620,IF($B620=8,$C620&amp;"（"&amp;$D620&amp;"）",IF($B620=9,$D620,""))))))</f>
        <v>東陵高等学校</v>
      </c>
    </row>
    <row r="621" spans="1:8">
      <c r="A621" s="4">
        <v>7</v>
      </c>
      <c r="B621" s="7">
        <v>1</v>
      </c>
      <c r="C621" s="7" t="str">
        <f t="shared" si="18"/>
        <v>高等学校</v>
      </c>
      <c r="D621" s="7" t="s">
        <v>10427</v>
      </c>
      <c r="E621" s="8" t="s">
        <v>10428</v>
      </c>
      <c r="F621" s="4" t="str">
        <f>IFERROR(IF(VALUE(LEFT($E621,5))&gt;50000,"",_xlfn.XLOOKUP(IF(VALUE(LEFT($E621,2))&gt;9,VALUE(LEFT($E621,2)),"0"&amp;VALUE(LEFT($E621,2))),Sheet1!$E:$E,Sheet1!$F:$F)),"")</f>
        <v>宮城県</v>
      </c>
      <c r="G621" s="4" t="str">
        <f t="shared" si="19"/>
        <v>私立</v>
      </c>
      <c r="H621" s="7" t="str">
        <f>IF($D621="上記以外の高等学校等",_xlfn.XLOOKUP(IF(VALUE(LEFT($E621,2))&gt;10,VALUE(LEFT($E621,2)),"0"&amp;VALUE(LEFT($E621,2))),Sheet1!$E:$E,Sheet1!$F:$F)&amp;"所在の"&amp;$D621,IF(OR($B621=1,$B621=2),$D621&amp;$C621,IF($B621=3,$D621&amp;"学校",IF($B621=6,_xlfn.TEXTBEFORE($D621,"高専")&amp;$C621,IF($B621=8,$C621&amp;"（"&amp;$D621&amp;"）",IF($B621=9,$D621,""))))))</f>
        <v>西山学院高等学校</v>
      </c>
    </row>
    <row r="622" spans="1:8">
      <c r="A622" s="4">
        <v>7</v>
      </c>
      <c r="B622" s="7">
        <v>1</v>
      </c>
      <c r="C622" s="7" t="str">
        <f t="shared" si="18"/>
        <v>高等学校</v>
      </c>
      <c r="D622" s="7" t="s">
        <v>10425</v>
      </c>
      <c r="E622" s="8" t="s">
        <v>10426</v>
      </c>
      <c r="F622" s="4" t="str">
        <f>IFERROR(IF(VALUE(LEFT($E622,5))&gt;50000,"",_xlfn.XLOOKUP(IF(VALUE(LEFT($E622,2))&gt;9,VALUE(LEFT($E622,2)),"0"&amp;VALUE(LEFT($E622,2))),Sheet1!$E:$E,Sheet1!$F:$F)),"")</f>
        <v>宮城県</v>
      </c>
      <c r="G622" s="4" t="str">
        <f t="shared" si="19"/>
        <v>私立</v>
      </c>
      <c r="H622" s="7" t="str">
        <f>IF($D622="上記以外の高等学校等",_xlfn.XLOOKUP(IF(VALUE(LEFT($E622,2))&gt;10,VALUE(LEFT($E622,2)),"0"&amp;VALUE(LEFT($E622,2))),Sheet1!$E:$E,Sheet1!$F:$F)&amp;"所在の"&amp;$D622,IF(OR($B622=1,$B622=2),$D622&amp;$C622,IF($B622=3,$D622&amp;"学校",IF($B622=6,_xlfn.TEXTBEFORE($D622,"高専")&amp;$C622,IF($B622=8,$C622&amp;"（"&amp;$D622&amp;"）",IF($B622=9,$D622,""))))))</f>
        <v>飛鳥未来きずな高等学校</v>
      </c>
    </row>
    <row r="623" spans="1:8">
      <c r="A623" s="4">
        <v>7</v>
      </c>
      <c r="B623" s="7">
        <v>1</v>
      </c>
      <c r="C623" s="7" t="str">
        <f t="shared" si="18"/>
        <v>高等学校</v>
      </c>
      <c r="D623" s="7" t="s">
        <v>10423</v>
      </c>
      <c r="E623" s="8" t="s">
        <v>10424</v>
      </c>
      <c r="F623" s="4" t="str">
        <f>IFERROR(IF(VALUE(LEFT($E623,5))&gt;50000,"",_xlfn.XLOOKUP(IF(VALUE(LEFT($E623,2))&gt;9,VALUE(LEFT($E623,2)),"0"&amp;VALUE(LEFT($E623,2))),Sheet1!$E:$E,Sheet1!$F:$F)),"")</f>
        <v>宮城県</v>
      </c>
      <c r="G623" s="4" t="str">
        <f t="shared" si="19"/>
        <v>私立</v>
      </c>
      <c r="H623" s="7" t="str">
        <f>IF($D623="上記以外の高等学校等",_xlfn.XLOOKUP(IF(VALUE(LEFT($E623,2))&gt;10,VALUE(LEFT($E623,2)),"0"&amp;VALUE(LEFT($E623,2))),Sheet1!$E:$E,Sheet1!$F:$F)&amp;"所在の"&amp;$D623,IF(OR($B623=1,$B623=2),$D623&amp;$C623,IF($B623=3,$D623&amp;"学校",IF($B623=6,_xlfn.TEXTBEFORE($D623,"高専")&amp;$C623,IF($B623=8,$C623&amp;"（"&amp;$D623&amp;"）",IF($B623=9,$D623,""))))))</f>
        <v>日本ウェルネス宮城高等学校</v>
      </c>
    </row>
    <row r="624" spans="1:8">
      <c r="A624" s="4">
        <v>7</v>
      </c>
      <c r="B624" s="7">
        <v>1</v>
      </c>
      <c r="C624" s="7" t="str">
        <f t="shared" si="18"/>
        <v>高等学校</v>
      </c>
      <c r="D624" s="7" t="s">
        <v>10421</v>
      </c>
      <c r="E624" s="8" t="s">
        <v>10422</v>
      </c>
      <c r="F624" s="4" t="str">
        <f>IFERROR(IF(VALUE(LEFT($E624,5))&gt;50000,"",_xlfn.XLOOKUP(IF(VALUE(LEFT($E624,2))&gt;9,VALUE(LEFT($E624,2)),"0"&amp;VALUE(LEFT($E624,2))),Sheet1!$E:$E,Sheet1!$F:$F)),"")</f>
        <v>宮城県</v>
      </c>
      <c r="G624" s="4" t="str">
        <f t="shared" si="19"/>
        <v>私立</v>
      </c>
      <c r="H624" s="7" t="str">
        <f>IF($D624="上記以外の高等学校等",_xlfn.XLOOKUP(IF(VALUE(LEFT($E624,2))&gt;10,VALUE(LEFT($E624,2)),"0"&amp;VALUE(LEFT($E624,2))),Sheet1!$E:$E,Sheet1!$F:$F)&amp;"所在の"&amp;$D624,IF(OR($B624=1,$B624=2),$D624&amp;$C624,IF($B624=3,$D624&amp;"学校",IF($B624=6,_xlfn.TEXTBEFORE($D624,"高専")&amp;$C624,IF($B624=8,$C624&amp;"（"&amp;$D624&amp;"）",IF($B624=9,$D624,""))))))</f>
        <v>クラークＮＥＸＴ高等学校</v>
      </c>
    </row>
    <row r="625" spans="1:8">
      <c r="A625" s="4">
        <v>7</v>
      </c>
      <c r="B625" s="7">
        <v>3</v>
      </c>
      <c r="C625" s="7" t="str">
        <f t="shared" si="18"/>
        <v>特別支援学校</v>
      </c>
      <c r="D625" s="7" t="s">
        <v>10419</v>
      </c>
      <c r="E625" s="8" t="s">
        <v>10420</v>
      </c>
      <c r="F625" s="4" t="str">
        <f>IFERROR(IF(VALUE(LEFT($E625,5))&gt;50000,"",_xlfn.XLOOKUP(IF(VALUE(LEFT($E625,2))&gt;9,VALUE(LEFT($E625,2)),"0"&amp;VALUE(LEFT($E625,2))),Sheet1!$E:$E,Sheet1!$F:$F)),"")</f>
        <v>宮城県</v>
      </c>
      <c r="G625" s="4" t="str">
        <f t="shared" si="19"/>
        <v>私立</v>
      </c>
      <c r="H625" s="7" t="str">
        <f>IF($D625="上記以外の高等学校等",_xlfn.XLOOKUP(IF(VALUE(LEFT($E625,2))&gt;10,VALUE(LEFT($E625,2)),"0"&amp;VALUE(LEFT($E625,2))),Sheet1!$E:$E,Sheet1!$F:$F)&amp;"所在の"&amp;$D625,IF(OR($B625=1,$B625=2),$D625&amp;$C625,IF($B625=3,$D625&amp;"学校",IF($B625=6,_xlfn.TEXTBEFORE($D625,"高専")&amp;$C625,IF($B625=8,$C625&amp;"（"&amp;$D625&amp;"）",IF($B625=9,$D625,""))))))</f>
        <v>支援学校仙台みらい高等学園学校</v>
      </c>
    </row>
    <row r="626" spans="1:8">
      <c r="A626" s="4">
        <v>7</v>
      </c>
      <c r="B626" s="7">
        <v>3</v>
      </c>
      <c r="C626" s="7" t="str">
        <f t="shared" si="18"/>
        <v>特別支援学校</v>
      </c>
      <c r="D626" s="7" t="s">
        <v>10417</v>
      </c>
      <c r="E626" s="8" t="s">
        <v>10418</v>
      </c>
      <c r="F626" s="4" t="str">
        <f>IFERROR(IF(VALUE(LEFT($E626,5))&gt;50000,"",_xlfn.XLOOKUP(IF(VALUE(LEFT($E626,2))&gt;9,VALUE(LEFT($E626,2)),"0"&amp;VALUE(LEFT($E626,2))),Sheet1!$E:$E,Sheet1!$F:$F)),"")</f>
        <v>宮城県</v>
      </c>
      <c r="G626" s="4" t="str">
        <f t="shared" si="19"/>
        <v>私立</v>
      </c>
      <c r="H626" s="7" t="str">
        <f>IF($D626="上記以外の高等学校等",_xlfn.XLOOKUP(IF(VALUE(LEFT($E626,2))&gt;10,VALUE(LEFT($E626,2)),"0"&amp;VALUE(LEFT($E626,2))),Sheet1!$E:$E,Sheet1!$F:$F)&amp;"所在の"&amp;$D626,IF(OR($B626=1,$B626=2),$D626&amp;$C626,IF($B626=3,$D626&amp;"学校",IF($B626=6,_xlfn.TEXTBEFORE($D626,"高専")&amp;$C626,IF($B626=8,$C626&amp;"（"&amp;$D626&amp;"）",IF($B626=9,$D626,""))))))</f>
        <v>いずみ高等支援学校</v>
      </c>
    </row>
    <row r="627" spans="1:8">
      <c r="A627" s="4">
        <v>9</v>
      </c>
      <c r="B627" s="7">
        <v>9</v>
      </c>
      <c r="C627" s="7" t="str">
        <f t="shared" si="18"/>
        <v/>
      </c>
      <c r="D627" s="7" t="s">
        <v>35</v>
      </c>
      <c r="E627" s="8" t="s">
        <v>10416</v>
      </c>
      <c r="F627" s="4" t="str">
        <f>IFERROR(IF(VALUE(LEFT($E627,5))&gt;50000,"",_xlfn.XLOOKUP(IF(VALUE(LEFT($E627,2))&gt;9,VALUE(LEFT($E627,2)),"0"&amp;VALUE(LEFT($E627,2))),Sheet1!$E:$E,Sheet1!$F:$F)),"")</f>
        <v>宮城県</v>
      </c>
      <c r="G627" s="4" t="str">
        <f t="shared" si="19"/>
        <v/>
      </c>
      <c r="H627" s="7" t="str">
        <f>IF($D627="上記以外の高等学校等",_xlfn.XLOOKUP(IF(VALUE(LEFT($E627,2))&gt;10,VALUE(LEFT($E627,2)),"0"&amp;VALUE(LEFT($E627,2))),Sheet1!$E:$E,Sheet1!$F:$F)&amp;"所在の"&amp;$D627,IF(OR($B627=1,$B627=2),$D627&amp;$C627,IF($B627=3,$D627&amp;"学校",IF($B627=6,_xlfn.TEXTBEFORE($D627,"高専")&amp;$C627,IF($B627=8,$C627&amp;"（"&amp;$D627&amp;"）",IF($B627=9,$D627,""))))))</f>
        <v>宮城県所在の上記以外の高等学校等</v>
      </c>
    </row>
    <row r="628" spans="1:8">
      <c r="A628" s="4">
        <v>1</v>
      </c>
      <c r="B628" s="7">
        <v>3</v>
      </c>
      <c r="C628" s="7" t="str">
        <f t="shared" si="18"/>
        <v>特別支援学校</v>
      </c>
      <c r="D628" s="7" t="s">
        <v>10414</v>
      </c>
      <c r="E628" s="8" t="s">
        <v>10415</v>
      </c>
      <c r="F628" s="4" t="str">
        <f>IFERROR(IF(VALUE(LEFT($E628,5))&gt;50000,"",_xlfn.XLOOKUP(IF(VALUE(LEFT($E628,2))&gt;9,VALUE(LEFT($E628,2)),"0"&amp;VALUE(LEFT($E628,2))),Sheet1!$E:$E,Sheet1!$F:$F)),"")</f>
        <v>秋田県</v>
      </c>
      <c r="G628" s="4" t="str">
        <f t="shared" si="19"/>
        <v>国立</v>
      </c>
      <c r="H628" s="7" t="str">
        <f>IF($D628="上記以外の高等学校等",_xlfn.XLOOKUP(IF(VALUE(LEFT($E628,2))&gt;10,VALUE(LEFT($E628,2)),"0"&amp;VALUE(LEFT($E628,2))),Sheet1!$E:$E,Sheet1!$F:$F)&amp;"所在の"&amp;$D628,IF(OR($B628=1,$B628=2),$D628&amp;$C628,IF($B628=3,$D628&amp;"学校",IF($B628=6,_xlfn.TEXTBEFORE($D628,"高専")&amp;$C628,IF($B628=8,$C628&amp;"（"&amp;$D628&amp;"）",IF($B628=9,$D628,""))))))</f>
        <v>秋田大学教育文化学部附属特別支援学校</v>
      </c>
    </row>
    <row r="629" spans="1:8">
      <c r="A629" s="4">
        <v>1</v>
      </c>
      <c r="B629" s="7">
        <v>6</v>
      </c>
      <c r="C629" s="7" t="str">
        <f t="shared" si="18"/>
        <v>高等専門学校</v>
      </c>
      <c r="D629" s="7" t="s">
        <v>10412</v>
      </c>
      <c r="E629" s="8" t="s">
        <v>10413</v>
      </c>
      <c r="F629" s="4" t="str">
        <f>IFERROR(IF(VALUE(LEFT($E629,5))&gt;50000,"",_xlfn.XLOOKUP(IF(VALUE(LEFT($E629,2))&gt;9,VALUE(LEFT($E629,2)),"0"&amp;VALUE(LEFT($E629,2))),Sheet1!$E:$E,Sheet1!$F:$F)),"")</f>
        <v>秋田県</v>
      </c>
      <c r="G629" s="4" t="str">
        <f t="shared" si="19"/>
        <v>国立</v>
      </c>
      <c r="H629" s="7" t="str">
        <f>IF($D629="上記以外の高等学校等",_xlfn.XLOOKUP(IF(VALUE(LEFT($E629,2))&gt;10,VALUE(LEFT($E629,2)),"0"&amp;VALUE(LEFT($E629,2))),Sheet1!$E:$E,Sheet1!$F:$F)&amp;"所在の"&amp;$D629,IF(OR($B629=1,$B629=2),$D629&amp;$C629,IF($B629=3,$D629&amp;"学校",IF($B629=6,_xlfn.TEXTBEFORE($D629,"高専")&amp;$C629,IF($B629=8,$C629&amp;"（"&amp;$D629&amp;"）",IF($B629=9,$D629,""))))))</f>
        <v>秋田工業高等専門学校</v>
      </c>
    </row>
    <row r="630" spans="1:8">
      <c r="A630" s="4">
        <v>2</v>
      </c>
      <c r="B630" s="7">
        <v>1</v>
      </c>
      <c r="C630" s="7" t="str">
        <f t="shared" si="18"/>
        <v>高等学校</v>
      </c>
      <c r="D630" s="7" t="s">
        <v>10410</v>
      </c>
      <c r="E630" s="8" t="s">
        <v>10411</v>
      </c>
      <c r="F630" s="4" t="str">
        <f>IFERROR(IF(VALUE(LEFT($E630,5))&gt;50000,"",_xlfn.XLOOKUP(IF(VALUE(LEFT($E630,2))&gt;9,VALUE(LEFT($E630,2)),"0"&amp;VALUE(LEFT($E630,2))),Sheet1!$E:$E,Sheet1!$F:$F)),"")</f>
        <v>秋田県</v>
      </c>
      <c r="G630" s="4" t="str">
        <f t="shared" si="19"/>
        <v>公立</v>
      </c>
      <c r="H630" s="7" t="str">
        <f>IF($D630="上記以外の高等学校等",_xlfn.XLOOKUP(IF(VALUE(LEFT($E630,2))&gt;10,VALUE(LEFT($E630,2)),"0"&amp;VALUE(LEFT($E630,2))),Sheet1!$E:$E,Sheet1!$F:$F)&amp;"所在の"&amp;$D630,IF(OR($B630=1,$B630=2),$D630&amp;$C630,IF($B630=3,$D630&amp;"学校",IF($B630=6,_xlfn.TEXTBEFORE($D630,"高専")&amp;$C630,IF($B630=8,$C630&amp;"（"&amp;$D630&amp;"）",IF($B630=9,$D630,""))))))</f>
        <v>秋田高等学校</v>
      </c>
    </row>
    <row r="631" spans="1:8">
      <c r="A631" s="4">
        <v>2</v>
      </c>
      <c r="B631" s="7">
        <v>1</v>
      </c>
      <c r="C631" s="7" t="str">
        <f t="shared" si="18"/>
        <v>高等学校</v>
      </c>
      <c r="D631" s="7" t="s">
        <v>10408</v>
      </c>
      <c r="E631" s="8" t="s">
        <v>10409</v>
      </c>
      <c r="F631" s="4" t="str">
        <f>IFERROR(IF(VALUE(LEFT($E631,5))&gt;50000,"",_xlfn.XLOOKUP(IF(VALUE(LEFT($E631,2))&gt;9,VALUE(LEFT($E631,2)),"0"&amp;VALUE(LEFT($E631,2))),Sheet1!$E:$E,Sheet1!$F:$F)),"")</f>
        <v>秋田県</v>
      </c>
      <c r="G631" s="4" t="str">
        <f t="shared" si="19"/>
        <v>公立</v>
      </c>
      <c r="H631" s="7" t="str">
        <f>IF($D631="上記以外の高等学校等",_xlfn.XLOOKUP(IF(VALUE(LEFT($E631,2))&gt;10,VALUE(LEFT($E631,2)),"0"&amp;VALUE(LEFT($E631,2))),Sheet1!$E:$E,Sheet1!$F:$F)&amp;"所在の"&amp;$D631,IF(OR($B631=1,$B631=2),$D631&amp;$C631,IF($B631=3,$D631&amp;"学校",IF($B631=6,_xlfn.TEXTBEFORE($D631,"高専")&amp;$C631,IF($B631=8,$C631&amp;"（"&amp;$D631&amp;"）",IF($B631=9,$D631,""))))))</f>
        <v>秋田北高等学校</v>
      </c>
    </row>
    <row r="632" spans="1:8">
      <c r="A632" s="4">
        <v>2</v>
      </c>
      <c r="B632" s="7">
        <v>1</v>
      </c>
      <c r="C632" s="7" t="str">
        <f t="shared" si="18"/>
        <v>高等学校</v>
      </c>
      <c r="D632" s="7" t="s">
        <v>10406</v>
      </c>
      <c r="E632" s="8" t="s">
        <v>10407</v>
      </c>
      <c r="F632" s="4" t="str">
        <f>IFERROR(IF(VALUE(LEFT($E632,5))&gt;50000,"",_xlfn.XLOOKUP(IF(VALUE(LEFT($E632,2))&gt;9,VALUE(LEFT($E632,2)),"0"&amp;VALUE(LEFT($E632,2))),Sheet1!$E:$E,Sheet1!$F:$F)),"")</f>
        <v>秋田県</v>
      </c>
      <c r="G632" s="4" t="str">
        <f t="shared" si="19"/>
        <v>公立</v>
      </c>
      <c r="H632" s="7" t="str">
        <f>IF($D632="上記以外の高等学校等",_xlfn.XLOOKUP(IF(VALUE(LEFT($E632,2))&gt;10,VALUE(LEFT($E632,2)),"0"&amp;VALUE(LEFT($E632,2))),Sheet1!$E:$E,Sheet1!$F:$F)&amp;"所在の"&amp;$D632,IF(OR($B632=1,$B632=2),$D632&amp;$C632,IF($B632=3,$D632&amp;"学校",IF($B632=6,_xlfn.TEXTBEFORE($D632,"高専")&amp;$C632,IF($B632=8,$C632&amp;"（"&amp;$D632&amp;"）",IF($B632=9,$D632,""))))))</f>
        <v>秋田南高等学校</v>
      </c>
    </row>
    <row r="633" spans="1:8">
      <c r="A633" s="4">
        <v>2</v>
      </c>
      <c r="B633" s="7">
        <v>1</v>
      </c>
      <c r="C633" s="7" t="str">
        <f t="shared" si="18"/>
        <v>高等学校</v>
      </c>
      <c r="D633" s="7" t="s">
        <v>10404</v>
      </c>
      <c r="E633" s="8" t="s">
        <v>10405</v>
      </c>
      <c r="F633" s="4" t="str">
        <f>IFERROR(IF(VALUE(LEFT($E633,5))&gt;50000,"",_xlfn.XLOOKUP(IF(VALUE(LEFT($E633,2))&gt;9,VALUE(LEFT($E633,2)),"0"&amp;VALUE(LEFT($E633,2))),Sheet1!$E:$E,Sheet1!$F:$F)),"")</f>
        <v>秋田県</v>
      </c>
      <c r="G633" s="4" t="str">
        <f t="shared" si="19"/>
        <v>公立</v>
      </c>
      <c r="H633" s="7" t="str">
        <f>IF($D633="上記以外の高等学校等",_xlfn.XLOOKUP(IF(VALUE(LEFT($E633,2))&gt;10,VALUE(LEFT($E633,2)),"0"&amp;VALUE(LEFT($E633,2))),Sheet1!$E:$E,Sheet1!$F:$F)&amp;"所在の"&amp;$D633,IF(OR($B633=1,$B633=2),$D633&amp;$C633,IF($B633=3,$D633&amp;"学校",IF($B633=6,_xlfn.TEXTBEFORE($D633,"高専")&amp;$C633,IF($B633=8,$C633&amp;"（"&amp;$D633&amp;"）",IF($B633=9,$D633,""))))))</f>
        <v>秋田工業高等学校</v>
      </c>
    </row>
    <row r="634" spans="1:8">
      <c r="A634" s="4">
        <v>2</v>
      </c>
      <c r="B634" s="7">
        <v>1</v>
      </c>
      <c r="C634" s="7" t="str">
        <f t="shared" si="18"/>
        <v>高等学校</v>
      </c>
      <c r="D634" s="7" t="s">
        <v>10402</v>
      </c>
      <c r="E634" s="8" t="s">
        <v>10403</v>
      </c>
      <c r="F634" s="4" t="str">
        <f>IFERROR(IF(VALUE(LEFT($E634,5))&gt;50000,"",_xlfn.XLOOKUP(IF(VALUE(LEFT($E634,2))&gt;9,VALUE(LEFT($E634,2)),"0"&amp;VALUE(LEFT($E634,2))),Sheet1!$E:$E,Sheet1!$F:$F)),"")</f>
        <v>秋田県</v>
      </c>
      <c r="G634" s="4" t="str">
        <f t="shared" si="19"/>
        <v>公立</v>
      </c>
      <c r="H634" s="7" t="str">
        <f>IF($D634="上記以外の高等学校等",_xlfn.XLOOKUP(IF(VALUE(LEFT($E634,2))&gt;10,VALUE(LEFT($E634,2)),"0"&amp;VALUE(LEFT($E634,2))),Sheet1!$E:$E,Sheet1!$F:$F)&amp;"所在の"&amp;$D634,IF(OR($B634=1,$B634=2),$D634&amp;$C634,IF($B634=3,$D634&amp;"学校",IF($B634=6,_xlfn.TEXTBEFORE($D634,"高専")&amp;$C634,IF($B634=8,$C634&amp;"（"&amp;$D634&amp;"）",IF($B634=9,$D634,""))))))</f>
        <v>金足農業高等学校</v>
      </c>
    </row>
    <row r="635" spans="1:8">
      <c r="A635" s="4">
        <v>2</v>
      </c>
      <c r="B635" s="7">
        <v>1</v>
      </c>
      <c r="C635" s="7" t="str">
        <f t="shared" si="18"/>
        <v>高等学校</v>
      </c>
      <c r="D635" s="7" t="s">
        <v>10400</v>
      </c>
      <c r="E635" s="8" t="s">
        <v>10401</v>
      </c>
      <c r="F635" s="4" t="str">
        <f>IFERROR(IF(VALUE(LEFT($E635,5))&gt;50000,"",_xlfn.XLOOKUP(IF(VALUE(LEFT($E635,2))&gt;9,VALUE(LEFT($E635,2)),"0"&amp;VALUE(LEFT($E635,2))),Sheet1!$E:$E,Sheet1!$F:$F)),"")</f>
        <v>秋田県</v>
      </c>
      <c r="G635" s="4" t="str">
        <f t="shared" si="19"/>
        <v>公立</v>
      </c>
      <c r="H635" s="7" t="str">
        <f>IF($D635="上記以外の高等学校等",_xlfn.XLOOKUP(IF(VALUE(LEFT($E635,2))&gt;10,VALUE(LEFT($E635,2)),"0"&amp;VALUE(LEFT($E635,2))),Sheet1!$E:$E,Sheet1!$F:$F)&amp;"所在の"&amp;$D635,IF(OR($B635=1,$B635=2),$D635&amp;$C635,IF($B635=3,$D635&amp;"学校",IF($B635=6,_xlfn.TEXTBEFORE($D635,"高専")&amp;$C635,IF($B635=8,$C635&amp;"（"&amp;$D635&amp;"）",IF($B635=9,$D635,""))))))</f>
        <v>大館鳳鳴高等学校</v>
      </c>
    </row>
    <row r="636" spans="1:8">
      <c r="A636" s="4">
        <v>2</v>
      </c>
      <c r="B636" s="7">
        <v>1</v>
      </c>
      <c r="C636" s="7" t="str">
        <f t="shared" si="18"/>
        <v>高等学校</v>
      </c>
      <c r="D636" s="7" t="s">
        <v>10398</v>
      </c>
      <c r="E636" s="8" t="s">
        <v>10399</v>
      </c>
      <c r="F636" s="4" t="str">
        <f>IFERROR(IF(VALUE(LEFT($E636,5))&gt;50000,"",_xlfn.XLOOKUP(IF(VALUE(LEFT($E636,2))&gt;9,VALUE(LEFT($E636,2)),"0"&amp;VALUE(LEFT($E636,2))),Sheet1!$E:$E,Sheet1!$F:$F)),"")</f>
        <v>秋田県</v>
      </c>
      <c r="G636" s="4" t="str">
        <f t="shared" si="19"/>
        <v>公立</v>
      </c>
      <c r="H636" s="7" t="str">
        <f>IF($D636="上記以外の高等学校等",_xlfn.XLOOKUP(IF(VALUE(LEFT($E636,2))&gt;10,VALUE(LEFT($E636,2)),"0"&amp;VALUE(LEFT($E636,2))),Sheet1!$E:$E,Sheet1!$F:$F)&amp;"所在の"&amp;$D636,IF(OR($B636=1,$B636=2),$D636&amp;$C636,IF($B636=3,$D636&amp;"学校",IF($B636=6,_xlfn.TEXTBEFORE($D636,"高専")&amp;$C636,IF($B636=8,$C636&amp;"（"&amp;$D636&amp;"）",IF($B636=9,$D636,""))))))</f>
        <v>能代高等学校</v>
      </c>
    </row>
    <row r="637" spans="1:8">
      <c r="A637" s="4">
        <v>2</v>
      </c>
      <c r="B637" s="7">
        <v>1</v>
      </c>
      <c r="C637" s="7" t="str">
        <f t="shared" si="18"/>
        <v>高等学校</v>
      </c>
      <c r="D637" s="7" t="s">
        <v>10396</v>
      </c>
      <c r="E637" s="8" t="s">
        <v>10397</v>
      </c>
      <c r="F637" s="4" t="str">
        <f>IFERROR(IF(VALUE(LEFT($E637,5))&gt;50000,"",_xlfn.XLOOKUP(IF(VALUE(LEFT($E637,2))&gt;9,VALUE(LEFT($E637,2)),"0"&amp;VALUE(LEFT($E637,2))),Sheet1!$E:$E,Sheet1!$F:$F)),"")</f>
        <v>秋田県</v>
      </c>
      <c r="G637" s="4" t="str">
        <f t="shared" si="19"/>
        <v>公立</v>
      </c>
      <c r="H637" s="7" t="str">
        <f>IF($D637="上記以外の高等学校等",_xlfn.XLOOKUP(IF(VALUE(LEFT($E637,2))&gt;10,VALUE(LEFT($E637,2)),"0"&amp;VALUE(LEFT($E637,2))),Sheet1!$E:$E,Sheet1!$F:$F)&amp;"所在の"&amp;$D637,IF(OR($B637=1,$B637=2),$D637&amp;$C637,IF($B637=3,$D637&amp;"学校",IF($B637=6,_xlfn.TEXTBEFORE($D637,"高専")&amp;$C637,IF($B637=8,$C637&amp;"（"&amp;$D637&amp;"）",IF($B637=9,$D637,""))))))</f>
        <v>五城目高等学校</v>
      </c>
    </row>
    <row r="638" spans="1:8">
      <c r="A638" s="4">
        <v>2</v>
      </c>
      <c r="B638" s="7">
        <v>1</v>
      </c>
      <c r="C638" s="7" t="str">
        <f t="shared" si="18"/>
        <v>高等学校</v>
      </c>
      <c r="D638" s="7" t="s">
        <v>10394</v>
      </c>
      <c r="E638" s="8" t="s">
        <v>10395</v>
      </c>
      <c r="F638" s="4" t="str">
        <f>IFERROR(IF(VALUE(LEFT($E638,5))&gt;50000,"",_xlfn.XLOOKUP(IF(VALUE(LEFT($E638,2))&gt;9,VALUE(LEFT($E638,2)),"0"&amp;VALUE(LEFT($E638,2))),Sheet1!$E:$E,Sheet1!$F:$F)),"")</f>
        <v>秋田県</v>
      </c>
      <c r="G638" s="4" t="str">
        <f t="shared" si="19"/>
        <v>公立</v>
      </c>
      <c r="H638" s="7" t="str">
        <f>IF($D638="上記以外の高等学校等",_xlfn.XLOOKUP(IF(VALUE(LEFT($E638,2))&gt;10,VALUE(LEFT($E638,2)),"0"&amp;VALUE(LEFT($E638,2))),Sheet1!$E:$E,Sheet1!$F:$F)&amp;"所在の"&amp;$D638,IF(OR($B638=1,$B638=2),$D638&amp;$C638,IF($B638=3,$D638&amp;"学校",IF($B638=6,_xlfn.TEXTBEFORE($D638,"高専")&amp;$C638,IF($B638=8,$C638&amp;"（"&amp;$D638&amp;"）",IF($B638=9,$D638,""))))))</f>
        <v>本荘高等学校</v>
      </c>
    </row>
    <row r="639" spans="1:8">
      <c r="A639" s="4">
        <v>2</v>
      </c>
      <c r="B639" s="7">
        <v>1</v>
      </c>
      <c r="C639" s="7" t="str">
        <f t="shared" si="18"/>
        <v>高等学校</v>
      </c>
      <c r="D639" s="7" t="s">
        <v>10392</v>
      </c>
      <c r="E639" s="8" t="s">
        <v>10393</v>
      </c>
      <c r="F639" s="4" t="str">
        <f>IFERROR(IF(VALUE(LEFT($E639,5))&gt;50000,"",_xlfn.XLOOKUP(IF(VALUE(LEFT($E639,2))&gt;9,VALUE(LEFT($E639,2)),"0"&amp;VALUE(LEFT($E639,2))),Sheet1!$E:$E,Sheet1!$F:$F)),"")</f>
        <v>秋田県</v>
      </c>
      <c r="G639" s="4" t="str">
        <f t="shared" si="19"/>
        <v>公立</v>
      </c>
      <c r="H639" s="7" t="str">
        <f>IF($D639="上記以外の高等学校等",_xlfn.XLOOKUP(IF(VALUE(LEFT($E639,2))&gt;10,VALUE(LEFT($E639,2)),"0"&amp;VALUE(LEFT($E639,2))),Sheet1!$E:$E,Sheet1!$F:$F)&amp;"所在の"&amp;$D639,IF(OR($B639=1,$B639=2),$D639&amp;$C639,IF($B639=3,$D639&amp;"学校",IF($B639=6,_xlfn.TEXTBEFORE($D639,"高専")&amp;$C639,IF($B639=8,$C639&amp;"（"&amp;$D639&amp;"）",IF($B639=9,$D639,""))))))</f>
        <v>由利高等学校</v>
      </c>
    </row>
    <row r="640" spans="1:8">
      <c r="A640" s="4">
        <v>2</v>
      </c>
      <c r="B640" s="7">
        <v>1</v>
      </c>
      <c r="C640" s="7" t="str">
        <f t="shared" si="18"/>
        <v>高等学校</v>
      </c>
      <c r="D640" s="7" t="s">
        <v>10390</v>
      </c>
      <c r="E640" s="8" t="s">
        <v>10391</v>
      </c>
      <c r="F640" s="4" t="str">
        <f>IFERROR(IF(VALUE(LEFT($E640,5))&gt;50000,"",_xlfn.XLOOKUP(IF(VALUE(LEFT($E640,2))&gt;9,VALUE(LEFT($E640,2)),"0"&amp;VALUE(LEFT($E640,2))),Sheet1!$E:$E,Sheet1!$F:$F)),"")</f>
        <v>秋田県</v>
      </c>
      <c r="G640" s="4" t="str">
        <f t="shared" si="19"/>
        <v>公立</v>
      </c>
      <c r="H640" s="7" t="str">
        <f>IF($D640="上記以外の高等学校等",_xlfn.XLOOKUP(IF(VALUE(LEFT($E640,2))&gt;10,VALUE(LEFT($E640,2)),"0"&amp;VALUE(LEFT($E640,2))),Sheet1!$E:$E,Sheet1!$F:$F)&amp;"所在の"&amp;$D640,IF(OR($B640=1,$B640=2),$D640&amp;$C640,IF($B640=3,$D640&amp;"学校",IF($B640=6,_xlfn.TEXTBEFORE($D640,"高専")&amp;$C640,IF($B640=8,$C640&amp;"（"&amp;$D640&amp;"）",IF($B640=9,$D640,""))))))</f>
        <v>由利工業高等学校</v>
      </c>
    </row>
    <row r="641" spans="1:8">
      <c r="A641" s="4">
        <v>2</v>
      </c>
      <c r="B641" s="7">
        <v>1</v>
      </c>
      <c r="C641" s="7" t="str">
        <f t="shared" si="18"/>
        <v>高等学校</v>
      </c>
      <c r="D641" s="7" t="s">
        <v>10388</v>
      </c>
      <c r="E641" s="8" t="s">
        <v>10389</v>
      </c>
      <c r="F641" s="4" t="str">
        <f>IFERROR(IF(VALUE(LEFT($E641,5))&gt;50000,"",_xlfn.XLOOKUP(IF(VALUE(LEFT($E641,2))&gt;9,VALUE(LEFT($E641,2)),"0"&amp;VALUE(LEFT($E641,2))),Sheet1!$E:$E,Sheet1!$F:$F)),"")</f>
        <v>秋田県</v>
      </c>
      <c r="G641" s="4" t="str">
        <f t="shared" si="19"/>
        <v>公立</v>
      </c>
      <c r="H641" s="7" t="str">
        <f>IF($D641="上記以外の高等学校等",_xlfn.XLOOKUP(IF(VALUE(LEFT($E641,2))&gt;10,VALUE(LEFT($E641,2)),"0"&amp;VALUE(LEFT($E641,2))),Sheet1!$E:$E,Sheet1!$F:$F)&amp;"所在の"&amp;$D641,IF(OR($B641=1,$B641=2),$D641&amp;$C641,IF($B641=3,$D641&amp;"学校",IF($B641=6,_xlfn.TEXTBEFORE($D641,"高専")&amp;$C641,IF($B641=8,$C641&amp;"（"&amp;$D641&amp;"）",IF($B641=9,$D641,""))))))</f>
        <v>西目高等学校</v>
      </c>
    </row>
    <row r="642" spans="1:8">
      <c r="A642" s="4">
        <v>2</v>
      </c>
      <c r="B642" s="7">
        <v>1</v>
      </c>
      <c r="C642" s="7" t="str">
        <f t="shared" si="18"/>
        <v>高等学校</v>
      </c>
      <c r="D642" s="7" t="s">
        <v>10386</v>
      </c>
      <c r="E642" s="8" t="s">
        <v>10387</v>
      </c>
      <c r="F642" s="4" t="str">
        <f>IFERROR(IF(VALUE(LEFT($E642,5))&gt;50000,"",_xlfn.XLOOKUP(IF(VALUE(LEFT($E642,2))&gt;9,VALUE(LEFT($E642,2)),"0"&amp;VALUE(LEFT($E642,2))),Sheet1!$E:$E,Sheet1!$F:$F)),"")</f>
        <v>秋田県</v>
      </c>
      <c r="G642" s="4" t="str">
        <f t="shared" si="19"/>
        <v>公立</v>
      </c>
      <c r="H642" s="7" t="str">
        <f>IF($D642="上記以外の高等学校等",_xlfn.XLOOKUP(IF(VALUE(LEFT($E642,2))&gt;10,VALUE(LEFT($E642,2)),"0"&amp;VALUE(LEFT($E642,2))),Sheet1!$E:$E,Sheet1!$F:$F)&amp;"所在の"&amp;$D642,IF(OR($B642=1,$B642=2),$D642&amp;$C642,IF($B642=3,$D642&amp;"学校",IF($B642=6,_xlfn.TEXTBEFORE($D642,"高専")&amp;$C642,IF($B642=8,$C642&amp;"（"&amp;$D642&amp;"）",IF($B642=9,$D642,""))))))</f>
        <v>矢島高等学校</v>
      </c>
    </row>
    <row r="643" spans="1:8">
      <c r="A643" s="4">
        <v>2</v>
      </c>
      <c r="B643" s="7">
        <v>1</v>
      </c>
      <c r="C643" s="7" t="str">
        <f t="shared" ref="C643:C706" si="20">IF($B643=1,"高等学校",IF($B643=2,"中等教育学校",IF($B643=3,"特別支援学校",IF($B643=6,"高等専門学校",IF($B643=8,"高等学校卒業程度認定試験等","")))))</f>
        <v>高等学校</v>
      </c>
      <c r="D643" s="7" t="s">
        <v>10384</v>
      </c>
      <c r="E643" s="8" t="s">
        <v>10385</v>
      </c>
      <c r="F643" s="4" t="str">
        <f>IFERROR(IF(VALUE(LEFT($E643,5))&gt;50000,"",_xlfn.XLOOKUP(IF(VALUE(LEFT($E643,2))&gt;9,VALUE(LEFT($E643,2)),"0"&amp;VALUE(LEFT($E643,2))),Sheet1!$E:$E,Sheet1!$F:$F)),"")</f>
        <v>秋田県</v>
      </c>
      <c r="G643" s="4" t="str">
        <f t="shared" ref="G643:G706" si="21">IF($A643=1,"国立",IF($A643=7,"私立",IF($A643&lt;7,"公立","")))</f>
        <v>公立</v>
      </c>
      <c r="H643" s="7" t="str">
        <f>IF($D643="上記以外の高等学校等",_xlfn.XLOOKUP(IF(VALUE(LEFT($E643,2))&gt;10,VALUE(LEFT($E643,2)),"0"&amp;VALUE(LEFT($E643,2))),Sheet1!$E:$E,Sheet1!$F:$F)&amp;"所在の"&amp;$D643,IF(OR($B643=1,$B643=2),$D643&amp;$C643,IF($B643=3,$D643&amp;"学校",IF($B643=6,_xlfn.TEXTBEFORE($D643,"高専")&amp;$C643,IF($B643=8,$C643&amp;"（"&amp;$D643&amp;"）",IF($B643=9,$D643,""))))))</f>
        <v>大曲高等学校</v>
      </c>
    </row>
    <row r="644" spans="1:8">
      <c r="A644" s="4">
        <v>2</v>
      </c>
      <c r="B644" s="7">
        <v>1</v>
      </c>
      <c r="C644" s="7" t="str">
        <f t="shared" si="20"/>
        <v>高等学校</v>
      </c>
      <c r="D644" s="7" t="s">
        <v>10382</v>
      </c>
      <c r="E644" s="8" t="s">
        <v>10383</v>
      </c>
      <c r="F644" s="4" t="str">
        <f>IFERROR(IF(VALUE(LEFT($E644,5))&gt;50000,"",_xlfn.XLOOKUP(IF(VALUE(LEFT($E644,2))&gt;9,VALUE(LEFT($E644,2)),"0"&amp;VALUE(LEFT($E644,2))),Sheet1!$E:$E,Sheet1!$F:$F)),"")</f>
        <v>秋田県</v>
      </c>
      <c r="G644" s="4" t="str">
        <f t="shared" si="21"/>
        <v>公立</v>
      </c>
      <c r="H644" s="7" t="str">
        <f>IF($D644="上記以外の高等学校等",_xlfn.XLOOKUP(IF(VALUE(LEFT($E644,2))&gt;10,VALUE(LEFT($E644,2)),"0"&amp;VALUE(LEFT($E644,2))),Sheet1!$E:$E,Sheet1!$F:$F)&amp;"所在の"&amp;$D644,IF(OR($B644=1,$B644=2),$D644&amp;$C644,IF($B644=3,$D644&amp;"学校",IF($B644=6,_xlfn.TEXTBEFORE($D644,"高専")&amp;$C644,IF($B644=8,$C644&amp;"（"&amp;$D644&amp;"）",IF($B644=9,$D644,""))))))</f>
        <v>大曲工業高等学校</v>
      </c>
    </row>
    <row r="645" spans="1:8">
      <c r="A645" s="4">
        <v>2</v>
      </c>
      <c r="B645" s="7">
        <v>1</v>
      </c>
      <c r="C645" s="7" t="str">
        <f t="shared" si="20"/>
        <v>高等学校</v>
      </c>
      <c r="D645" s="7" t="s">
        <v>10380</v>
      </c>
      <c r="E645" s="8" t="s">
        <v>10381</v>
      </c>
      <c r="F645" s="4" t="str">
        <f>IFERROR(IF(VALUE(LEFT($E645,5))&gt;50000,"",_xlfn.XLOOKUP(IF(VALUE(LEFT($E645,2))&gt;9,VALUE(LEFT($E645,2)),"0"&amp;VALUE(LEFT($E645,2))),Sheet1!$E:$E,Sheet1!$F:$F)),"")</f>
        <v>秋田県</v>
      </c>
      <c r="G645" s="4" t="str">
        <f t="shared" si="21"/>
        <v>公立</v>
      </c>
      <c r="H645" s="7" t="str">
        <f>IF($D645="上記以外の高等学校等",_xlfn.XLOOKUP(IF(VALUE(LEFT($E645,2))&gt;10,VALUE(LEFT($E645,2)),"0"&amp;VALUE(LEFT($E645,2))),Sheet1!$E:$E,Sheet1!$F:$F)&amp;"所在の"&amp;$D645,IF(OR($B645=1,$B645=2),$D645&amp;$C645,IF($B645=3,$D645&amp;"学校",IF($B645=6,_xlfn.TEXTBEFORE($D645,"高専")&amp;$C645,IF($B645=8,$C645&amp;"（"&amp;$D645&amp;"）",IF($B645=9,$D645,""))))))</f>
        <v>大曲農業高等学校</v>
      </c>
    </row>
    <row r="646" spans="1:8">
      <c r="A646" s="4">
        <v>2</v>
      </c>
      <c r="B646" s="7">
        <v>1</v>
      </c>
      <c r="C646" s="7" t="str">
        <f t="shared" si="20"/>
        <v>高等学校</v>
      </c>
      <c r="D646" s="7" t="s">
        <v>10378</v>
      </c>
      <c r="E646" s="8" t="s">
        <v>10379</v>
      </c>
      <c r="F646" s="4" t="str">
        <f>IFERROR(IF(VALUE(LEFT($E646,5))&gt;50000,"",_xlfn.XLOOKUP(IF(VALUE(LEFT($E646,2))&gt;9,VALUE(LEFT($E646,2)),"0"&amp;VALUE(LEFT($E646,2))),Sheet1!$E:$E,Sheet1!$F:$F)),"")</f>
        <v>秋田県</v>
      </c>
      <c r="G646" s="4" t="str">
        <f t="shared" si="21"/>
        <v>公立</v>
      </c>
      <c r="H646" s="7" t="str">
        <f>IF($D646="上記以外の高等学校等",_xlfn.XLOOKUP(IF(VALUE(LEFT($E646,2))&gt;10,VALUE(LEFT($E646,2)),"0"&amp;VALUE(LEFT($E646,2))),Sheet1!$E:$E,Sheet1!$F:$F)&amp;"所在の"&amp;$D646,IF(OR($B646=1,$B646=2),$D646&amp;$C646,IF($B646=3,$D646&amp;"学校",IF($B646=6,_xlfn.TEXTBEFORE($D646,"高専")&amp;$C646,IF($B646=8,$C646&amp;"（"&amp;$D646&amp;"）",IF($B646=9,$D646,""))))))</f>
        <v>六郷高等学校</v>
      </c>
    </row>
    <row r="647" spans="1:8">
      <c r="A647" s="4">
        <v>2</v>
      </c>
      <c r="B647" s="7">
        <v>1</v>
      </c>
      <c r="C647" s="7" t="str">
        <f t="shared" si="20"/>
        <v>高等学校</v>
      </c>
      <c r="D647" s="7" t="s">
        <v>10376</v>
      </c>
      <c r="E647" s="8" t="s">
        <v>10377</v>
      </c>
      <c r="F647" s="4" t="str">
        <f>IFERROR(IF(VALUE(LEFT($E647,5))&gt;50000,"",_xlfn.XLOOKUP(IF(VALUE(LEFT($E647,2))&gt;9,VALUE(LEFT($E647,2)),"0"&amp;VALUE(LEFT($E647,2))),Sheet1!$E:$E,Sheet1!$F:$F)),"")</f>
        <v>秋田県</v>
      </c>
      <c r="G647" s="4" t="str">
        <f t="shared" si="21"/>
        <v>公立</v>
      </c>
      <c r="H647" s="7" t="str">
        <f>IF($D647="上記以外の高等学校等",_xlfn.XLOOKUP(IF(VALUE(LEFT($E647,2))&gt;10,VALUE(LEFT($E647,2)),"0"&amp;VALUE(LEFT($E647,2))),Sheet1!$E:$E,Sheet1!$F:$F)&amp;"所在の"&amp;$D647,IF(OR($B647=1,$B647=2),$D647&amp;$C647,IF($B647=3,$D647&amp;"学校",IF($B647=6,_xlfn.TEXTBEFORE($D647,"高専")&amp;$C647,IF($B647=8,$C647&amp;"（"&amp;$D647&amp;"）",IF($B647=9,$D647,""))))))</f>
        <v>角館高等学校</v>
      </c>
    </row>
    <row r="648" spans="1:8">
      <c r="A648" s="4">
        <v>2</v>
      </c>
      <c r="B648" s="7">
        <v>1</v>
      </c>
      <c r="C648" s="7" t="str">
        <f t="shared" si="20"/>
        <v>高等学校</v>
      </c>
      <c r="D648" s="7" t="s">
        <v>10374</v>
      </c>
      <c r="E648" s="8" t="s">
        <v>10375</v>
      </c>
      <c r="F648" s="4" t="str">
        <f>IFERROR(IF(VALUE(LEFT($E648,5))&gt;50000,"",_xlfn.XLOOKUP(IF(VALUE(LEFT($E648,2))&gt;9,VALUE(LEFT($E648,2)),"0"&amp;VALUE(LEFT($E648,2))),Sheet1!$E:$E,Sheet1!$F:$F)),"")</f>
        <v>秋田県</v>
      </c>
      <c r="G648" s="4" t="str">
        <f t="shared" si="21"/>
        <v>公立</v>
      </c>
      <c r="H648" s="7" t="str">
        <f>IF($D648="上記以外の高等学校等",_xlfn.XLOOKUP(IF(VALUE(LEFT($E648,2))&gt;10,VALUE(LEFT($E648,2)),"0"&amp;VALUE(LEFT($E648,2))),Sheet1!$E:$E,Sheet1!$F:$F)&amp;"所在の"&amp;$D648,IF(OR($B648=1,$B648=2),$D648&amp;$C648,IF($B648=3,$D648&amp;"学校",IF($B648=6,_xlfn.TEXTBEFORE($D648,"高専")&amp;$C648,IF($B648=8,$C648&amp;"（"&amp;$D648&amp;"）",IF($B648=9,$D648,""))))))</f>
        <v>横手高等学校</v>
      </c>
    </row>
    <row r="649" spans="1:8">
      <c r="A649" s="4">
        <v>2</v>
      </c>
      <c r="B649" s="7">
        <v>1</v>
      </c>
      <c r="C649" s="7" t="str">
        <f t="shared" si="20"/>
        <v>高等学校</v>
      </c>
      <c r="D649" s="7" t="s">
        <v>10372</v>
      </c>
      <c r="E649" s="8" t="s">
        <v>10373</v>
      </c>
      <c r="F649" s="4" t="str">
        <f>IFERROR(IF(VALUE(LEFT($E649,5))&gt;50000,"",_xlfn.XLOOKUP(IF(VALUE(LEFT($E649,2))&gt;9,VALUE(LEFT($E649,2)),"0"&amp;VALUE(LEFT($E649,2))),Sheet1!$E:$E,Sheet1!$F:$F)),"")</f>
        <v>秋田県</v>
      </c>
      <c r="G649" s="4" t="str">
        <f t="shared" si="21"/>
        <v>公立</v>
      </c>
      <c r="H649" s="7" t="str">
        <f>IF($D649="上記以外の高等学校等",_xlfn.XLOOKUP(IF(VALUE(LEFT($E649,2))&gt;10,VALUE(LEFT($E649,2)),"0"&amp;VALUE(LEFT($E649,2))),Sheet1!$E:$E,Sheet1!$F:$F)&amp;"所在の"&amp;$D649,IF(OR($B649=1,$B649=2),$D649&amp;$C649,IF($B649=3,$D649&amp;"学校",IF($B649=6,_xlfn.TEXTBEFORE($D649,"高専")&amp;$C649,IF($B649=8,$C649&amp;"（"&amp;$D649&amp;"）",IF($B649=9,$D649,""))))))</f>
        <v>横手城南高等学校</v>
      </c>
    </row>
    <row r="650" spans="1:8">
      <c r="A650" s="4">
        <v>2</v>
      </c>
      <c r="B650" s="7">
        <v>1</v>
      </c>
      <c r="C650" s="7" t="str">
        <f t="shared" si="20"/>
        <v>高等学校</v>
      </c>
      <c r="D650" s="7" t="s">
        <v>10370</v>
      </c>
      <c r="E650" s="8" t="s">
        <v>10371</v>
      </c>
      <c r="F650" s="4" t="str">
        <f>IFERROR(IF(VALUE(LEFT($E650,5))&gt;50000,"",_xlfn.XLOOKUP(IF(VALUE(LEFT($E650,2))&gt;9,VALUE(LEFT($E650,2)),"0"&amp;VALUE(LEFT($E650,2))),Sheet1!$E:$E,Sheet1!$F:$F)),"")</f>
        <v>秋田県</v>
      </c>
      <c r="G650" s="4" t="str">
        <f t="shared" si="21"/>
        <v>公立</v>
      </c>
      <c r="H650" s="7" t="str">
        <f>IF($D650="上記以外の高等学校等",_xlfn.XLOOKUP(IF(VALUE(LEFT($E650,2))&gt;10,VALUE(LEFT($E650,2)),"0"&amp;VALUE(LEFT($E650,2))),Sheet1!$E:$E,Sheet1!$F:$F)&amp;"所在の"&amp;$D650,IF(OR($B650=1,$B650=2),$D650&amp;$C650,IF($B650=3,$D650&amp;"学校",IF($B650=6,_xlfn.TEXTBEFORE($D650,"高専")&amp;$C650,IF($B650=8,$C650&amp;"（"&amp;$D650&amp;"）",IF($B650=9,$D650,""))))))</f>
        <v>増田高等学校</v>
      </c>
    </row>
    <row r="651" spans="1:8">
      <c r="A651" s="4">
        <v>2</v>
      </c>
      <c r="B651" s="7">
        <v>1</v>
      </c>
      <c r="C651" s="7" t="str">
        <f t="shared" si="20"/>
        <v>高等学校</v>
      </c>
      <c r="D651" s="7" t="s">
        <v>10368</v>
      </c>
      <c r="E651" s="8" t="s">
        <v>10369</v>
      </c>
      <c r="F651" s="4" t="str">
        <f>IFERROR(IF(VALUE(LEFT($E651,5))&gt;50000,"",_xlfn.XLOOKUP(IF(VALUE(LEFT($E651,2))&gt;9,VALUE(LEFT($E651,2)),"0"&amp;VALUE(LEFT($E651,2))),Sheet1!$E:$E,Sheet1!$F:$F)),"")</f>
        <v>秋田県</v>
      </c>
      <c r="G651" s="4" t="str">
        <f t="shared" si="21"/>
        <v>公立</v>
      </c>
      <c r="H651" s="7" t="str">
        <f>IF($D651="上記以外の高等学校等",_xlfn.XLOOKUP(IF(VALUE(LEFT($E651,2))&gt;10,VALUE(LEFT($E651,2)),"0"&amp;VALUE(LEFT($E651,2))),Sheet1!$E:$E,Sheet1!$F:$F)&amp;"所在の"&amp;$D651,IF(OR($B651=1,$B651=2),$D651&amp;$C651,IF($B651=3,$D651&amp;"学校",IF($B651=6,_xlfn.TEXTBEFORE($D651,"高専")&amp;$C651,IF($B651=8,$C651&amp;"（"&amp;$D651&amp;"）",IF($B651=9,$D651,""))))))</f>
        <v>雄物川高等学校</v>
      </c>
    </row>
    <row r="652" spans="1:8">
      <c r="A652" s="4">
        <v>2</v>
      </c>
      <c r="B652" s="7">
        <v>1</v>
      </c>
      <c r="C652" s="7" t="str">
        <f t="shared" si="20"/>
        <v>高等学校</v>
      </c>
      <c r="D652" s="7" t="s">
        <v>10366</v>
      </c>
      <c r="E652" s="8" t="s">
        <v>10367</v>
      </c>
      <c r="F652" s="4" t="str">
        <f>IFERROR(IF(VALUE(LEFT($E652,5))&gt;50000,"",_xlfn.XLOOKUP(IF(VALUE(LEFT($E652,2))&gt;9,VALUE(LEFT($E652,2)),"0"&amp;VALUE(LEFT($E652,2))),Sheet1!$E:$E,Sheet1!$F:$F)),"")</f>
        <v>秋田県</v>
      </c>
      <c r="G652" s="4" t="str">
        <f t="shared" si="21"/>
        <v>公立</v>
      </c>
      <c r="H652" s="7" t="str">
        <f>IF($D652="上記以外の高等学校等",_xlfn.XLOOKUP(IF(VALUE(LEFT($E652,2))&gt;10,VALUE(LEFT($E652,2)),"0"&amp;VALUE(LEFT($E652,2))),Sheet1!$E:$E,Sheet1!$F:$F)&amp;"所在の"&amp;$D652,IF(OR($B652=1,$B652=2),$D652&amp;$C652,IF($B652=3,$D652&amp;"学校",IF($B652=6,_xlfn.TEXTBEFORE($D652,"高専")&amp;$C652,IF($B652=8,$C652&amp;"（"&amp;$D652&amp;"）",IF($B652=9,$D652,""))))))</f>
        <v>湯沢高等学校</v>
      </c>
    </row>
    <row r="653" spans="1:8">
      <c r="A653" s="4">
        <v>2</v>
      </c>
      <c r="B653" s="7">
        <v>1</v>
      </c>
      <c r="C653" s="7" t="str">
        <f t="shared" si="20"/>
        <v>高等学校</v>
      </c>
      <c r="D653" s="7" t="s">
        <v>10364</v>
      </c>
      <c r="E653" s="8" t="s">
        <v>10365</v>
      </c>
      <c r="F653" s="4" t="str">
        <f>IFERROR(IF(VALUE(LEFT($E653,5))&gt;50000,"",_xlfn.XLOOKUP(IF(VALUE(LEFT($E653,2))&gt;9,VALUE(LEFT($E653,2)),"0"&amp;VALUE(LEFT($E653,2))),Sheet1!$E:$E,Sheet1!$F:$F)),"")</f>
        <v>秋田県</v>
      </c>
      <c r="G653" s="4" t="str">
        <f t="shared" si="21"/>
        <v>公立</v>
      </c>
      <c r="H653" s="7" t="str">
        <f>IF($D653="上記以外の高等学校等",_xlfn.XLOOKUP(IF(VALUE(LEFT($E653,2))&gt;10,VALUE(LEFT($E653,2)),"0"&amp;VALUE(LEFT($E653,2))),Sheet1!$E:$E,Sheet1!$F:$F)&amp;"所在の"&amp;$D653,IF(OR($B653=1,$B653=2),$D653&amp;$C653,IF($B653=3,$D653&amp;"学校",IF($B653=6,_xlfn.TEXTBEFORE($D653,"高専")&amp;$C653,IF($B653=8,$C653&amp;"（"&amp;$D653&amp;"）",IF($B653=9,$D653,""))))))</f>
        <v>羽後高等学校</v>
      </c>
    </row>
    <row r="654" spans="1:8">
      <c r="A654" s="4">
        <v>2</v>
      </c>
      <c r="B654" s="7">
        <v>1</v>
      </c>
      <c r="C654" s="7" t="str">
        <f t="shared" si="20"/>
        <v>高等学校</v>
      </c>
      <c r="D654" s="7" t="s">
        <v>10362</v>
      </c>
      <c r="E654" s="8" t="s">
        <v>10363</v>
      </c>
      <c r="F654" s="4" t="str">
        <f>IFERROR(IF(VALUE(LEFT($E654,5))&gt;50000,"",_xlfn.XLOOKUP(IF(VALUE(LEFT($E654,2))&gt;9,VALUE(LEFT($E654,2)),"0"&amp;VALUE(LEFT($E654,2))),Sheet1!$E:$E,Sheet1!$F:$F)),"")</f>
        <v>秋田県</v>
      </c>
      <c r="G654" s="4" t="str">
        <f t="shared" si="21"/>
        <v>公立</v>
      </c>
      <c r="H654" s="7" t="str">
        <f>IF($D654="上記以外の高等学校等",_xlfn.XLOOKUP(IF(VALUE(LEFT($E654,2))&gt;10,VALUE(LEFT($E654,2)),"0"&amp;VALUE(LEFT($E654,2))),Sheet1!$E:$E,Sheet1!$F:$F)&amp;"所在の"&amp;$D654,IF(OR($B654=1,$B654=2),$D654&amp;$C654,IF($B654=3,$D654&amp;"学校",IF($B654=6,_xlfn.TEXTBEFORE($D654,"高専")&amp;$C654,IF($B654=8,$C654&amp;"（"&amp;$D654&amp;"）",IF($B654=9,$D654,""))))))</f>
        <v>秋田明徳館高等学校</v>
      </c>
    </row>
    <row r="655" spans="1:8">
      <c r="A655" s="4">
        <v>2</v>
      </c>
      <c r="B655" s="7">
        <v>1</v>
      </c>
      <c r="C655" s="7" t="str">
        <f t="shared" si="20"/>
        <v>高等学校</v>
      </c>
      <c r="D655" s="7" t="s">
        <v>10360</v>
      </c>
      <c r="E655" s="8" t="s">
        <v>10361</v>
      </c>
      <c r="F655" s="4" t="str">
        <f>IFERROR(IF(VALUE(LEFT($E655,5))&gt;50000,"",_xlfn.XLOOKUP(IF(VALUE(LEFT($E655,2))&gt;9,VALUE(LEFT($E655,2)),"0"&amp;VALUE(LEFT($E655,2))),Sheet1!$E:$E,Sheet1!$F:$F)),"")</f>
        <v>秋田県</v>
      </c>
      <c r="G655" s="4" t="str">
        <f t="shared" si="21"/>
        <v>公立</v>
      </c>
      <c r="H655" s="7" t="str">
        <f>IF($D655="上記以外の高等学校等",_xlfn.XLOOKUP(IF(VALUE(LEFT($E655,2))&gt;10,VALUE(LEFT($E655,2)),"0"&amp;VALUE(LEFT($E655,2))),Sheet1!$E:$E,Sheet1!$F:$F)&amp;"所在の"&amp;$D655,IF(OR($B655=1,$B655=2),$D655&amp;$C655,IF($B655=3,$D655&amp;"学校",IF($B655=6,_xlfn.TEXTBEFORE($D655,"高専")&amp;$C655,IF($B655=8,$C655&amp;"（"&amp;$D655&amp;"）",IF($B655=9,$D655,""))))))</f>
        <v>西仙北高等学校</v>
      </c>
    </row>
    <row r="656" spans="1:8">
      <c r="A656" s="4">
        <v>2</v>
      </c>
      <c r="B656" s="7">
        <v>1</v>
      </c>
      <c r="C656" s="7" t="str">
        <f t="shared" si="20"/>
        <v>高等学校</v>
      </c>
      <c r="D656" s="7" t="s">
        <v>10358</v>
      </c>
      <c r="E656" s="8" t="s">
        <v>10359</v>
      </c>
      <c r="F656" s="4" t="str">
        <f>IFERROR(IF(VALUE(LEFT($E656,5))&gt;50000,"",_xlfn.XLOOKUP(IF(VALUE(LEFT($E656,2))&gt;9,VALUE(LEFT($E656,2)),"0"&amp;VALUE(LEFT($E656,2))),Sheet1!$E:$E,Sheet1!$F:$F)),"")</f>
        <v>秋田県</v>
      </c>
      <c r="G656" s="4" t="str">
        <f t="shared" si="21"/>
        <v>公立</v>
      </c>
      <c r="H656" s="7" t="str">
        <f>IF($D656="上記以外の高等学校等",_xlfn.XLOOKUP(IF(VALUE(LEFT($E656,2))&gt;10,VALUE(LEFT($E656,2)),"0"&amp;VALUE(LEFT($E656,2))),Sheet1!$E:$E,Sheet1!$F:$F)&amp;"所在の"&amp;$D656,IF(OR($B656=1,$B656=2),$D656&amp;$C656,IF($B656=3,$D656&amp;"学校",IF($B656=6,_xlfn.TEXTBEFORE($D656,"高専")&amp;$C656,IF($B656=8,$C656&amp;"（"&amp;$D656&amp;"）",IF($B656=9,$D656,""))))))</f>
        <v>仁賀保高等学校</v>
      </c>
    </row>
    <row r="657" spans="1:8">
      <c r="A657" s="4">
        <v>2</v>
      </c>
      <c r="B657" s="7">
        <v>1</v>
      </c>
      <c r="C657" s="7" t="str">
        <f t="shared" si="20"/>
        <v>高等学校</v>
      </c>
      <c r="D657" s="7" t="s">
        <v>10356</v>
      </c>
      <c r="E657" s="8" t="s">
        <v>10357</v>
      </c>
      <c r="F657" s="4" t="str">
        <f>IFERROR(IF(VALUE(LEFT($E657,5))&gt;50000,"",_xlfn.XLOOKUP(IF(VALUE(LEFT($E657,2))&gt;9,VALUE(LEFT($E657,2)),"0"&amp;VALUE(LEFT($E657,2))),Sheet1!$E:$E,Sheet1!$F:$F)),"")</f>
        <v>秋田県</v>
      </c>
      <c r="G657" s="4" t="str">
        <f t="shared" si="21"/>
        <v>公立</v>
      </c>
      <c r="H657" s="7" t="str">
        <f>IF($D657="上記以外の高等学校等",_xlfn.XLOOKUP(IF(VALUE(LEFT($E657,2))&gt;10,VALUE(LEFT($E657,2)),"0"&amp;VALUE(LEFT($E657,2))),Sheet1!$E:$E,Sheet1!$F:$F)&amp;"所在の"&amp;$D657,IF(OR($B657=1,$B657=2),$D657&amp;$C657,IF($B657=3,$D657&amp;"学校",IF($B657=6,_xlfn.TEXTBEFORE($D657,"高専")&amp;$C657,IF($B657=8,$C657&amp;"（"&amp;$D657&amp;"）",IF($B657=9,$D657,""))))))</f>
        <v>秋田中央高等学校</v>
      </c>
    </row>
    <row r="658" spans="1:8">
      <c r="A658" s="4">
        <v>3</v>
      </c>
      <c r="B658" s="7">
        <v>1</v>
      </c>
      <c r="C658" s="7" t="str">
        <f t="shared" si="20"/>
        <v>高等学校</v>
      </c>
      <c r="D658" s="7" t="s">
        <v>10354</v>
      </c>
      <c r="E658" s="8" t="s">
        <v>10355</v>
      </c>
      <c r="F658" s="4" t="str">
        <f>IFERROR(IF(VALUE(LEFT($E658,5))&gt;50000,"",_xlfn.XLOOKUP(IF(VALUE(LEFT($E658,2))&gt;9,VALUE(LEFT($E658,2)),"0"&amp;VALUE(LEFT($E658,2))),Sheet1!$E:$E,Sheet1!$F:$F)),"")</f>
        <v>秋田県</v>
      </c>
      <c r="G658" s="4" t="str">
        <f t="shared" si="21"/>
        <v>公立</v>
      </c>
      <c r="H658" s="7" t="str">
        <f>IF($D658="上記以外の高等学校等",_xlfn.XLOOKUP(IF(VALUE(LEFT($E658,2))&gt;10,VALUE(LEFT($E658,2)),"0"&amp;VALUE(LEFT($E658,2))),Sheet1!$E:$E,Sheet1!$F:$F)&amp;"所在の"&amp;$D658,IF(OR($B658=1,$B658=2),$D658&amp;$C658,IF($B658=3,$D658&amp;"学校",IF($B658=6,_xlfn.TEXTBEFORE($D658,"高専")&amp;$C658,IF($B658=8,$C658&amp;"（"&amp;$D658&amp;"）",IF($B658=9,$D658,""))))))</f>
        <v>秋田商業高等学校</v>
      </c>
    </row>
    <row r="659" spans="1:8">
      <c r="A659" s="4">
        <v>2</v>
      </c>
      <c r="B659" s="7">
        <v>1</v>
      </c>
      <c r="C659" s="7" t="str">
        <f t="shared" si="20"/>
        <v>高等学校</v>
      </c>
      <c r="D659" s="7" t="s">
        <v>10352</v>
      </c>
      <c r="E659" s="8" t="s">
        <v>10353</v>
      </c>
      <c r="F659" s="4" t="str">
        <f>IFERROR(IF(VALUE(LEFT($E659,5))&gt;50000,"",_xlfn.XLOOKUP(IF(VALUE(LEFT($E659,2))&gt;9,VALUE(LEFT($E659,2)),"0"&amp;VALUE(LEFT($E659,2))),Sheet1!$E:$E,Sheet1!$F:$F)),"")</f>
        <v>秋田県</v>
      </c>
      <c r="G659" s="4" t="str">
        <f t="shared" si="21"/>
        <v>公立</v>
      </c>
      <c r="H659" s="7" t="str">
        <f>IF($D659="上記以外の高等学校等",_xlfn.XLOOKUP(IF(VALUE(LEFT($E659,2))&gt;10,VALUE(LEFT($E659,2)),"0"&amp;VALUE(LEFT($E659,2))),Sheet1!$E:$E,Sheet1!$F:$F)&amp;"所在の"&amp;$D659,IF(OR($B659=1,$B659=2),$D659&amp;$C659,IF($B659=3,$D659&amp;"学校",IF($B659=6,_xlfn.TEXTBEFORE($D659,"高専")&amp;$C659,IF($B659=8,$C659&amp;"（"&amp;$D659&amp;"）",IF($B659=9,$D659,""))))))</f>
        <v>秋田西高等学校</v>
      </c>
    </row>
    <row r="660" spans="1:8">
      <c r="A660" s="4">
        <v>2</v>
      </c>
      <c r="B660" s="7">
        <v>1</v>
      </c>
      <c r="C660" s="7" t="str">
        <f t="shared" si="20"/>
        <v>高等学校</v>
      </c>
      <c r="D660" s="7" t="s">
        <v>10350</v>
      </c>
      <c r="E660" s="8" t="s">
        <v>10351</v>
      </c>
      <c r="F660" s="4" t="str">
        <f>IFERROR(IF(VALUE(LEFT($E660,5))&gt;50000,"",_xlfn.XLOOKUP(IF(VALUE(LEFT($E660,2))&gt;9,VALUE(LEFT($E660,2)),"0"&amp;VALUE(LEFT($E660,2))),Sheet1!$E:$E,Sheet1!$F:$F)),"")</f>
        <v>秋田県</v>
      </c>
      <c r="G660" s="4" t="str">
        <f t="shared" si="21"/>
        <v>公立</v>
      </c>
      <c r="H660" s="7" t="str">
        <f>IF($D660="上記以外の高等学校等",_xlfn.XLOOKUP(IF(VALUE(LEFT($E660,2))&gt;10,VALUE(LEFT($E660,2)),"0"&amp;VALUE(LEFT($E660,2))),Sheet1!$E:$E,Sheet1!$F:$F)&amp;"所在の"&amp;$D660,IF(OR($B660=1,$B660=2),$D660&amp;$C660,IF($B660=3,$D660&amp;"学校",IF($B660=6,_xlfn.TEXTBEFORE($D660,"高専")&amp;$C660,IF($B660=8,$C660&amp;"（"&amp;$D660&amp;"）",IF($B660=9,$D660,""))))))</f>
        <v>男鹿工業高等学校</v>
      </c>
    </row>
    <row r="661" spans="1:8">
      <c r="A661" s="4">
        <v>2</v>
      </c>
      <c r="B661" s="7">
        <v>1</v>
      </c>
      <c r="C661" s="7" t="str">
        <f t="shared" si="20"/>
        <v>高等学校</v>
      </c>
      <c r="D661" s="7" t="s">
        <v>10348</v>
      </c>
      <c r="E661" s="8" t="s">
        <v>10349</v>
      </c>
      <c r="F661" s="4" t="str">
        <f>IFERROR(IF(VALUE(LEFT($E661,5))&gt;50000,"",_xlfn.XLOOKUP(IF(VALUE(LEFT($E661,2))&gt;9,VALUE(LEFT($E661,2)),"0"&amp;VALUE(LEFT($E661,2))),Sheet1!$E:$E,Sheet1!$F:$F)),"")</f>
        <v>秋田県</v>
      </c>
      <c r="G661" s="4" t="str">
        <f t="shared" si="21"/>
        <v>公立</v>
      </c>
      <c r="H661" s="7" t="str">
        <f>IF($D661="上記以外の高等学校等",_xlfn.XLOOKUP(IF(VALUE(LEFT($E661,2))&gt;10,VALUE(LEFT($E661,2)),"0"&amp;VALUE(LEFT($E661,2))),Sheet1!$E:$E,Sheet1!$F:$F)&amp;"所在の"&amp;$D661,IF(OR($B661=1,$B661=2),$D661&amp;$C661,IF($B661=3,$D661&amp;"学校",IF($B661=6,_xlfn.TEXTBEFORE($D661,"高専")&amp;$C661,IF($B661=8,$C661&amp;"（"&amp;$D661&amp;"）",IF($B661=9,$D661,""))))))</f>
        <v>新屋高等学校</v>
      </c>
    </row>
    <row r="662" spans="1:8">
      <c r="A662" s="4">
        <v>2</v>
      </c>
      <c r="B662" s="7">
        <v>1</v>
      </c>
      <c r="C662" s="7" t="str">
        <f t="shared" si="20"/>
        <v>高等学校</v>
      </c>
      <c r="D662" s="7" t="s">
        <v>10346</v>
      </c>
      <c r="E662" s="8" t="s">
        <v>10347</v>
      </c>
      <c r="F662" s="4" t="str">
        <f>IFERROR(IF(VALUE(LEFT($E662,5))&gt;50000,"",_xlfn.XLOOKUP(IF(VALUE(LEFT($E662,2))&gt;9,VALUE(LEFT($E662,2)),"0"&amp;VALUE(LEFT($E662,2))),Sheet1!$E:$E,Sheet1!$F:$F)),"")</f>
        <v>秋田県</v>
      </c>
      <c r="G662" s="4" t="str">
        <f t="shared" si="21"/>
        <v>公立</v>
      </c>
      <c r="H662" s="7" t="str">
        <f>IF($D662="上記以外の高等学校等",_xlfn.XLOOKUP(IF(VALUE(LEFT($E662,2))&gt;10,VALUE(LEFT($E662,2)),"0"&amp;VALUE(LEFT($E662,2))),Sheet1!$E:$E,Sheet1!$F:$F)&amp;"所在の"&amp;$D662,IF(OR($B662=1,$B662=2),$D662&amp;$C662,IF($B662=3,$D662&amp;"学校",IF($B662=6,_xlfn.TEXTBEFORE($D662,"高専")&amp;$C662,IF($B662=8,$C662&amp;"（"&amp;$D662&amp;"）",IF($B662=9,$D662,""))))))</f>
        <v>平成高等学校</v>
      </c>
    </row>
    <row r="663" spans="1:8">
      <c r="A663" s="4">
        <v>3</v>
      </c>
      <c r="B663" s="7">
        <v>1</v>
      </c>
      <c r="C663" s="7" t="str">
        <f t="shared" si="20"/>
        <v>高等学校</v>
      </c>
      <c r="D663" s="7" t="s">
        <v>10344</v>
      </c>
      <c r="E663" s="8" t="s">
        <v>10345</v>
      </c>
      <c r="F663" s="4" t="str">
        <f>IFERROR(IF(VALUE(LEFT($E663,5))&gt;50000,"",_xlfn.XLOOKUP(IF(VALUE(LEFT($E663,2))&gt;9,VALUE(LEFT($E663,2)),"0"&amp;VALUE(LEFT($E663,2))),Sheet1!$E:$E,Sheet1!$F:$F)),"")</f>
        <v>秋田県</v>
      </c>
      <c r="G663" s="4" t="str">
        <f t="shared" si="21"/>
        <v>公立</v>
      </c>
      <c r="H663" s="7" t="str">
        <f>IF($D663="上記以外の高等学校等",_xlfn.XLOOKUP(IF(VALUE(LEFT($E663,2))&gt;10,VALUE(LEFT($E663,2)),"0"&amp;VALUE(LEFT($E663,2))),Sheet1!$E:$E,Sheet1!$F:$F)&amp;"所在の"&amp;$D663,IF(OR($B663=1,$B663=2),$D663&amp;$C663,IF($B663=3,$D663&amp;"学校",IF($B663=6,_xlfn.TEXTBEFORE($D663,"高専")&amp;$C663,IF($B663=8,$C663&amp;"（"&amp;$D663&amp;"）",IF($B663=9,$D663,""))))))</f>
        <v>御所野学院高等学校</v>
      </c>
    </row>
    <row r="664" spans="1:8">
      <c r="A664" s="4">
        <v>2</v>
      </c>
      <c r="B664" s="7">
        <v>1</v>
      </c>
      <c r="C664" s="7" t="str">
        <f t="shared" si="20"/>
        <v>高等学校</v>
      </c>
      <c r="D664" s="7" t="s">
        <v>10342</v>
      </c>
      <c r="E664" s="8" t="s">
        <v>10343</v>
      </c>
      <c r="F664" s="4" t="str">
        <f>IFERROR(IF(VALUE(LEFT($E664,5))&gt;50000,"",_xlfn.XLOOKUP(IF(VALUE(LEFT($E664,2))&gt;9,VALUE(LEFT($E664,2)),"0"&amp;VALUE(LEFT($E664,2))),Sheet1!$E:$E,Sheet1!$F:$F)),"")</f>
        <v>秋田県</v>
      </c>
      <c r="G664" s="4" t="str">
        <f t="shared" si="21"/>
        <v>公立</v>
      </c>
      <c r="H664" s="7" t="str">
        <f>IF($D664="上記以外の高等学校等",_xlfn.XLOOKUP(IF(VALUE(LEFT($E664,2))&gt;10,VALUE(LEFT($E664,2)),"0"&amp;VALUE(LEFT($E664,2))),Sheet1!$E:$E,Sheet1!$F:$F)&amp;"所在の"&amp;$D664,IF(OR($B664=1,$B664=2),$D664&amp;$C664,IF($B664=3,$D664&amp;"学校",IF($B664=6,_xlfn.TEXTBEFORE($D664,"高専")&amp;$C664,IF($B664=8,$C664&amp;"（"&amp;$D664&amp;"）",IF($B664=9,$D664,""))))))</f>
        <v>男鹿海洋高等学校</v>
      </c>
    </row>
    <row r="665" spans="1:8">
      <c r="A665" s="4">
        <v>2</v>
      </c>
      <c r="B665" s="7">
        <v>1</v>
      </c>
      <c r="C665" s="7" t="str">
        <f t="shared" si="20"/>
        <v>高等学校</v>
      </c>
      <c r="D665" s="7" t="s">
        <v>10340</v>
      </c>
      <c r="E665" s="8" t="s">
        <v>10341</v>
      </c>
      <c r="F665" s="4" t="str">
        <f>IFERROR(IF(VALUE(LEFT($E665,5))&gt;50000,"",_xlfn.XLOOKUP(IF(VALUE(LEFT($E665,2))&gt;9,VALUE(LEFT($E665,2)),"0"&amp;VALUE(LEFT($E665,2))),Sheet1!$E:$E,Sheet1!$F:$F)),"")</f>
        <v>秋田県</v>
      </c>
      <c r="G665" s="4" t="str">
        <f t="shared" si="21"/>
        <v>公立</v>
      </c>
      <c r="H665" s="7" t="str">
        <f>IF($D665="上記以外の高等学校等",_xlfn.XLOOKUP(IF(VALUE(LEFT($E665,2))&gt;10,VALUE(LEFT($E665,2)),"0"&amp;VALUE(LEFT($E665,2))),Sheet1!$E:$E,Sheet1!$F:$F)&amp;"所在の"&amp;$D665,IF(OR($B665=1,$B665=2),$D665&amp;$C665,IF($B665=3,$D665&amp;"学校",IF($B665=6,_xlfn.TEXTBEFORE($D665,"高専")&amp;$C665,IF($B665=8,$C665&amp;"（"&amp;$D665&amp;"）",IF($B665=9,$D665,""))))))</f>
        <v>横手清陵学院高等学校</v>
      </c>
    </row>
    <row r="666" spans="1:8">
      <c r="A666" s="4">
        <v>2</v>
      </c>
      <c r="B666" s="7">
        <v>1</v>
      </c>
      <c r="C666" s="7" t="str">
        <f t="shared" si="20"/>
        <v>高等学校</v>
      </c>
      <c r="D666" s="7" t="s">
        <v>10338</v>
      </c>
      <c r="E666" s="8" t="s">
        <v>10339</v>
      </c>
      <c r="F666" s="4" t="str">
        <f>IFERROR(IF(VALUE(LEFT($E666,5))&gt;50000,"",_xlfn.XLOOKUP(IF(VALUE(LEFT($E666,2))&gt;9,VALUE(LEFT($E666,2)),"0"&amp;VALUE(LEFT($E666,2))),Sheet1!$E:$E,Sheet1!$F:$F)),"")</f>
        <v>秋田県</v>
      </c>
      <c r="G666" s="4" t="str">
        <f t="shared" si="21"/>
        <v>公立</v>
      </c>
      <c r="H666" s="7" t="str">
        <f>IF($D666="上記以外の高等学校等",_xlfn.XLOOKUP(IF(VALUE(LEFT($E666,2))&gt;10,VALUE(LEFT($E666,2)),"0"&amp;VALUE(LEFT($E666,2))),Sheet1!$E:$E,Sheet1!$F:$F)&amp;"所在の"&amp;$D666,IF(OR($B666=1,$B666=2),$D666&amp;$C666,IF($B666=3,$D666&amp;"学校",IF($B666=6,_xlfn.TEXTBEFORE($D666,"高専")&amp;$C666,IF($B666=8,$C666&amp;"（"&amp;$D666&amp;"）",IF($B666=9,$D666,""))))))</f>
        <v>大館国際情報学院高等学校</v>
      </c>
    </row>
    <row r="667" spans="1:8">
      <c r="A667" s="4">
        <v>2</v>
      </c>
      <c r="B667" s="7">
        <v>1</v>
      </c>
      <c r="C667" s="7" t="str">
        <f t="shared" si="20"/>
        <v>高等学校</v>
      </c>
      <c r="D667" s="7" t="s">
        <v>10336</v>
      </c>
      <c r="E667" s="8" t="s">
        <v>10337</v>
      </c>
      <c r="F667" s="4" t="str">
        <f>IFERROR(IF(VALUE(LEFT($E667,5))&gt;50000,"",_xlfn.XLOOKUP(IF(VALUE(LEFT($E667,2))&gt;9,VALUE(LEFT($E667,2)),"0"&amp;VALUE(LEFT($E667,2))),Sheet1!$E:$E,Sheet1!$F:$F)),"")</f>
        <v>秋田県</v>
      </c>
      <c r="G667" s="4" t="str">
        <f t="shared" si="21"/>
        <v>公立</v>
      </c>
      <c r="H667" s="7" t="str">
        <f>IF($D667="上記以外の高等学校等",_xlfn.XLOOKUP(IF(VALUE(LEFT($E667,2))&gt;10,VALUE(LEFT($E667,2)),"0"&amp;VALUE(LEFT($E667,2))),Sheet1!$E:$E,Sheet1!$F:$F)&amp;"所在の"&amp;$D667,IF(OR($B667=1,$B667=2),$D667&amp;$C667,IF($B667=3,$D667&amp;"学校",IF($B667=6,_xlfn.TEXTBEFORE($D667,"高専")&amp;$C667,IF($B667=8,$C667&amp;"（"&amp;$D667&amp;"）",IF($B667=9,$D667,""))))))</f>
        <v>秋田北鷹高等学校</v>
      </c>
    </row>
    <row r="668" spans="1:8">
      <c r="A668" s="4">
        <v>2</v>
      </c>
      <c r="B668" s="7">
        <v>1</v>
      </c>
      <c r="C668" s="7" t="str">
        <f t="shared" si="20"/>
        <v>高等学校</v>
      </c>
      <c r="D668" s="7" t="s">
        <v>10334</v>
      </c>
      <c r="E668" s="8" t="s">
        <v>10335</v>
      </c>
      <c r="F668" s="4" t="str">
        <f>IFERROR(IF(VALUE(LEFT($E668,5))&gt;50000,"",_xlfn.XLOOKUP(IF(VALUE(LEFT($E668,2))&gt;9,VALUE(LEFT($E668,2)),"0"&amp;VALUE(LEFT($E668,2))),Sheet1!$E:$E,Sheet1!$F:$F)),"")</f>
        <v>秋田県</v>
      </c>
      <c r="G668" s="4" t="str">
        <f t="shared" si="21"/>
        <v>公立</v>
      </c>
      <c r="H668" s="7" t="str">
        <f>IF($D668="上記以外の高等学校等",_xlfn.XLOOKUP(IF(VALUE(LEFT($E668,2))&gt;10,VALUE(LEFT($E668,2)),"0"&amp;VALUE(LEFT($E668,2))),Sheet1!$E:$E,Sheet1!$F:$F)&amp;"所在の"&amp;$D668,IF(OR($B668=1,$B668=2),$D668&amp;$C668,IF($B668=3,$D668&amp;"学校",IF($B668=6,_xlfn.TEXTBEFORE($D668,"高専")&amp;$C668,IF($B668=8,$C668&amp;"（"&amp;$D668&amp;"）",IF($B668=9,$D668,""))))))</f>
        <v>湯沢翔北高等学校</v>
      </c>
    </row>
    <row r="669" spans="1:8">
      <c r="A669" s="4">
        <v>2</v>
      </c>
      <c r="B669" s="7">
        <v>1</v>
      </c>
      <c r="C669" s="7" t="str">
        <f t="shared" si="20"/>
        <v>高等学校</v>
      </c>
      <c r="D669" s="7" t="s">
        <v>10332</v>
      </c>
      <c r="E669" s="8" t="s">
        <v>10333</v>
      </c>
      <c r="F669" s="4" t="str">
        <f>IFERROR(IF(VALUE(LEFT($E669,5))&gt;50000,"",_xlfn.XLOOKUP(IF(VALUE(LEFT($E669,2))&gt;9,VALUE(LEFT($E669,2)),"0"&amp;VALUE(LEFT($E669,2))),Sheet1!$E:$E,Sheet1!$F:$F)),"")</f>
        <v>秋田県</v>
      </c>
      <c r="G669" s="4" t="str">
        <f t="shared" si="21"/>
        <v>公立</v>
      </c>
      <c r="H669" s="7" t="str">
        <f>IF($D669="上記以外の高等学校等",_xlfn.XLOOKUP(IF(VALUE(LEFT($E669,2))&gt;10,VALUE(LEFT($E669,2)),"0"&amp;VALUE(LEFT($E669,2))),Sheet1!$E:$E,Sheet1!$F:$F)&amp;"所在の"&amp;$D669,IF(OR($B669=1,$B669=2),$D669&amp;$C669,IF($B669=3,$D669&amp;"学校",IF($B669=6,_xlfn.TEXTBEFORE($D669,"高専")&amp;$C669,IF($B669=8,$C669&amp;"（"&amp;$D669&amp;"）",IF($B669=9,$D669,""))))))</f>
        <v>能代松陽高等学校</v>
      </c>
    </row>
    <row r="670" spans="1:8">
      <c r="A670" s="4">
        <v>2</v>
      </c>
      <c r="B670" s="7">
        <v>1</v>
      </c>
      <c r="C670" s="7" t="str">
        <f t="shared" si="20"/>
        <v>高等学校</v>
      </c>
      <c r="D670" s="7" t="s">
        <v>10330</v>
      </c>
      <c r="E670" s="8" t="s">
        <v>10331</v>
      </c>
      <c r="F670" s="4" t="str">
        <f>IFERROR(IF(VALUE(LEFT($E670,5))&gt;50000,"",_xlfn.XLOOKUP(IF(VALUE(LEFT($E670,2))&gt;9,VALUE(LEFT($E670,2)),"0"&amp;VALUE(LEFT($E670,2))),Sheet1!$E:$E,Sheet1!$F:$F)),"")</f>
        <v>秋田県</v>
      </c>
      <c r="G670" s="4" t="str">
        <f t="shared" si="21"/>
        <v>公立</v>
      </c>
      <c r="H670" s="7" t="str">
        <f>IF($D670="上記以外の高等学校等",_xlfn.XLOOKUP(IF(VALUE(LEFT($E670,2))&gt;10,VALUE(LEFT($E670,2)),"0"&amp;VALUE(LEFT($E670,2))),Sheet1!$E:$E,Sheet1!$F:$F)&amp;"所在の"&amp;$D670,IF(OR($B670=1,$B670=2),$D670&amp;$C670,IF($B670=3,$D670&amp;"学校",IF($B670=6,_xlfn.TEXTBEFORE($D670,"高専")&amp;$C670,IF($B670=8,$C670&amp;"（"&amp;$D670&amp;"）",IF($B670=9,$D670,""))))))</f>
        <v>大館桂桜高等学校</v>
      </c>
    </row>
    <row r="671" spans="1:8">
      <c r="A671" s="4">
        <v>2</v>
      </c>
      <c r="B671" s="7">
        <v>1</v>
      </c>
      <c r="C671" s="7" t="str">
        <f t="shared" si="20"/>
        <v>高等学校</v>
      </c>
      <c r="D671" s="7" t="s">
        <v>10328</v>
      </c>
      <c r="E671" s="8" t="s">
        <v>10329</v>
      </c>
      <c r="F671" s="4" t="str">
        <f>IFERROR(IF(VALUE(LEFT($E671,5))&gt;50000,"",_xlfn.XLOOKUP(IF(VALUE(LEFT($E671,2))&gt;9,VALUE(LEFT($E671,2)),"0"&amp;VALUE(LEFT($E671,2))),Sheet1!$E:$E,Sheet1!$F:$F)),"")</f>
        <v>秋田県</v>
      </c>
      <c r="G671" s="4" t="str">
        <f t="shared" si="21"/>
        <v>公立</v>
      </c>
      <c r="H671" s="7" t="str">
        <f>IF($D671="上記以外の高等学校等",_xlfn.XLOOKUP(IF(VALUE(LEFT($E671,2))&gt;10,VALUE(LEFT($E671,2)),"0"&amp;VALUE(LEFT($E671,2))),Sheet1!$E:$E,Sheet1!$F:$F)&amp;"所在の"&amp;$D671,IF(OR($B671=1,$B671=2),$D671&amp;$C671,IF($B671=3,$D671&amp;"学校",IF($B671=6,_xlfn.TEXTBEFORE($D671,"高専")&amp;$C671,IF($B671=8,$C671&amp;"（"&amp;$D671&amp;"）",IF($B671=9,$D671,""))))))</f>
        <v>能代科学技術高等学校</v>
      </c>
    </row>
    <row r="672" spans="1:8">
      <c r="A672" s="4">
        <v>2</v>
      </c>
      <c r="B672" s="7">
        <v>1</v>
      </c>
      <c r="C672" s="7" t="str">
        <f t="shared" si="20"/>
        <v>高等学校</v>
      </c>
      <c r="D672" s="7" t="s">
        <v>10326</v>
      </c>
      <c r="E672" s="8" t="s">
        <v>10327</v>
      </c>
      <c r="F672" s="4" t="str">
        <f>IFERROR(IF(VALUE(LEFT($E672,5))&gt;50000,"",_xlfn.XLOOKUP(IF(VALUE(LEFT($E672,2))&gt;9,VALUE(LEFT($E672,2)),"0"&amp;VALUE(LEFT($E672,2))),Sheet1!$E:$E,Sheet1!$F:$F)),"")</f>
        <v>秋田県</v>
      </c>
      <c r="G672" s="4" t="str">
        <f t="shared" si="21"/>
        <v>公立</v>
      </c>
      <c r="H672" s="7" t="str">
        <f>IF($D672="上記以外の高等学校等",_xlfn.XLOOKUP(IF(VALUE(LEFT($E672,2))&gt;10,VALUE(LEFT($E672,2)),"0"&amp;VALUE(LEFT($E672,2))),Sheet1!$E:$E,Sheet1!$F:$F)&amp;"所在の"&amp;$D672,IF(OR($B672=1,$B672=2),$D672&amp;$C672,IF($B672=3,$D672&amp;"学校",IF($B672=6,_xlfn.TEXTBEFORE($D672,"高専")&amp;$C672,IF($B672=8,$C672&amp;"（"&amp;$D672&amp;"）",IF($B672=9,$D672,""))))))</f>
        <v>鹿角高等学校</v>
      </c>
    </row>
    <row r="673" spans="1:8">
      <c r="A673" s="4">
        <v>2</v>
      </c>
      <c r="B673" s="7">
        <v>3</v>
      </c>
      <c r="C673" s="7" t="str">
        <f t="shared" si="20"/>
        <v>特別支援学校</v>
      </c>
      <c r="D673" s="7" t="s">
        <v>10324</v>
      </c>
      <c r="E673" s="8" t="s">
        <v>10325</v>
      </c>
      <c r="F673" s="4" t="str">
        <f>IFERROR(IF(VALUE(LEFT($E673,5))&gt;50000,"",_xlfn.XLOOKUP(IF(VALUE(LEFT($E673,2))&gt;9,VALUE(LEFT($E673,2)),"0"&amp;VALUE(LEFT($E673,2))),Sheet1!$E:$E,Sheet1!$F:$F)),"")</f>
        <v>秋田県</v>
      </c>
      <c r="G673" s="4" t="str">
        <f t="shared" si="21"/>
        <v>公立</v>
      </c>
      <c r="H673" s="7" t="str">
        <f>IF($D673="上記以外の高等学校等",_xlfn.XLOOKUP(IF(VALUE(LEFT($E673,2))&gt;10,VALUE(LEFT($E673,2)),"0"&amp;VALUE(LEFT($E673,2))),Sheet1!$E:$E,Sheet1!$F:$F)&amp;"所在の"&amp;$D673,IF(OR($B673=1,$B673=2),$D673&amp;$C673,IF($B673=3,$D673&amp;"学校",IF($B673=6,_xlfn.TEXTBEFORE($D673,"高専")&amp;$C673,IF($B673=8,$C673&amp;"（"&amp;$D673&amp;"）",IF($B673=9,$D673,""))))))</f>
        <v>秋田きらり支援学校</v>
      </c>
    </row>
    <row r="674" spans="1:8">
      <c r="A674" s="4">
        <v>2</v>
      </c>
      <c r="B674" s="7">
        <v>3</v>
      </c>
      <c r="C674" s="7" t="str">
        <f t="shared" si="20"/>
        <v>特別支援学校</v>
      </c>
      <c r="D674" s="7" t="s">
        <v>10322</v>
      </c>
      <c r="E674" s="8" t="s">
        <v>10323</v>
      </c>
      <c r="F674" s="4" t="str">
        <f>IFERROR(IF(VALUE(LEFT($E674,5))&gt;50000,"",_xlfn.XLOOKUP(IF(VALUE(LEFT($E674,2))&gt;9,VALUE(LEFT($E674,2)),"0"&amp;VALUE(LEFT($E674,2))),Sheet1!$E:$E,Sheet1!$F:$F)),"")</f>
        <v>秋田県</v>
      </c>
      <c r="G674" s="4" t="str">
        <f t="shared" si="21"/>
        <v>公立</v>
      </c>
      <c r="H674" s="7" t="str">
        <f>IF($D674="上記以外の高等学校等",_xlfn.XLOOKUP(IF(VALUE(LEFT($E674,2))&gt;10,VALUE(LEFT($E674,2)),"0"&amp;VALUE(LEFT($E674,2))),Sheet1!$E:$E,Sheet1!$F:$F)&amp;"所在の"&amp;$D674,IF(OR($B674=1,$B674=2),$D674&amp;$C674,IF($B674=3,$D674&amp;"学校",IF($B674=6,_xlfn.TEXTBEFORE($D674,"高専")&amp;$C674,IF($B674=8,$C674&amp;"（"&amp;$D674&amp;"）",IF($B674=9,$D674,""))))))</f>
        <v>ゆり支援学校</v>
      </c>
    </row>
    <row r="675" spans="1:8">
      <c r="A675" s="4">
        <v>2</v>
      </c>
      <c r="B675" s="7">
        <v>3</v>
      </c>
      <c r="C675" s="7" t="str">
        <f t="shared" si="20"/>
        <v>特別支援学校</v>
      </c>
      <c r="D675" s="7" t="s">
        <v>10320</v>
      </c>
      <c r="E675" s="8" t="s">
        <v>10321</v>
      </c>
      <c r="F675" s="4" t="str">
        <f>IFERROR(IF(VALUE(LEFT($E675,5))&gt;50000,"",_xlfn.XLOOKUP(IF(VALUE(LEFT($E675,2))&gt;9,VALUE(LEFT($E675,2)),"0"&amp;VALUE(LEFT($E675,2))),Sheet1!$E:$E,Sheet1!$F:$F)),"")</f>
        <v>秋田県</v>
      </c>
      <c r="G675" s="4" t="str">
        <f t="shared" si="21"/>
        <v>公立</v>
      </c>
      <c r="H675" s="7" t="str">
        <f>IF($D675="上記以外の高等学校等",_xlfn.XLOOKUP(IF(VALUE(LEFT($E675,2))&gt;10,VALUE(LEFT($E675,2)),"0"&amp;VALUE(LEFT($E675,2))),Sheet1!$E:$E,Sheet1!$F:$F)&amp;"所在の"&amp;$D675,IF(OR($B675=1,$B675=2),$D675&amp;$C675,IF($B675=3,$D675&amp;"学校",IF($B675=6,_xlfn.TEXTBEFORE($D675,"高専")&amp;$C675,IF($B675=8,$C675&amp;"（"&amp;$D675&amp;"）",IF($B675=9,$D675,""))))))</f>
        <v>稲川支援学校</v>
      </c>
    </row>
    <row r="676" spans="1:8">
      <c r="A676" s="4">
        <v>2</v>
      </c>
      <c r="B676" s="7">
        <v>3</v>
      </c>
      <c r="C676" s="7" t="str">
        <f t="shared" si="20"/>
        <v>特別支援学校</v>
      </c>
      <c r="D676" s="7" t="s">
        <v>10318</v>
      </c>
      <c r="E676" s="8" t="s">
        <v>10319</v>
      </c>
      <c r="F676" s="4" t="str">
        <f>IFERROR(IF(VALUE(LEFT($E676,5))&gt;50000,"",_xlfn.XLOOKUP(IF(VALUE(LEFT($E676,2))&gt;9,VALUE(LEFT($E676,2)),"0"&amp;VALUE(LEFT($E676,2))),Sheet1!$E:$E,Sheet1!$F:$F)),"")</f>
        <v>秋田県</v>
      </c>
      <c r="G676" s="4" t="str">
        <f t="shared" si="21"/>
        <v>公立</v>
      </c>
      <c r="H676" s="7" t="str">
        <f>IF($D676="上記以外の高等学校等",_xlfn.XLOOKUP(IF(VALUE(LEFT($E676,2))&gt;10,VALUE(LEFT($E676,2)),"0"&amp;VALUE(LEFT($E676,2))),Sheet1!$E:$E,Sheet1!$F:$F)&amp;"所在の"&amp;$D676,IF(OR($B676=1,$B676=2),$D676&amp;$C676,IF($B676=3,$D676&amp;"学校",IF($B676=6,_xlfn.TEXTBEFORE($D676,"高専")&amp;$C676,IF($B676=8,$C676&amp;"（"&amp;$D676&amp;"）",IF($B676=9,$D676,""))))))</f>
        <v>天王みどり学園学校</v>
      </c>
    </row>
    <row r="677" spans="1:8">
      <c r="A677" s="4">
        <v>2</v>
      </c>
      <c r="B677" s="7">
        <v>3</v>
      </c>
      <c r="C677" s="7" t="str">
        <f t="shared" si="20"/>
        <v>特別支援学校</v>
      </c>
      <c r="D677" s="7" t="s">
        <v>1903</v>
      </c>
      <c r="E677" s="8" t="s">
        <v>10317</v>
      </c>
      <c r="F677" s="4" t="str">
        <f>IFERROR(IF(VALUE(LEFT($E677,5))&gt;50000,"",_xlfn.XLOOKUP(IF(VALUE(LEFT($E677,2))&gt;9,VALUE(LEFT($E677,2)),"0"&amp;VALUE(LEFT($E677,2))),Sheet1!$E:$E,Sheet1!$F:$F)),"")</f>
        <v>秋田県</v>
      </c>
      <c r="G677" s="4" t="str">
        <f t="shared" si="21"/>
        <v>公立</v>
      </c>
      <c r="H677" s="7" t="str">
        <f>IF($D677="上記以外の高等学校等",_xlfn.XLOOKUP(IF(VALUE(LEFT($E677,2))&gt;10,VALUE(LEFT($E677,2)),"0"&amp;VALUE(LEFT($E677,2))),Sheet1!$E:$E,Sheet1!$F:$F)&amp;"所在の"&amp;$D677,IF(OR($B677=1,$B677=2),$D677&amp;$C677,IF($B677=3,$D677&amp;"学校",IF($B677=6,_xlfn.TEXTBEFORE($D677,"高専")&amp;$C677,IF($B677=8,$C677&amp;"（"&amp;$D677&amp;"）",IF($B677=9,$D677,""))))))</f>
        <v>視覚支援学校</v>
      </c>
    </row>
    <row r="678" spans="1:8">
      <c r="A678" s="4">
        <v>2</v>
      </c>
      <c r="B678" s="7">
        <v>3</v>
      </c>
      <c r="C678" s="7" t="str">
        <f t="shared" si="20"/>
        <v>特別支援学校</v>
      </c>
      <c r="D678" s="7" t="s">
        <v>1901</v>
      </c>
      <c r="E678" s="8" t="s">
        <v>10316</v>
      </c>
      <c r="F678" s="4" t="str">
        <f>IFERROR(IF(VALUE(LEFT($E678,5))&gt;50000,"",_xlfn.XLOOKUP(IF(VALUE(LEFT($E678,2))&gt;9,VALUE(LEFT($E678,2)),"0"&amp;VALUE(LEFT($E678,2))),Sheet1!$E:$E,Sheet1!$F:$F)),"")</f>
        <v>秋田県</v>
      </c>
      <c r="G678" s="4" t="str">
        <f t="shared" si="21"/>
        <v>公立</v>
      </c>
      <c r="H678" s="7" t="str">
        <f>IF($D678="上記以外の高等学校等",_xlfn.XLOOKUP(IF(VALUE(LEFT($E678,2))&gt;10,VALUE(LEFT($E678,2)),"0"&amp;VALUE(LEFT($E678,2))),Sheet1!$E:$E,Sheet1!$F:$F)&amp;"所在の"&amp;$D678,IF(OR($B678=1,$B678=2),$D678&amp;$C678,IF($B678=3,$D678&amp;"学校",IF($B678=6,_xlfn.TEXTBEFORE($D678,"高専")&amp;$C678,IF($B678=8,$C678&amp;"（"&amp;$D678&amp;"）",IF($B678=9,$D678,""))))))</f>
        <v>聴覚支援学校</v>
      </c>
    </row>
    <row r="679" spans="1:8">
      <c r="A679" s="4">
        <v>2</v>
      </c>
      <c r="B679" s="7">
        <v>3</v>
      </c>
      <c r="C679" s="7" t="str">
        <f t="shared" si="20"/>
        <v>特別支援学校</v>
      </c>
      <c r="D679" s="7" t="s">
        <v>10314</v>
      </c>
      <c r="E679" s="8" t="s">
        <v>10315</v>
      </c>
      <c r="F679" s="4" t="str">
        <f>IFERROR(IF(VALUE(LEFT($E679,5))&gt;50000,"",_xlfn.XLOOKUP(IF(VALUE(LEFT($E679,2))&gt;9,VALUE(LEFT($E679,2)),"0"&amp;VALUE(LEFT($E679,2))),Sheet1!$E:$E,Sheet1!$F:$F)),"")</f>
        <v>秋田県</v>
      </c>
      <c r="G679" s="4" t="str">
        <f t="shared" si="21"/>
        <v>公立</v>
      </c>
      <c r="H679" s="7" t="str">
        <f>IF($D679="上記以外の高等学校等",_xlfn.XLOOKUP(IF(VALUE(LEFT($E679,2))&gt;10,VALUE(LEFT($E679,2)),"0"&amp;VALUE(LEFT($E679,2))),Sheet1!$E:$E,Sheet1!$F:$F)&amp;"所在の"&amp;$D679,IF(OR($B679=1,$B679=2),$D679&amp;$C679,IF($B679=3,$D679&amp;"学校",IF($B679=6,_xlfn.TEXTBEFORE($D679,"高専")&amp;$C679,IF($B679=8,$C679&amp;"（"&amp;$D679&amp;"）",IF($B679=9,$D679,""))))))</f>
        <v>比内支援学校</v>
      </c>
    </row>
    <row r="680" spans="1:8">
      <c r="A680" s="4">
        <v>2</v>
      </c>
      <c r="B680" s="7">
        <v>3</v>
      </c>
      <c r="C680" s="7" t="str">
        <f t="shared" si="20"/>
        <v>特別支援学校</v>
      </c>
      <c r="D680" s="7" t="s">
        <v>10312</v>
      </c>
      <c r="E680" s="8" t="s">
        <v>10313</v>
      </c>
      <c r="F680" s="4" t="str">
        <f>IFERROR(IF(VALUE(LEFT($E680,5))&gt;50000,"",_xlfn.XLOOKUP(IF(VALUE(LEFT($E680,2))&gt;9,VALUE(LEFT($E680,2)),"0"&amp;VALUE(LEFT($E680,2))),Sheet1!$E:$E,Sheet1!$F:$F)),"")</f>
        <v>秋田県</v>
      </c>
      <c r="G680" s="4" t="str">
        <f t="shared" si="21"/>
        <v>公立</v>
      </c>
      <c r="H680" s="7" t="str">
        <f>IF($D680="上記以外の高等学校等",_xlfn.XLOOKUP(IF(VALUE(LEFT($E680,2))&gt;10,VALUE(LEFT($E680,2)),"0"&amp;VALUE(LEFT($E680,2))),Sheet1!$E:$E,Sheet1!$F:$F)&amp;"所在の"&amp;$D680,IF(OR($B680=1,$B680=2),$D680&amp;$C680,IF($B680=3,$D680&amp;"学校",IF($B680=6,_xlfn.TEXTBEFORE($D680,"高専")&amp;$C680,IF($B680=8,$C680&amp;"（"&amp;$D680&amp;"）",IF($B680=9,$D680,""))))))</f>
        <v>能代支援学校</v>
      </c>
    </row>
    <row r="681" spans="1:8">
      <c r="A681" s="4">
        <v>2</v>
      </c>
      <c r="B681" s="7">
        <v>3</v>
      </c>
      <c r="C681" s="7" t="str">
        <f t="shared" si="20"/>
        <v>特別支援学校</v>
      </c>
      <c r="D681" s="7" t="s">
        <v>10310</v>
      </c>
      <c r="E681" s="8" t="s">
        <v>10311</v>
      </c>
      <c r="F681" s="4" t="str">
        <f>IFERROR(IF(VALUE(LEFT($E681,5))&gt;50000,"",_xlfn.XLOOKUP(IF(VALUE(LEFT($E681,2))&gt;9,VALUE(LEFT($E681,2)),"0"&amp;VALUE(LEFT($E681,2))),Sheet1!$E:$E,Sheet1!$F:$F)),"")</f>
        <v>秋田県</v>
      </c>
      <c r="G681" s="4" t="str">
        <f t="shared" si="21"/>
        <v>公立</v>
      </c>
      <c r="H681" s="7" t="str">
        <f>IF($D681="上記以外の高等学校等",_xlfn.XLOOKUP(IF(VALUE(LEFT($E681,2))&gt;10,VALUE(LEFT($E681,2)),"0"&amp;VALUE(LEFT($E681,2))),Sheet1!$E:$E,Sheet1!$F:$F)&amp;"所在の"&amp;$D681,IF(OR($B681=1,$B681=2),$D681&amp;$C681,IF($B681=3,$D681&amp;"学校",IF($B681=6,_xlfn.TEXTBEFORE($D681,"高専")&amp;$C681,IF($B681=8,$C681&amp;"（"&amp;$D681&amp;"）",IF($B681=9,$D681,""))))))</f>
        <v>大曲支援学校</v>
      </c>
    </row>
    <row r="682" spans="1:8">
      <c r="A682" s="4">
        <v>2</v>
      </c>
      <c r="B682" s="7">
        <v>3</v>
      </c>
      <c r="C682" s="7" t="str">
        <f t="shared" si="20"/>
        <v>特別支援学校</v>
      </c>
      <c r="D682" s="7" t="s">
        <v>10308</v>
      </c>
      <c r="E682" s="8" t="s">
        <v>10309</v>
      </c>
      <c r="F682" s="4" t="str">
        <f>IFERROR(IF(VALUE(LEFT($E682,5))&gt;50000,"",_xlfn.XLOOKUP(IF(VALUE(LEFT($E682,2))&gt;9,VALUE(LEFT($E682,2)),"0"&amp;VALUE(LEFT($E682,2))),Sheet1!$E:$E,Sheet1!$F:$F)),"")</f>
        <v>秋田県</v>
      </c>
      <c r="G682" s="4" t="str">
        <f t="shared" si="21"/>
        <v>公立</v>
      </c>
      <c r="H682" s="7" t="str">
        <f>IF($D682="上記以外の高等学校等",_xlfn.XLOOKUP(IF(VALUE(LEFT($E682,2))&gt;10,VALUE(LEFT($E682,2)),"0"&amp;VALUE(LEFT($E682,2))),Sheet1!$E:$E,Sheet1!$F:$F)&amp;"所在の"&amp;$D682,IF(OR($B682=1,$B682=2),$D682&amp;$C682,IF($B682=3,$D682&amp;"学校",IF($B682=6,_xlfn.TEXTBEFORE($D682,"高専")&amp;$C682,IF($B682=8,$C682&amp;"（"&amp;$D682&amp;"）",IF($B682=9,$D682,""))))))</f>
        <v>栗田支援学校</v>
      </c>
    </row>
    <row r="683" spans="1:8">
      <c r="A683" s="4">
        <v>2</v>
      </c>
      <c r="B683" s="7">
        <v>3</v>
      </c>
      <c r="C683" s="7" t="str">
        <f t="shared" si="20"/>
        <v>特別支援学校</v>
      </c>
      <c r="D683" s="7" t="s">
        <v>10306</v>
      </c>
      <c r="E683" s="8" t="s">
        <v>10307</v>
      </c>
      <c r="F683" s="4" t="str">
        <f>IFERROR(IF(VALUE(LEFT($E683,5))&gt;50000,"",_xlfn.XLOOKUP(IF(VALUE(LEFT($E683,2))&gt;9,VALUE(LEFT($E683,2)),"0"&amp;VALUE(LEFT($E683,2))),Sheet1!$E:$E,Sheet1!$F:$F)),"")</f>
        <v>秋田県</v>
      </c>
      <c r="G683" s="4" t="str">
        <f t="shared" si="21"/>
        <v>公立</v>
      </c>
      <c r="H683" s="7" t="str">
        <f>IF($D683="上記以外の高等学校等",_xlfn.XLOOKUP(IF(VALUE(LEFT($E683,2))&gt;10,VALUE(LEFT($E683,2)),"0"&amp;VALUE(LEFT($E683,2))),Sheet1!$E:$E,Sheet1!$F:$F)&amp;"所在の"&amp;$D683,IF(OR($B683=1,$B683=2),$D683&amp;$C683,IF($B683=3,$D683&amp;"学校",IF($B683=6,_xlfn.TEXTBEFORE($D683,"高専")&amp;$C683,IF($B683=8,$C683&amp;"（"&amp;$D683&amp;"）",IF($B683=9,$D683,""))))))</f>
        <v>横手支援学校</v>
      </c>
    </row>
    <row r="684" spans="1:8">
      <c r="A684" s="4">
        <v>7</v>
      </c>
      <c r="B684" s="7">
        <v>1</v>
      </c>
      <c r="C684" s="7" t="str">
        <f t="shared" si="20"/>
        <v>高等学校</v>
      </c>
      <c r="D684" s="7" t="s">
        <v>10304</v>
      </c>
      <c r="E684" s="8" t="s">
        <v>10305</v>
      </c>
      <c r="F684" s="4" t="str">
        <f>IFERROR(IF(VALUE(LEFT($E684,5))&gt;50000,"",_xlfn.XLOOKUP(IF(VALUE(LEFT($E684,2))&gt;9,VALUE(LEFT($E684,2)),"0"&amp;VALUE(LEFT($E684,2))),Sheet1!$E:$E,Sheet1!$F:$F)),"")</f>
        <v>秋田県</v>
      </c>
      <c r="G684" s="4" t="str">
        <f t="shared" si="21"/>
        <v>私立</v>
      </c>
      <c r="H684" s="7" t="str">
        <f>IF($D684="上記以外の高等学校等",_xlfn.XLOOKUP(IF(VALUE(LEFT($E684,2))&gt;10,VALUE(LEFT($E684,2)),"0"&amp;VALUE(LEFT($E684,2))),Sheet1!$E:$E,Sheet1!$F:$F)&amp;"所在の"&amp;$D684,IF(OR($B684=1,$B684=2),$D684&amp;$C684,IF($B684=3,$D684&amp;"学校",IF($B684=6,_xlfn.TEXTBEFORE($D684,"高専")&amp;$C684,IF($B684=8,$C684&amp;"（"&amp;$D684&amp;"）",IF($B684=9,$D684,""))))))</f>
        <v>ノースアジア大学明桜高等学校</v>
      </c>
    </row>
    <row r="685" spans="1:8">
      <c r="A685" s="4">
        <v>7</v>
      </c>
      <c r="B685" s="7">
        <v>1</v>
      </c>
      <c r="C685" s="7" t="str">
        <f t="shared" si="20"/>
        <v>高等学校</v>
      </c>
      <c r="D685" s="7" t="s">
        <v>10302</v>
      </c>
      <c r="E685" s="8" t="s">
        <v>10303</v>
      </c>
      <c r="F685" s="4" t="str">
        <f>IFERROR(IF(VALUE(LEFT($E685,5))&gt;50000,"",_xlfn.XLOOKUP(IF(VALUE(LEFT($E685,2))&gt;9,VALUE(LEFT($E685,2)),"0"&amp;VALUE(LEFT($E685,2))),Sheet1!$E:$E,Sheet1!$F:$F)),"")</f>
        <v>秋田県</v>
      </c>
      <c r="G685" s="4" t="str">
        <f t="shared" si="21"/>
        <v>私立</v>
      </c>
      <c r="H685" s="7" t="str">
        <f>IF($D685="上記以外の高等学校等",_xlfn.XLOOKUP(IF(VALUE(LEFT($E685,2))&gt;10,VALUE(LEFT($E685,2)),"0"&amp;VALUE(LEFT($E685,2))),Sheet1!$E:$E,Sheet1!$F:$F)&amp;"所在の"&amp;$D685,IF(OR($B685=1,$B685=2),$D685&amp;$C685,IF($B685=3,$D685&amp;"学校",IF($B685=6,_xlfn.TEXTBEFORE($D685,"高専")&amp;$C685,IF($B685=8,$C685&amp;"（"&amp;$D685&amp;"）",IF($B685=9,$D685,""))))))</f>
        <v>聖霊学園高等学校</v>
      </c>
    </row>
    <row r="686" spans="1:8">
      <c r="A686" s="4">
        <v>7</v>
      </c>
      <c r="B686" s="7">
        <v>1</v>
      </c>
      <c r="C686" s="7" t="str">
        <f t="shared" si="20"/>
        <v>高等学校</v>
      </c>
      <c r="D686" s="7" t="s">
        <v>10300</v>
      </c>
      <c r="E686" s="8" t="s">
        <v>10301</v>
      </c>
      <c r="F686" s="4" t="str">
        <f>IFERROR(IF(VALUE(LEFT($E686,5))&gt;50000,"",_xlfn.XLOOKUP(IF(VALUE(LEFT($E686,2))&gt;9,VALUE(LEFT($E686,2)),"0"&amp;VALUE(LEFT($E686,2))),Sheet1!$E:$E,Sheet1!$F:$F)),"")</f>
        <v>秋田県</v>
      </c>
      <c r="G686" s="4" t="str">
        <f t="shared" si="21"/>
        <v>私立</v>
      </c>
      <c r="H686" s="7" t="str">
        <f>IF($D686="上記以外の高等学校等",_xlfn.XLOOKUP(IF(VALUE(LEFT($E686,2))&gt;10,VALUE(LEFT($E686,2)),"0"&amp;VALUE(LEFT($E686,2))),Sheet1!$E:$E,Sheet1!$F:$F)&amp;"所在の"&amp;$D686,IF(OR($B686=1,$B686=2),$D686&amp;$C686,IF($B686=3,$D686&amp;"学校",IF($B686=6,_xlfn.TEXTBEFORE($D686,"高専")&amp;$C686,IF($B686=8,$C686&amp;"（"&amp;$D686&amp;"）",IF($B686=9,$D686,""))))))</f>
        <v>国学館高等学校</v>
      </c>
    </row>
    <row r="687" spans="1:8">
      <c r="A687" s="4">
        <v>7</v>
      </c>
      <c r="B687" s="7">
        <v>1</v>
      </c>
      <c r="C687" s="7" t="str">
        <f t="shared" si="20"/>
        <v>高等学校</v>
      </c>
      <c r="D687" s="7" t="s">
        <v>10298</v>
      </c>
      <c r="E687" s="8" t="s">
        <v>10299</v>
      </c>
      <c r="F687" s="4" t="str">
        <f>IFERROR(IF(VALUE(LEFT($E687,5))&gt;50000,"",_xlfn.XLOOKUP(IF(VALUE(LEFT($E687,2))&gt;9,VALUE(LEFT($E687,2)),"0"&amp;VALUE(LEFT($E687,2))),Sheet1!$E:$E,Sheet1!$F:$F)),"")</f>
        <v>秋田県</v>
      </c>
      <c r="G687" s="4" t="str">
        <f t="shared" si="21"/>
        <v>私立</v>
      </c>
      <c r="H687" s="7" t="str">
        <f>IF($D687="上記以外の高等学校等",_xlfn.XLOOKUP(IF(VALUE(LEFT($E687,2))&gt;10,VALUE(LEFT($E687,2)),"0"&amp;VALUE(LEFT($E687,2))),Sheet1!$E:$E,Sheet1!$F:$F)&amp;"所在の"&amp;$D687,IF(OR($B687=1,$B687=2),$D687&amp;$C687,IF($B687=3,$D687&amp;"学校",IF($B687=6,_xlfn.TEXTBEFORE($D687,"高専")&amp;$C687,IF($B687=8,$C687&amp;"（"&amp;$D687&amp;"）",IF($B687=9,$D687,""))))))</f>
        <v>秋田令和高等学校</v>
      </c>
    </row>
    <row r="688" spans="1:8">
      <c r="A688" s="4">
        <v>7</v>
      </c>
      <c r="B688" s="7">
        <v>1</v>
      </c>
      <c r="C688" s="7" t="str">
        <f t="shared" si="20"/>
        <v>高等学校</v>
      </c>
      <c r="D688" s="7" t="s">
        <v>10296</v>
      </c>
      <c r="E688" s="8" t="s">
        <v>10297</v>
      </c>
      <c r="F688" s="4" t="str">
        <f>IFERROR(IF(VALUE(LEFT($E688,5))&gt;50000,"",_xlfn.XLOOKUP(IF(VALUE(LEFT($E688,2))&gt;9,VALUE(LEFT($E688,2)),"0"&amp;VALUE(LEFT($E688,2))),Sheet1!$E:$E,Sheet1!$F:$F)),"")</f>
        <v>秋田県</v>
      </c>
      <c r="G688" s="4" t="str">
        <f t="shared" si="21"/>
        <v>私立</v>
      </c>
      <c r="H688" s="7" t="str">
        <f>IF($D688="上記以外の高等学校等",_xlfn.XLOOKUP(IF(VALUE(LEFT($E688,2))&gt;10,VALUE(LEFT($E688,2)),"0"&amp;VALUE(LEFT($E688,2))),Sheet1!$E:$E,Sheet1!$F:$F)&amp;"所在の"&amp;$D688,IF(OR($B688=1,$B688=2),$D688&amp;$C688,IF($B688=3,$D688&amp;"学校",IF($B688=6,_xlfn.TEXTBEFORE($D688,"高専")&amp;$C688,IF($B688=8,$C688&amp;"（"&amp;$D688&amp;"）",IF($B688=9,$D688,""))))))</f>
        <v>秋田修英高等学校</v>
      </c>
    </row>
    <row r="689" spans="1:8">
      <c r="A689" s="4">
        <v>9</v>
      </c>
      <c r="B689" s="7">
        <v>9</v>
      </c>
      <c r="C689" s="7" t="str">
        <f t="shared" si="20"/>
        <v/>
      </c>
      <c r="D689" s="7" t="s">
        <v>35</v>
      </c>
      <c r="E689" s="8" t="s">
        <v>10295</v>
      </c>
      <c r="F689" s="4" t="str">
        <f>IFERROR(IF(VALUE(LEFT($E689,5))&gt;50000,"",_xlfn.XLOOKUP(IF(VALUE(LEFT($E689,2))&gt;9,VALUE(LEFT($E689,2)),"0"&amp;VALUE(LEFT($E689,2))),Sheet1!$E:$E,Sheet1!$F:$F)),"")</f>
        <v>秋田県</v>
      </c>
      <c r="G689" s="4" t="str">
        <f t="shared" si="21"/>
        <v/>
      </c>
      <c r="H689" s="7" t="str">
        <f>IF($D689="上記以外の高等学校等",_xlfn.XLOOKUP(IF(VALUE(LEFT($E689,2))&gt;10,VALUE(LEFT($E689,2)),"0"&amp;VALUE(LEFT($E689,2))),Sheet1!$E:$E,Sheet1!$F:$F)&amp;"所在の"&amp;$D689,IF(OR($B689=1,$B689=2),$D689&amp;$C689,IF($B689=3,$D689&amp;"学校",IF($B689=6,_xlfn.TEXTBEFORE($D689,"高専")&amp;$C689,IF($B689=8,$C689&amp;"（"&amp;$D689&amp;"）",IF($B689=9,$D689,""))))))</f>
        <v>秋田県所在の上記以外の高等学校等</v>
      </c>
    </row>
    <row r="690" spans="1:8">
      <c r="A690" s="4">
        <v>1</v>
      </c>
      <c r="B690" s="7">
        <v>3</v>
      </c>
      <c r="C690" s="7" t="str">
        <f t="shared" si="20"/>
        <v>特別支援学校</v>
      </c>
      <c r="D690" s="7" t="s">
        <v>10293</v>
      </c>
      <c r="E690" s="8" t="s">
        <v>10294</v>
      </c>
      <c r="F690" s="4" t="str">
        <f>IFERROR(IF(VALUE(LEFT($E690,5))&gt;50000,"",_xlfn.XLOOKUP(IF(VALUE(LEFT($E690,2))&gt;9,VALUE(LEFT($E690,2)),"0"&amp;VALUE(LEFT($E690,2))),Sheet1!$E:$E,Sheet1!$F:$F)),"")</f>
        <v>山形県</v>
      </c>
      <c r="G690" s="4" t="str">
        <f t="shared" si="21"/>
        <v>国立</v>
      </c>
      <c r="H690" s="7" t="str">
        <f>IF($D690="上記以外の高等学校等",_xlfn.XLOOKUP(IF(VALUE(LEFT($E690,2))&gt;10,VALUE(LEFT($E690,2)),"0"&amp;VALUE(LEFT($E690,2))),Sheet1!$E:$E,Sheet1!$F:$F)&amp;"所在の"&amp;$D690,IF(OR($B690=1,$B690=2),$D690&amp;$C690,IF($B690=3,$D690&amp;"学校",IF($B690=6,_xlfn.TEXTBEFORE($D690,"高専")&amp;$C690,IF($B690=8,$C690&amp;"（"&amp;$D690&amp;"）",IF($B690=9,$D690,""))))))</f>
        <v>山形大学附属特別支援学校</v>
      </c>
    </row>
    <row r="691" spans="1:8">
      <c r="A691" s="4">
        <v>1</v>
      </c>
      <c r="B691" s="7">
        <v>6</v>
      </c>
      <c r="C691" s="7" t="str">
        <f t="shared" si="20"/>
        <v>高等専門学校</v>
      </c>
      <c r="D691" s="7" t="s">
        <v>10291</v>
      </c>
      <c r="E691" s="8" t="s">
        <v>10292</v>
      </c>
      <c r="F691" s="4" t="str">
        <f>IFERROR(IF(VALUE(LEFT($E691,5))&gt;50000,"",_xlfn.XLOOKUP(IF(VALUE(LEFT($E691,2))&gt;9,VALUE(LEFT($E691,2)),"0"&amp;VALUE(LEFT($E691,2))),Sheet1!$E:$E,Sheet1!$F:$F)),"")</f>
        <v>山形県</v>
      </c>
      <c r="G691" s="4" t="str">
        <f t="shared" si="21"/>
        <v>国立</v>
      </c>
      <c r="H691" s="7" t="str">
        <f>IF($D691="上記以外の高等学校等",_xlfn.XLOOKUP(IF(VALUE(LEFT($E691,2))&gt;10,VALUE(LEFT($E691,2)),"0"&amp;VALUE(LEFT($E691,2))),Sheet1!$E:$E,Sheet1!$F:$F)&amp;"所在の"&amp;$D691,IF(OR($B691=1,$B691=2),$D691&amp;$C691,IF($B691=3,$D691&amp;"学校",IF($B691=6,_xlfn.TEXTBEFORE($D691,"高専")&amp;$C691,IF($B691=8,$C691&amp;"（"&amp;$D691&amp;"）",IF($B691=9,$D691,""))))))</f>
        <v>鶴岡工業高等専門学校</v>
      </c>
    </row>
    <row r="692" spans="1:8">
      <c r="A692" s="4">
        <v>2</v>
      </c>
      <c r="B692" s="7">
        <v>1</v>
      </c>
      <c r="C692" s="7" t="str">
        <f t="shared" si="20"/>
        <v>高等学校</v>
      </c>
      <c r="D692" s="7" t="s">
        <v>10289</v>
      </c>
      <c r="E692" s="8" t="s">
        <v>10290</v>
      </c>
      <c r="F692" s="4" t="str">
        <f>IFERROR(IF(VALUE(LEFT($E692,5))&gt;50000,"",_xlfn.XLOOKUP(IF(VALUE(LEFT($E692,2))&gt;9,VALUE(LEFT($E692,2)),"0"&amp;VALUE(LEFT($E692,2))),Sheet1!$E:$E,Sheet1!$F:$F)),"")</f>
        <v>山形県</v>
      </c>
      <c r="G692" s="4" t="str">
        <f t="shared" si="21"/>
        <v>公立</v>
      </c>
      <c r="H692" s="7" t="str">
        <f>IF($D692="上記以外の高等学校等",_xlfn.XLOOKUP(IF(VALUE(LEFT($E692,2))&gt;10,VALUE(LEFT($E692,2)),"0"&amp;VALUE(LEFT($E692,2))),Sheet1!$E:$E,Sheet1!$F:$F)&amp;"所在の"&amp;$D692,IF(OR($B692=1,$B692=2),$D692&amp;$C692,IF($B692=3,$D692&amp;"学校",IF($B692=6,_xlfn.TEXTBEFORE($D692,"高専")&amp;$C692,IF($B692=8,$C692&amp;"（"&amp;$D692&amp;"）",IF($B692=9,$D692,""))))))</f>
        <v>山形東高等学校</v>
      </c>
    </row>
    <row r="693" spans="1:8">
      <c r="A693" s="4">
        <v>2</v>
      </c>
      <c r="B693" s="7">
        <v>1</v>
      </c>
      <c r="C693" s="7" t="str">
        <f t="shared" si="20"/>
        <v>高等学校</v>
      </c>
      <c r="D693" s="7" t="s">
        <v>10287</v>
      </c>
      <c r="E693" s="8" t="s">
        <v>10288</v>
      </c>
      <c r="F693" s="4" t="str">
        <f>IFERROR(IF(VALUE(LEFT($E693,5))&gt;50000,"",_xlfn.XLOOKUP(IF(VALUE(LEFT($E693,2))&gt;9,VALUE(LEFT($E693,2)),"0"&amp;VALUE(LEFT($E693,2))),Sheet1!$E:$E,Sheet1!$F:$F)),"")</f>
        <v>山形県</v>
      </c>
      <c r="G693" s="4" t="str">
        <f t="shared" si="21"/>
        <v>公立</v>
      </c>
      <c r="H693" s="7" t="str">
        <f>IF($D693="上記以外の高等学校等",_xlfn.XLOOKUP(IF(VALUE(LEFT($E693,2))&gt;10,VALUE(LEFT($E693,2)),"0"&amp;VALUE(LEFT($E693,2))),Sheet1!$E:$E,Sheet1!$F:$F)&amp;"所在の"&amp;$D693,IF(OR($B693=1,$B693=2),$D693&amp;$C693,IF($B693=3,$D693&amp;"学校",IF($B693=6,_xlfn.TEXTBEFORE($D693,"高専")&amp;$C693,IF($B693=8,$C693&amp;"（"&amp;$D693&amp;"）",IF($B693=9,$D693,""))))))</f>
        <v>山形南高等学校</v>
      </c>
    </row>
    <row r="694" spans="1:8">
      <c r="A694" s="4">
        <v>2</v>
      </c>
      <c r="B694" s="7">
        <v>1</v>
      </c>
      <c r="C694" s="7" t="str">
        <f t="shared" si="20"/>
        <v>高等学校</v>
      </c>
      <c r="D694" s="7" t="s">
        <v>10285</v>
      </c>
      <c r="E694" s="8" t="s">
        <v>10286</v>
      </c>
      <c r="F694" s="4" t="str">
        <f>IFERROR(IF(VALUE(LEFT($E694,5))&gt;50000,"",_xlfn.XLOOKUP(IF(VALUE(LEFT($E694,2))&gt;9,VALUE(LEFT($E694,2)),"0"&amp;VALUE(LEFT($E694,2))),Sheet1!$E:$E,Sheet1!$F:$F)),"")</f>
        <v>山形県</v>
      </c>
      <c r="G694" s="4" t="str">
        <f t="shared" si="21"/>
        <v>公立</v>
      </c>
      <c r="H694" s="7" t="str">
        <f>IF($D694="上記以外の高等学校等",_xlfn.XLOOKUP(IF(VALUE(LEFT($E694,2))&gt;10,VALUE(LEFT($E694,2)),"0"&amp;VALUE(LEFT($E694,2))),Sheet1!$E:$E,Sheet1!$F:$F)&amp;"所在の"&amp;$D694,IF(OR($B694=1,$B694=2),$D694&amp;$C694,IF($B694=3,$D694&amp;"学校",IF($B694=6,_xlfn.TEXTBEFORE($D694,"高専")&amp;$C694,IF($B694=8,$C694&amp;"（"&amp;$D694&amp;"）",IF($B694=9,$D694,""))))))</f>
        <v>山形西高等学校</v>
      </c>
    </row>
    <row r="695" spans="1:8">
      <c r="A695" s="4">
        <v>2</v>
      </c>
      <c r="B695" s="7">
        <v>1</v>
      </c>
      <c r="C695" s="7" t="str">
        <f t="shared" si="20"/>
        <v>高等学校</v>
      </c>
      <c r="D695" s="7" t="s">
        <v>10283</v>
      </c>
      <c r="E695" s="8" t="s">
        <v>10284</v>
      </c>
      <c r="F695" s="4" t="str">
        <f>IFERROR(IF(VALUE(LEFT($E695,5))&gt;50000,"",_xlfn.XLOOKUP(IF(VALUE(LEFT($E695,2))&gt;9,VALUE(LEFT($E695,2)),"0"&amp;VALUE(LEFT($E695,2))),Sheet1!$E:$E,Sheet1!$F:$F)),"")</f>
        <v>山形県</v>
      </c>
      <c r="G695" s="4" t="str">
        <f t="shared" si="21"/>
        <v>公立</v>
      </c>
      <c r="H695" s="7" t="str">
        <f>IF($D695="上記以外の高等学校等",_xlfn.XLOOKUP(IF(VALUE(LEFT($E695,2))&gt;10,VALUE(LEFT($E695,2)),"0"&amp;VALUE(LEFT($E695,2))),Sheet1!$E:$E,Sheet1!$F:$F)&amp;"所在の"&amp;$D695,IF(OR($B695=1,$B695=2),$D695&amp;$C695,IF($B695=3,$D695&amp;"学校",IF($B695=6,_xlfn.TEXTBEFORE($D695,"高専")&amp;$C695,IF($B695=8,$C695&amp;"（"&amp;$D695&amp;"）",IF($B695=9,$D695,""))))))</f>
        <v>山形北高等学校</v>
      </c>
    </row>
    <row r="696" spans="1:8">
      <c r="A696" s="4">
        <v>2</v>
      </c>
      <c r="B696" s="7">
        <v>1</v>
      </c>
      <c r="C696" s="7" t="str">
        <f t="shared" si="20"/>
        <v>高等学校</v>
      </c>
      <c r="D696" s="7" t="s">
        <v>10281</v>
      </c>
      <c r="E696" s="8" t="s">
        <v>10282</v>
      </c>
      <c r="F696" s="4" t="str">
        <f>IFERROR(IF(VALUE(LEFT($E696,5))&gt;50000,"",_xlfn.XLOOKUP(IF(VALUE(LEFT($E696,2))&gt;9,VALUE(LEFT($E696,2)),"0"&amp;VALUE(LEFT($E696,2))),Sheet1!$E:$E,Sheet1!$F:$F)),"")</f>
        <v>山形県</v>
      </c>
      <c r="G696" s="4" t="str">
        <f t="shared" si="21"/>
        <v>公立</v>
      </c>
      <c r="H696" s="7" t="str">
        <f>IF($D696="上記以外の高等学校等",_xlfn.XLOOKUP(IF(VALUE(LEFT($E696,2))&gt;10,VALUE(LEFT($E696,2)),"0"&amp;VALUE(LEFT($E696,2))),Sheet1!$E:$E,Sheet1!$F:$F)&amp;"所在の"&amp;$D696,IF(OR($B696=1,$B696=2),$D696&amp;$C696,IF($B696=3,$D696&amp;"学校",IF($B696=6,_xlfn.TEXTBEFORE($D696,"高専")&amp;$C696,IF($B696=8,$C696&amp;"（"&amp;$D696&amp;"）",IF($B696=9,$D696,""))))))</f>
        <v>山形工業高等学校</v>
      </c>
    </row>
    <row r="697" spans="1:8">
      <c r="A697" s="4">
        <v>2</v>
      </c>
      <c r="B697" s="7">
        <v>1</v>
      </c>
      <c r="C697" s="7" t="str">
        <f t="shared" si="20"/>
        <v>高等学校</v>
      </c>
      <c r="D697" s="7" t="s">
        <v>10279</v>
      </c>
      <c r="E697" s="8" t="s">
        <v>10280</v>
      </c>
      <c r="F697" s="4" t="str">
        <f>IFERROR(IF(VALUE(LEFT($E697,5))&gt;50000,"",_xlfn.XLOOKUP(IF(VALUE(LEFT($E697,2))&gt;9,VALUE(LEFT($E697,2)),"0"&amp;VALUE(LEFT($E697,2))),Sheet1!$E:$E,Sheet1!$F:$F)),"")</f>
        <v>山形県</v>
      </c>
      <c r="G697" s="4" t="str">
        <f t="shared" si="21"/>
        <v>公立</v>
      </c>
      <c r="H697" s="7" t="str">
        <f>IF($D697="上記以外の高等学校等",_xlfn.XLOOKUP(IF(VALUE(LEFT($E697,2))&gt;10,VALUE(LEFT($E697,2)),"0"&amp;VALUE(LEFT($E697,2))),Sheet1!$E:$E,Sheet1!$F:$F)&amp;"所在の"&amp;$D697,IF(OR($B697=1,$B697=2),$D697&amp;$C697,IF($B697=3,$D697&amp;"学校",IF($B697=6,_xlfn.TEXTBEFORE($D697,"高専")&amp;$C697,IF($B697=8,$C697&amp;"（"&amp;$D697&amp;"）",IF($B697=9,$D697,""))))))</f>
        <v>山形中央高等学校</v>
      </c>
    </row>
    <row r="698" spans="1:8">
      <c r="A698" s="4">
        <v>3</v>
      </c>
      <c r="B698" s="7">
        <v>1</v>
      </c>
      <c r="C698" s="7" t="str">
        <f t="shared" si="20"/>
        <v>高等学校</v>
      </c>
      <c r="D698" s="7" t="s">
        <v>10277</v>
      </c>
      <c r="E698" s="8" t="s">
        <v>10278</v>
      </c>
      <c r="F698" s="4" t="str">
        <f>IFERROR(IF(VALUE(LEFT($E698,5))&gt;50000,"",_xlfn.XLOOKUP(IF(VALUE(LEFT($E698,2))&gt;9,VALUE(LEFT($E698,2)),"0"&amp;VALUE(LEFT($E698,2))),Sheet1!$E:$E,Sheet1!$F:$F)),"")</f>
        <v>山形県</v>
      </c>
      <c r="G698" s="4" t="str">
        <f t="shared" si="21"/>
        <v>公立</v>
      </c>
      <c r="H698" s="7" t="str">
        <f>IF($D698="上記以外の高等学校等",_xlfn.XLOOKUP(IF(VALUE(LEFT($E698,2))&gt;10,VALUE(LEFT($E698,2)),"0"&amp;VALUE(LEFT($E698,2))),Sheet1!$E:$E,Sheet1!$F:$F)&amp;"所在の"&amp;$D698,IF(OR($B698=1,$B698=2),$D698&amp;$C698,IF($B698=3,$D698&amp;"学校",IF($B698=6,_xlfn.TEXTBEFORE($D698,"高専")&amp;$C698,IF($B698=8,$C698&amp;"（"&amp;$D698&amp;"）",IF($B698=9,$D698,""))))))</f>
        <v>山形市立商業高等学校</v>
      </c>
    </row>
    <row r="699" spans="1:8">
      <c r="A699" s="4">
        <v>2</v>
      </c>
      <c r="B699" s="7">
        <v>1</v>
      </c>
      <c r="C699" s="7" t="str">
        <f t="shared" si="20"/>
        <v>高等学校</v>
      </c>
      <c r="D699" s="7" t="s">
        <v>10275</v>
      </c>
      <c r="E699" s="8" t="s">
        <v>10276</v>
      </c>
      <c r="F699" s="4" t="str">
        <f>IFERROR(IF(VALUE(LEFT($E699,5))&gt;50000,"",_xlfn.XLOOKUP(IF(VALUE(LEFT($E699,2))&gt;9,VALUE(LEFT($E699,2)),"0"&amp;VALUE(LEFT($E699,2))),Sheet1!$E:$E,Sheet1!$F:$F)),"")</f>
        <v>山形県</v>
      </c>
      <c r="G699" s="4" t="str">
        <f t="shared" si="21"/>
        <v>公立</v>
      </c>
      <c r="H699" s="7" t="str">
        <f>IF($D699="上記以外の高等学校等",_xlfn.XLOOKUP(IF(VALUE(LEFT($E699,2))&gt;10,VALUE(LEFT($E699,2)),"0"&amp;VALUE(LEFT($E699,2))),Sheet1!$E:$E,Sheet1!$F:$F)&amp;"所在の"&amp;$D699,IF(OR($B699=1,$B699=2),$D699&amp;$C699,IF($B699=3,$D699&amp;"学校",IF($B699=6,_xlfn.TEXTBEFORE($D699,"高専")&amp;$C699,IF($B699=8,$C699&amp;"（"&amp;$D699&amp;"）",IF($B699=9,$D699,""))))))</f>
        <v>天童高等学校</v>
      </c>
    </row>
    <row r="700" spans="1:8">
      <c r="A700" s="4">
        <v>2</v>
      </c>
      <c r="B700" s="7">
        <v>1</v>
      </c>
      <c r="C700" s="7" t="str">
        <f t="shared" si="20"/>
        <v>高等学校</v>
      </c>
      <c r="D700" s="7" t="s">
        <v>3168</v>
      </c>
      <c r="E700" s="8" t="s">
        <v>10274</v>
      </c>
      <c r="F700" s="4" t="str">
        <f>IFERROR(IF(VALUE(LEFT($E700,5))&gt;50000,"",_xlfn.XLOOKUP(IF(VALUE(LEFT($E700,2))&gt;9,VALUE(LEFT($E700,2)),"0"&amp;VALUE(LEFT($E700,2))),Sheet1!$E:$E,Sheet1!$F:$F)),"")</f>
        <v>山形県</v>
      </c>
      <c r="G700" s="4" t="str">
        <f t="shared" si="21"/>
        <v>公立</v>
      </c>
      <c r="H700" s="7" t="str">
        <f>IF($D700="上記以外の高等学校等",_xlfn.XLOOKUP(IF(VALUE(LEFT($E700,2))&gt;10,VALUE(LEFT($E700,2)),"0"&amp;VALUE(LEFT($E700,2))),Sheet1!$E:$E,Sheet1!$F:$F)&amp;"所在の"&amp;$D700,IF(OR($B700=1,$B700=2),$D700&amp;$C700,IF($B700=3,$D700&amp;"学校",IF($B700=6,_xlfn.TEXTBEFORE($D700,"高専")&amp;$C700,IF($B700=8,$C700&amp;"（"&amp;$D700&amp;"）",IF($B700=9,$D700,""))))))</f>
        <v>山辺高等学校</v>
      </c>
    </row>
    <row r="701" spans="1:8">
      <c r="A701" s="4">
        <v>2</v>
      </c>
      <c r="B701" s="7">
        <v>1</v>
      </c>
      <c r="C701" s="7" t="str">
        <f t="shared" si="20"/>
        <v>高等学校</v>
      </c>
      <c r="D701" s="7" t="s">
        <v>10272</v>
      </c>
      <c r="E701" s="8" t="s">
        <v>10273</v>
      </c>
      <c r="F701" s="4" t="str">
        <f>IFERROR(IF(VALUE(LEFT($E701,5))&gt;50000,"",_xlfn.XLOOKUP(IF(VALUE(LEFT($E701,2))&gt;9,VALUE(LEFT($E701,2)),"0"&amp;VALUE(LEFT($E701,2))),Sheet1!$E:$E,Sheet1!$F:$F)),"")</f>
        <v>山形県</v>
      </c>
      <c r="G701" s="4" t="str">
        <f t="shared" si="21"/>
        <v>公立</v>
      </c>
      <c r="H701" s="7" t="str">
        <f>IF($D701="上記以外の高等学校等",_xlfn.XLOOKUP(IF(VALUE(LEFT($E701,2))&gt;10,VALUE(LEFT($E701,2)),"0"&amp;VALUE(LEFT($E701,2))),Sheet1!$E:$E,Sheet1!$F:$F)&amp;"所在の"&amp;$D701,IF(OR($B701=1,$B701=2),$D701&amp;$C701,IF($B701=3,$D701&amp;"学校",IF($B701=6,_xlfn.TEXTBEFORE($D701,"高専")&amp;$C701,IF($B701=8,$C701&amp;"（"&amp;$D701&amp;"）",IF($B701=9,$D701,""))))))</f>
        <v>寒河江高等学校</v>
      </c>
    </row>
    <row r="702" spans="1:8">
      <c r="A702" s="4">
        <v>2</v>
      </c>
      <c r="B702" s="7">
        <v>1</v>
      </c>
      <c r="C702" s="7" t="str">
        <f t="shared" si="20"/>
        <v>高等学校</v>
      </c>
      <c r="D702" s="7" t="s">
        <v>10270</v>
      </c>
      <c r="E702" s="8" t="s">
        <v>10271</v>
      </c>
      <c r="F702" s="4" t="str">
        <f>IFERROR(IF(VALUE(LEFT($E702,5))&gt;50000,"",_xlfn.XLOOKUP(IF(VALUE(LEFT($E702,2))&gt;9,VALUE(LEFT($E702,2)),"0"&amp;VALUE(LEFT($E702,2))),Sheet1!$E:$E,Sheet1!$F:$F)),"")</f>
        <v>山形県</v>
      </c>
      <c r="G702" s="4" t="str">
        <f t="shared" si="21"/>
        <v>公立</v>
      </c>
      <c r="H702" s="7" t="str">
        <f>IF($D702="上記以外の高等学校等",_xlfn.XLOOKUP(IF(VALUE(LEFT($E702,2))&gt;10,VALUE(LEFT($E702,2)),"0"&amp;VALUE(LEFT($E702,2))),Sheet1!$E:$E,Sheet1!$F:$F)&amp;"所在の"&amp;$D702,IF(OR($B702=1,$B702=2),$D702&amp;$C702,IF($B702=3,$D702&amp;"学校",IF($B702=6,_xlfn.TEXTBEFORE($D702,"高専")&amp;$C702,IF($B702=8,$C702&amp;"（"&amp;$D702&amp;"）",IF($B702=9,$D702,""))))))</f>
        <v>寒河江工業高等学校</v>
      </c>
    </row>
    <row r="703" spans="1:8">
      <c r="A703" s="4">
        <v>2</v>
      </c>
      <c r="B703" s="7">
        <v>1</v>
      </c>
      <c r="C703" s="7" t="str">
        <f t="shared" si="20"/>
        <v>高等学校</v>
      </c>
      <c r="D703" s="7" t="s">
        <v>10268</v>
      </c>
      <c r="E703" s="8" t="s">
        <v>10269</v>
      </c>
      <c r="F703" s="4" t="str">
        <f>IFERROR(IF(VALUE(LEFT($E703,5))&gt;50000,"",_xlfn.XLOOKUP(IF(VALUE(LEFT($E703,2))&gt;9,VALUE(LEFT($E703,2)),"0"&amp;VALUE(LEFT($E703,2))),Sheet1!$E:$E,Sheet1!$F:$F)),"")</f>
        <v>山形県</v>
      </c>
      <c r="G703" s="4" t="str">
        <f t="shared" si="21"/>
        <v>公立</v>
      </c>
      <c r="H703" s="7" t="str">
        <f>IF($D703="上記以外の高等学校等",_xlfn.XLOOKUP(IF(VALUE(LEFT($E703,2))&gt;10,VALUE(LEFT($E703,2)),"0"&amp;VALUE(LEFT($E703,2))),Sheet1!$E:$E,Sheet1!$F:$F)&amp;"所在の"&amp;$D703,IF(OR($B703=1,$B703=2),$D703&amp;$C703,IF($B703=3,$D703&amp;"学校",IF($B703=6,_xlfn.TEXTBEFORE($D703,"高専")&amp;$C703,IF($B703=8,$C703&amp;"（"&amp;$D703&amp;"）",IF($B703=9,$D703,""))))))</f>
        <v>谷地高等学校</v>
      </c>
    </row>
    <row r="704" spans="1:8">
      <c r="A704" s="4">
        <v>2</v>
      </c>
      <c r="B704" s="7">
        <v>1</v>
      </c>
      <c r="C704" s="7" t="str">
        <f t="shared" si="20"/>
        <v>高等学校</v>
      </c>
      <c r="D704" s="7" t="s">
        <v>10266</v>
      </c>
      <c r="E704" s="8" t="s">
        <v>10267</v>
      </c>
      <c r="F704" s="4" t="str">
        <f>IFERROR(IF(VALUE(LEFT($E704,5))&gt;50000,"",_xlfn.XLOOKUP(IF(VALUE(LEFT($E704,2))&gt;9,VALUE(LEFT($E704,2)),"0"&amp;VALUE(LEFT($E704,2))),Sheet1!$E:$E,Sheet1!$F:$F)),"")</f>
        <v>山形県</v>
      </c>
      <c r="G704" s="4" t="str">
        <f t="shared" si="21"/>
        <v>公立</v>
      </c>
      <c r="H704" s="7" t="str">
        <f>IF($D704="上記以外の高等学校等",_xlfn.XLOOKUP(IF(VALUE(LEFT($E704,2))&gt;10,VALUE(LEFT($E704,2)),"0"&amp;VALUE(LEFT($E704,2))),Sheet1!$E:$E,Sheet1!$F:$F)&amp;"所在の"&amp;$D704,IF(OR($B704=1,$B704=2),$D704&amp;$C704,IF($B704=3,$D704&amp;"学校",IF($B704=6,_xlfn.TEXTBEFORE($D704,"高専")&amp;$C704,IF($B704=8,$C704&amp;"（"&amp;$D704&amp;"）",IF($B704=9,$D704,""))))))</f>
        <v>左沢高等学校</v>
      </c>
    </row>
    <row r="705" spans="1:8">
      <c r="A705" s="4">
        <v>2</v>
      </c>
      <c r="B705" s="7">
        <v>1</v>
      </c>
      <c r="C705" s="7" t="str">
        <f t="shared" si="20"/>
        <v>高等学校</v>
      </c>
      <c r="D705" s="7" t="s">
        <v>10264</v>
      </c>
      <c r="E705" s="8" t="s">
        <v>10265</v>
      </c>
      <c r="F705" s="4" t="str">
        <f>IFERROR(IF(VALUE(LEFT($E705,5))&gt;50000,"",_xlfn.XLOOKUP(IF(VALUE(LEFT($E705,2))&gt;9,VALUE(LEFT($E705,2)),"0"&amp;VALUE(LEFT($E705,2))),Sheet1!$E:$E,Sheet1!$F:$F)),"")</f>
        <v>山形県</v>
      </c>
      <c r="G705" s="4" t="str">
        <f t="shared" si="21"/>
        <v>公立</v>
      </c>
      <c r="H705" s="7" t="str">
        <f>IF($D705="上記以外の高等学校等",_xlfn.XLOOKUP(IF(VALUE(LEFT($E705,2))&gt;10,VALUE(LEFT($E705,2)),"0"&amp;VALUE(LEFT($E705,2))),Sheet1!$E:$E,Sheet1!$F:$F)&amp;"所在の"&amp;$D705,IF(OR($B705=1,$B705=2),$D705&amp;$C705,IF($B705=3,$D705&amp;"学校",IF($B705=6,_xlfn.TEXTBEFORE($D705,"高専")&amp;$C705,IF($B705=8,$C705&amp;"（"&amp;$D705&amp;"）",IF($B705=9,$D705,""))))))</f>
        <v>東桜学館高等学校</v>
      </c>
    </row>
    <row r="706" spans="1:8">
      <c r="A706" s="4">
        <v>2</v>
      </c>
      <c r="B706" s="7">
        <v>1</v>
      </c>
      <c r="C706" s="7" t="str">
        <f t="shared" si="20"/>
        <v>高等学校</v>
      </c>
      <c r="D706" s="7" t="s">
        <v>10262</v>
      </c>
      <c r="E706" s="8" t="s">
        <v>10263</v>
      </c>
      <c r="F706" s="4" t="str">
        <f>IFERROR(IF(VALUE(LEFT($E706,5))&gt;50000,"",_xlfn.XLOOKUP(IF(VALUE(LEFT($E706,2))&gt;9,VALUE(LEFT($E706,2)),"0"&amp;VALUE(LEFT($E706,2))),Sheet1!$E:$E,Sheet1!$F:$F)),"")</f>
        <v>山形県</v>
      </c>
      <c r="G706" s="4" t="str">
        <f t="shared" si="21"/>
        <v>公立</v>
      </c>
      <c r="H706" s="7" t="str">
        <f>IF($D706="上記以外の高等学校等",_xlfn.XLOOKUP(IF(VALUE(LEFT($E706,2))&gt;10,VALUE(LEFT($E706,2)),"0"&amp;VALUE(LEFT($E706,2))),Sheet1!$E:$E,Sheet1!$F:$F)&amp;"所在の"&amp;$D706,IF(OR($B706=1,$B706=2),$D706&amp;$C706,IF($B706=3,$D706&amp;"学校",IF($B706=6,_xlfn.TEXTBEFORE($D706,"高専")&amp;$C706,IF($B706=8,$C706&amp;"（"&amp;$D706&amp;"）",IF($B706=9,$D706,""))))))</f>
        <v>米沢興譲館高等学校</v>
      </c>
    </row>
    <row r="707" spans="1:8">
      <c r="A707" s="4">
        <v>2</v>
      </c>
      <c r="B707" s="7">
        <v>1</v>
      </c>
      <c r="C707" s="7" t="str">
        <f t="shared" ref="C707:C770" si="22">IF($B707=1,"高等学校",IF($B707=2,"中等教育学校",IF($B707=3,"特別支援学校",IF($B707=6,"高等専門学校",IF($B707=8,"高等学校卒業程度認定試験等","")))))</f>
        <v>高等学校</v>
      </c>
      <c r="D707" s="7" t="s">
        <v>10260</v>
      </c>
      <c r="E707" s="8" t="s">
        <v>10261</v>
      </c>
      <c r="F707" s="4" t="str">
        <f>IFERROR(IF(VALUE(LEFT($E707,5))&gt;50000,"",_xlfn.XLOOKUP(IF(VALUE(LEFT($E707,2))&gt;9,VALUE(LEFT($E707,2)),"0"&amp;VALUE(LEFT($E707,2))),Sheet1!$E:$E,Sheet1!$F:$F)),"")</f>
        <v>山形県</v>
      </c>
      <c r="G707" s="4" t="str">
        <f t="shared" ref="G707:G770" si="23">IF($A707=1,"国立",IF($A707=7,"私立",IF($A707&lt;7,"公立","")))</f>
        <v>公立</v>
      </c>
      <c r="H707" s="7" t="str">
        <f>IF($D707="上記以外の高等学校等",_xlfn.XLOOKUP(IF(VALUE(LEFT($E707,2))&gt;10,VALUE(LEFT($E707,2)),"0"&amp;VALUE(LEFT($E707,2))),Sheet1!$E:$E,Sheet1!$F:$F)&amp;"所在の"&amp;$D707,IF(OR($B707=1,$B707=2),$D707&amp;$C707,IF($B707=3,$D707&amp;"学校",IF($B707=6,_xlfn.TEXTBEFORE($D707,"高専")&amp;$C707,IF($B707=8,$C707&amp;"（"&amp;$D707&amp;"）",IF($B707=9,$D707,""))))))</f>
        <v>米沢東高等学校</v>
      </c>
    </row>
    <row r="708" spans="1:8">
      <c r="A708" s="4">
        <v>2</v>
      </c>
      <c r="B708" s="7">
        <v>1</v>
      </c>
      <c r="C708" s="7" t="str">
        <f t="shared" si="22"/>
        <v>高等学校</v>
      </c>
      <c r="D708" s="7" t="s">
        <v>10258</v>
      </c>
      <c r="E708" s="8" t="s">
        <v>10259</v>
      </c>
      <c r="F708" s="4" t="str">
        <f>IFERROR(IF(VALUE(LEFT($E708,5))&gt;50000,"",_xlfn.XLOOKUP(IF(VALUE(LEFT($E708,2))&gt;9,VALUE(LEFT($E708,2)),"0"&amp;VALUE(LEFT($E708,2))),Sheet1!$E:$E,Sheet1!$F:$F)),"")</f>
        <v>山形県</v>
      </c>
      <c r="G708" s="4" t="str">
        <f t="shared" si="23"/>
        <v>公立</v>
      </c>
      <c r="H708" s="7" t="str">
        <f>IF($D708="上記以外の高等学校等",_xlfn.XLOOKUP(IF(VALUE(LEFT($E708,2))&gt;10,VALUE(LEFT($E708,2)),"0"&amp;VALUE(LEFT($E708,2))),Sheet1!$E:$E,Sheet1!$F:$F)&amp;"所在の"&amp;$D708,IF(OR($B708=1,$B708=2),$D708&amp;$C708,IF($B708=3,$D708&amp;"学校",IF($B708=6,_xlfn.TEXTBEFORE($D708,"高専")&amp;$C708,IF($B708=8,$C708&amp;"（"&amp;$D708&amp;"）",IF($B708=9,$D708,""))))))</f>
        <v>置賜農業高等学校</v>
      </c>
    </row>
    <row r="709" spans="1:8">
      <c r="A709" s="4">
        <v>2</v>
      </c>
      <c r="B709" s="7">
        <v>1</v>
      </c>
      <c r="C709" s="7" t="str">
        <f t="shared" si="22"/>
        <v>高等学校</v>
      </c>
      <c r="D709" s="7" t="s">
        <v>10256</v>
      </c>
      <c r="E709" s="8" t="s">
        <v>10257</v>
      </c>
      <c r="F709" s="4" t="str">
        <f>IFERROR(IF(VALUE(LEFT($E709,5))&gt;50000,"",_xlfn.XLOOKUP(IF(VALUE(LEFT($E709,2))&gt;9,VALUE(LEFT($E709,2)),"0"&amp;VALUE(LEFT($E709,2))),Sheet1!$E:$E,Sheet1!$F:$F)),"")</f>
        <v>山形県</v>
      </c>
      <c r="G709" s="4" t="str">
        <f t="shared" si="23"/>
        <v>公立</v>
      </c>
      <c r="H709" s="7" t="str">
        <f>IF($D709="上記以外の高等学校等",_xlfn.XLOOKUP(IF(VALUE(LEFT($E709,2))&gt;10,VALUE(LEFT($E709,2)),"0"&amp;VALUE(LEFT($E709,2))),Sheet1!$E:$E,Sheet1!$F:$F)&amp;"所在の"&amp;$D709,IF(OR($B709=1,$B709=2),$D709&amp;$C709,IF($B709=3,$D709&amp;"学校",IF($B709=6,_xlfn.TEXTBEFORE($D709,"高専")&amp;$C709,IF($B709=8,$C709&amp;"（"&amp;$D709&amp;"）",IF($B709=9,$D709,""))))))</f>
        <v>高畠高等学校</v>
      </c>
    </row>
    <row r="710" spans="1:8">
      <c r="A710" s="4">
        <v>2</v>
      </c>
      <c r="B710" s="7">
        <v>1</v>
      </c>
      <c r="C710" s="7" t="str">
        <f t="shared" si="22"/>
        <v>高等学校</v>
      </c>
      <c r="D710" s="7" t="s">
        <v>10254</v>
      </c>
      <c r="E710" s="8" t="s">
        <v>10255</v>
      </c>
      <c r="F710" s="4" t="str">
        <f>IFERROR(IF(VALUE(LEFT($E710,5))&gt;50000,"",_xlfn.XLOOKUP(IF(VALUE(LEFT($E710,2))&gt;9,VALUE(LEFT($E710,2)),"0"&amp;VALUE(LEFT($E710,2))),Sheet1!$E:$E,Sheet1!$F:$F)),"")</f>
        <v>山形県</v>
      </c>
      <c r="G710" s="4" t="str">
        <f t="shared" si="23"/>
        <v>公立</v>
      </c>
      <c r="H710" s="7" t="str">
        <f>IF($D710="上記以外の高等学校等",_xlfn.XLOOKUP(IF(VALUE(LEFT($E710,2))&gt;10,VALUE(LEFT($E710,2)),"0"&amp;VALUE(LEFT($E710,2))),Sheet1!$E:$E,Sheet1!$F:$F)&amp;"所在の"&amp;$D710,IF(OR($B710=1,$B710=2),$D710&amp;$C710,IF($B710=3,$D710&amp;"学校",IF($B710=6,_xlfn.TEXTBEFORE($D710,"高専")&amp;$C710,IF($B710=8,$C710&amp;"（"&amp;$D710&amp;"）",IF($B710=9,$D710,""))))))</f>
        <v>長井高等学校</v>
      </c>
    </row>
    <row r="711" spans="1:8">
      <c r="A711" s="4">
        <v>2</v>
      </c>
      <c r="B711" s="7">
        <v>1</v>
      </c>
      <c r="C711" s="7" t="str">
        <f t="shared" si="22"/>
        <v>高等学校</v>
      </c>
      <c r="D711" s="7" t="s">
        <v>10252</v>
      </c>
      <c r="E711" s="8" t="s">
        <v>10253</v>
      </c>
      <c r="F711" s="4" t="str">
        <f>IFERROR(IF(VALUE(LEFT($E711,5))&gt;50000,"",_xlfn.XLOOKUP(IF(VALUE(LEFT($E711,2))&gt;9,VALUE(LEFT($E711,2)),"0"&amp;VALUE(LEFT($E711,2))),Sheet1!$E:$E,Sheet1!$F:$F)),"")</f>
        <v>山形県</v>
      </c>
      <c r="G711" s="4" t="str">
        <f t="shared" si="23"/>
        <v>公立</v>
      </c>
      <c r="H711" s="7" t="str">
        <f>IF($D711="上記以外の高等学校等",_xlfn.XLOOKUP(IF(VALUE(LEFT($E711,2))&gt;10,VALUE(LEFT($E711,2)),"0"&amp;VALUE(LEFT($E711,2))),Sheet1!$E:$E,Sheet1!$F:$F)&amp;"所在の"&amp;$D711,IF(OR($B711=1,$B711=2),$D711&amp;$C711,IF($B711=3,$D711&amp;"学校",IF($B711=6,_xlfn.TEXTBEFORE($D711,"高専")&amp;$C711,IF($B711=8,$C711&amp;"（"&amp;$D711&amp;"）",IF($B711=9,$D711,""))))))</f>
        <v>長井工業高等学校</v>
      </c>
    </row>
    <row r="712" spans="1:8">
      <c r="A712" s="4">
        <v>2</v>
      </c>
      <c r="B712" s="7">
        <v>1</v>
      </c>
      <c r="C712" s="7" t="str">
        <f t="shared" si="22"/>
        <v>高等学校</v>
      </c>
      <c r="D712" s="7" t="s">
        <v>10250</v>
      </c>
      <c r="E712" s="8" t="s">
        <v>10251</v>
      </c>
      <c r="F712" s="4" t="str">
        <f>IFERROR(IF(VALUE(LEFT($E712,5))&gt;50000,"",_xlfn.XLOOKUP(IF(VALUE(LEFT($E712,2))&gt;9,VALUE(LEFT($E712,2)),"0"&amp;VALUE(LEFT($E712,2))),Sheet1!$E:$E,Sheet1!$F:$F)),"")</f>
        <v>山形県</v>
      </c>
      <c r="G712" s="4" t="str">
        <f t="shared" si="23"/>
        <v>公立</v>
      </c>
      <c r="H712" s="7" t="str">
        <f>IF($D712="上記以外の高等学校等",_xlfn.XLOOKUP(IF(VALUE(LEFT($E712,2))&gt;10,VALUE(LEFT($E712,2)),"0"&amp;VALUE(LEFT($E712,2))),Sheet1!$E:$E,Sheet1!$F:$F)&amp;"所在の"&amp;$D712,IF(OR($B712=1,$B712=2),$D712&amp;$C712,IF($B712=3,$D712&amp;"学校",IF($B712=6,_xlfn.TEXTBEFORE($D712,"高専")&amp;$C712,IF($B712=8,$C712&amp;"（"&amp;$D712&amp;"）",IF($B712=9,$D712,""))))))</f>
        <v>荒砥高等学校</v>
      </c>
    </row>
    <row r="713" spans="1:8">
      <c r="A713" s="4">
        <v>2</v>
      </c>
      <c r="B713" s="7">
        <v>1</v>
      </c>
      <c r="C713" s="7" t="str">
        <f t="shared" si="22"/>
        <v>高等学校</v>
      </c>
      <c r="D713" s="7" t="s">
        <v>862</v>
      </c>
      <c r="E713" s="8" t="s">
        <v>10249</v>
      </c>
      <c r="F713" s="4" t="str">
        <f>IFERROR(IF(VALUE(LEFT($E713,5))&gt;50000,"",_xlfn.XLOOKUP(IF(VALUE(LEFT($E713,2))&gt;9,VALUE(LEFT($E713,2)),"0"&amp;VALUE(LEFT($E713,2))),Sheet1!$E:$E,Sheet1!$F:$F)),"")</f>
        <v>山形県</v>
      </c>
      <c r="G713" s="4" t="str">
        <f t="shared" si="23"/>
        <v>公立</v>
      </c>
      <c r="H713" s="7" t="str">
        <f>IF($D713="上記以外の高等学校等",_xlfn.XLOOKUP(IF(VALUE(LEFT($E713,2))&gt;10,VALUE(LEFT($E713,2)),"0"&amp;VALUE(LEFT($E713,2))),Sheet1!$E:$E,Sheet1!$F:$F)&amp;"所在の"&amp;$D713,IF(OR($B713=1,$B713=2),$D713&amp;$C713,IF($B713=3,$D713&amp;"学校",IF($B713=6,_xlfn.TEXTBEFORE($D713,"高専")&amp;$C713,IF($B713=8,$C713&amp;"（"&amp;$D713&amp;"）",IF($B713=9,$D713,""))))))</f>
        <v>小国高等学校</v>
      </c>
    </row>
    <row r="714" spans="1:8">
      <c r="A714" s="4">
        <v>2</v>
      </c>
      <c r="B714" s="7">
        <v>1</v>
      </c>
      <c r="C714" s="7" t="str">
        <f t="shared" si="22"/>
        <v>高等学校</v>
      </c>
      <c r="D714" s="7" t="s">
        <v>10247</v>
      </c>
      <c r="E714" s="8" t="s">
        <v>10248</v>
      </c>
      <c r="F714" s="4" t="str">
        <f>IFERROR(IF(VALUE(LEFT($E714,5))&gt;50000,"",_xlfn.XLOOKUP(IF(VALUE(LEFT($E714,2))&gt;9,VALUE(LEFT($E714,2)),"0"&amp;VALUE(LEFT($E714,2))),Sheet1!$E:$E,Sheet1!$F:$F)),"")</f>
        <v>山形県</v>
      </c>
      <c r="G714" s="4" t="str">
        <f t="shared" si="23"/>
        <v>公立</v>
      </c>
      <c r="H714" s="7" t="str">
        <f>IF($D714="上記以外の高等学校等",_xlfn.XLOOKUP(IF(VALUE(LEFT($E714,2))&gt;10,VALUE(LEFT($E714,2)),"0"&amp;VALUE(LEFT($E714,2))),Sheet1!$E:$E,Sheet1!$F:$F)&amp;"所在の"&amp;$D714,IF(OR($B714=1,$B714=2),$D714&amp;$C714,IF($B714=3,$D714&amp;"学校",IF($B714=6,_xlfn.TEXTBEFORE($D714,"高専")&amp;$C714,IF($B714=8,$C714&amp;"（"&amp;$D714&amp;"）",IF($B714=9,$D714,""))))))</f>
        <v>鶴岡工業高等学校</v>
      </c>
    </row>
    <row r="715" spans="1:8">
      <c r="A715" s="4">
        <v>2</v>
      </c>
      <c r="B715" s="7">
        <v>1</v>
      </c>
      <c r="C715" s="7" t="str">
        <f t="shared" si="22"/>
        <v>高等学校</v>
      </c>
      <c r="D715" s="7" t="s">
        <v>10245</v>
      </c>
      <c r="E715" s="8" t="s">
        <v>10246</v>
      </c>
      <c r="F715" s="4" t="str">
        <f>IFERROR(IF(VALUE(LEFT($E715,5))&gt;50000,"",_xlfn.XLOOKUP(IF(VALUE(LEFT($E715,2))&gt;9,VALUE(LEFT($E715,2)),"0"&amp;VALUE(LEFT($E715,2))),Sheet1!$E:$E,Sheet1!$F:$F)),"")</f>
        <v>山形県</v>
      </c>
      <c r="G715" s="4" t="str">
        <f t="shared" si="23"/>
        <v>公立</v>
      </c>
      <c r="H715" s="7" t="str">
        <f>IF($D715="上記以外の高等学校等",_xlfn.XLOOKUP(IF(VALUE(LEFT($E715,2))&gt;10,VALUE(LEFT($E715,2)),"0"&amp;VALUE(LEFT($E715,2))),Sheet1!$E:$E,Sheet1!$F:$F)&amp;"所在の"&amp;$D715,IF(OR($B715=1,$B715=2),$D715&amp;$C715,IF($B715=3,$D715&amp;"学校",IF($B715=6,_xlfn.TEXTBEFORE($D715,"高専")&amp;$C715,IF($B715=8,$C715&amp;"（"&amp;$D715&amp;"）",IF($B715=9,$D715,""))))))</f>
        <v>庄内農業高等学校</v>
      </c>
    </row>
    <row r="716" spans="1:8">
      <c r="A716" s="4">
        <v>2</v>
      </c>
      <c r="B716" s="7">
        <v>1</v>
      </c>
      <c r="C716" s="7" t="str">
        <f t="shared" si="22"/>
        <v>高等学校</v>
      </c>
      <c r="D716" s="7" t="s">
        <v>10243</v>
      </c>
      <c r="E716" s="8" t="s">
        <v>10244</v>
      </c>
      <c r="F716" s="4" t="str">
        <f>IFERROR(IF(VALUE(LEFT($E716,5))&gt;50000,"",_xlfn.XLOOKUP(IF(VALUE(LEFT($E716,2))&gt;9,VALUE(LEFT($E716,2)),"0"&amp;VALUE(LEFT($E716,2))),Sheet1!$E:$E,Sheet1!$F:$F)),"")</f>
        <v>山形県</v>
      </c>
      <c r="G716" s="4" t="str">
        <f t="shared" si="23"/>
        <v>公立</v>
      </c>
      <c r="H716" s="7" t="str">
        <f>IF($D716="上記以外の高等学校等",_xlfn.XLOOKUP(IF(VALUE(LEFT($E716,2))&gt;10,VALUE(LEFT($E716,2)),"0"&amp;VALUE(LEFT($E716,2))),Sheet1!$E:$E,Sheet1!$F:$F)&amp;"所在の"&amp;$D716,IF(OR($B716=1,$B716=2),$D716&amp;$C716,IF($B716=3,$D716&amp;"学校",IF($B716=6,_xlfn.TEXTBEFORE($D716,"高専")&amp;$C716,IF($B716=8,$C716&amp;"（"&amp;$D716&amp;"）",IF($B716=9,$D716,""))))))</f>
        <v>庄内総合高等学校</v>
      </c>
    </row>
    <row r="717" spans="1:8">
      <c r="A717" s="4">
        <v>2</v>
      </c>
      <c r="B717" s="7">
        <v>1</v>
      </c>
      <c r="C717" s="7" t="str">
        <f t="shared" si="22"/>
        <v>高等学校</v>
      </c>
      <c r="D717" s="7" t="s">
        <v>10241</v>
      </c>
      <c r="E717" s="8" t="s">
        <v>10242</v>
      </c>
      <c r="F717" s="4" t="str">
        <f>IFERROR(IF(VALUE(LEFT($E717,5))&gt;50000,"",_xlfn.XLOOKUP(IF(VALUE(LEFT($E717,2))&gt;9,VALUE(LEFT($E717,2)),"0"&amp;VALUE(LEFT($E717,2))),Sheet1!$E:$E,Sheet1!$F:$F)),"")</f>
        <v>山形県</v>
      </c>
      <c r="G717" s="4" t="str">
        <f t="shared" si="23"/>
        <v>公立</v>
      </c>
      <c r="H717" s="7" t="str">
        <f>IF($D717="上記以外の高等学校等",_xlfn.XLOOKUP(IF(VALUE(LEFT($E717,2))&gt;10,VALUE(LEFT($E717,2)),"0"&amp;VALUE(LEFT($E717,2))),Sheet1!$E:$E,Sheet1!$F:$F)&amp;"所在の"&amp;$D717,IF(OR($B717=1,$B717=2),$D717&amp;$C717,IF($B717=3,$D717&amp;"学校",IF($B717=6,_xlfn.TEXTBEFORE($D717,"高専")&amp;$C717,IF($B717=8,$C717&amp;"（"&amp;$D717&amp;"）",IF($B717=9,$D717,""))))))</f>
        <v>加茂水産高等学校</v>
      </c>
    </row>
    <row r="718" spans="1:8">
      <c r="A718" s="4">
        <v>2</v>
      </c>
      <c r="B718" s="7">
        <v>1</v>
      </c>
      <c r="C718" s="7" t="str">
        <f t="shared" si="22"/>
        <v>高等学校</v>
      </c>
      <c r="D718" s="7" t="s">
        <v>10239</v>
      </c>
      <c r="E718" s="8" t="s">
        <v>10240</v>
      </c>
      <c r="F718" s="4" t="str">
        <f>IFERROR(IF(VALUE(LEFT($E718,5))&gt;50000,"",_xlfn.XLOOKUP(IF(VALUE(LEFT($E718,2))&gt;9,VALUE(LEFT($E718,2)),"0"&amp;VALUE(LEFT($E718,2))),Sheet1!$E:$E,Sheet1!$F:$F)),"")</f>
        <v>山形県</v>
      </c>
      <c r="G718" s="4" t="str">
        <f t="shared" si="23"/>
        <v>公立</v>
      </c>
      <c r="H718" s="7" t="str">
        <f>IF($D718="上記以外の高等学校等",_xlfn.XLOOKUP(IF(VALUE(LEFT($E718,2))&gt;10,VALUE(LEFT($E718,2)),"0"&amp;VALUE(LEFT($E718,2))),Sheet1!$E:$E,Sheet1!$F:$F)&amp;"所在の"&amp;$D718,IF(OR($B718=1,$B718=2),$D718&amp;$C718,IF($B718=3,$D718&amp;"学校",IF($B718=6,_xlfn.TEXTBEFORE($D718,"高専")&amp;$C718,IF($B718=8,$C718&amp;"（"&amp;$D718&amp;"）",IF($B718=9,$D718,""))))))</f>
        <v>酒田東高等学校</v>
      </c>
    </row>
    <row r="719" spans="1:8">
      <c r="A719" s="4">
        <v>2</v>
      </c>
      <c r="B719" s="7">
        <v>1</v>
      </c>
      <c r="C719" s="7" t="str">
        <f t="shared" si="22"/>
        <v>高等学校</v>
      </c>
      <c r="D719" s="7" t="s">
        <v>10237</v>
      </c>
      <c r="E719" s="8" t="s">
        <v>10238</v>
      </c>
      <c r="F719" s="4" t="str">
        <f>IFERROR(IF(VALUE(LEFT($E719,5))&gt;50000,"",_xlfn.XLOOKUP(IF(VALUE(LEFT($E719,2))&gt;9,VALUE(LEFT($E719,2)),"0"&amp;VALUE(LEFT($E719,2))),Sheet1!$E:$E,Sheet1!$F:$F)),"")</f>
        <v>山形県</v>
      </c>
      <c r="G719" s="4" t="str">
        <f t="shared" si="23"/>
        <v>公立</v>
      </c>
      <c r="H719" s="7" t="str">
        <f>IF($D719="上記以外の高等学校等",_xlfn.XLOOKUP(IF(VALUE(LEFT($E719,2))&gt;10,VALUE(LEFT($E719,2)),"0"&amp;VALUE(LEFT($E719,2))),Sheet1!$E:$E,Sheet1!$F:$F)&amp;"所在の"&amp;$D719,IF(OR($B719=1,$B719=2),$D719&amp;$C719,IF($B719=3,$D719&amp;"学校",IF($B719=6,_xlfn.TEXTBEFORE($D719,"高専")&amp;$C719,IF($B719=8,$C719&amp;"（"&amp;$D719&amp;"）",IF($B719=9,$D719,""))))))</f>
        <v>酒田西高等学校</v>
      </c>
    </row>
    <row r="720" spans="1:8">
      <c r="A720" s="4">
        <v>2</v>
      </c>
      <c r="B720" s="7">
        <v>1</v>
      </c>
      <c r="C720" s="7" t="str">
        <f t="shared" si="22"/>
        <v>高等学校</v>
      </c>
      <c r="D720" s="7" t="s">
        <v>10235</v>
      </c>
      <c r="E720" s="8" t="s">
        <v>10236</v>
      </c>
      <c r="F720" s="4" t="str">
        <f>IFERROR(IF(VALUE(LEFT($E720,5))&gt;50000,"",_xlfn.XLOOKUP(IF(VALUE(LEFT($E720,2))&gt;9,VALUE(LEFT($E720,2)),"0"&amp;VALUE(LEFT($E720,2))),Sheet1!$E:$E,Sheet1!$F:$F)),"")</f>
        <v>山形県</v>
      </c>
      <c r="G720" s="4" t="str">
        <f t="shared" si="23"/>
        <v>公立</v>
      </c>
      <c r="H720" s="7" t="str">
        <f>IF($D720="上記以外の高等学校等",_xlfn.XLOOKUP(IF(VALUE(LEFT($E720,2))&gt;10,VALUE(LEFT($E720,2)),"0"&amp;VALUE(LEFT($E720,2))),Sheet1!$E:$E,Sheet1!$F:$F)&amp;"所在の"&amp;$D720,IF(OR($B720=1,$B720=2),$D720&amp;$C720,IF($B720=3,$D720&amp;"学校",IF($B720=6,_xlfn.TEXTBEFORE($D720,"高専")&amp;$C720,IF($B720=8,$C720&amp;"（"&amp;$D720&amp;"）",IF($B720=9,$D720,""))))))</f>
        <v>遊佐高等学校</v>
      </c>
    </row>
    <row r="721" spans="1:8">
      <c r="A721" s="4">
        <v>2</v>
      </c>
      <c r="B721" s="7">
        <v>1</v>
      </c>
      <c r="C721" s="7" t="str">
        <f t="shared" si="22"/>
        <v>高等学校</v>
      </c>
      <c r="D721" s="7" t="s">
        <v>10233</v>
      </c>
      <c r="E721" s="8" t="s">
        <v>10234</v>
      </c>
      <c r="F721" s="4" t="str">
        <f>IFERROR(IF(VALUE(LEFT($E721,5))&gt;50000,"",_xlfn.XLOOKUP(IF(VALUE(LEFT($E721,2))&gt;9,VALUE(LEFT($E721,2)),"0"&amp;VALUE(LEFT($E721,2))),Sheet1!$E:$E,Sheet1!$F:$F)),"")</f>
        <v>山形県</v>
      </c>
      <c r="G721" s="4" t="str">
        <f t="shared" si="23"/>
        <v>公立</v>
      </c>
      <c r="H721" s="7" t="str">
        <f>IF($D721="上記以外の高等学校等",_xlfn.XLOOKUP(IF(VALUE(LEFT($E721,2))&gt;10,VALUE(LEFT($E721,2)),"0"&amp;VALUE(LEFT($E721,2))),Sheet1!$E:$E,Sheet1!$F:$F)&amp;"所在の"&amp;$D721,IF(OR($B721=1,$B721=2),$D721&amp;$C721,IF($B721=3,$D721&amp;"学校",IF($B721=6,_xlfn.TEXTBEFORE($D721,"高専")&amp;$C721,IF($B721=8,$C721&amp;"（"&amp;$D721&amp;"）",IF($B721=9,$D721,""))))))</f>
        <v>北村山高等学校</v>
      </c>
    </row>
    <row r="722" spans="1:8">
      <c r="A722" s="4">
        <v>2</v>
      </c>
      <c r="B722" s="7">
        <v>1</v>
      </c>
      <c r="C722" s="7" t="str">
        <f t="shared" si="22"/>
        <v>高等学校</v>
      </c>
      <c r="D722" s="7" t="s">
        <v>4443</v>
      </c>
      <c r="E722" s="8" t="s">
        <v>10232</v>
      </c>
      <c r="F722" s="4" t="str">
        <f>IFERROR(IF(VALUE(LEFT($E722,5))&gt;50000,"",_xlfn.XLOOKUP(IF(VALUE(LEFT($E722,2))&gt;9,VALUE(LEFT($E722,2)),"0"&amp;VALUE(LEFT($E722,2))),Sheet1!$E:$E,Sheet1!$F:$F)),"")</f>
        <v>山形県</v>
      </c>
      <c r="G722" s="4" t="str">
        <f t="shared" si="23"/>
        <v>公立</v>
      </c>
      <c r="H722" s="7" t="str">
        <f>IF($D722="上記以外の高等学校等",_xlfn.XLOOKUP(IF(VALUE(LEFT($E722,2))&gt;10,VALUE(LEFT($E722,2)),"0"&amp;VALUE(LEFT($E722,2))),Sheet1!$E:$E,Sheet1!$F:$F)&amp;"所在の"&amp;$D722,IF(OR($B722=1,$B722=2),$D722&amp;$C722,IF($B722=3,$D722&amp;"学校",IF($B722=6,_xlfn.TEXTBEFORE($D722,"高専")&amp;$C722,IF($B722=8,$C722&amp;"（"&amp;$D722&amp;"）",IF($B722=9,$D722,""))))))</f>
        <v>南陽高等学校</v>
      </c>
    </row>
    <row r="723" spans="1:8">
      <c r="A723" s="4">
        <v>2</v>
      </c>
      <c r="B723" s="7">
        <v>1</v>
      </c>
      <c r="C723" s="7" t="str">
        <f t="shared" si="22"/>
        <v>高等学校</v>
      </c>
      <c r="D723" s="7" t="s">
        <v>10230</v>
      </c>
      <c r="E723" s="8" t="s">
        <v>10231</v>
      </c>
      <c r="F723" s="4" t="str">
        <f>IFERROR(IF(VALUE(LEFT($E723,5))&gt;50000,"",_xlfn.XLOOKUP(IF(VALUE(LEFT($E723,2))&gt;9,VALUE(LEFT($E723,2)),"0"&amp;VALUE(LEFT($E723,2))),Sheet1!$E:$E,Sheet1!$F:$F)),"")</f>
        <v>山形県</v>
      </c>
      <c r="G723" s="4" t="str">
        <f t="shared" si="23"/>
        <v>公立</v>
      </c>
      <c r="H723" s="7" t="str">
        <f>IF($D723="上記以外の高等学校等",_xlfn.XLOOKUP(IF(VALUE(LEFT($E723,2))&gt;10,VALUE(LEFT($E723,2)),"0"&amp;VALUE(LEFT($E723,2))),Sheet1!$E:$E,Sheet1!$F:$F)&amp;"所在の"&amp;$D723,IF(OR($B723=1,$B723=2),$D723&amp;$C723,IF($B723=3,$D723&amp;"学校",IF($B723=6,_xlfn.TEXTBEFORE($D723,"高専")&amp;$C723,IF($B723=8,$C723&amp;"（"&amp;$D723&amp;"）",IF($B723=9,$D723,""))))))</f>
        <v>上山明新館高等学校</v>
      </c>
    </row>
    <row r="724" spans="1:8">
      <c r="A724" s="4">
        <v>2</v>
      </c>
      <c r="B724" s="7">
        <v>1</v>
      </c>
      <c r="C724" s="7" t="str">
        <f t="shared" si="22"/>
        <v>高等学校</v>
      </c>
      <c r="D724" s="7" t="s">
        <v>10228</v>
      </c>
      <c r="E724" s="8" t="s">
        <v>10229</v>
      </c>
      <c r="F724" s="4" t="str">
        <f>IFERROR(IF(VALUE(LEFT($E724,5))&gt;50000,"",_xlfn.XLOOKUP(IF(VALUE(LEFT($E724,2))&gt;9,VALUE(LEFT($E724,2)),"0"&amp;VALUE(LEFT($E724,2))),Sheet1!$E:$E,Sheet1!$F:$F)),"")</f>
        <v>山形県</v>
      </c>
      <c r="G724" s="4" t="str">
        <f t="shared" si="23"/>
        <v>公立</v>
      </c>
      <c r="H724" s="7" t="str">
        <f>IF($D724="上記以外の高等学校等",_xlfn.XLOOKUP(IF(VALUE(LEFT($E724,2))&gt;10,VALUE(LEFT($E724,2)),"0"&amp;VALUE(LEFT($E724,2))),Sheet1!$E:$E,Sheet1!$F:$F)&amp;"所在の"&amp;$D724,IF(OR($B724=1,$B724=2),$D724&amp;$C724,IF($B724=3,$D724&amp;"学校",IF($B724=6,_xlfn.TEXTBEFORE($D724,"高専")&amp;$C724,IF($B724=8,$C724&amp;"（"&amp;$D724&amp;"）",IF($B724=9,$D724,""))))))</f>
        <v>霞城学園高等学校</v>
      </c>
    </row>
    <row r="725" spans="1:8">
      <c r="A725" s="4">
        <v>2</v>
      </c>
      <c r="B725" s="7">
        <v>1</v>
      </c>
      <c r="C725" s="7" t="str">
        <f t="shared" si="22"/>
        <v>高等学校</v>
      </c>
      <c r="D725" s="7" t="s">
        <v>10226</v>
      </c>
      <c r="E725" s="8" t="s">
        <v>10227</v>
      </c>
      <c r="F725" s="4" t="str">
        <f>IFERROR(IF(VALUE(LEFT($E725,5))&gt;50000,"",_xlfn.XLOOKUP(IF(VALUE(LEFT($E725,2))&gt;9,VALUE(LEFT($E725,2)),"0"&amp;VALUE(LEFT($E725,2))),Sheet1!$E:$E,Sheet1!$F:$F)),"")</f>
        <v>山形県</v>
      </c>
      <c r="G725" s="4" t="str">
        <f t="shared" si="23"/>
        <v>公立</v>
      </c>
      <c r="H725" s="7" t="str">
        <f>IF($D725="上記以外の高等学校等",_xlfn.XLOOKUP(IF(VALUE(LEFT($E725,2))&gt;10,VALUE(LEFT($E725,2)),"0"&amp;VALUE(LEFT($E725,2))),Sheet1!$E:$E,Sheet1!$F:$F)&amp;"所在の"&amp;$D725,IF(OR($B725=1,$B725=2),$D725&amp;$C725,IF($B725=3,$D725&amp;"学校",IF($B725=6,_xlfn.TEXTBEFORE($D725,"高専")&amp;$C725,IF($B725=8,$C725&amp;"（"&amp;$D725&amp;"）",IF($B725=9,$D725,""))))))</f>
        <v>鶴岡中央高等学校</v>
      </c>
    </row>
    <row r="726" spans="1:8">
      <c r="A726" s="4">
        <v>2</v>
      </c>
      <c r="B726" s="7">
        <v>1</v>
      </c>
      <c r="C726" s="7" t="str">
        <f t="shared" si="22"/>
        <v>高等学校</v>
      </c>
      <c r="D726" s="7" t="s">
        <v>10224</v>
      </c>
      <c r="E726" s="8" t="s">
        <v>10225</v>
      </c>
      <c r="F726" s="4" t="str">
        <f>IFERROR(IF(VALUE(LEFT($E726,5))&gt;50000,"",_xlfn.XLOOKUP(IF(VALUE(LEFT($E726,2))&gt;9,VALUE(LEFT($E726,2)),"0"&amp;VALUE(LEFT($E726,2))),Sheet1!$E:$E,Sheet1!$F:$F)),"")</f>
        <v>山形県</v>
      </c>
      <c r="G726" s="4" t="str">
        <f t="shared" si="23"/>
        <v>公立</v>
      </c>
      <c r="H726" s="7" t="str">
        <f>IF($D726="上記以外の高等学校等",_xlfn.XLOOKUP(IF(VALUE(LEFT($E726,2))&gt;10,VALUE(LEFT($E726,2)),"0"&amp;VALUE(LEFT($E726,2))),Sheet1!$E:$E,Sheet1!$F:$F)&amp;"所在の"&amp;$D726,IF(OR($B726=1,$B726=2),$D726&amp;$C726,IF($B726=3,$D726&amp;"学校",IF($B726=6,_xlfn.TEXTBEFORE($D726,"高専")&amp;$C726,IF($B726=8,$C726&amp;"（"&amp;$D726&amp;"）",IF($B726=9,$D726,""))))))</f>
        <v>新庄神室産業高等学校</v>
      </c>
    </row>
    <row r="727" spans="1:8">
      <c r="A727" s="4">
        <v>2</v>
      </c>
      <c r="B727" s="7">
        <v>1</v>
      </c>
      <c r="C727" s="7" t="str">
        <f t="shared" si="22"/>
        <v>高等学校</v>
      </c>
      <c r="D727" s="7" t="s">
        <v>10222</v>
      </c>
      <c r="E727" s="8" t="s">
        <v>10223</v>
      </c>
      <c r="F727" s="4" t="str">
        <f>IFERROR(IF(VALUE(LEFT($E727,5))&gt;50000,"",_xlfn.XLOOKUP(IF(VALUE(LEFT($E727,2))&gt;9,VALUE(LEFT($E727,2)),"0"&amp;VALUE(LEFT($E727,2))),Sheet1!$E:$E,Sheet1!$F:$F)),"")</f>
        <v>山形県</v>
      </c>
      <c r="G727" s="4" t="str">
        <f t="shared" si="23"/>
        <v>公立</v>
      </c>
      <c r="H727" s="7" t="str">
        <f>IF($D727="上記以外の高等学校等",_xlfn.XLOOKUP(IF(VALUE(LEFT($E727,2))&gt;10,VALUE(LEFT($E727,2)),"0"&amp;VALUE(LEFT($E727,2))),Sheet1!$E:$E,Sheet1!$F:$F)&amp;"所在の"&amp;$D727,IF(OR($B727=1,$B727=2),$D727&amp;$C727,IF($B727=3,$D727&amp;"学校",IF($B727=6,_xlfn.TEXTBEFORE($D727,"高専")&amp;$C727,IF($B727=8,$C727&amp;"（"&amp;$D727&amp;"）",IF($B727=9,$D727,""))))))</f>
        <v>酒田光陵高等学校</v>
      </c>
    </row>
    <row r="728" spans="1:8">
      <c r="A728" s="4">
        <v>2</v>
      </c>
      <c r="B728" s="7">
        <v>1</v>
      </c>
      <c r="C728" s="7" t="str">
        <f t="shared" si="22"/>
        <v>高等学校</v>
      </c>
      <c r="D728" s="7" t="s">
        <v>10220</v>
      </c>
      <c r="E728" s="8" t="s">
        <v>10221</v>
      </c>
      <c r="F728" s="4" t="str">
        <f>IFERROR(IF(VALUE(LEFT($E728,5))&gt;50000,"",_xlfn.XLOOKUP(IF(VALUE(LEFT($E728,2))&gt;9,VALUE(LEFT($E728,2)),"0"&amp;VALUE(LEFT($E728,2))),Sheet1!$E:$E,Sheet1!$F:$F)),"")</f>
        <v>山形県</v>
      </c>
      <c r="G728" s="4" t="str">
        <f t="shared" si="23"/>
        <v>公立</v>
      </c>
      <c r="H728" s="7" t="str">
        <f>IF($D728="上記以外の高等学校等",_xlfn.XLOOKUP(IF(VALUE(LEFT($E728,2))&gt;10,VALUE(LEFT($E728,2)),"0"&amp;VALUE(LEFT($E728,2))),Sheet1!$E:$E,Sheet1!$F:$F)&amp;"所在の"&amp;$D728,IF(OR($B728=1,$B728=2),$D728&amp;$C728,IF($B728=3,$D728&amp;"学校",IF($B728=6,_xlfn.TEXTBEFORE($D728,"高専")&amp;$C728,IF($B728=8,$C728&amp;"（"&amp;$D728&amp;"）",IF($B728=9,$D728,""))))))</f>
        <v>村山産業高等学校</v>
      </c>
    </row>
    <row r="729" spans="1:8">
      <c r="A729" s="4">
        <v>2</v>
      </c>
      <c r="B729" s="7">
        <v>1</v>
      </c>
      <c r="C729" s="7" t="str">
        <f t="shared" si="22"/>
        <v>高等学校</v>
      </c>
      <c r="D729" s="7" t="s">
        <v>10218</v>
      </c>
      <c r="E729" s="8" t="s">
        <v>10219</v>
      </c>
      <c r="F729" s="4" t="str">
        <f>IFERROR(IF(VALUE(LEFT($E729,5))&gt;50000,"",_xlfn.XLOOKUP(IF(VALUE(LEFT($E729,2))&gt;9,VALUE(LEFT($E729,2)),"0"&amp;VALUE(LEFT($E729,2))),Sheet1!$E:$E,Sheet1!$F:$F)),"")</f>
        <v>山形県</v>
      </c>
      <c r="G729" s="4" t="str">
        <f t="shared" si="23"/>
        <v>公立</v>
      </c>
      <c r="H729" s="7" t="str">
        <f>IF($D729="上記以外の高等学校等",_xlfn.XLOOKUP(IF(VALUE(LEFT($E729,2))&gt;10,VALUE(LEFT($E729,2)),"0"&amp;VALUE(LEFT($E729,2))),Sheet1!$E:$E,Sheet1!$F:$F)&amp;"所在の"&amp;$D729,IF(OR($B729=1,$B729=2),$D729&amp;$C729,IF($B729=3,$D729&amp;"学校",IF($B729=6,_xlfn.TEXTBEFORE($D729,"高専")&amp;$C729,IF($B729=8,$C729&amp;"（"&amp;$D729&amp;"）",IF($B729=9,$D729,""))))))</f>
        <v>致道館高等学校</v>
      </c>
    </row>
    <row r="730" spans="1:8">
      <c r="A730" s="4">
        <v>2</v>
      </c>
      <c r="B730" s="7">
        <v>1</v>
      </c>
      <c r="C730" s="7" t="str">
        <f t="shared" si="22"/>
        <v>高等学校</v>
      </c>
      <c r="D730" s="7" t="s">
        <v>10216</v>
      </c>
      <c r="E730" s="8" t="s">
        <v>10217</v>
      </c>
      <c r="F730" s="4" t="str">
        <f>IFERROR(IF(VALUE(LEFT($E730,5))&gt;50000,"",_xlfn.XLOOKUP(IF(VALUE(LEFT($E730,2))&gt;9,VALUE(LEFT($E730,2)),"0"&amp;VALUE(LEFT($E730,2))),Sheet1!$E:$E,Sheet1!$F:$F)),"")</f>
        <v>山形県</v>
      </c>
      <c r="G730" s="4" t="str">
        <f t="shared" si="23"/>
        <v>公立</v>
      </c>
      <c r="H730" s="7" t="str">
        <f>IF($D730="上記以外の高等学校等",_xlfn.XLOOKUP(IF(VALUE(LEFT($E730,2))&gt;10,VALUE(LEFT($E730,2)),"0"&amp;VALUE(LEFT($E730,2))),Sheet1!$E:$E,Sheet1!$F:$F)&amp;"所在の"&amp;$D730,IF(OR($B730=1,$B730=2),$D730&amp;$C730,IF($B730=3,$D730&amp;"学校",IF($B730=6,_xlfn.TEXTBEFORE($D730,"高専")&amp;$C730,IF($B730=8,$C730&amp;"（"&amp;$D730&amp;"）",IF($B730=9,$D730,""))))))</f>
        <v>米沢鶴城高等学校</v>
      </c>
    </row>
    <row r="731" spans="1:8">
      <c r="A731" s="4">
        <v>2</v>
      </c>
      <c r="B731" s="7">
        <v>1</v>
      </c>
      <c r="C731" s="7" t="str">
        <f t="shared" si="22"/>
        <v>高等学校</v>
      </c>
      <c r="D731" s="7" t="s">
        <v>10214</v>
      </c>
      <c r="E731" s="8" t="s">
        <v>10215</v>
      </c>
      <c r="F731" s="4" t="str">
        <f>IFERROR(IF(VALUE(LEFT($E731,5))&gt;50000,"",_xlfn.XLOOKUP(IF(VALUE(LEFT($E731,2))&gt;9,VALUE(LEFT($E731,2)),"0"&amp;VALUE(LEFT($E731,2))),Sheet1!$E:$E,Sheet1!$F:$F)),"")</f>
        <v>山形県</v>
      </c>
      <c r="G731" s="4" t="str">
        <f t="shared" si="23"/>
        <v>公立</v>
      </c>
      <c r="H731" s="7" t="str">
        <f>IF($D731="上記以外の高等学校等",_xlfn.XLOOKUP(IF(VALUE(LEFT($E731,2))&gt;10,VALUE(LEFT($E731,2)),"0"&amp;VALUE(LEFT($E731,2))),Sheet1!$E:$E,Sheet1!$F:$F)&amp;"所在の"&amp;$D731,IF(OR($B731=1,$B731=2),$D731&amp;$C731,IF($B731=3,$D731&amp;"学校",IF($B731=6,_xlfn.TEXTBEFORE($D731,"高専")&amp;$C731,IF($B731=8,$C731&amp;"（"&amp;$D731&amp;"）",IF($B731=9,$D731,""))))))</f>
        <v>新庄志誠館高等学校</v>
      </c>
    </row>
    <row r="732" spans="1:8">
      <c r="A732" s="4">
        <v>2</v>
      </c>
      <c r="B732" s="7">
        <v>3</v>
      </c>
      <c r="C732" s="7" t="str">
        <f t="shared" si="22"/>
        <v>特別支援学校</v>
      </c>
      <c r="D732" s="7" t="s">
        <v>10212</v>
      </c>
      <c r="E732" s="8" t="s">
        <v>10213</v>
      </c>
      <c r="F732" s="4" t="str">
        <f>IFERROR(IF(VALUE(LEFT($E732,5))&gt;50000,"",_xlfn.XLOOKUP(IF(VALUE(LEFT($E732,2))&gt;9,VALUE(LEFT($E732,2)),"0"&amp;VALUE(LEFT($E732,2))),Sheet1!$E:$E,Sheet1!$F:$F)),"")</f>
        <v>山形県</v>
      </c>
      <c r="G732" s="4" t="str">
        <f t="shared" si="23"/>
        <v>公立</v>
      </c>
      <c r="H732" s="7" t="str">
        <f>IF($D732="上記以外の高等学校等",_xlfn.XLOOKUP(IF(VALUE(LEFT($E732,2))&gt;10,VALUE(LEFT($E732,2)),"0"&amp;VALUE(LEFT($E732,2))),Sheet1!$E:$E,Sheet1!$F:$F)&amp;"所在の"&amp;$D732,IF(OR($B732=1,$B732=2),$D732&amp;$C732,IF($B732=3,$D732&amp;"学校",IF($B732=6,_xlfn.TEXTBEFORE($D732,"高専")&amp;$C732,IF($B732=8,$C732&amp;"（"&amp;$D732&amp;"）",IF($B732=9,$D732,""))))))</f>
        <v>酒田特別支援学校</v>
      </c>
    </row>
    <row r="733" spans="1:8">
      <c r="A733" s="4">
        <v>2</v>
      </c>
      <c r="B733" s="7">
        <v>3</v>
      </c>
      <c r="C733" s="7" t="str">
        <f t="shared" si="22"/>
        <v>特別支援学校</v>
      </c>
      <c r="D733" s="7" t="s">
        <v>10210</v>
      </c>
      <c r="E733" s="8" t="s">
        <v>10211</v>
      </c>
      <c r="F733" s="4" t="str">
        <f>IFERROR(IF(VALUE(LEFT($E733,5))&gt;50000,"",_xlfn.XLOOKUP(IF(VALUE(LEFT($E733,2))&gt;9,VALUE(LEFT($E733,2)),"0"&amp;VALUE(LEFT($E733,2))),Sheet1!$E:$E,Sheet1!$F:$F)),"")</f>
        <v>山形県</v>
      </c>
      <c r="G733" s="4" t="str">
        <f t="shared" si="23"/>
        <v>公立</v>
      </c>
      <c r="H733" s="7" t="str">
        <f>IF($D733="上記以外の高等学校等",_xlfn.XLOOKUP(IF(VALUE(LEFT($E733,2))&gt;10,VALUE(LEFT($E733,2)),"0"&amp;VALUE(LEFT($E733,2))),Sheet1!$E:$E,Sheet1!$F:$F)&amp;"所在の"&amp;$D733,IF(OR($B733=1,$B733=2),$D733&amp;$C733,IF($B733=3,$D733&amp;"学校",IF($B733=6,_xlfn.TEXTBEFORE($D733,"高専")&amp;$C733,IF($B733=8,$C733&amp;"（"&amp;$D733&amp;"）",IF($B733=9,$D733,""))))))</f>
        <v>楯岡特別支援学校</v>
      </c>
    </row>
    <row r="734" spans="1:8">
      <c r="A734" s="4">
        <v>2</v>
      </c>
      <c r="B734" s="7">
        <v>3</v>
      </c>
      <c r="C734" s="7" t="str">
        <f t="shared" si="22"/>
        <v>特別支援学校</v>
      </c>
      <c r="D734" s="7" t="s">
        <v>10208</v>
      </c>
      <c r="E734" s="8" t="s">
        <v>10209</v>
      </c>
      <c r="F734" s="4" t="str">
        <f>IFERROR(IF(VALUE(LEFT($E734,5))&gt;50000,"",_xlfn.XLOOKUP(IF(VALUE(LEFT($E734,2))&gt;9,VALUE(LEFT($E734,2)),"0"&amp;VALUE(LEFT($E734,2))),Sheet1!$E:$E,Sheet1!$F:$F)),"")</f>
        <v>山形県</v>
      </c>
      <c r="G734" s="4" t="str">
        <f t="shared" si="23"/>
        <v>公立</v>
      </c>
      <c r="H734" s="7" t="str">
        <f>IF($D734="上記以外の高等学校等",_xlfn.XLOOKUP(IF(VALUE(LEFT($E734,2))&gt;10,VALUE(LEFT($E734,2)),"0"&amp;VALUE(LEFT($E734,2))),Sheet1!$E:$E,Sheet1!$F:$F)&amp;"所在の"&amp;$D734,IF(OR($B734=1,$B734=2),$D734&amp;$C734,IF($B734=3,$D734&amp;"学校",IF($B734=6,_xlfn.TEXTBEFORE($D734,"高専")&amp;$C734,IF($B734=8,$C734&amp;"（"&amp;$D734&amp;"）",IF($B734=9,$D734,""))))))</f>
        <v>山形養護学校</v>
      </c>
    </row>
    <row r="735" spans="1:8">
      <c r="A735" s="4">
        <v>2</v>
      </c>
      <c r="B735" s="7">
        <v>3</v>
      </c>
      <c r="C735" s="7" t="str">
        <f t="shared" si="22"/>
        <v>特別支援学校</v>
      </c>
      <c r="D735" s="7" t="s">
        <v>10206</v>
      </c>
      <c r="E735" s="8" t="s">
        <v>10207</v>
      </c>
      <c r="F735" s="4" t="str">
        <f>IFERROR(IF(VALUE(LEFT($E735,5))&gt;50000,"",_xlfn.XLOOKUP(IF(VALUE(LEFT($E735,2))&gt;9,VALUE(LEFT($E735,2)),"0"&amp;VALUE(LEFT($E735,2))),Sheet1!$E:$E,Sheet1!$F:$F)),"")</f>
        <v>山形県</v>
      </c>
      <c r="G735" s="4" t="str">
        <f t="shared" si="23"/>
        <v>公立</v>
      </c>
      <c r="H735" s="7" t="str">
        <f>IF($D735="上記以外の高等学校等",_xlfn.XLOOKUP(IF(VALUE(LEFT($E735,2))&gt;10,VALUE(LEFT($E735,2)),"0"&amp;VALUE(LEFT($E735,2))),Sheet1!$E:$E,Sheet1!$F:$F)&amp;"所在の"&amp;$D735,IF(OR($B735=1,$B735=2),$D735&amp;$C735,IF($B735=3,$D735&amp;"学校",IF($B735=6,_xlfn.TEXTBEFORE($D735,"高専")&amp;$C735,IF($B735=8,$C735&amp;"（"&amp;$D735&amp;"）",IF($B735=9,$D735,""))))))</f>
        <v>上山高等養護学校</v>
      </c>
    </row>
    <row r="736" spans="1:8">
      <c r="A736" s="4">
        <v>2</v>
      </c>
      <c r="B736" s="7">
        <v>3</v>
      </c>
      <c r="C736" s="7" t="str">
        <f t="shared" si="22"/>
        <v>特別支援学校</v>
      </c>
      <c r="D736" s="7" t="s">
        <v>10204</v>
      </c>
      <c r="E736" s="8" t="s">
        <v>10205</v>
      </c>
      <c r="F736" s="4" t="str">
        <f>IFERROR(IF(VALUE(LEFT($E736,5))&gt;50000,"",_xlfn.XLOOKUP(IF(VALUE(LEFT($E736,2))&gt;9,VALUE(LEFT($E736,2)),"0"&amp;VALUE(LEFT($E736,2))),Sheet1!$E:$E,Sheet1!$F:$F)),"")</f>
        <v>山形県</v>
      </c>
      <c r="G736" s="4" t="str">
        <f t="shared" si="23"/>
        <v>公立</v>
      </c>
      <c r="H736" s="7" t="str">
        <f>IF($D736="上記以外の高等学校等",_xlfn.XLOOKUP(IF(VALUE(LEFT($E736,2))&gt;10,VALUE(LEFT($E736,2)),"0"&amp;VALUE(LEFT($E736,2))),Sheet1!$E:$E,Sheet1!$F:$F)&amp;"所在の"&amp;$D736,IF(OR($B736=1,$B736=2),$D736&amp;$C736,IF($B736=3,$D736&amp;"学校",IF($B736=6,_xlfn.TEXTBEFORE($D736,"高専")&amp;$C736,IF($B736=8,$C736&amp;"（"&amp;$D736&amp;"）",IF($B736=9,$D736,""))))))</f>
        <v>米沢養護学校</v>
      </c>
    </row>
    <row r="737" spans="1:8">
      <c r="A737" s="4">
        <v>2</v>
      </c>
      <c r="B737" s="7">
        <v>3</v>
      </c>
      <c r="C737" s="7" t="str">
        <f t="shared" si="22"/>
        <v>特別支援学校</v>
      </c>
      <c r="D737" s="7" t="s">
        <v>10202</v>
      </c>
      <c r="E737" s="8" t="s">
        <v>10203</v>
      </c>
      <c r="F737" s="4" t="str">
        <f>IFERROR(IF(VALUE(LEFT($E737,5))&gt;50000,"",_xlfn.XLOOKUP(IF(VALUE(LEFT($E737,2))&gt;9,VALUE(LEFT($E737,2)),"0"&amp;VALUE(LEFT($E737,2))),Sheet1!$E:$E,Sheet1!$F:$F)),"")</f>
        <v>山形県</v>
      </c>
      <c r="G737" s="4" t="str">
        <f t="shared" si="23"/>
        <v>公立</v>
      </c>
      <c r="H737" s="7" t="str">
        <f>IF($D737="上記以外の高等学校等",_xlfn.XLOOKUP(IF(VALUE(LEFT($E737,2))&gt;10,VALUE(LEFT($E737,2)),"0"&amp;VALUE(LEFT($E737,2))),Sheet1!$E:$E,Sheet1!$F:$F)&amp;"所在の"&amp;$D737,IF(OR($B737=1,$B737=2),$D737&amp;$C737,IF($B737=3,$D737&amp;"学校",IF($B737=6,_xlfn.TEXTBEFORE($D737,"高専")&amp;$C737,IF($B737=8,$C737&amp;"（"&amp;$D737&amp;"）",IF($B737=9,$D737,""))))))</f>
        <v>新庄養護学校</v>
      </c>
    </row>
    <row r="738" spans="1:8">
      <c r="A738" s="4">
        <v>2</v>
      </c>
      <c r="B738" s="7">
        <v>3</v>
      </c>
      <c r="C738" s="7" t="str">
        <f t="shared" si="22"/>
        <v>特別支援学校</v>
      </c>
      <c r="D738" s="7" t="s">
        <v>10200</v>
      </c>
      <c r="E738" s="8" t="s">
        <v>10201</v>
      </c>
      <c r="F738" s="4" t="str">
        <f>IFERROR(IF(VALUE(LEFT($E738,5))&gt;50000,"",_xlfn.XLOOKUP(IF(VALUE(LEFT($E738,2))&gt;9,VALUE(LEFT($E738,2)),"0"&amp;VALUE(LEFT($E738,2))),Sheet1!$E:$E,Sheet1!$F:$F)),"")</f>
        <v>山形県</v>
      </c>
      <c r="G738" s="4" t="str">
        <f t="shared" si="23"/>
        <v>公立</v>
      </c>
      <c r="H738" s="7" t="str">
        <f>IF($D738="上記以外の高等学校等",_xlfn.XLOOKUP(IF(VALUE(LEFT($E738,2))&gt;10,VALUE(LEFT($E738,2)),"0"&amp;VALUE(LEFT($E738,2))),Sheet1!$E:$E,Sheet1!$F:$F)&amp;"所在の"&amp;$D738,IF(OR($B738=1,$B738=2),$D738&amp;$C738,IF($B738=3,$D738&amp;"学校",IF($B738=6,_xlfn.TEXTBEFORE($D738,"高専")&amp;$C738,IF($B738=8,$C738&amp;"（"&amp;$D738&amp;"）",IF($B738=9,$D738,""))))))</f>
        <v>鶴岡養護学校</v>
      </c>
    </row>
    <row r="739" spans="1:8">
      <c r="A739" s="4">
        <v>2</v>
      </c>
      <c r="B739" s="7">
        <v>3</v>
      </c>
      <c r="C739" s="7" t="str">
        <f t="shared" si="22"/>
        <v>特別支援学校</v>
      </c>
      <c r="D739" s="7" t="s">
        <v>10198</v>
      </c>
      <c r="E739" s="8" t="s">
        <v>10199</v>
      </c>
      <c r="F739" s="4" t="str">
        <f>IFERROR(IF(VALUE(LEFT($E739,5))&gt;50000,"",_xlfn.XLOOKUP(IF(VALUE(LEFT($E739,2))&gt;9,VALUE(LEFT($E739,2)),"0"&amp;VALUE(LEFT($E739,2))),Sheet1!$E:$E,Sheet1!$F:$F)),"")</f>
        <v>山形県</v>
      </c>
      <c r="G739" s="4" t="str">
        <f t="shared" si="23"/>
        <v>公立</v>
      </c>
      <c r="H739" s="7" t="str">
        <f>IF($D739="上記以外の高等学校等",_xlfn.XLOOKUP(IF(VALUE(LEFT($E739,2))&gt;10,VALUE(LEFT($E739,2)),"0"&amp;VALUE(LEFT($E739,2))),Sheet1!$E:$E,Sheet1!$F:$F)&amp;"所在の"&amp;$D739,IF(OR($B739=1,$B739=2),$D739&amp;$C739,IF($B739=3,$D739&amp;"学校",IF($B739=6,_xlfn.TEXTBEFORE($D739,"高専")&amp;$C739,IF($B739=8,$C739&amp;"（"&amp;$D739&amp;"）",IF($B739=9,$D739,""))))))</f>
        <v>鶴岡高等養護学校</v>
      </c>
    </row>
    <row r="740" spans="1:8">
      <c r="A740" s="4">
        <v>2</v>
      </c>
      <c r="B740" s="7">
        <v>3</v>
      </c>
      <c r="C740" s="7" t="str">
        <f t="shared" si="22"/>
        <v>特別支援学校</v>
      </c>
      <c r="D740" s="7" t="s">
        <v>7892</v>
      </c>
      <c r="E740" s="8" t="s">
        <v>10197</v>
      </c>
      <c r="F740" s="4" t="str">
        <f>IFERROR(IF(VALUE(LEFT($E740,5))&gt;50000,"",_xlfn.XLOOKUP(IF(VALUE(LEFT($E740,2))&gt;9,VALUE(LEFT($E740,2)),"0"&amp;VALUE(LEFT($E740,2))),Sheet1!$E:$E,Sheet1!$F:$F)),"")</f>
        <v>山形県</v>
      </c>
      <c r="G740" s="4" t="str">
        <f t="shared" si="23"/>
        <v>公立</v>
      </c>
      <c r="H740" s="7" t="str">
        <f>IF($D740="上記以外の高等学校等",_xlfn.XLOOKUP(IF(VALUE(LEFT($E740,2))&gt;10,VALUE(LEFT($E740,2)),"0"&amp;VALUE(LEFT($E740,2))),Sheet1!$E:$E,Sheet1!$F:$F)&amp;"所在の"&amp;$D740,IF(OR($B740=1,$B740=2),$D740&amp;$C740,IF($B740=3,$D740&amp;"学校",IF($B740=6,_xlfn.TEXTBEFORE($D740,"高専")&amp;$C740,IF($B740=8,$C740&amp;"（"&amp;$D740&amp;"）",IF($B740=9,$D740,""))))))</f>
        <v>村山特別支援学校</v>
      </c>
    </row>
    <row r="741" spans="1:8">
      <c r="A741" s="4">
        <v>2</v>
      </c>
      <c r="B741" s="7">
        <v>3</v>
      </c>
      <c r="C741" s="7" t="str">
        <f t="shared" si="22"/>
        <v>特別支援学校</v>
      </c>
      <c r="D741" s="7" t="s">
        <v>10195</v>
      </c>
      <c r="E741" s="8" t="s">
        <v>10196</v>
      </c>
      <c r="F741" s="4" t="str">
        <f>IFERROR(IF(VALUE(LEFT($E741,5))&gt;50000,"",_xlfn.XLOOKUP(IF(VALUE(LEFT($E741,2))&gt;9,VALUE(LEFT($E741,2)),"0"&amp;VALUE(LEFT($E741,2))),Sheet1!$E:$E,Sheet1!$F:$F)),"")</f>
        <v>山形県</v>
      </c>
      <c r="G741" s="4" t="str">
        <f t="shared" si="23"/>
        <v>公立</v>
      </c>
      <c r="H741" s="7" t="str">
        <f>IF($D741="上記以外の高等学校等",_xlfn.XLOOKUP(IF(VALUE(LEFT($E741,2))&gt;10,VALUE(LEFT($E741,2)),"0"&amp;VALUE(LEFT($E741,2))),Sheet1!$E:$E,Sheet1!$F:$F)&amp;"所在の"&amp;$D741,IF(OR($B741=1,$B741=2),$D741&amp;$C741,IF($B741=3,$D741&amp;"学校",IF($B741=6,_xlfn.TEXTBEFORE($D741,"高専")&amp;$C741,IF($B741=8,$C741&amp;"（"&amp;$D741&amp;"）",IF($B741=9,$D741,""))))))</f>
        <v>山形盲学校</v>
      </c>
    </row>
    <row r="742" spans="1:8">
      <c r="A742" s="4">
        <v>2</v>
      </c>
      <c r="B742" s="7">
        <v>3</v>
      </c>
      <c r="C742" s="7" t="str">
        <f t="shared" si="22"/>
        <v>特別支援学校</v>
      </c>
      <c r="D742" s="7" t="s">
        <v>10193</v>
      </c>
      <c r="E742" s="8" t="s">
        <v>10194</v>
      </c>
      <c r="F742" s="4" t="str">
        <f>IFERROR(IF(VALUE(LEFT($E742,5))&gt;50000,"",_xlfn.XLOOKUP(IF(VALUE(LEFT($E742,2))&gt;9,VALUE(LEFT($E742,2)),"0"&amp;VALUE(LEFT($E742,2))),Sheet1!$E:$E,Sheet1!$F:$F)),"")</f>
        <v>山形県</v>
      </c>
      <c r="G742" s="4" t="str">
        <f t="shared" si="23"/>
        <v>公立</v>
      </c>
      <c r="H742" s="7" t="str">
        <f>IF($D742="上記以外の高等学校等",_xlfn.XLOOKUP(IF(VALUE(LEFT($E742,2))&gt;10,VALUE(LEFT($E742,2)),"0"&amp;VALUE(LEFT($E742,2))),Sheet1!$E:$E,Sheet1!$F:$F)&amp;"所在の"&amp;$D742,IF(OR($B742=1,$B742=2),$D742&amp;$C742,IF($B742=3,$D742&amp;"学校",IF($B742=6,_xlfn.TEXTBEFORE($D742,"高専")&amp;$C742,IF($B742=8,$C742&amp;"（"&amp;$D742&amp;"）",IF($B742=9,$D742,""))))))</f>
        <v>山形聾学校</v>
      </c>
    </row>
    <row r="743" spans="1:8">
      <c r="A743" s="4">
        <v>2</v>
      </c>
      <c r="B743" s="7">
        <v>3</v>
      </c>
      <c r="C743" s="7" t="str">
        <f t="shared" si="22"/>
        <v>特別支援学校</v>
      </c>
      <c r="D743" s="7" t="s">
        <v>10191</v>
      </c>
      <c r="E743" s="8" t="s">
        <v>10192</v>
      </c>
      <c r="F743" s="4" t="str">
        <f>IFERROR(IF(VALUE(LEFT($E743,5))&gt;50000,"",_xlfn.XLOOKUP(IF(VALUE(LEFT($E743,2))&gt;9,VALUE(LEFT($E743,2)),"0"&amp;VALUE(LEFT($E743,2))),Sheet1!$E:$E,Sheet1!$F:$F)),"")</f>
        <v>山形県</v>
      </c>
      <c r="G743" s="4" t="str">
        <f t="shared" si="23"/>
        <v>公立</v>
      </c>
      <c r="H743" s="7" t="str">
        <f>IF($D743="上記以外の高等学校等",_xlfn.XLOOKUP(IF(VALUE(LEFT($E743,2))&gt;10,VALUE(LEFT($E743,2)),"0"&amp;VALUE(LEFT($E743,2))),Sheet1!$E:$E,Sheet1!$F:$F)&amp;"所在の"&amp;$D743,IF(OR($B743=1,$B743=2),$D743&amp;$C743,IF($B743=3,$D743&amp;"学校",IF($B743=6,_xlfn.TEXTBEFORE($D743,"高専")&amp;$C743,IF($B743=8,$C743&amp;"（"&amp;$D743&amp;"）",IF($B743=9,$D743,""))))))</f>
        <v>ゆきわり養護学校</v>
      </c>
    </row>
    <row r="744" spans="1:8">
      <c r="A744" s="4">
        <v>7</v>
      </c>
      <c r="B744" s="7">
        <v>1</v>
      </c>
      <c r="C744" s="7" t="str">
        <f t="shared" si="22"/>
        <v>高等学校</v>
      </c>
      <c r="D744" s="7" t="s">
        <v>10189</v>
      </c>
      <c r="E744" s="8" t="s">
        <v>10190</v>
      </c>
      <c r="F744" s="4" t="str">
        <f>IFERROR(IF(VALUE(LEFT($E744,5))&gt;50000,"",_xlfn.XLOOKUP(IF(VALUE(LEFT($E744,2))&gt;9,VALUE(LEFT($E744,2)),"0"&amp;VALUE(LEFT($E744,2))),Sheet1!$E:$E,Sheet1!$F:$F)),"")</f>
        <v>山形県</v>
      </c>
      <c r="G744" s="4" t="str">
        <f t="shared" si="23"/>
        <v>私立</v>
      </c>
      <c r="H744" s="7" t="str">
        <f>IF($D744="上記以外の高等学校等",_xlfn.XLOOKUP(IF(VALUE(LEFT($E744,2))&gt;10,VALUE(LEFT($E744,2)),"0"&amp;VALUE(LEFT($E744,2))),Sheet1!$E:$E,Sheet1!$F:$F)&amp;"所在の"&amp;$D744,IF(OR($B744=1,$B744=2),$D744&amp;$C744,IF($B744=3,$D744&amp;"学校",IF($B744=6,_xlfn.TEXTBEFORE($D744,"高専")&amp;$C744,IF($B744=8,$C744&amp;"（"&amp;$D744&amp;"）",IF($B744=9,$D744,""))))))</f>
        <v>東北文教大学山形城北高等学校</v>
      </c>
    </row>
    <row r="745" spans="1:8">
      <c r="A745" s="4">
        <v>7</v>
      </c>
      <c r="B745" s="7">
        <v>1</v>
      </c>
      <c r="C745" s="7" t="str">
        <f t="shared" si="22"/>
        <v>高等学校</v>
      </c>
      <c r="D745" s="7" t="s">
        <v>10187</v>
      </c>
      <c r="E745" s="8" t="s">
        <v>10188</v>
      </c>
      <c r="F745" s="4" t="str">
        <f>IFERROR(IF(VALUE(LEFT($E745,5))&gt;50000,"",_xlfn.XLOOKUP(IF(VALUE(LEFT($E745,2))&gt;9,VALUE(LEFT($E745,2)),"0"&amp;VALUE(LEFT($E745,2))),Sheet1!$E:$E,Sheet1!$F:$F)),"")</f>
        <v>山形県</v>
      </c>
      <c r="G745" s="4" t="str">
        <f t="shared" si="23"/>
        <v>私立</v>
      </c>
      <c r="H745" s="7" t="str">
        <f>IF($D745="上記以外の高等学校等",_xlfn.XLOOKUP(IF(VALUE(LEFT($E745,2))&gt;10,VALUE(LEFT($E745,2)),"0"&amp;VALUE(LEFT($E745,2))),Sheet1!$E:$E,Sheet1!$F:$F)&amp;"所在の"&amp;$D745,IF(OR($B745=1,$B745=2),$D745&amp;$C745,IF($B745=3,$D745&amp;"学校",IF($B745=6,_xlfn.TEXTBEFORE($D745,"高専")&amp;$C745,IF($B745=8,$C745&amp;"（"&amp;$D745&amp;"）",IF($B745=9,$D745,""))))))</f>
        <v>山形学院高等学校</v>
      </c>
    </row>
    <row r="746" spans="1:8">
      <c r="A746" s="4">
        <v>7</v>
      </c>
      <c r="B746" s="7">
        <v>1</v>
      </c>
      <c r="C746" s="7" t="str">
        <f t="shared" si="22"/>
        <v>高等学校</v>
      </c>
      <c r="D746" s="7" t="s">
        <v>10185</v>
      </c>
      <c r="E746" s="8" t="s">
        <v>10186</v>
      </c>
      <c r="F746" s="4" t="str">
        <f>IFERROR(IF(VALUE(LEFT($E746,5))&gt;50000,"",_xlfn.XLOOKUP(IF(VALUE(LEFT($E746,2))&gt;9,VALUE(LEFT($E746,2)),"0"&amp;VALUE(LEFT($E746,2))),Sheet1!$E:$E,Sheet1!$F:$F)),"")</f>
        <v>山形県</v>
      </c>
      <c r="G746" s="4" t="str">
        <f t="shared" si="23"/>
        <v>私立</v>
      </c>
      <c r="H746" s="7" t="str">
        <f>IF($D746="上記以外の高等学校等",_xlfn.XLOOKUP(IF(VALUE(LEFT($E746,2))&gt;10,VALUE(LEFT($E746,2)),"0"&amp;VALUE(LEFT($E746,2))),Sheet1!$E:$E,Sheet1!$F:$F)&amp;"所在の"&amp;$D746,IF(OR($B746=1,$B746=2),$D746&amp;$C746,IF($B746=3,$D746&amp;"学校",IF($B746=6,_xlfn.TEXTBEFORE($D746,"高専")&amp;$C746,IF($B746=8,$C746&amp;"（"&amp;$D746&amp;"）",IF($B746=9,$D746,""))))))</f>
        <v>日本大学山形高等学校</v>
      </c>
    </row>
    <row r="747" spans="1:8">
      <c r="A747" s="4">
        <v>7</v>
      </c>
      <c r="B747" s="7">
        <v>1</v>
      </c>
      <c r="C747" s="7" t="str">
        <f t="shared" si="22"/>
        <v>高等学校</v>
      </c>
      <c r="D747" s="7" t="s">
        <v>10183</v>
      </c>
      <c r="E747" s="8" t="s">
        <v>10184</v>
      </c>
      <c r="F747" s="4" t="str">
        <f>IFERROR(IF(VALUE(LEFT($E747,5))&gt;50000,"",_xlfn.XLOOKUP(IF(VALUE(LEFT($E747,2))&gt;9,VALUE(LEFT($E747,2)),"0"&amp;VALUE(LEFT($E747,2))),Sheet1!$E:$E,Sheet1!$F:$F)),"")</f>
        <v>山形県</v>
      </c>
      <c r="G747" s="4" t="str">
        <f t="shared" si="23"/>
        <v>私立</v>
      </c>
      <c r="H747" s="7" t="str">
        <f>IF($D747="上記以外の高等学校等",_xlfn.XLOOKUP(IF(VALUE(LEFT($E747,2))&gt;10,VALUE(LEFT($E747,2)),"0"&amp;VALUE(LEFT($E747,2))),Sheet1!$E:$E,Sheet1!$F:$F)&amp;"所在の"&amp;$D747,IF(OR($B747=1,$B747=2),$D747&amp;$C747,IF($B747=3,$D747&amp;"学校",IF($B747=6,_xlfn.TEXTBEFORE($D747,"高専")&amp;$C747,IF($B747=8,$C747&amp;"（"&amp;$D747&amp;"）",IF($B747=9,$D747,""))))))</f>
        <v>山形明正高等学校</v>
      </c>
    </row>
    <row r="748" spans="1:8">
      <c r="A748" s="4">
        <v>7</v>
      </c>
      <c r="B748" s="7">
        <v>1</v>
      </c>
      <c r="C748" s="7" t="str">
        <f t="shared" si="22"/>
        <v>高等学校</v>
      </c>
      <c r="D748" s="7" t="s">
        <v>10181</v>
      </c>
      <c r="E748" s="8" t="s">
        <v>10182</v>
      </c>
      <c r="F748" s="4" t="str">
        <f>IFERROR(IF(VALUE(LEFT($E748,5))&gt;50000,"",_xlfn.XLOOKUP(IF(VALUE(LEFT($E748,2))&gt;9,VALUE(LEFT($E748,2)),"0"&amp;VALUE(LEFT($E748,2))),Sheet1!$E:$E,Sheet1!$F:$F)),"")</f>
        <v>山形県</v>
      </c>
      <c r="G748" s="4" t="str">
        <f t="shared" si="23"/>
        <v>私立</v>
      </c>
      <c r="H748" s="7" t="str">
        <f>IF($D748="上記以外の高等学校等",_xlfn.XLOOKUP(IF(VALUE(LEFT($E748,2))&gt;10,VALUE(LEFT($E748,2)),"0"&amp;VALUE(LEFT($E748,2))),Sheet1!$E:$E,Sheet1!$F:$F)&amp;"所在の"&amp;$D748,IF(OR($B748=1,$B748=2),$D748&amp;$C748,IF($B748=3,$D748&amp;"学校",IF($B748=6,_xlfn.TEXTBEFORE($D748,"高専")&amp;$C748,IF($B748=8,$C748&amp;"（"&amp;$D748&amp;"）",IF($B748=9,$D748,""))))))</f>
        <v>創学館高等学校</v>
      </c>
    </row>
    <row r="749" spans="1:8">
      <c r="A749" s="4">
        <v>7</v>
      </c>
      <c r="B749" s="7">
        <v>1</v>
      </c>
      <c r="C749" s="7" t="str">
        <f t="shared" si="22"/>
        <v>高等学校</v>
      </c>
      <c r="D749" s="7" t="s">
        <v>10179</v>
      </c>
      <c r="E749" s="8" t="s">
        <v>10180</v>
      </c>
      <c r="F749" s="4" t="str">
        <f>IFERROR(IF(VALUE(LEFT($E749,5))&gt;50000,"",_xlfn.XLOOKUP(IF(VALUE(LEFT($E749,2))&gt;9,VALUE(LEFT($E749,2)),"0"&amp;VALUE(LEFT($E749,2))),Sheet1!$E:$E,Sheet1!$F:$F)),"")</f>
        <v>山形県</v>
      </c>
      <c r="G749" s="4" t="str">
        <f t="shared" si="23"/>
        <v>私立</v>
      </c>
      <c r="H749" s="7" t="str">
        <f>IF($D749="上記以外の高等学校等",_xlfn.XLOOKUP(IF(VALUE(LEFT($E749,2))&gt;10,VALUE(LEFT($E749,2)),"0"&amp;VALUE(LEFT($E749,2))),Sheet1!$E:$E,Sheet1!$F:$F)&amp;"所在の"&amp;$D749,IF(OR($B749=1,$B749=2),$D749&amp;$C749,IF($B749=3,$D749&amp;"学校",IF($B749=6,_xlfn.TEXTBEFORE($D749,"高専")&amp;$C749,IF($B749=8,$C749&amp;"（"&amp;$D749&amp;"）",IF($B749=9,$D749,""))))))</f>
        <v>惺山高等学校</v>
      </c>
    </row>
    <row r="750" spans="1:8">
      <c r="A750" s="4">
        <v>7</v>
      </c>
      <c r="B750" s="7">
        <v>1</v>
      </c>
      <c r="C750" s="7" t="str">
        <f t="shared" si="22"/>
        <v>高等学校</v>
      </c>
      <c r="D750" s="7" t="s">
        <v>10177</v>
      </c>
      <c r="E750" s="8" t="s">
        <v>10178</v>
      </c>
      <c r="F750" s="4" t="str">
        <f>IFERROR(IF(VALUE(LEFT($E750,5))&gt;50000,"",_xlfn.XLOOKUP(IF(VALUE(LEFT($E750,2))&gt;9,VALUE(LEFT($E750,2)),"0"&amp;VALUE(LEFT($E750,2))),Sheet1!$E:$E,Sheet1!$F:$F)),"")</f>
        <v>山形県</v>
      </c>
      <c r="G750" s="4" t="str">
        <f t="shared" si="23"/>
        <v>私立</v>
      </c>
      <c r="H750" s="7" t="str">
        <f>IF($D750="上記以外の高等学校等",_xlfn.XLOOKUP(IF(VALUE(LEFT($E750,2))&gt;10,VALUE(LEFT($E750,2)),"0"&amp;VALUE(LEFT($E750,2))),Sheet1!$E:$E,Sheet1!$F:$F)&amp;"所在の"&amp;$D750,IF(OR($B750=1,$B750=2),$D750&amp;$C750,IF($B750=3,$D750&amp;"学校",IF($B750=6,_xlfn.TEXTBEFORE($D750,"高専")&amp;$C750,IF($B750=8,$C750&amp;"（"&amp;$D750&amp;"）",IF($B750=9,$D750,""))))))</f>
        <v>東海大学山形高等学校</v>
      </c>
    </row>
    <row r="751" spans="1:8">
      <c r="A751" s="4">
        <v>7</v>
      </c>
      <c r="B751" s="7">
        <v>1</v>
      </c>
      <c r="C751" s="7" t="str">
        <f t="shared" si="22"/>
        <v>高等学校</v>
      </c>
      <c r="D751" s="7" t="s">
        <v>10175</v>
      </c>
      <c r="E751" s="8" t="s">
        <v>10176</v>
      </c>
      <c r="F751" s="4" t="str">
        <f>IFERROR(IF(VALUE(LEFT($E751,5))&gt;50000,"",_xlfn.XLOOKUP(IF(VALUE(LEFT($E751,2))&gt;9,VALUE(LEFT($E751,2)),"0"&amp;VALUE(LEFT($E751,2))),Sheet1!$E:$E,Sheet1!$F:$F)),"")</f>
        <v>山形県</v>
      </c>
      <c r="G751" s="4" t="str">
        <f t="shared" si="23"/>
        <v>私立</v>
      </c>
      <c r="H751" s="7" t="str">
        <f>IF($D751="上記以外の高等学校等",_xlfn.XLOOKUP(IF(VALUE(LEFT($E751,2))&gt;10,VALUE(LEFT($E751,2)),"0"&amp;VALUE(LEFT($E751,2))),Sheet1!$E:$E,Sheet1!$F:$F)&amp;"所在の"&amp;$D751,IF(OR($B751=1,$B751=2),$D751&amp;$C751,IF($B751=3,$D751&amp;"学校",IF($B751=6,_xlfn.TEXTBEFORE($D751,"高専")&amp;$C751,IF($B751=8,$C751&amp;"（"&amp;$D751&amp;"）",IF($B751=9,$D751,""))))))</f>
        <v>新庄東高等学校</v>
      </c>
    </row>
    <row r="752" spans="1:8">
      <c r="A752" s="4">
        <v>7</v>
      </c>
      <c r="B752" s="7">
        <v>1</v>
      </c>
      <c r="C752" s="7" t="str">
        <f t="shared" si="22"/>
        <v>高等学校</v>
      </c>
      <c r="D752" s="7" t="s">
        <v>10173</v>
      </c>
      <c r="E752" s="8" t="s">
        <v>10174</v>
      </c>
      <c r="F752" s="4" t="str">
        <f>IFERROR(IF(VALUE(LEFT($E752,5))&gt;50000,"",_xlfn.XLOOKUP(IF(VALUE(LEFT($E752,2))&gt;9,VALUE(LEFT($E752,2)),"0"&amp;VALUE(LEFT($E752,2))),Sheet1!$E:$E,Sheet1!$F:$F)),"")</f>
        <v>山形県</v>
      </c>
      <c r="G752" s="4" t="str">
        <f t="shared" si="23"/>
        <v>私立</v>
      </c>
      <c r="H752" s="7" t="str">
        <f>IF($D752="上記以外の高等学校等",_xlfn.XLOOKUP(IF(VALUE(LEFT($E752,2))&gt;10,VALUE(LEFT($E752,2)),"0"&amp;VALUE(LEFT($E752,2))),Sheet1!$E:$E,Sheet1!$F:$F)&amp;"所在の"&amp;$D752,IF(OR($B752=1,$B752=2),$D752&amp;$C752,IF($B752=3,$D752&amp;"学校",IF($B752=6,_xlfn.TEXTBEFORE($D752,"高専")&amp;$C752,IF($B752=8,$C752&amp;"（"&amp;$D752&amp;"）",IF($B752=9,$D752,""))))))</f>
        <v>九里学園高等学校</v>
      </c>
    </row>
    <row r="753" spans="1:8">
      <c r="A753" s="4">
        <v>7</v>
      </c>
      <c r="B753" s="7">
        <v>1</v>
      </c>
      <c r="C753" s="7" t="str">
        <f t="shared" si="22"/>
        <v>高等学校</v>
      </c>
      <c r="D753" s="7" t="s">
        <v>10171</v>
      </c>
      <c r="E753" s="8" t="s">
        <v>10172</v>
      </c>
      <c r="F753" s="4" t="str">
        <f>IFERROR(IF(VALUE(LEFT($E753,5))&gt;50000,"",_xlfn.XLOOKUP(IF(VALUE(LEFT($E753,2))&gt;9,VALUE(LEFT($E753,2)),"0"&amp;VALUE(LEFT($E753,2))),Sheet1!$E:$E,Sheet1!$F:$F)),"")</f>
        <v>山形県</v>
      </c>
      <c r="G753" s="4" t="str">
        <f t="shared" si="23"/>
        <v>私立</v>
      </c>
      <c r="H753" s="7" t="str">
        <f>IF($D753="上記以外の高等学校等",_xlfn.XLOOKUP(IF(VALUE(LEFT($E753,2))&gt;10,VALUE(LEFT($E753,2)),"0"&amp;VALUE(LEFT($E753,2))),Sheet1!$E:$E,Sheet1!$F:$F)&amp;"所在の"&amp;$D753,IF(OR($B753=1,$B753=2),$D753&amp;$C753,IF($B753=3,$D753&amp;"学校",IF($B753=6,_xlfn.TEXTBEFORE($D753,"高専")&amp;$C753,IF($B753=8,$C753&amp;"（"&amp;$D753&amp;"）",IF($B753=9,$D753,""))))))</f>
        <v>米沢中央高等学校</v>
      </c>
    </row>
    <row r="754" spans="1:8">
      <c r="A754" s="4">
        <v>7</v>
      </c>
      <c r="B754" s="7">
        <v>1</v>
      </c>
      <c r="C754" s="7" t="str">
        <f t="shared" si="22"/>
        <v>高等学校</v>
      </c>
      <c r="D754" s="7" t="s">
        <v>10169</v>
      </c>
      <c r="E754" s="8" t="s">
        <v>10170</v>
      </c>
      <c r="F754" s="4" t="str">
        <f>IFERROR(IF(VALUE(LEFT($E754,5))&gt;50000,"",_xlfn.XLOOKUP(IF(VALUE(LEFT($E754,2))&gt;9,VALUE(LEFT($E754,2)),"0"&amp;VALUE(LEFT($E754,2))),Sheet1!$E:$E,Sheet1!$F:$F)),"")</f>
        <v>山形県</v>
      </c>
      <c r="G754" s="4" t="str">
        <f t="shared" si="23"/>
        <v>私立</v>
      </c>
      <c r="H754" s="7" t="str">
        <f>IF($D754="上記以外の高等学校等",_xlfn.XLOOKUP(IF(VALUE(LEFT($E754,2))&gt;10,VALUE(LEFT($E754,2)),"0"&amp;VALUE(LEFT($E754,2))),Sheet1!$E:$E,Sheet1!$F:$F)&amp;"所在の"&amp;$D754,IF(OR($B754=1,$B754=2),$D754&amp;$C754,IF($B754=3,$D754&amp;"学校",IF($B754=6,_xlfn.TEXTBEFORE($D754,"高専")&amp;$C754,IF($B754=8,$C754&amp;"（"&amp;$D754&amp;"）",IF($B754=9,$D754,""))))))</f>
        <v>基督教独立学園高等学校</v>
      </c>
    </row>
    <row r="755" spans="1:8">
      <c r="A755" s="4">
        <v>7</v>
      </c>
      <c r="B755" s="7">
        <v>1</v>
      </c>
      <c r="C755" s="7" t="str">
        <f t="shared" si="22"/>
        <v>高等学校</v>
      </c>
      <c r="D755" s="7" t="s">
        <v>10167</v>
      </c>
      <c r="E755" s="8" t="s">
        <v>10168</v>
      </c>
      <c r="F755" s="4" t="str">
        <f>IFERROR(IF(VALUE(LEFT($E755,5))&gt;50000,"",_xlfn.XLOOKUP(IF(VALUE(LEFT($E755,2))&gt;9,VALUE(LEFT($E755,2)),"0"&amp;VALUE(LEFT($E755,2))),Sheet1!$E:$E,Sheet1!$F:$F)),"")</f>
        <v>山形県</v>
      </c>
      <c r="G755" s="4" t="str">
        <f t="shared" si="23"/>
        <v>私立</v>
      </c>
      <c r="H755" s="7" t="str">
        <f>IF($D755="上記以外の高等学校等",_xlfn.XLOOKUP(IF(VALUE(LEFT($E755,2))&gt;10,VALUE(LEFT($E755,2)),"0"&amp;VALUE(LEFT($E755,2))),Sheet1!$E:$E,Sheet1!$F:$F)&amp;"所在の"&amp;$D755,IF(OR($B755=1,$B755=2),$D755&amp;$C755,IF($B755=3,$D755&amp;"学校",IF($B755=6,_xlfn.TEXTBEFORE($D755,"高専")&amp;$C755,IF($B755=8,$C755&amp;"（"&amp;$D755&amp;"）",IF($B755=9,$D755,""))))))</f>
        <v>羽黒高等学校</v>
      </c>
    </row>
    <row r="756" spans="1:8">
      <c r="A756" s="4">
        <v>7</v>
      </c>
      <c r="B756" s="7">
        <v>1</v>
      </c>
      <c r="C756" s="7" t="str">
        <f t="shared" si="22"/>
        <v>高等学校</v>
      </c>
      <c r="D756" s="7" t="s">
        <v>10165</v>
      </c>
      <c r="E756" s="8" t="s">
        <v>10166</v>
      </c>
      <c r="F756" s="4" t="str">
        <f>IFERROR(IF(VALUE(LEFT($E756,5))&gt;50000,"",_xlfn.XLOOKUP(IF(VALUE(LEFT($E756,2))&gt;9,VALUE(LEFT($E756,2)),"0"&amp;VALUE(LEFT($E756,2))),Sheet1!$E:$E,Sheet1!$F:$F)),"")</f>
        <v>山形県</v>
      </c>
      <c r="G756" s="4" t="str">
        <f t="shared" si="23"/>
        <v>私立</v>
      </c>
      <c r="H756" s="7" t="str">
        <f>IF($D756="上記以外の高等学校等",_xlfn.XLOOKUP(IF(VALUE(LEFT($E756,2))&gt;10,VALUE(LEFT($E756,2)),"0"&amp;VALUE(LEFT($E756,2))),Sheet1!$E:$E,Sheet1!$F:$F)&amp;"所在の"&amp;$D756,IF(OR($B756=1,$B756=2),$D756&amp;$C756,IF($B756=3,$D756&amp;"学校",IF($B756=6,_xlfn.TEXTBEFORE($D756,"高専")&amp;$C756,IF($B756=8,$C756&amp;"（"&amp;$D756&amp;"）",IF($B756=9,$D756,""))))))</f>
        <v>鶴岡東高等学校</v>
      </c>
    </row>
    <row r="757" spans="1:8">
      <c r="A757" s="4">
        <v>7</v>
      </c>
      <c r="B757" s="7">
        <v>1</v>
      </c>
      <c r="C757" s="7" t="str">
        <f t="shared" si="22"/>
        <v>高等学校</v>
      </c>
      <c r="D757" s="7" t="s">
        <v>10163</v>
      </c>
      <c r="E757" s="8" t="s">
        <v>10164</v>
      </c>
      <c r="F757" s="4" t="str">
        <f>IFERROR(IF(VALUE(LEFT($E757,5))&gt;50000,"",_xlfn.XLOOKUP(IF(VALUE(LEFT($E757,2))&gt;9,VALUE(LEFT($E757,2)),"0"&amp;VALUE(LEFT($E757,2))),Sheet1!$E:$E,Sheet1!$F:$F)),"")</f>
        <v>山形県</v>
      </c>
      <c r="G757" s="4" t="str">
        <f t="shared" si="23"/>
        <v>私立</v>
      </c>
      <c r="H757" s="7" t="str">
        <f>IF($D757="上記以外の高等学校等",_xlfn.XLOOKUP(IF(VALUE(LEFT($E757,2))&gt;10,VALUE(LEFT($E757,2)),"0"&amp;VALUE(LEFT($E757,2))),Sheet1!$E:$E,Sheet1!$F:$F)&amp;"所在の"&amp;$D757,IF(OR($B757=1,$B757=2),$D757&amp;$C757,IF($B757=3,$D757&amp;"学校",IF($B757=6,_xlfn.TEXTBEFORE($D757,"高専")&amp;$C757,IF($B757=8,$C757&amp;"（"&amp;$D757&amp;"）",IF($B757=9,$D757,""))))))</f>
        <v>和順館高等学校</v>
      </c>
    </row>
    <row r="758" spans="1:8">
      <c r="A758" s="4">
        <v>7</v>
      </c>
      <c r="B758" s="7">
        <v>1</v>
      </c>
      <c r="C758" s="7" t="str">
        <f t="shared" si="22"/>
        <v>高等学校</v>
      </c>
      <c r="D758" s="7" t="s">
        <v>10161</v>
      </c>
      <c r="E758" s="8" t="s">
        <v>10162</v>
      </c>
      <c r="F758" s="4" t="str">
        <f>IFERROR(IF(VALUE(LEFT($E758,5))&gt;50000,"",_xlfn.XLOOKUP(IF(VALUE(LEFT($E758,2))&gt;9,VALUE(LEFT($E758,2)),"0"&amp;VALUE(LEFT($E758,2))),Sheet1!$E:$E,Sheet1!$F:$F)),"")</f>
        <v>山形県</v>
      </c>
      <c r="G758" s="4" t="str">
        <f t="shared" si="23"/>
        <v>私立</v>
      </c>
      <c r="H758" s="7" t="str">
        <f>IF($D758="上記以外の高等学校等",_xlfn.XLOOKUP(IF(VALUE(LEFT($E758,2))&gt;10,VALUE(LEFT($E758,2)),"0"&amp;VALUE(LEFT($E758,2))),Sheet1!$E:$E,Sheet1!$F:$F)&amp;"所在の"&amp;$D758,IF(OR($B758=1,$B758=2),$D758&amp;$C758,IF($B758=3,$D758&amp;"学校",IF($B758=6,_xlfn.TEXTBEFORE($D758,"高専")&amp;$C758,IF($B758=8,$C758&amp;"（"&amp;$D758&amp;"）",IF($B758=9,$D758,""))))))</f>
        <v>酒田南高等学校</v>
      </c>
    </row>
    <row r="759" spans="1:8">
      <c r="A759" s="4">
        <v>9</v>
      </c>
      <c r="B759" s="7">
        <v>9</v>
      </c>
      <c r="C759" s="7" t="str">
        <f t="shared" si="22"/>
        <v/>
      </c>
      <c r="D759" s="7" t="s">
        <v>35</v>
      </c>
      <c r="E759" s="8" t="s">
        <v>10160</v>
      </c>
      <c r="F759" s="4" t="str">
        <f>IFERROR(IF(VALUE(LEFT($E759,5))&gt;50000,"",_xlfn.XLOOKUP(IF(VALUE(LEFT($E759,2))&gt;9,VALUE(LEFT($E759,2)),"0"&amp;VALUE(LEFT($E759,2))),Sheet1!$E:$E,Sheet1!$F:$F)),"")</f>
        <v>山形県</v>
      </c>
      <c r="G759" s="4" t="str">
        <f t="shared" si="23"/>
        <v/>
      </c>
      <c r="H759" s="7" t="str">
        <f>IF($D759="上記以外の高等学校等",_xlfn.XLOOKUP(IF(VALUE(LEFT($E759,2))&gt;10,VALUE(LEFT($E759,2)),"0"&amp;VALUE(LEFT($E759,2))),Sheet1!$E:$E,Sheet1!$F:$F)&amp;"所在の"&amp;$D759,IF(OR($B759=1,$B759=2),$D759&amp;$C759,IF($B759=3,$D759&amp;"学校",IF($B759=6,_xlfn.TEXTBEFORE($D759,"高専")&amp;$C759,IF($B759=8,$C759&amp;"（"&amp;$D759&amp;"）",IF($B759=9,$D759,""))))))</f>
        <v>山形県所在の上記以外の高等学校等</v>
      </c>
    </row>
    <row r="760" spans="1:8">
      <c r="A760" s="4">
        <v>1</v>
      </c>
      <c r="B760" s="7">
        <v>3</v>
      </c>
      <c r="C760" s="7" t="str">
        <f t="shared" si="22"/>
        <v>特別支援学校</v>
      </c>
      <c r="D760" s="7" t="s">
        <v>10158</v>
      </c>
      <c r="E760" s="8" t="s">
        <v>10159</v>
      </c>
      <c r="F760" s="4" t="str">
        <f>IFERROR(IF(VALUE(LEFT($E760,5))&gt;50000,"",_xlfn.XLOOKUP(IF(VALUE(LEFT($E760,2))&gt;9,VALUE(LEFT($E760,2)),"0"&amp;VALUE(LEFT($E760,2))),Sheet1!$E:$E,Sheet1!$F:$F)),"")</f>
        <v>福島県</v>
      </c>
      <c r="G760" s="4" t="str">
        <f t="shared" si="23"/>
        <v>国立</v>
      </c>
      <c r="H760" s="7" t="str">
        <f>IF($D760="上記以外の高等学校等",_xlfn.XLOOKUP(IF(VALUE(LEFT($E760,2))&gt;10,VALUE(LEFT($E760,2)),"0"&amp;VALUE(LEFT($E760,2))),Sheet1!$E:$E,Sheet1!$F:$F)&amp;"所在の"&amp;$D760,IF(OR($B760=1,$B760=2),$D760&amp;$C760,IF($B760=3,$D760&amp;"学校",IF($B760=6,_xlfn.TEXTBEFORE($D760,"高専")&amp;$C760,IF($B760=8,$C760&amp;"（"&amp;$D760&amp;"）",IF($B760=9,$D760,""))))))</f>
        <v>福島大学附属特別支援学校</v>
      </c>
    </row>
    <row r="761" spans="1:8">
      <c r="A761" s="4">
        <v>1</v>
      </c>
      <c r="B761" s="7">
        <v>6</v>
      </c>
      <c r="C761" s="7" t="str">
        <f t="shared" si="22"/>
        <v>高等専門学校</v>
      </c>
      <c r="D761" s="7" t="s">
        <v>10156</v>
      </c>
      <c r="E761" s="8" t="s">
        <v>10157</v>
      </c>
      <c r="F761" s="4" t="str">
        <f>IFERROR(IF(VALUE(LEFT($E761,5))&gt;50000,"",_xlfn.XLOOKUP(IF(VALUE(LEFT($E761,2))&gt;9,VALUE(LEFT($E761,2)),"0"&amp;VALUE(LEFT($E761,2))),Sheet1!$E:$E,Sheet1!$F:$F)),"")</f>
        <v>福島県</v>
      </c>
      <c r="G761" s="4" t="str">
        <f t="shared" si="23"/>
        <v>国立</v>
      </c>
      <c r="H761" s="7" t="str">
        <f>IF($D761="上記以外の高等学校等",_xlfn.XLOOKUP(IF(VALUE(LEFT($E761,2))&gt;10,VALUE(LEFT($E761,2)),"0"&amp;VALUE(LEFT($E761,2))),Sheet1!$E:$E,Sheet1!$F:$F)&amp;"所在の"&amp;$D761,IF(OR($B761=1,$B761=2),$D761&amp;$C761,IF($B761=3,$D761&amp;"学校",IF($B761=6,_xlfn.TEXTBEFORE($D761,"高専")&amp;$C761,IF($B761=8,$C761&amp;"（"&amp;$D761&amp;"）",IF($B761=9,$D761,""))))))</f>
        <v>福島工業高等専門学校</v>
      </c>
    </row>
    <row r="762" spans="1:8">
      <c r="A762" s="4">
        <v>2</v>
      </c>
      <c r="B762" s="7">
        <v>1</v>
      </c>
      <c r="C762" s="7" t="str">
        <f t="shared" si="22"/>
        <v>高等学校</v>
      </c>
      <c r="D762" s="7" t="s">
        <v>10154</v>
      </c>
      <c r="E762" s="8" t="s">
        <v>10155</v>
      </c>
      <c r="F762" s="4" t="str">
        <f>IFERROR(IF(VALUE(LEFT($E762,5))&gt;50000,"",_xlfn.XLOOKUP(IF(VALUE(LEFT($E762,2))&gt;9,VALUE(LEFT($E762,2)),"0"&amp;VALUE(LEFT($E762,2))),Sheet1!$E:$E,Sheet1!$F:$F)),"")</f>
        <v>福島県</v>
      </c>
      <c r="G762" s="4" t="str">
        <f t="shared" si="23"/>
        <v>公立</v>
      </c>
      <c r="H762" s="7" t="str">
        <f>IF($D762="上記以外の高等学校等",_xlfn.XLOOKUP(IF(VALUE(LEFT($E762,2))&gt;10,VALUE(LEFT($E762,2)),"0"&amp;VALUE(LEFT($E762,2))),Sheet1!$E:$E,Sheet1!$F:$F)&amp;"所在の"&amp;$D762,IF(OR($B762=1,$B762=2),$D762&amp;$C762,IF($B762=3,$D762&amp;"学校",IF($B762=6,_xlfn.TEXTBEFORE($D762,"高専")&amp;$C762,IF($B762=8,$C762&amp;"（"&amp;$D762&amp;"）",IF($B762=9,$D762,""))))))</f>
        <v>福島（県立）高等学校</v>
      </c>
    </row>
    <row r="763" spans="1:8">
      <c r="A763" s="4">
        <v>2</v>
      </c>
      <c r="B763" s="7">
        <v>1</v>
      </c>
      <c r="C763" s="7" t="str">
        <f t="shared" si="22"/>
        <v>高等学校</v>
      </c>
      <c r="D763" s="7" t="s">
        <v>7239</v>
      </c>
      <c r="E763" s="8" t="s">
        <v>10153</v>
      </c>
      <c r="F763" s="4" t="str">
        <f>IFERROR(IF(VALUE(LEFT($E763,5))&gt;50000,"",_xlfn.XLOOKUP(IF(VALUE(LEFT($E763,2))&gt;9,VALUE(LEFT($E763,2)),"0"&amp;VALUE(LEFT($E763,2))),Sheet1!$E:$E,Sheet1!$F:$F)),"")</f>
        <v>福島県</v>
      </c>
      <c r="G763" s="4" t="str">
        <f t="shared" si="23"/>
        <v>公立</v>
      </c>
      <c r="H763" s="7" t="str">
        <f>IF($D763="上記以外の高等学校等",_xlfn.XLOOKUP(IF(VALUE(LEFT($E763,2))&gt;10,VALUE(LEFT($E763,2)),"0"&amp;VALUE(LEFT($E763,2))),Sheet1!$E:$E,Sheet1!$F:$F)&amp;"所在の"&amp;$D763,IF(OR($B763=1,$B763=2),$D763&amp;$C763,IF($B763=3,$D763&amp;"学校",IF($B763=6,_xlfn.TEXTBEFORE($D763,"高専")&amp;$C763,IF($B763=8,$C763&amp;"（"&amp;$D763&amp;"）",IF($B763=9,$D763,""))))))</f>
        <v>橘高等学校</v>
      </c>
    </row>
    <row r="764" spans="1:8">
      <c r="A764" s="4">
        <v>2</v>
      </c>
      <c r="B764" s="7">
        <v>1</v>
      </c>
      <c r="C764" s="7" t="str">
        <f t="shared" si="22"/>
        <v>高等学校</v>
      </c>
      <c r="D764" s="7" t="s">
        <v>10151</v>
      </c>
      <c r="E764" s="8" t="s">
        <v>10152</v>
      </c>
      <c r="F764" s="4" t="str">
        <f>IFERROR(IF(VALUE(LEFT($E764,5))&gt;50000,"",_xlfn.XLOOKUP(IF(VALUE(LEFT($E764,2))&gt;9,VALUE(LEFT($E764,2)),"0"&amp;VALUE(LEFT($E764,2))),Sheet1!$E:$E,Sheet1!$F:$F)),"")</f>
        <v>福島県</v>
      </c>
      <c r="G764" s="4" t="str">
        <f t="shared" si="23"/>
        <v>公立</v>
      </c>
      <c r="H764" s="7" t="str">
        <f>IF($D764="上記以外の高等学校等",_xlfn.XLOOKUP(IF(VALUE(LEFT($E764,2))&gt;10,VALUE(LEFT($E764,2)),"0"&amp;VALUE(LEFT($E764,2))),Sheet1!$E:$E,Sheet1!$F:$F)&amp;"所在の"&amp;$D764,IF(OR($B764=1,$B764=2),$D764&amp;$C764,IF($B764=3,$D764&amp;"学校",IF($B764=6,_xlfn.TEXTBEFORE($D764,"高専")&amp;$C764,IF($B764=8,$C764&amp;"（"&amp;$D764&amp;"）",IF($B764=9,$D764,""))))))</f>
        <v>福島西高等学校</v>
      </c>
    </row>
    <row r="765" spans="1:8">
      <c r="A765" s="4">
        <v>2</v>
      </c>
      <c r="B765" s="7">
        <v>1</v>
      </c>
      <c r="C765" s="7" t="str">
        <f t="shared" si="22"/>
        <v>高等学校</v>
      </c>
      <c r="D765" s="7" t="s">
        <v>10149</v>
      </c>
      <c r="E765" s="8" t="s">
        <v>10150</v>
      </c>
      <c r="F765" s="4" t="str">
        <f>IFERROR(IF(VALUE(LEFT($E765,5))&gt;50000,"",_xlfn.XLOOKUP(IF(VALUE(LEFT($E765,2))&gt;9,VALUE(LEFT($E765,2)),"0"&amp;VALUE(LEFT($E765,2))),Sheet1!$E:$E,Sheet1!$F:$F)),"")</f>
        <v>福島県</v>
      </c>
      <c r="G765" s="4" t="str">
        <f t="shared" si="23"/>
        <v>公立</v>
      </c>
      <c r="H765" s="7" t="str">
        <f>IF($D765="上記以外の高等学校等",_xlfn.XLOOKUP(IF(VALUE(LEFT($E765,2))&gt;10,VALUE(LEFT($E765,2)),"0"&amp;VALUE(LEFT($E765,2))),Sheet1!$E:$E,Sheet1!$F:$F)&amp;"所在の"&amp;$D765,IF(OR($B765=1,$B765=2),$D765&amp;$C765,IF($B765=3,$D765&amp;"学校",IF($B765=6,_xlfn.TEXTBEFORE($D765,"高専")&amp;$C765,IF($B765=8,$C765&amp;"（"&amp;$D765&amp;"）",IF($B765=9,$D765,""))))))</f>
        <v>福島商業高等学校</v>
      </c>
    </row>
    <row r="766" spans="1:8">
      <c r="A766" s="4">
        <v>2</v>
      </c>
      <c r="B766" s="7">
        <v>1</v>
      </c>
      <c r="C766" s="7" t="str">
        <f t="shared" si="22"/>
        <v>高等学校</v>
      </c>
      <c r="D766" s="7" t="s">
        <v>10147</v>
      </c>
      <c r="E766" s="8" t="s">
        <v>10148</v>
      </c>
      <c r="F766" s="4" t="str">
        <f>IFERROR(IF(VALUE(LEFT($E766,5))&gt;50000,"",_xlfn.XLOOKUP(IF(VALUE(LEFT($E766,2))&gt;9,VALUE(LEFT($E766,2)),"0"&amp;VALUE(LEFT($E766,2))),Sheet1!$E:$E,Sheet1!$F:$F)),"")</f>
        <v>福島県</v>
      </c>
      <c r="G766" s="4" t="str">
        <f t="shared" si="23"/>
        <v>公立</v>
      </c>
      <c r="H766" s="7" t="str">
        <f>IF($D766="上記以外の高等学校等",_xlfn.XLOOKUP(IF(VALUE(LEFT($E766,2))&gt;10,VALUE(LEFT($E766,2)),"0"&amp;VALUE(LEFT($E766,2))),Sheet1!$E:$E,Sheet1!$F:$F)&amp;"所在の"&amp;$D766,IF(OR($B766=1,$B766=2),$D766&amp;$C766,IF($B766=3,$D766&amp;"学校",IF($B766=6,_xlfn.TEXTBEFORE($D766,"高専")&amp;$C766,IF($B766=8,$C766&amp;"（"&amp;$D766&amp;"）",IF($B766=9,$D766,""))))))</f>
        <v>福島明成高等学校</v>
      </c>
    </row>
    <row r="767" spans="1:8">
      <c r="A767" s="4">
        <v>2</v>
      </c>
      <c r="B767" s="7">
        <v>1</v>
      </c>
      <c r="C767" s="7" t="str">
        <f t="shared" si="22"/>
        <v>高等学校</v>
      </c>
      <c r="D767" s="7" t="s">
        <v>10145</v>
      </c>
      <c r="E767" s="8" t="s">
        <v>10146</v>
      </c>
      <c r="F767" s="4" t="str">
        <f>IFERROR(IF(VALUE(LEFT($E767,5))&gt;50000,"",_xlfn.XLOOKUP(IF(VALUE(LEFT($E767,2))&gt;9,VALUE(LEFT($E767,2)),"0"&amp;VALUE(LEFT($E767,2))),Sheet1!$E:$E,Sheet1!$F:$F)),"")</f>
        <v>福島県</v>
      </c>
      <c r="G767" s="4" t="str">
        <f t="shared" si="23"/>
        <v>公立</v>
      </c>
      <c r="H767" s="7" t="str">
        <f>IF($D767="上記以外の高等学校等",_xlfn.XLOOKUP(IF(VALUE(LEFT($E767,2))&gt;10,VALUE(LEFT($E767,2)),"0"&amp;VALUE(LEFT($E767,2))),Sheet1!$E:$E,Sheet1!$F:$F)&amp;"所在の"&amp;$D767,IF(OR($B767=1,$B767=2),$D767&amp;$C767,IF($B767=3,$D767&amp;"学校",IF($B767=6,_xlfn.TEXTBEFORE($D767,"高専")&amp;$C767,IF($B767=8,$C767&amp;"（"&amp;$D767&amp;"）",IF($B767=9,$D767,""))))))</f>
        <v>福島工業高等学校</v>
      </c>
    </row>
    <row r="768" spans="1:8">
      <c r="A768" s="4">
        <v>2</v>
      </c>
      <c r="B768" s="7">
        <v>1</v>
      </c>
      <c r="C768" s="7" t="str">
        <f t="shared" si="22"/>
        <v>高等学校</v>
      </c>
      <c r="D768" s="7" t="s">
        <v>10143</v>
      </c>
      <c r="E768" s="8" t="s">
        <v>10144</v>
      </c>
      <c r="F768" s="4" t="str">
        <f>IFERROR(IF(VALUE(LEFT($E768,5))&gt;50000,"",_xlfn.XLOOKUP(IF(VALUE(LEFT($E768,2))&gt;9,VALUE(LEFT($E768,2)),"0"&amp;VALUE(LEFT($E768,2))),Sheet1!$E:$E,Sheet1!$F:$F)),"")</f>
        <v>福島県</v>
      </c>
      <c r="G768" s="4" t="str">
        <f t="shared" si="23"/>
        <v>公立</v>
      </c>
      <c r="H768" s="7" t="str">
        <f>IF($D768="上記以外の高等学校等",_xlfn.XLOOKUP(IF(VALUE(LEFT($E768,2))&gt;10,VALUE(LEFT($E768,2)),"0"&amp;VALUE(LEFT($E768,2))),Sheet1!$E:$E,Sheet1!$F:$F)&amp;"所在の"&amp;$D768,IF(OR($B768=1,$B768=2),$D768&amp;$C768,IF($B768=3,$D768&amp;"学校",IF($B768=6,_xlfn.TEXTBEFORE($D768,"高専")&amp;$C768,IF($B768=8,$C768&amp;"（"&amp;$D768&amp;"）",IF($B768=9,$D768,""))))))</f>
        <v>福島北高等学校</v>
      </c>
    </row>
    <row r="769" spans="1:8">
      <c r="A769" s="4">
        <v>2</v>
      </c>
      <c r="B769" s="7">
        <v>1</v>
      </c>
      <c r="C769" s="7" t="str">
        <f t="shared" si="22"/>
        <v>高等学校</v>
      </c>
      <c r="D769" s="7" t="s">
        <v>10141</v>
      </c>
      <c r="E769" s="8" t="s">
        <v>10142</v>
      </c>
      <c r="F769" s="4" t="str">
        <f>IFERROR(IF(VALUE(LEFT($E769,5))&gt;50000,"",_xlfn.XLOOKUP(IF(VALUE(LEFT($E769,2))&gt;9,VALUE(LEFT($E769,2)),"0"&amp;VALUE(LEFT($E769,2))),Sheet1!$E:$E,Sheet1!$F:$F)),"")</f>
        <v>福島県</v>
      </c>
      <c r="G769" s="4" t="str">
        <f t="shared" si="23"/>
        <v>公立</v>
      </c>
      <c r="H769" s="7" t="str">
        <f>IF($D769="上記以外の高等学校等",_xlfn.XLOOKUP(IF(VALUE(LEFT($E769,2))&gt;10,VALUE(LEFT($E769,2)),"0"&amp;VALUE(LEFT($E769,2))),Sheet1!$E:$E,Sheet1!$F:$F)&amp;"所在の"&amp;$D769,IF(OR($B769=1,$B769=2),$D769&amp;$C769,IF($B769=3,$D769&amp;"学校",IF($B769=6,_xlfn.TEXTBEFORE($D769,"高専")&amp;$C769,IF($B769=8,$C769&amp;"（"&amp;$D769&amp;"）",IF($B769=9,$D769,""))))))</f>
        <v>川俣高等学校</v>
      </c>
    </row>
    <row r="770" spans="1:8">
      <c r="A770" s="4">
        <v>2</v>
      </c>
      <c r="B770" s="7">
        <v>1</v>
      </c>
      <c r="C770" s="7" t="str">
        <f t="shared" si="22"/>
        <v>高等学校</v>
      </c>
      <c r="D770" s="7" t="s">
        <v>10139</v>
      </c>
      <c r="E770" s="8" t="s">
        <v>10140</v>
      </c>
      <c r="F770" s="4" t="str">
        <f>IFERROR(IF(VALUE(LEFT($E770,5))&gt;50000,"",_xlfn.XLOOKUP(IF(VALUE(LEFT($E770,2))&gt;9,VALUE(LEFT($E770,2)),"0"&amp;VALUE(LEFT($E770,2))),Sheet1!$E:$E,Sheet1!$F:$F)),"")</f>
        <v>福島県</v>
      </c>
      <c r="G770" s="4" t="str">
        <f t="shared" si="23"/>
        <v>公立</v>
      </c>
      <c r="H770" s="7" t="str">
        <f>IF($D770="上記以外の高等学校等",_xlfn.XLOOKUP(IF(VALUE(LEFT($E770,2))&gt;10,VALUE(LEFT($E770,2)),"0"&amp;VALUE(LEFT($E770,2))),Sheet1!$E:$E,Sheet1!$F:$F)&amp;"所在の"&amp;$D770,IF(OR($B770=1,$B770=2),$D770&amp;$C770,IF($B770=3,$D770&amp;"学校",IF($B770=6,_xlfn.TEXTBEFORE($D770,"高専")&amp;$C770,IF($B770=8,$C770&amp;"（"&amp;$D770&amp;"）",IF($B770=9,$D770,""))))))</f>
        <v>伊達高等学校</v>
      </c>
    </row>
    <row r="771" spans="1:8">
      <c r="A771" s="4">
        <v>2</v>
      </c>
      <c r="B771" s="7">
        <v>1</v>
      </c>
      <c r="C771" s="7" t="str">
        <f t="shared" ref="C771:C834" si="24">IF($B771=1,"高等学校",IF($B771=2,"中等教育学校",IF($B771=3,"特別支援学校",IF($B771=6,"高等専門学校",IF($B771=8,"高等学校卒業程度認定試験等","")))))</f>
        <v>高等学校</v>
      </c>
      <c r="D771" s="7" t="s">
        <v>10137</v>
      </c>
      <c r="E771" s="8" t="s">
        <v>10138</v>
      </c>
      <c r="F771" s="4" t="str">
        <f>IFERROR(IF(VALUE(LEFT($E771,5))&gt;50000,"",_xlfn.XLOOKUP(IF(VALUE(LEFT($E771,2))&gt;9,VALUE(LEFT($E771,2)),"0"&amp;VALUE(LEFT($E771,2))),Sheet1!$E:$E,Sheet1!$F:$F)),"")</f>
        <v>福島県</v>
      </c>
      <c r="G771" s="4" t="str">
        <f t="shared" ref="G771:G834" si="25">IF($A771=1,"国立",IF($A771=7,"私立",IF($A771&lt;7,"公立","")))</f>
        <v>公立</v>
      </c>
      <c r="H771" s="7" t="str">
        <f>IF($D771="上記以外の高等学校等",_xlfn.XLOOKUP(IF(VALUE(LEFT($E771,2))&gt;10,VALUE(LEFT($E771,2)),"0"&amp;VALUE(LEFT($E771,2))),Sheet1!$E:$E,Sheet1!$F:$F)&amp;"所在の"&amp;$D771,IF(OR($B771=1,$B771=2),$D771&amp;$C771,IF($B771=3,$D771&amp;"学校",IF($B771=6,_xlfn.TEXTBEFORE($D771,"高専")&amp;$C771,IF($B771=8,$C771&amp;"（"&amp;$D771&amp;"）",IF($B771=9,$D771,""))))))</f>
        <v>安達高等学校</v>
      </c>
    </row>
    <row r="772" spans="1:8">
      <c r="A772" s="4">
        <v>2</v>
      </c>
      <c r="B772" s="7">
        <v>1</v>
      </c>
      <c r="C772" s="7" t="str">
        <f t="shared" si="24"/>
        <v>高等学校</v>
      </c>
      <c r="D772" s="7" t="s">
        <v>10135</v>
      </c>
      <c r="E772" s="8" t="s">
        <v>10136</v>
      </c>
      <c r="F772" s="4" t="str">
        <f>IFERROR(IF(VALUE(LEFT($E772,5))&gt;50000,"",_xlfn.XLOOKUP(IF(VALUE(LEFT($E772,2))&gt;9,VALUE(LEFT($E772,2)),"0"&amp;VALUE(LEFT($E772,2))),Sheet1!$E:$E,Sheet1!$F:$F)),"")</f>
        <v>福島県</v>
      </c>
      <c r="G772" s="4" t="str">
        <f t="shared" si="25"/>
        <v>公立</v>
      </c>
      <c r="H772" s="7" t="str">
        <f>IF($D772="上記以外の高等学校等",_xlfn.XLOOKUP(IF(VALUE(LEFT($E772,2))&gt;10,VALUE(LEFT($E772,2)),"0"&amp;VALUE(LEFT($E772,2))),Sheet1!$E:$E,Sheet1!$F:$F)&amp;"所在の"&amp;$D772,IF(OR($B772=1,$B772=2),$D772&amp;$C772,IF($B772=3,$D772&amp;"学校",IF($B772=6,_xlfn.TEXTBEFORE($D772,"高専")&amp;$C772,IF($B772=8,$C772&amp;"（"&amp;$D772&amp;"）",IF($B772=9,$D772,""))))))</f>
        <v>二本松実業高等学校</v>
      </c>
    </row>
    <row r="773" spans="1:8">
      <c r="A773" s="4">
        <v>2</v>
      </c>
      <c r="B773" s="7">
        <v>1</v>
      </c>
      <c r="C773" s="7" t="str">
        <f t="shared" si="24"/>
        <v>高等学校</v>
      </c>
      <c r="D773" s="7" t="s">
        <v>10133</v>
      </c>
      <c r="E773" s="8" t="s">
        <v>10134</v>
      </c>
      <c r="F773" s="4" t="str">
        <f>IFERROR(IF(VALUE(LEFT($E773,5))&gt;50000,"",_xlfn.XLOOKUP(IF(VALUE(LEFT($E773,2))&gt;9,VALUE(LEFT($E773,2)),"0"&amp;VALUE(LEFT($E773,2))),Sheet1!$E:$E,Sheet1!$F:$F)),"")</f>
        <v>福島県</v>
      </c>
      <c r="G773" s="4" t="str">
        <f t="shared" si="25"/>
        <v>公立</v>
      </c>
      <c r="H773" s="7" t="str">
        <f>IF($D773="上記以外の高等学校等",_xlfn.XLOOKUP(IF(VALUE(LEFT($E773,2))&gt;10,VALUE(LEFT($E773,2)),"0"&amp;VALUE(LEFT($E773,2))),Sheet1!$E:$E,Sheet1!$F:$F)&amp;"所在の"&amp;$D773,IF(OR($B773=1,$B773=2),$D773&amp;$C773,IF($B773=3,$D773&amp;"学校",IF($B773=6,_xlfn.TEXTBEFORE($D773,"高専")&amp;$C773,IF($B773=8,$C773&amp;"（"&amp;$D773&amp;"）",IF($B773=9,$D773,""))))))</f>
        <v>本宮高等学校</v>
      </c>
    </row>
    <row r="774" spans="1:8">
      <c r="A774" s="4">
        <v>2</v>
      </c>
      <c r="B774" s="7">
        <v>1</v>
      </c>
      <c r="C774" s="7" t="str">
        <f t="shared" si="24"/>
        <v>高等学校</v>
      </c>
      <c r="D774" s="7" t="s">
        <v>10131</v>
      </c>
      <c r="E774" s="8" t="s">
        <v>10132</v>
      </c>
      <c r="F774" s="4" t="str">
        <f>IFERROR(IF(VALUE(LEFT($E774,5))&gt;50000,"",_xlfn.XLOOKUP(IF(VALUE(LEFT($E774,2))&gt;9,VALUE(LEFT($E774,2)),"0"&amp;VALUE(LEFT($E774,2))),Sheet1!$E:$E,Sheet1!$F:$F)),"")</f>
        <v>福島県</v>
      </c>
      <c r="G774" s="4" t="str">
        <f t="shared" si="25"/>
        <v>公立</v>
      </c>
      <c r="H774" s="7" t="str">
        <f>IF($D774="上記以外の高等学校等",_xlfn.XLOOKUP(IF(VALUE(LEFT($E774,2))&gt;10,VALUE(LEFT($E774,2)),"0"&amp;VALUE(LEFT($E774,2))),Sheet1!$E:$E,Sheet1!$F:$F)&amp;"所在の"&amp;$D774,IF(OR($B774=1,$B774=2),$D774&amp;$C774,IF($B774=3,$D774&amp;"学校",IF($B774=6,_xlfn.TEXTBEFORE($D774,"高専")&amp;$C774,IF($B774=8,$C774&amp;"（"&amp;$D774&amp;"）",IF($B774=9,$D774,""))))))</f>
        <v>安積高等学校</v>
      </c>
    </row>
    <row r="775" spans="1:8">
      <c r="A775" s="4">
        <v>2</v>
      </c>
      <c r="B775" s="7">
        <v>1</v>
      </c>
      <c r="C775" s="7" t="str">
        <f t="shared" si="24"/>
        <v>高等学校</v>
      </c>
      <c r="D775" s="7" t="s">
        <v>10129</v>
      </c>
      <c r="E775" s="8" t="s">
        <v>10130</v>
      </c>
      <c r="F775" s="4" t="str">
        <f>IFERROR(IF(VALUE(LEFT($E775,5))&gt;50000,"",_xlfn.XLOOKUP(IF(VALUE(LEFT($E775,2))&gt;9,VALUE(LEFT($E775,2)),"0"&amp;VALUE(LEFT($E775,2))),Sheet1!$E:$E,Sheet1!$F:$F)),"")</f>
        <v>福島県</v>
      </c>
      <c r="G775" s="4" t="str">
        <f t="shared" si="25"/>
        <v>公立</v>
      </c>
      <c r="H775" s="7" t="str">
        <f>IF($D775="上記以外の高等学校等",_xlfn.XLOOKUP(IF(VALUE(LEFT($E775,2))&gt;10,VALUE(LEFT($E775,2)),"0"&amp;VALUE(LEFT($E775,2))),Sheet1!$E:$E,Sheet1!$F:$F)&amp;"所在の"&amp;$D775,IF(OR($B775=1,$B775=2),$D775&amp;$C775,IF($B775=3,$D775&amp;"学校",IF($B775=6,_xlfn.TEXTBEFORE($D775,"高専")&amp;$C775,IF($B775=8,$C775&amp;"（"&amp;$D775&amp;"）",IF($B775=9,$D775,""))))))</f>
        <v>湖南高等学校</v>
      </c>
    </row>
    <row r="776" spans="1:8">
      <c r="A776" s="4">
        <v>2</v>
      </c>
      <c r="B776" s="7">
        <v>1</v>
      </c>
      <c r="C776" s="7" t="str">
        <f t="shared" si="24"/>
        <v>高等学校</v>
      </c>
      <c r="D776" s="7" t="s">
        <v>10127</v>
      </c>
      <c r="E776" s="8" t="s">
        <v>10128</v>
      </c>
      <c r="F776" s="4" t="str">
        <f>IFERROR(IF(VALUE(LEFT($E776,5))&gt;50000,"",_xlfn.XLOOKUP(IF(VALUE(LEFT($E776,2))&gt;9,VALUE(LEFT($E776,2)),"0"&amp;VALUE(LEFT($E776,2))),Sheet1!$E:$E,Sheet1!$F:$F)),"")</f>
        <v>福島県</v>
      </c>
      <c r="G776" s="4" t="str">
        <f t="shared" si="25"/>
        <v>公立</v>
      </c>
      <c r="H776" s="7" t="str">
        <f>IF($D776="上記以外の高等学校等",_xlfn.XLOOKUP(IF(VALUE(LEFT($E776,2))&gt;10,VALUE(LEFT($E776,2)),"0"&amp;VALUE(LEFT($E776,2))),Sheet1!$E:$E,Sheet1!$F:$F)&amp;"所在の"&amp;$D776,IF(OR($B776=1,$B776=2),$D776&amp;$C776,IF($B776=3,$D776&amp;"学校",IF($B776=6,_xlfn.TEXTBEFORE($D776,"高専")&amp;$C776,IF($B776=8,$C776&amp;"（"&amp;$D776&amp;"）",IF($B776=9,$D776,""))))))</f>
        <v>安積黎明高等学校</v>
      </c>
    </row>
    <row r="777" spans="1:8">
      <c r="A777" s="4">
        <v>2</v>
      </c>
      <c r="B777" s="7">
        <v>1</v>
      </c>
      <c r="C777" s="7" t="str">
        <f t="shared" si="24"/>
        <v>高等学校</v>
      </c>
      <c r="D777" s="7" t="s">
        <v>10125</v>
      </c>
      <c r="E777" s="8" t="s">
        <v>10126</v>
      </c>
      <c r="F777" s="4" t="str">
        <f>IFERROR(IF(VALUE(LEFT($E777,5))&gt;50000,"",_xlfn.XLOOKUP(IF(VALUE(LEFT($E777,2))&gt;9,VALUE(LEFT($E777,2)),"0"&amp;VALUE(LEFT($E777,2))),Sheet1!$E:$E,Sheet1!$F:$F)),"")</f>
        <v>福島県</v>
      </c>
      <c r="G777" s="4" t="str">
        <f t="shared" si="25"/>
        <v>公立</v>
      </c>
      <c r="H777" s="7" t="str">
        <f>IF($D777="上記以外の高等学校等",_xlfn.XLOOKUP(IF(VALUE(LEFT($E777,2))&gt;10,VALUE(LEFT($E777,2)),"0"&amp;VALUE(LEFT($E777,2))),Sheet1!$E:$E,Sheet1!$F:$F)&amp;"所在の"&amp;$D777,IF(OR($B777=1,$B777=2),$D777&amp;$C777,IF($B777=3,$D777&amp;"学校",IF($B777=6,_xlfn.TEXTBEFORE($D777,"高専")&amp;$C777,IF($B777=8,$C777&amp;"（"&amp;$D777&amp;"）",IF($B777=9,$D777,""))))))</f>
        <v>郡山東高等学校</v>
      </c>
    </row>
    <row r="778" spans="1:8">
      <c r="A778" s="4">
        <v>2</v>
      </c>
      <c r="B778" s="7">
        <v>1</v>
      </c>
      <c r="C778" s="7" t="str">
        <f t="shared" si="24"/>
        <v>高等学校</v>
      </c>
      <c r="D778" s="7" t="s">
        <v>10123</v>
      </c>
      <c r="E778" s="8" t="s">
        <v>10124</v>
      </c>
      <c r="F778" s="4" t="str">
        <f>IFERROR(IF(VALUE(LEFT($E778,5))&gt;50000,"",_xlfn.XLOOKUP(IF(VALUE(LEFT($E778,2))&gt;9,VALUE(LEFT($E778,2)),"0"&amp;VALUE(LEFT($E778,2))),Sheet1!$E:$E,Sheet1!$F:$F)),"")</f>
        <v>福島県</v>
      </c>
      <c r="G778" s="4" t="str">
        <f t="shared" si="25"/>
        <v>公立</v>
      </c>
      <c r="H778" s="7" t="str">
        <f>IF($D778="上記以外の高等学校等",_xlfn.XLOOKUP(IF(VALUE(LEFT($E778,2))&gt;10,VALUE(LEFT($E778,2)),"0"&amp;VALUE(LEFT($E778,2))),Sheet1!$E:$E,Sheet1!$F:$F)&amp;"所在の"&amp;$D778,IF(OR($B778=1,$B778=2),$D778&amp;$C778,IF($B778=3,$D778&amp;"学校",IF($B778=6,_xlfn.TEXTBEFORE($D778,"高専")&amp;$C778,IF($B778=8,$C778&amp;"（"&amp;$D778&amp;"）",IF($B778=9,$D778,""))))))</f>
        <v>郡山商業高等学校</v>
      </c>
    </row>
    <row r="779" spans="1:8">
      <c r="A779" s="4">
        <v>2</v>
      </c>
      <c r="B779" s="7">
        <v>1</v>
      </c>
      <c r="C779" s="7" t="str">
        <f t="shared" si="24"/>
        <v>高等学校</v>
      </c>
      <c r="D779" s="7" t="s">
        <v>10121</v>
      </c>
      <c r="E779" s="8" t="s">
        <v>10122</v>
      </c>
      <c r="F779" s="4" t="str">
        <f>IFERROR(IF(VALUE(LEFT($E779,5))&gt;50000,"",_xlfn.XLOOKUP(IF(VALUE(LEFT($E779,2))&gt;9,VALUE(LEFT($E779,2)),"0"&amp;VALUE(LEFT($E779,2))),Sheet1!$E:$E,Sheet1!$F:$F)),"")</f>
        <v>福島県</v>
      </c>
      <c r="G779" s="4" t="str">
        <f t="shared" si="25"/>
        <v>公立</v>
      </c>
      <c r="H779" s="7" t="str">
        <f>IF($D779="上記以外の高等学校等",_xlfn.XLOOKUP(IF(VALUE(LEFT($E779,2))&gt;10,VALUE(LEFT($E779,2)),"0"&amp;VALUE(LEFT($E779,2))),Sheet1!$E:$E,Sheet1!$F:$F)&amp;"所在の"&amp;$D779,IF(OR($B779=1,$B779=2),$D779&amp;$C779,IF($B779=3,$D779&amp;"学校",IF($B779=6,_xlfn.TEXTBEFORE($D779,"高専")&amp;$C779,IF($B779=8,$C779&amp;"（"&amp;$D779&amp;"）",IF($B779=9,$D779,""))))))</f>
        <v>須賀川創英館高等学校</v>
      </c>
    </row>
    <row r="780" spans="1:8">
      <c r="A780" s="4">
        <v>2</v>
      </c>
      <c r="B780" s="7">
        <v>1</v>
      </c>
      <c r="C780" s="7" t="str">
        <f t="shared" si="24"/>
        <v>高等学校</v>
      </c>
      <c r="D780" s="7" t="s">
        <v>10119</v>
      </c>
      <c r="E780" s="8" t="s">
        <v>10120</v>
      </c>
      <c r="F780" s="4" t="str">
        <f>IFERROR(IF(VALUE(LEFT($E780,5))&gt;50000,"",_xlfn.XLOOKUP(IF(VALUE(LEFT($E780,2))&gt;9,VALUE(LEFT($E780,2)),"0"&amp;VALUE(LEFT($E780,2))),Sheet1!$E:$E,Sheet1!$F:$F)),"")</f>
        <v>福島県</v>
      </c>
      <c r="G780" s="4" t="str">
        <f t="shared" si="25"/>
        <v>公立</v>
      </c>
      <c r="H780" s="7" t="str">
        <f>IF($D780="上記以外の高等学校等",_xlfn.XLOOKUP(IF(VALUE(LEFT($E780,2))&gt;10,VALUE(LEFT($E780,2)),"0"&amp;VALUE(LEFT($E780,2))),Sheet1!$E:$E,Sheet1!$F:$F)&amp;"所在の"&amp;$D780,IF(OR($B780=1,$B780=2),$D780&amp;$C780,IF($B780=3,$D780&amp;"学校",IF($B780=6,_xlfn.TEXTBEFORE($D780,"高専")&amp;$C780,IF($B780=8,$C780&amp;"（"&amp;$D780&amp;"）",IF($B780=9,$D780,""))))))</f>
        <v>須賀川桐陽高等学校</v>
      </c>
    </row>
    <row r="781" spans="1:8">
      <c r="A781" s="4">
        <v>2</v>
      </c>
      <c r="B781" s="7">
        <v>1</v>
      </c>
      <c r="C781" s="7" t="str">
        <f t="shared" si="24"/>
        <v>高等学校</v>
      </c>
      <c r="D781" s="7" t="s">
        <v>10117</v>
      </c>
      <c r="E781" s="8" t="s">
        <v>10118</v>
      </c>
      <c r="F781" s="4" t="str">
        <f>IFERROR(IF(VALUE(LEFT($E781,5))&gt;50000,"",_xlfn.XLOOKUP(IF(VALUE(LEFT($E781,2))&gt;9,VALUE(LEFT($E781,2)),"0"&amp;VALUE(LEFT($E781,2))),Sheet1!$E:$E,Sheet1!$F:$F)),"")</f>
        <v>福島県</v>
      </c>
      <c r="G781" s="4" t="str">
        <f t="shared" si="25"/>
        <v>公立</v>
      </c>
      <c r="H781" s="7" t="str">
        <f>IF($D781="上記以外の高等学校等",_xlfn.XLOOKUP(IF(VALUE(LEFT($E781,2))&gt;10,VALUE(LEFT($E781,2)),"0"&amp;VALUE(LEFT($E781,2))),Sheet1!$E:$E,Sheet1!$F:$F)&amp;"所在の"&amp;$D781,IF(OR($B781=1,$B781=2),$D781&amp;$C781,IF($B781=3,$D781&amp;"学校",IF($B781=6,_xlfn.TEXTBEFORE($D781,"高専")&amp;$C781,IF($B781=8,$C781&amp;"（"&amp;$D781&amp;"）",IF($B781=9,$D781,""))))))</f>
        <v>岩瀬農業高等学校</v>
      </c>
    </row>
    <row r="782" spans="1:8">
      <c r="A782" s="4">
        <v>2</v>
      </c>
      <c r="B782" s="7">
        <v>1</v>
      </c>
      <c r="C782" s="7" t="str">
        <f t="shared" si="24"/>
        <v>高等学校</v>
      </c>
      <c r="D782" s="7" t="s">
        <v>10115</v>
      </c>
      <c r="E782" s="8" t="s">
        <v>10116</v>
      </c>
      <c r="F782" s="4" t="str">
        <f>IFERROR(IF(VALUE(LEFT($E782,5))&gt;50000,"",_xlfn.XLOOKUP(IF(VALUE(LEFT($E782,2))&gt;9,VALUE(LEFT($E782,2)),"0"&amp;VALUE(LEFT($E782,2))),Sheet1!$E:$E,Sheet1!$F:$F)),"")</f>
        <v>福島県</v>
      </c>
      <c r="G782" s="4" t="str">
        <f t="shared" si="25"/>
        <v>公立</v>
      </c>
      <c r="H782" s="7" t="str">
        <f>IF($D782="上記以外の高等学校等",_xlfn.XLOOKUP(IF(VALUE(LEFT($E782,2))&gt;10,VALUE(LEFT($E782,2)),"0"&amp;VALUE(LEFT($E782,2))),Sheet1!$E:$E,Sheet1!$F:$F)&amp;"所在の"&amp;$D782,IF(OR($B782=1,$B782=2),$D782&amp;$C782,IF($B782=3,$D782&amp;"学校",IF($B782=6,_xlfn.TEXTBEFORE($D782,"高専")&amp;$C782,IF($B782=8,$C782&amp;"（"&amp;$D782&amp;"）",IF($B782=9,$D782,""))))))</f>
        <v>白河高等学校</v>
      </c>
    </row>
    <row r="783" spans="1:8">
      <c r="A783" s="4">
        <v>2</v>
      </c>
      <c r="B783" s="7">
        <v>1</v>
      </c>
      <c r="C783" s="7" t="str">
        <f t="shared" si="24"/>
        <v>高等学校</v>
      </c>
      <c r="D783" s="7" t="s">
        <v>10113</v>
      </c>
      <c r="E783" s="8" t="s">
        <v>10114</v>
      </c>
      <c r="F783" s="4" t="str">
        <f>IFERROR(IF(VALUE(LEFT($E783,5))&gt;50000,"",_xlfn.XLOOKUP(IF(VALUE(LEFT($E783,2))&gt;9,VALUE(LEFT($E783,2)),"0"&amp;VALUE(LEFT($E783,2))),Sheet1!$E:$E,Sheet1!$F:$F)),"")</f>
        <v>福島県</v>
      </c>
      <c r="G783" s="4" t="str">
        <f t="shared" si="25"/>
        <v>公立</v>
      </c>
      <c r="H783" s="7" t="str">
        <f>IF($D783="上記以外の高等学校等",_xlfn.XLOOKUP(IF(VALUE(LEFT($E783,2))&gt;10,VALUE(LEFT($E783,2)),"0"&amp;VALUE(LEFT($E783,2))),Sheet1!$E:$E,Sheet1!$F:$F)&amp;"所在の"&amp;$D783,IF(OR($B783=1,$B783=2),$D783&amp;$C783,IF($B783=3,$D783&amp;"学校",IF($B783=6,_xlfn.TEXTBEFORE($D783,"高専")&amp;$C783,IF($B783=8,$C783&amp;"（"&amp;$D783&amp;"）",IF($B783=9,$D783,""))))))</f>
        <v>白河旭高等学校</v>
      </c>
    </row>
    <row r="784" spans="1:8">
      <c r="A784" s="4">
        <v>2</v>
      </c>
      <c r="B784" s="7">
        <v>1</v>
      </c>
      <c r="C784" s="7" t="str">
        <f t="shared" si="24"/>
        <v>高等学校</v>
      </c>
      <c r="D784" s="7" t="s">
        <v>10111</v>
      </c>
      <c r="E784" s="8" t="s">
        <v>10112</v>
      </c>
      <c r="F784" s="4" t="str">
        <f>IFERROR(IF(VALUE(LEFT($E784,5))&gt;50000,"",_xlfn.XLOOKUP(IF(VALUE(LEFT($E784,2))&gt;9,VALUE(LEFT($E784,2)),"0"&amp;VALUE(LEFT($E784,2))),Sheet1!$E:$E,Sheet1!$F:$F)),"")</f>
        <v>福島県</v>
      </c>
      <c r="G784" s="4" t="str">
        <f t="shared" si="25"/>
        <v>公立</v>
      </c>
      <c r="H784" s="7" t="str">
        <f>IF($D784="上記以外の高等学校等",_xlfn.XLOOKUP(IF(VALUE(LEFT($E784,2))&gt;10,VALUE(LEFT($E784,2)),"0"&amp;VALUE(LEFT($E784,2))),Sheet1!$E:$E,Sheet1!$F:$F)&amp;"所在の"&amp;$D784,IF(OR($B784=1,$B784=2),$D784&amp;$C784,IF($B784=3,$D784&amp;"学校",IF($B784=6,_xlfn.TEXTBEFORE($D784,"高専")&amp;$C784,IF($B784=8,$C784&amp;"（"&amp;$D784&amp;"）",IF($B784=9,$D784,""))))))</f>
        <v>白河実業高等学校</v>
      </c>
    </row>
    <row r="785" spans="1:8">
      <c r="A785" s="4">
        <v>2</v>
      </c>
      <c r="B785" s="7">
        <v>1</v>
      </c>
      <c r="C785" s="7" t="str">
        <f t="shared" si="24"/>
        <v>高等学校</v>
      </c>
      <c r="D785" s="7" t="s">
        <v>10109</v>
      </c>
      <c r="E785" s="8" t="s">
        <v>10110</v>
      </c>
      <c r="F785" s="4" t="str">
        <f>IFERROR(IF(VALUE(LEFT($E785,5))&gt;50000,"",_xlfn.XLOOKUP(IF(VALUE(LEFT($E785,2))&gt;9,VALUE(LEFT($E785,2)),"0"&amp;VALUE(LEFT($E785,2))),Sheet1!$E:$E,Sheet1!$F:$F)),"")</f>
        <v>福島県</v>
      </c>
      <c r="G785" s="4" t="str">
        <f t="shared" si="25"/>
        <v>公立</v>
      </c>
      <c r="H785" s="7" t="str">
        <f>IF($D785="上記以外の高等学校等",_xlfn.XLOOKUP(IF(VALUE(LEFT($E785,2))&gt;10,VALUE(LEFT($E785,2)),"0"&amp;VALUE(LEFT($E785,2))),Sheet1!$E:$E,Sheet1!$F:$F)&amp;"所在の"&amp;$D785,IF(OR($B785=1,$B785=2),$D785&amp;$C785,IF($B785=3,$D785&amp;"学校",IF($B785=6,_xlfn.TEXTBEFORE($D785,"高専")&amp;$C785,IF($B785=8,$C785&amp;"（"&amp;$D785&amp;"）",IF($B785=9,$D785,""))))))</f>
        <v>石川（県立）高等学校</v>
      </c>
    </row>
    <row r="786" spans="1:8">
      <c r="A786" s="4">
        <v>2</v>
      </c>
      <c r="B786" s="7">
        <v>1</v>
      </c>
      <c r="C786" s="7" t="str">
        <f t="shared" si="24"/>
        <v>高等学校</v>
      </c>
      <c r="D786" s="7" t="s">
        <v>10107</v>
      </c>
      <c r="E786" s="8" t="s">
        <v>10108</v>
      </c>
      <c r="F786" s="4" t="str">
        <f>IFERROR(IF(VALUE(LEFT($E786,5))&gt;50000,"",_xlfn.XLOOKUP(IF(VALUE(LEFT($E786,2))&gt;9,VALUE(LEFT($E786,2)),"0"&amp;VALUE(LEFT($E786,2))),Sheet1!$E:$E,Sheet1!$F:$F)),"")</f>
        <v>福島県</v>
      </c>
      <c r="G786" s="4" t="str">
        <f t="shared" si="25"/>
        <v>公立</v>
      </c>
      <c r="H786" s="7" t="str">
        <f>IF($D786="上記以外の高等学校等",_xlfn.XLOOKUP(IF(VALUE(LEFT($E786,2))&gt;10,VALUE(LEFT($E786,2)),"0"&amp;VALUE(LEFT($E786,2))),Sheet1!$E:$E,Sheet1!$F:$F)&amp;"所在の"&amp;$D786,IF(OR($B786=1,$B786=2),$D786&amp;$C786,IF($B786=3,$D786&amp;"学校",IF($B786=6,_xlfn.TEXTBEFORE($D786,"高専")&amp;$C786,IF($B786=8,$C786&amp;"（"&amp;$D786&amp;"）",IF($B786=9,$D786,""))))))</f>
        <v>田村高等学校</v>
      </c>
    </row>
    <row r="787" spans="1:8">
      <c r="A787" s="4">
        <v>2</v>
      </c>
      <c r="B787" s="7">
        <v>1</v>
      </c>
      <c r="C787" s="7" t="str">
        <f t="shared" si="24"/>
        <v>高等学校</v>
      </c>
      <c r="D787" s="7" t="s">
        <v>10105</v>
      </c>
      <c r="E787" s="8" t="s">
        <v>10106</v>
      </c>
      <c r="F787" s="4" t="str">
        <f>IFERROR(IF(VALUE(LEFT($E787,5))&gt;50000,"",_xlfn.XLOOKUP(IF(VALUE(LEFT($E787,2))&gt;9,VALUE(LEFT($E787,2)),"0"&amp;VALUE(LEFT($E787,2))),Sheet1!$E:$E,Sheet1!$F:$F)),"")</f>
        <v>福島県</v>
      </c>
      <c r="G787" s="4" t="str">
        <f t="shared" si="25"/>
        <v>公立</v>
      </c>
      <c r="H787" s="7" t="str">
        <f>IF($D787="上記以外の高等学校等",_xlfn.XLOOKUP(IF(VALUE(LEFT($E787,2))&gt;10,VALUE(LEFT($E787,2)),"0"&amp;VALUE(LEFT($E787,2))),Sheet1!$E:$E,Sheet1!$F:$F)&amp;"所在の"&amp;$D787,IF(OR($B787=1,$B787=2),$D787&amp;$C787,IF($B787=3,$D787&amp;"学校",IF($B787=6,_xlfn.TEXTBEFORE($D787,"高専")&amp;$C787,IF($B787=8,$C787&amp;"（"&amp;$D787&amp;"）",IF($B787=9,$D787,""))))))</f>
        <v>あぶくま柏鵬高等学校</v>
      </c>
    </row>
    <row r="788" spans="1:8">
      <c r="A788" s="4">
        <v>2</v>
      </c>
      <c r="B788" s="7">
        <v>1</v>
      </c>
      <c r="C788" s="7" t="str">
        <f t="shared" si="24"/>
        <v>高等学校</v>
      </c>
      <c r="D788" s="7" t="s">
        <v>10103</v>
      </c>
      <c r="E788" s="8" t="s">
        <v>10104</v>
      </c>
      <c r="F788" s="4" t="str">
        <f>IFERROR(IF(VALUE(LEFT($E788,5))&gt;50000,"",_xlfn.XLOOKUP(IF(VALUE(LEFT($E788,2))&gt;9,VALUE(LEFT($E788,2)),"0"&amp;VALUE(LEFT($E788,2))),Sheet1!$E:$E,Sheet1!$F:$F)),"")</f>
        <v>福島県</v>
      </c>
      <c r="G788" s="4" t="str">
        <f t="shared" si="25"/>
        <v>公立</v>
      </c>
      <c r="H788" s="7" t="str">
        <f>IF($D788="上記以外の高等学校等",_xlfn.XLOOKUP(IF(VALUE(LEFT($E788,2))&gt;10,VALUE(LEFT($E788,2)),"0"&amp;VALUE(LEFT($E788,2))),Sheet1!$E:$E,Sheet1!$F:$F)&amp;"所在の"&amp;$D788,IF(OR($B788=1,$B788=2),$D788&amp;$C788,IF($B788=3,$D788&amp;"学校",IF($B788=6,_xlfn.TEXTBEFORE($D788,"高専")&amp;$C788,IF($B788=8,$C788&amp;"（"&amp;$D788&amp;"）",IF($B788=9,$D788,""))))))</f>
        <v>会津高等学校</v>
      </c>
    </row>
    <row r="789" spans="1:8">
      <c r="A789" s="4">
        <v>2</v>
      </c>
      <c r="B789" s="7">
        <v>1</v>
      </c>
      <c r="C789" s="7" t="str">
        <f t="shared" si="24"/>
        <v>高等学校</v>
      </c>
      <c r="D789" s="7" t="s">
        <v>10101</v>
      </c>
      <c r="E789" s="8" t="s">
        <v>10102</v>
      </c>
      <c r="F789" s="4" t="str">
        <f>IFERROR(IF(VALUE(LEFT($E789,5))&gt;50000,"",_xlfn.XLOOKUP(IF(VALUE(LEFT($E789,2))&gt;9,VALUE(LEFT($E789,2)),"0"&amp;VALUE(LEFT($E789,2))),Sheet1!$E:$E,Sheet1!$F:$F)),"")</f>
        <v>福島県</v>
      </c>
      <c r="G789" s="4" t="str">
        <f t="shared" si="25"/>
        <v>公立</v>
      </c>
      <c r="H789" s="7" t="str">
        <f>IF($D789="上記以外の高等学校等",_xlfn.XLOOKUP(IF(VALUE(LEFT($E789,2))&gt;10,VALUE(LEFT($E789,2)),"0"&amp;VALUE(LEFT($E789,2))),Sheet1!$E:$E,Sheet1!$F:$F)&amp;"所在の"&amp;$D789,IF(OR($B789=1,$B789=2),$D789&amp;$C789,IF($B789=3,$D789&amp;"学校",IF($B789=6,_xlfn.TEXTBEFORE($D789,"高専")&amp;$C789,IF($B789=8,$C789&amp;"（"&amp;$D789&amp;"）",IF($B789=9,$D789,""))))))</f>
        <v>葵高等学校</v>
      </c>
    </row>
    <row r="790" spans="1:8">
      <c r="A790" s="4">
        <v>2</v>
      </c>
      <c r="B790" s="7">
        <v>1</v>
      </c>
      <c r="C790" s="7" t="str">
        <f t="shared" si="24"/>
        <v>高等学校</v>
      </c>
      <c r="D790" s="7" t="s">
        <v>10099</v>
      </c>
      <c r="E790" s="8" t="s">
        <v>10100</v>
      </c>
      <c r="F790" s="4" t="str">
        <f>IFERROR(IF(VALUE(LEFT($E790,5))&gt;50000,"",_xlfn.XLOOKUP(IF(VALUE(LEFT($E790,2))&gt;9,VALUE(LEFT($E790,2)),"0"&amp;VALUE(LEFT($E790,2))),Sheet1!$E:$E,Sheet1!$F:$F)),"")</f>
        <v>福島県</v>
      </c>
      <c r="G790" s="4" t="str">
        <f t="shared" si="25"/>
        <v>公立</v>
      </c>
      <c r="H790" s="7" t="str">
        <f>IF($D790="上記以外の高等学校等",_xlfn.XLOOKUP(IF(VALUE(LEFT($E790,2))&gt;10,VALUE(LEFT($E790,2)),"0"&amp;VALUE(LEFT($E790,2))),Sheet1!$E:$E,Sheet1!$F:$F)&amp;"所在の"&amp;$D790,IF(OR($B790=1,$B790=2),$D790&amp;$C790,IF($B790=3,$D790&amp;"学校",IF($B790=6,_xlfn.TEXTBEFORE($D790,"高専")&amp;$C790,IF($B790=8,$C790&amp;"（"&amp;$D790&amp;"）",IF($B790=9,$D790,""))))))</f>
        <v>会津学鳳高等学校</v>
      </c>
    </row>
    <row r="791" spans="1:8">
      <c r="A791" s="4">
        <v>2</v>
      </c>
      <c r="B791" s="7">
        <v>1</v>
      </c>
      <c r="C791" s="7" t="str">
        <f t="shared" si="24"/>
        <v>高等学校</v>
      </c>
      <c r="D791" s="7" t="s">
        <v>1567</v>
      </c>
      <c r="E791" s="8" t="s">
        <v>10098</v>
      </c>
      <c r="F791" s="4" t="str">
        <f>IFERROR(IF(VALUE(LEFT($E791,5))&gt;50000,"",_xlfn.XLOOKUP(IF(VALUE(LEFT($E791,2))&gt;9,VALUE(LEFT($E791,2)),"0"&amp;VALUE(LEFT($E791,2))),Sheet1!$E:$E,Sheet1!$F:$F)),"")</f>
        <v>福島県</v>
      </c>
      <c r="G791" s="4" t="str">
        <f t="shared" si="25"/>
        <v>公立</v>
      </c>
      <c r="H791" s="7" t="str">
        <f>IF($D791="上記以外の高等学校等",_xlfn.XLOOKUP(IF(VALUE(LEFT($E791,2))&gt;10,VALUE(LEFT($E791,2)),"0"&amp;VALUE(LEFT($E791,2))),Sheet1!$E:$E,Sheet1!$F:$F)&amp;"所在の"&amp;$D791,IF(OR($B791=1,$B791=2),$D791&amp;$C791,IF($B791=3,$D791&amp;"学校",IF($B791=6,_xlfn.TEXTBEFORE($D791,"高専")&amp;$C791,IF($B791=8,$C791&amp;"（"&amp;$D791&amp;"）",IF($B791=9,$D791,""))))))</f>
        <v>若松商業高等学校</v>
      </c>
    </row>
    <row r="792" spans="1:8">
      <c r="A792" s="4">
        <v>2</v>
      </c>
      <c r="B792" s="7">
        <v>1</v>
      </c>
      <c r="C792" s="7" t="str">
        <f t="shared" si="24"/>
        <v>高等学校</v>
      </c>
      <c r="D792" s="7" t="s">
        <v>10096</v>
      </c>
      <c r="E792" s="8" t="s">
        <v>10097</v>
      </c>
      <c r="F792" s="4" t="str">
        <f>IFERROR(IF(VALUE(LEFT($E792,5))&gt;50000,"",_xlfn.XLOOKUP(IF(VALUE(LEFT($E792,2))&gt;9,VALUE(LEFT($E792,2)),"0"&amp;VALUE(LEFT($E792,2))),Sheet1!$E:$E,Sheet1!$F:$F)),"")</f>
        <v>福島県</v>
      </c>
      <c r="G792" s="4" t="str">
        <f t="shared" si="25"/>
        <v>公立</v>
      </c>
      <c r="H792" s="7" t="str">
        <f>IF($D792="上記以外の高等学校等",_xlfn.XLOOKUP(IF(VALUE(LEFT($E792,2))&gt;10,VALUE(LEFT($E792,2)),"0"&amp;VALUE(LEFT($E792,2))),Sheet1!$E:$E,Sheet1!$F:$F)&amp;"所在の"&amp;$D792,IF(OR($B792=1,$B792=2),$D792&amp;$C792,IF($B792=3,$D792&amp;"学校",IF($B792=6,_xlfn.TEXTBEFORE($D792,"高専")&amp;$C792,IF($B792=8,$C792&amp;"（"&amp;$D792&amp;"）",IF($B792=9,$D792,""))))))</f>
        <v>会津工業高等学校</v>
      </c>
    </row>
    <row r="793" spans="1:8">
      <c r="A793" s="4">
        <v>2</v>
      </c>
      <c r="B793" s="7">
        <v>1</v>
      </c>
      <c r="C793" s="7" t="str">
        <f t="shared" si="24"/>
        <v>高等学校</v>
      </c>
      <c r="D793" s="7" t="s">
        <v>10094</v>
      </c>
      <c r="E793" s="8" t="s">
        <v>10095</v>
      </c>
      <c r="F793" s="4" t="str">
        <f>IFERROR(IF(VALUE(LEFT($E793,5))&gt;50000,"",_xlfn.XLOOKUP(IF(VALUE(LEFT($E793,2))&gt;9,VALUE(LEFT($E793,2)),"0"&amp;VALUE(LEFT($E793,2))),Sheet1!$E:$E,Sheet1!$F:$F)),"")</f>
        <v>福島県</v>
      </c>
      <c r="G793" s="4" t="str">
        <f t="shared" si="25"/>
        <v>公立</v>
      </c>
      <c r="H793" s="7" t="str">
        <f>IF($D793="上記以外の高等学校等",_xlfn.XLOOKUP(IF(VALUE(LEFT($E793,2))&gt;10,VALUE(LEFT($E793,2)),"0"&amp;VALUE(LEFT($E793,2))),Sheet1!$E:$E,Sheet1!$F:$F)&amp;"所在の"&amp;$D793,IF(OR($B793=1,$B793=2),$D793&amp;$C793,IF($B793=3,$D793&amp;"学校",IF($B793=6,_xlfn.TEXTBEFORE($D793,"高専")&amp;$C793,IF($B793=8,$C793&amp;"（"&amp;$D793&amp;"）",IF($B793=9,$D793,""))))))</f>
        <v>猪苗代高等学校</v>
      </c>
    </row>
    <row r="794" spans="1:8">
      <c r="A794" s="4">
        <v>2</v>
      </c>
      <c r="B794" s="7">
        <v>1</v>
      </c>
      <c r="C794" s="7" t="str">
        <f t="shared" si="24"/>
        <v>高等学校</v>
      </c>
      <c r="D794" s="7" t="s">
        <v>10092</v>
      </c>
      <c r="E794" s="8" t="s">
        <v>10093</v>
      </c>
      <c r="F794" s="4" t="str">
        <f>IFERROR(IF(VALUE(LEFT($E794,5))&gt;50000,"",_xlfn.XLOOKUP(IF(VALUE(LEFT($E794,2))&gt;9,VALUE(LEFT($E794,2)),"0"&amp;VALUE(LEFT($E794,2))),Sheet1!$E:$E,Sheet1!$F:$F)),"")</f>
        <v>福島県</v>
      </c>
      <c r="G794" s="4" t="str">
        <f t="shared" si="25"/>
        <v>公立</v>
      </c>
      <c r="H794" s="7" t="str">
        <f>IF($D794="上記以外の高等学校等",_xlfn.XLOOKUP(IF(VALUE(LEFT($E794,2))&gt;10,VALUE(LEFT($E794,2)),"0"&amp;VALUE(LEFT($E794,2))),Sheet1!$E:$E,Sheet1!$F:$F)&amp;"所在の"&amp;$D794,IF(OR($B794=1,$B794=2),$D794&amp;$C794,IF($B794=3,$D794&amp;"学校",IF($B794=6,_xlfn.TEXTBEFORE($D794,"高専")&amp;$C794,IF($B794=8,$C794&amp;"（"&amp;$D794&amp;"）",IF($B794=9,$D794,""))))))</f>
        <v>喜多方高等学校</v>
      </c>
    </row>
    <row r="795" spans="1:8">
      <c r="A795" s="4">
        <v>2</v>
      </c>
      <c r="B795" s="7">
        <v>1</v>
      </c>
      <c r="C795" s="7" t="str">
        <f t="shared" si="24"/>
        <v>高等学校</v>
      </c>
      <c r="D795" s="7" t="s">
        <v>10090</v>
      </c>
      <c r="E795" s="8" t="s">
        <v>10091</v>
      </c>
      <c r="F795" s="4" t="str">
        <f>IFERROR(IF(VALUE(LEFT($E795,5))&gt;50000,"",_xlfn.XLOOKUP(IF(VALUE(LEFT($E795,2))&gt;9,VALUE(LEFT($E795,2)),"0"&amp;VALUE(LEFT($E795,2))),Sheet1!$E:$E,Sheet1!$F:$F)),"")</f>
        <v>福島県</v>
      </c>
      <c r="G795" s="4" t="str">
        <f t="shared" si="25"/>
        <v>公立</v>
      </c>
      <c r="H795" s="7" t="str">
        <f>IF($D795="上記以外の高等学校等",_xlfn.XLOOKUP(IF(VALUE(LEFT($E795,2))&gt;10,VALUE(LEFT($E795,2)),"0"&amp;VALUE(LEFT($E795,2))),Sheet1!$E:$E,Sheet1!$F:$F)&amp;"所在の"&amp;$D795,IF(OR($B795=1,$B795=2),$D795&amp;$C795,IF($B795=3,$D795&amp;"学校",IF($B795=6,_xlfn.TEXTBEFORE($D795,"高専")&amp;$C795,IF($B795=8,$C795&amp;"（"&amp;$D795&amp;"）",IF($B795=9,$D795,""))))))</f>
        <v>西会津高等学校</v>
      </c>
    </row>
    <row r="796" spans="1:8">
      <c r="A796" s="4">
        <v>2</v>
      </c>
      <c r="B796" s="7">
        <v>1</v>
      </c>
      <c r="C796" s="7" t="str">
        <f t="shared" si="24"/>
        <v>高等学校</v>
      </c>
      <c r="D796" s="7" t="s">
        <v>10088</v>
      </c>
      <c r="E796" s="8" t="s">
        <v>10089</v>
      </c>
      <c r="F796" s="4" t="str">
        <f>IFERROR(IF(VALUE(LEFT($E796,5))&gt;50000,"",_xlfn.XLOOKUP(IF(VALUE(LEFT($E796,2))&gt;9,VALUE(LEFT($E796,2)),"0"&amp;VALUE(LEFT($E796,2))),Sheet1!$E:$E,Sheet1!$F:$F)),"")</f>
        <v>福島県</v>
      </c>
      <c r="G796" s="4" t="str">
        <f t="shared" si="25"/>
        <v>公立</v>
      </c>
      <c r="H796" s="7" t="str">
        <f>IF($D796="上記以外の高等学校等",_xlfn.XLOOKUP(IF(VALUE(LEFT($E796,2))&gt;10,VALUE(LEFT($E796,2)),"0"&amp;VALUE(LEFT($E796,2))),Sheet1!$E:$E,Sheet1!$F:$F)&amp;"所在の"&amp;$D796,IF(OR($B796=1,$B796=2),$D796&amp;$C796,IF($B796=3,$D796&amp;"学校",IF($B796=6,_xlfn.TEXTBEFORE($D796,"高専")&amp;$C796,IF($B796=8,$C796&amp;"（"&amp;$D796&amp;"）",IF($B796=9,$D796,""))))))</f>
        <v>会津西陵高等学校</v>
      </c>
    </row>
    <row r="797" spans="1:8">
      <c r="A797" s="4">
        <v>2</v>
      </c>
      <c r="B797" s="7">
        <v>1</v>
      </c>
      <c r="C797" s="7" t="str">
        <f t="shared" si="24"/>
        <v>高等学校</v>
      </c>
      <c r="D797" s="7" t="s">
        <v>10086</v>
      </c>
      <c r="E797" s="8" t="s">
        <v>10087</v>
      </c>
      <c r="F797" s="4" t="str">
        <f>IFERROR(IF(VALUE(LEFT($E797,5))&gt;50000,"",_xlfn.XLOOKUP(IF(VALUE(LEFT($E797,2))&gt;9,VALUE(LEFT($E797,2)),"0"&amp;VALUE(LEFT($E797,2))),Sheet1!$E:$E,Sheet1!$F:$F)),"")</f>
        <v>福島県</v>
      </c>
      <c r="G797" s="4" t="str">
        <f t="shared" si="25"/>
        <v>公立</v>
      </c>
      <c r="H797" s="7" t="str">
        <f>IF($D797="上記以外の高等学校等",_xlfn.XLOOKUP(IF(VALUE(LEFT($E797,2))&gt;10,VALUE(LEFT($E797,2)),"0"&amp;VALUE(LEFT($E797,2))),Sheet1!$E:$E,Sheet1!$F:$F)&amp;"所在の"&amp;$D797,IF(OR($B797=1,$B797=2),$D797&amp;$C797,IF($B797=3,$D797&amp;"学校",IF($B797=6,_xlfn.TEXTBEFORE($D797,"高専")&amp;$C797,IF($B797=8,$C797&amp;"（"&amp;$D797&amp;"）",IF($B797=9,$D797,""))))))</f>
        <v>会津農林高等学校</v>
      </c>
    </row>
    <row r="798" spans="1:8">
      <c r="A798" s="4">
        <v>2</v>
      </c>
      <c r="B798" s="7">
        <v>1</v>
      </c>
      <c r="C798" s="7" t="str">
        <f t="shared" si="24"/>
        <v>高等学校</v>
      </c>
      <c r="D798" s="7" t="s">
        <v>9247</v>
      </c>
      <c r="E798" s="8" t="s">
        <v>10085</v>
      </c>
      <c r="F798" s="4" t="str">
        <f>IFERROR(IF(VALUE(LEFT($E798,5))&gt;50000,"",_xlfn.XLOOKUP(IF(VALUE(LEFT($E798,2))&gt;9,VALUE(LEFT($E798,2)),"0"&amp;VALUE(LEFT($E798,2))),Sheet1!$E:$E,Sheet1!$F:$F)),"")</f>
        <v>福島県</v>
      </c>
      <c r="G798" s="4" t="str">
        <f t="shared" si="25"/>
        <v>公立</v>
      </c>
      <c r="H798" s="7" t="str">
        <f>IF($D798="上記以外の高等学校等",_xlfn.XLOOKUP(IF(VALUE(LEFT($E798,2))&gt;10,VALUE(LEFT($E798,2)),"0"&amp;VALUE(LEFT($E798,2))),Sheet1!$E:$E,Sheet1!$F:$F)&amp;"所在の"&amp;$D798,IF(OR($B798=1,$B798=2),$D798&amp;$C798,IF($B798=3,$D798&amp;"学校",IF($B798=6,_xlfn.TEXTBEFORE($D798,"高専")&amp;$C798,IF($B798=8,$C798&amp;"（"&amp;$D798&amp;"）",IF($B798=9,$D798,""))))))</f>
        <v>川口高等学校</v>
      </c>
    </row>
    <row r="799" spans="1:8">
      <c r="A799" s="4">
        <v>2</v>
      </c>
      <c r="B799" s="7">
        <v>1</v>
      </c>
      <c r="C799" s="7" t="str">
        <f t="shared" si="24"/>
        <v>高等学校</v>
      </c>
      <c r="D799" s="7" t="s">
        <v>10083</v>
      </c>
      <c r="E799" s="8" t="s">
        <v>10084</v>
      </c>
      <c r="F799" s="4" t="str">
        <f>IFERROR(IF(VALUE(LEFT($E799,5))&gt;50000,"",_xlfn.XLOOKUP(IF(VALUE(LEFT($E799,2))&gt;9,VALUE(LEFT($E799,2)),"0"&amp;VALUE(LEFT($E799,2))),Sheet1!$E:$E,Sheet1!$F:$F)),"")</f>
        <v>福島県</v>
      </c>
      <c r="G799" s="4" t="str">
        <f t="shared" si="25"/>
        <v>公立</v>
      </c>
      <c r="H799" s="7" t="str">
        <f>IF($D799="上記以外の高等学校等",_xlfn.XLOOKUP(IF(VALUE(LEFT($E799,2))&gt;10,VALUE(LEFT($E799,2)),"0"&amp;VALUE(LEFT($E799,2))),Sheet1!$E:$E,Sheet1!$F:$F)&amp;"所在の"&amp;$D799,IF(OR($B799=1,$B799=2),$D799&amp;$C799,IF($B799=3,$D799&amp;"学校",IF($B799=6,_xlfn.TEXTBEFORE($D799,"高専")&amp;$C799,IF($B799=8,$C799&amp;"（"&amp;$D799&amp;"）",IF($B799=9,$D799,""))))))</f>
        <v>南会津高等学校</v>
      </c>
    </row>
    <row r="800" spans="1:8">
      <c r="A800" s="4">
        <v>2</v>
      </c>
      <c r="B800" s="7">
        <v>1</v>
      </c>
      <c r="C800" s="7" t="str">
        <f t="shared" si="24"/>
        <v>高等学校</v>
      </c>
      <c r="D800" s="7" t="s">
        <v>10081</v>
      </c>
      <c r="E800" s="8" t="s">
        <v>10082</v>
      </c>
      <c r="F800" s="4" t="str">
        <f>IFERROR(IF(VALUE(LEFT($E800,5))&gt;50000,"",_xlfn.XLOOKUP(IF(VALUE(LEFT($E800,2))&gt;9,VALUE(LEFT($E800,2)),"0"&amp;VALUE(LEFT($E800,2))),Sheet1!$E:$E,Sheet1!$F:$F)),"")</f>
        <v>福島県</v>
      </c>
      <c r="G800" s="4" t="str">
        <f t="shared" si="25"/>
        <v>公立</v>
      </c>
      <c r="H800" s="7" t="str">
        <f>IF($D800="上記以外の高等学校等",_xlfn.XLOOKUP(IF(VALUE(LEFT($E800,2))&gt;10,VALUE(LEFT($E800,2)),"0"&amp;VALUE(LEFT($E800,2))),Sheet1!$E:$E,Sheet1!$F:$F)&amp;"所在の"&amp;$D800,IF(OR($B800=1,$B800=2),$D800&amp;$C800,IF($B800=3,$D800&amp;"学校",IF($B800=6,_xlfn.TEXTBEFORE($D800,"高専")&amp;$C800,IF($B800=8,$C800&amp;"（"&amp;$D800&amp;"）",IF($B800=9,$D800,""))))))</f>
        <v>只見高等学校</v>
      </c>
    </row>
    <row r="801" spans="1:8">
      <c r="A801" s="4">
        <v>2</v>
      </c>
      <c r="B801" s="7">
        <v>1</v>
      </c>
      <c r="C801" s="7" t="str">
        <f t="shared" si="24"/>
        <v>高等学校</v>
      </c>
      <c r="D801" s="7" t="s">
        <v>10079</v>
      </c>
      <c r="E801" s="8" t="s">
        <v>10080</v>
      </c>
      <c r="F801" s="4" t="str">
        <f>IFERROR(IF(VALUE(LEFT($E801,5))&gt;50000,"",_xlfn.XLOOKUP(IF(VALUE(LEFT($E801,2))&gt;9,VALUE(LEFT($E801,2)),"0"&amp;VALUE(LEFT($E801,2))),Sheet1!$E:$E,Sheet1!$F:$F)),"")</f>
        <v>福島県</v>
      </c>
      <c r="G801" s="4" t="str">
        <f t="shared" si="25"/>
        <v>公立</v>
      </c>
      <c r="H801" s="7" t="str">
        <f>IF($D801="上記以外の高等学校等",_xlfn.XLOOKUP(IF(VALUE(LEFT($E801,2))&gt;10,VALUE(LEFT($E801,2)),"0"&amp;VALUE(LEFT($E801,2))),Sheet1!$E:$E,Sheet1!$F:$F)&amp;"所在の"&amp;$D801,IF(OR($B801=1,$B801=2),$D801&amp;$C801,IF($B801=3,$D801&amp;"学校",IF($B801=6,_xlfn.TEXTBEFORE($D801,"高専")&amp;$C801,IF($B801=8,$C801&amp;"（"&amp;$D801&amp;"）",IF($B801=9,$D801,""))))))</f>
        <v>磐城高等学校</v>
      </c>
    </row>
    <row r="802" spans="1:8">
      <c r="A802" s="4">
        <v>2</v>
      </c>
      <c r="B802" s="7">
        <v>1</v>
      </c>
      <c r="C802" s="7" t="str">
        <f t="shared" si="24"/>
        <v>高等学校</v>
      </c>
      <c r="D802" s="7" t="s">
        <v>10077</v>
      </c>
      <c r="E802" s="8" t="s">
        <v>10078</v>
      </c>
      <c r="F802" s="4" t="str">
        <f>IFERROR(IF(VALUE(LEFT($E802,5))&gt;50000,"",_xlfn.XLOOKUP(IF(VALUE(LEFT($E802,2))&gt;9,VALUE(LEFT($E802,2)),"0"&amp;VALUE(LEFT($E802,2))),Sheet1!$E:$E,Sheet1!$F:$F)),"")</f>
        <v>福島県</v>
      </c>
      <c r="G802" s="4" t="str">
        <f t="shared" si="25"/>
        <v>公立</v>
      </c>
      <c r="H802" s="7" t="str">
        <f>IF($D802="上記以外の高等学校等",_xlfn.XLOOKUP(IF(VALUE(LEFT($E802,2))&gt;10,VALUE(LEFT($E802,2)),"0"&amp;VALUE(LEFT($E802,2))),Sheet1!$E:$E,Sheet1!$F:$F)&amp;"所在の"&amp;$D802,IF(OR($B802=1,$B802=2),$D802&amp;$C802,IF($B802=3,$D802&amp;"学校",IF($B802=6,_xlfn.TEXTBEFORE($D802,"高専")&amp;$C802,IF($B802=8,$C802&amp;"（"&amp;$D802&amp;"）",IF($B802=9,$D802,""))))))</f>
        <v>磐城桜が丘高等学校</v>
      </c>
    </row>
    <row r="803" spans="1:8">
      <c r="A803" s="4">
        <v>2</v>
      </c>
      <c r="B803" s="7">
        <v>1</v>
      </c>
      <c r="C803" s="7" t="str">
        <f t="shared" si="24"/>
        <v>高等学校</v>
      </c>
      <c r="D803" s="7" t="s">
        <v>10075</v>
      </c>
      <c r="E803" s="8" t="s">
        <v>10076</v>
      </c>
      <c r="F803" s="4" t="str">
        <f>IFERROR(IF(VALUE(LEFT($E803,5))&gt;50000,"",_xlfn.XLOOKUP(IF(VALUE(LEFT($E803,2))&gt;9,VALUE(LEFT($E803,2)),"0"&amp;VALUE(LEFT($E803,2))),Sheet1!$E:$E,Sheet1!$F:$F)),"")</f>
        <v>福島県</v>
      </c>
      <c r="G803" s="4" t="str">
        <f t="shared" si="25"/>
        <v>公立</v>
      </c>
      <c r="H803" s="7" t="str">
        <f>IF($D803="上記以外の高等学校等",_xlfn.XLOOKUP(IF(VALUE(LEFT($E803,2))&gt;10,VALUE(LEFT($E803,2)),"0"&amp;VALUE(LEFT($E803,2))),Sheet1!$E:$E,Sheet1!$F:$F)&amp;"所在の"&amp;$D803,IF(OR($B803=1,$B803=2),$D803&amp;$C803,IF($B803=3,$D803&amp;"学校",IF($B803=6,_xlfn.TEXTBEFORE($D803,"高専")&amp;$C803,IF($B803=8,$C803&amp;"（"&amp;$D803&amp;"）",IF($B803=9,$D803,""))))))</f>
        <v>平工業高等学校</v>
      </c>
    </row>
    <row r="804" spans="1:8">
      <c r="A804" s="4">
        <v>2</v>
      </c>
      <c r="B804" s="7">
        <v>1</v>
      </c>
      <c r="C804" s="7" t="str">
        <f t="shared" si="24"/>
        <v>高等学校</v>
      </c>
      <c r="D804" s="7" t="s">
        <v>10073</v>
      </c>
      <c r="E804" s="8" t="s">
        <v>10074</v>
      </c>
      <c r="F804" s="4" t="str">
        <f>IFERROR(IF(VALUE(LEFT($E804,5))&gt;50000,"",_xlfn.XLOOKUP(IF(VALUE(LEFT($E804,2))&gt;9,VALUE(LEFT($E804,2)),"0"&amp;VALUE(LEFT($E804,2))),Sheet1!$E:$E,Sheet1!$F:$F)),"")</f>
        <v>福島県</v>
      </c>
      <c r="G804" s="4" t="str">
        <f t="shared" si="25"/>
        <v>公立</v>
      </c>
      <c r="H804" s="7" t="str">
        <f>IF($D804="上記以外の高等学校等",_xlfn.XLOOKUP(IF(VALUE(LEFT($E804,2))&gt;10,VALUE(LEFT($E804,2)),"0"&amp;VALUE(LEFT($E804,2))),Sheet1!$E:$E,Sheet1!$F:$F)&amp;"所在の"&amp;$D804,IF(OR($B804=1,$B804=2),$D804&amp;$C804,IF($B804=3,$D804&amp;"学校",IF($B804=6,_xlfn.TEXTBEFORE($D804,"高専")&amp;$C804,IF($B804=8,$C804&amp;"（"&amp;$D804&amp;"）",IF($B804=9,$D804,""))))))</f>
        <v>いわき商業情報高等学校</v>
      </c>
    </row>
    <row r="805" spans="1:8">
      <c r="A805" s="4">
        <v>2</v>
      </c>
      <c r="B805" s="7">
        <v>1</v>
      </c>
      <c r="C805" s="7" t="str">
        <f t="shared" si="24"/>
        <v>高等学校</v>
      </c>
      <c r="D805" s="7" t="s">
        <v>10071</v>
      </c>
      <c r="E805" s="8" t="s">
        <v>10072</v>
      </c>
      <c r="F805" s="4" t="str">
        <f>IFERROR(IF(VALUE(LEFT($E805,5))&gt;50000,"",_xlfn.XLOOKUP(IF(VALUE(LEFT($E805,2))&gt;9,VALUE(LEFT($E805,2)),"0"&amp;VALUE(LEFT($E805,2))),Sheet1!$E:$E,Sheet1!$F:$F)),"")</f>
        <v>福島県</v>
      </c>
      <c r="G805" s="4" t="str">
        <f t="shared" si="25"/>
        <v>公立</v>
      </c>
      <c r="H805" s="7" t="str">
        <f>IF($D805="上記以外の高等学校等",_xlfn.XLOOKUP(IF(VALUE(LEFT($E805,2))&gt;10,VALUE(LEFT($E805,2)),"0"&amp;VALUE(LEFT($E805,2))),Sheet1!$E:$E,Sheet1!$F:$F)&amp;"所在の"&amp;$D805,IF(OR($B805=1,$B805=2),$D805&amp;$C805,IF($B805=3,$D805&amp;"学校",IF($B805=6,_xlfn.TEXTBEFORE($D805,"高専")&amp;$C805,IF($B805=8,$C805&amp;"（"&amp;$D805&amp;"）",IF($B805=9,$D805,""))))))</f>
        <v>いわき総合高等学校</v>
      </c>
    </row>
    <row r="806" spans="1:8">
      <c r="A806" s="4">
        <v>2</v>
      </c>
      <c r="B806" s="7">
        <v>1</v>
      </c>
      <c r="C806" s="7" t="str">
        <f t="shared" si="24"/>
        <v>高等学校</v>
      </c>
      <c r="D806" s="7" t="s">
        <v>10069</v>
      </c>
      <c r="E806" s="8" t="s">
        <v>10070</v>
      </c>
      <c r="F806" s="4" t="str">
        <f>IFERROR(IF(VALUE(LEFT($E806,5))&gt;50000,"",_xlfn.XLOOKUP(IF(VALUE(LEFT($E806,2))&gt;9,VALUE(LEFT($E806,2)),"0"&amp;VALUE(LEFT($E806,2))),Sheet1!$E:$E,Sheet1!$F:$F)),"")</f>
        <v>福島県</v>
      </c>
      <c r="G806" s="4" t="str">
        <f t="shared" si="25"/>
        <v>公立</v>
      </c>
      <c r="H806" s="7" t="str">
        <f>IF($D806="上記以外の高等学校等",_xlfn.XLOOKUP(IF(VALUE(LEFT($E806,2))&gt;10,VALUE(LEFT($E806,2)),"0"&amp;VALUE(LEFT($E806,2))),Sheet1!$E:$E,Sheet1!$F:$F)&amp;"所在の"&amp;$D806,IF(OR($B806=1,$B806=2),$D806&amp;$C806,IF($B806=3,$D806&amp;"学校",IF($B806=6,_xlfn.TEXTBEFORE($D806,"高専")&amp;$C806,IF($B806=8,$C806&amp;"（"&amp;$D806&amp;"）",IF($B806=9,$D806,""))))))</f>
        <v>いわき湯本高等学校</v>
      </c>
    </row>
    <row r="807" spans="1:8">
      <c r="A807" s="4">
        <v>2</v>
      </c>
      <c r="B807" s="7">
        <v>1</v>
      </c>
      <c r="C807" s="7" t="str">
        <f t="shared" si="24"/>
        <v>高等学校</v>
      </c>
      <c r="D807" s="7" t="s">
        <v>10067</v>
      </c>
      <c r="E807" s="8" t="s">
        <v>10068</v>
      </c>
      <c r="F807" s="4" t="str">
        <f>IFERROR(IF(VALUE(LEFT($E807,5))&gt;50000,"",_xlfn.XLOOKUP(IF(VALUE(LEFT($E807,2))&gt;9,VALUE(LEFT($E807,2)),"0"&amp;VALUE(LEFT($E807,2))),Sheet1!$E:$E,Sheet1!$F:$F)),"")</f>
        <v>福島県</v>
      </c>
      <c r="G807" s="4" t="str">
        <f t="shared" si="25"/>
        <v>公立</v>
      </c>
      <c r="H807" s="7" t="str">
        <f>IF($D807="上記以外の高等学校等",_xlfn.XLOOKUP(IF(VALUE(LEFT($E807,2))&gt;10,VALUE(LEFT($E807,2)),"0"&amp;VALUE(LEFT($E807,2))),Sheet1!$E:$E,Sheet1!$F:$F)&amp;"所在の"&amp;$D807,IF(OR($B807=1,$B807=2),$D807&amp;$C807,IF($B807=3,$D807&amp;"学校",IF($B807=6,_xlfn.TEXTBEFORE($D807,"高専")&amp;$C807,IF($B807=8,$C807&amp;"（"&amp;$D807&amp;"）",IF($B807=9,$D807,""))))))</f>
        <v>小名浜海星高等学校</v>
      </c>
    </row>
    <row r="808" spans="1:8">
      <c r="A808" s="4">
        <v>2</v>
      </c>
      <c r="B808" s="7">
        <v>1</v>
      </c>
      <c r="C808" s="7" t="str">
        <f t="shared" si="24"/>
        <v>高等学校</v>
      </c>
      <c r="D808" s="7" t="s">
        <v>10065</v>
      </c>
      <c r="E808" s="8" t="s">
        <v>10066</v>
      </c>
      <c r="F808" s="4" t="str">
        <f>IFERROR(IF(VALUE(LEFT($E808,5))&gt;50000,"",_xlfn.XLOOKUP(IF(VALUE(LEFT($E808,2))&gt;9,VALUE(LEFT($E808,2)),"0"&amp;VALUE(LEFT($E808,2))),Sheet1!$E:$E,Sheet1!$F:$F)),"")</f>
        <v>福島県</v>
      </c>
      <c r="G808" s="4" t="str">
        <f t="shared" si="25"/>
        <v>公立</v>
      </c>
      <c r="H808" s="7" t="str">
        <f>IF($D808="上記以外の高等学校等",_xlfn.XLOOKUP(IF(VALUE(LEFT($E808,2))&gt;10,VALUE(LEFT($E808,2)),"0"&amp;VALUE(LEFT($E808,2))),Sheet1!$E:$E,Sheet1!$F:$F)&amp;"所在の"&amp;$D808,IF(OR($B808=1,$B808=2),$D808&amp;$C808,IF($B808=3,$D808&amp;"学校",IF($B808=6,_xlfn.TEXTBEFORE($D808,"高専")&amp;$C808,IF($B808=8,$C808&amp;"（"&amp;$D808&amp;"）",IF($B808=9,$D808,""))))))</f>
        <v>勿来高等学校</v>
      </c>
    </row>
    <row r="809" spans="1:8">
      <c r="A809" s="4">
        <v>2</v>
      </c>
      <c r="B809" s="7">
        <v>1</v>
      </c>
      <c r="C809" s="7" t="str">
        <f t="shared" si="24"/>
        <v>高等学校</v>
      </c>
      <c r="D809" s="7" t="s">
        <v>10063</v>
      </c>
      <c r="E809" s="8" t="s">
        <v>10064</v>
      </c>
      <c r="F809" s="4" t="str">
        <f>IFERROR(IF(VALUE(LEFT($E809,5))&gt;50000,"",_xlfn.XLOOKUP(IF(VALUE(LEFT($E809,2))&gt;9,VALUE(LEFT($E809,2)),"0"&amp;VALUE(LEFT($E809,2))),Sheet1!$E:$E,Sheet1!$F:$F)),"")</f>
        <v>福島県</v>
      </c>
      <c r="G809" s="4" t="str">
        <f t="shared" si="25"/>
        <v>公立</v>
      </c>
      <c r="H809" s="7" t="str">
        <f>IF($D809="上記以外の高等学校等",_xlfn.XLOOKUP(IF(VALUE(LEFT($E809,2))&gt;10,VALUE(LEFT($E809,2)),"0"&amp;VALUE(LEFT($E809,2))),Sheet1!$E:$E,Sheet1!$F:$F)&amp;"所在の"&amp;$D809,IF(OR($B809=1,$B809=2),$D809&amp;$C809,IF($B809=3,$D809&amp;"学校",IF($B809=6,_xlfn.TEXTBEFORE($D809,"高専")&amp;$C809,IF($B809=8,$C809&amp;"（"&amp;$D809&amp;"）",IF($B809=9,$D809,""))))))</f>
        <v>磐城農業高等学校</v>
      </c>
    </row>
    <row r="810" spans="1:8">
      <c r="A810" s="4">
        <v>2</v>
      </c>
      <c r="B810" s="7">
        <v>1</v>
      </c>
      <c r="C810" s="7" t="str">
        <f t="shared" si="24"/>
        <v>高等学校</v>
      </c>
      <c r="D810" s="7" t="s">
        <v>10061</v>
      </c>
      <c r="E810" s="8" t="s">
        <v>10062</v>
      </c>
      <c r="F810" s="4" t="str">
        <f>IFERROR(IF(VALUE(LEFT($E810,5))&gt;50000,"",_xlfn.XLOOKUP(IF(VALUE(LEFT($E810,2))&gt;9,VALUE(LEFT($E810,2)),"0"&amp;VALUE(LEFT($E810,2))),Sheet1!$E:$E,Sheet1!$F:$F)),"")</f>
        <v>福島県</v>
      </c>
      <c r="G810" s="4" t="str">
        <f t="shared" si="25"/>
        <v>公立</v>
      </c>
      <c r="H810" s="7" t="str">
        <f>IF($D810="上記以外の高等学校等",_xlfn.XLOOKUP(IF(VALUE(LEFT($E810,2))&gt;10,VALUE(LEFT($E810,2)),"0"&amp;VALUE(LEFT($E810,2))),Sheet1!$E:$E,Sheet1!$F:$F)&amp;"所在の"&amp;$D810,IF(OR($B810=1,$B810=2),$D810&amp;$C810,IF($B810=3,$D810&amp;"学校",IF($B810=6,_xlfn.TEXTBEFORE($D810,"高専")&amp;$C810,IF($B810=8,$C810&amp;"（"&amp;$D810&amp;"）",IF($B810=9,$D810,""))))))</f>
        <v>勿来工業高等学校</v>
      </c>
    </row>
    <row r="811" spans="1:8">
      <c r="A811" s="4">
        <v>2</v>
      </c>
      <c r="B811" s="7">
        <v>1</v>
      </c>
      <c r="C811" s="7" t="str">
        <f t="shared" si="24"/>
        <v>高等学校</v>
      </c>
      <c r="D811" s="7" t="s">
        <v>10059</v>
      </c>
      <c r="E811" s="8" t="s">
        <v>10060</v>
      </c>
      <c r="F811" s="4" t="str">
        <f>IFERROR(IF(VALUE(LEFT($E811,5))&gt;50000,"",_xlfn.XLOOKUP(IF(VALUE(LEFT($E811,2))&gt;9,VALUE(LEFT($E811,2)),"0"&amp;VALUE(LEFT($E811,2))),Sheet1!$E:$E,Sheet1!$F:$F)),"")</f>
        <v>福島県</v>
      </c>
      <c r="G811" s="4" t="str">
        <f t="shared" si="25"/>
        <v>公立</v>
      </c>
      <c r="H811" s="7" t="str">
        <f>IF($D811="上記以外の高等学校等",_xlfn.XLOOKUP(IF(VALUE(LEFT($E811,2))&gt;10,VALUE(LEFT($E811,2)),"0"&amp;VALUE(LEFT($E811,2))),Sheet1!$E:$E,Sheet1!$F:$F)&amp;"所在の"&amp;$D811,IF(OR($B811=1,$B811=2),$D811&amp;$C811,IF($B811=3,$D811&amp;"学校",IF($B811=6,_xlfn.TEXTBEFORE($D811,"高専")&amp;$C811,IF($B811=8,$C811&amp;"（"&amp;$D811&amp;"）",IF($B811=9,$D811,""))))))</f>
        <v>双葉高等学校</v>
      </c>
    </row>
    <row r="812" spans="1:8">
      <c r="A812" s="4">
        <v>2</v>
      </c>
      <c r="B812" s="7">
        <v>1</v>
      </c>
      <c r="C812" s="7" t="str">
        <f t="shared" si="24"/>
        <v>高等学校</v>
      </c>
      <c r="D812" s="7" t="s">
        <v>10057</v>
      </c>
      <c r="E812" s="8" t="s">
        <v>10058</v>
      </c>
      <c r="F812" s="4" t="str">
        <f>IFERROR(IF(VALUE(LEFT($E812,5))&gt;50000,"",_xlfn.XLOOKUP(IF(VALUE(LEFT($E812,2))&gt;9,VALUE(LEFT($E812,2)),"0"&amp;VALUE(LEFT($E812,2))),Sheet1!$E:$E,Sheet1!$F:$F)),"")</f>
        <v>福島県</v>
      </c>
      <c r="G812" s="4" t="str">
        <f t="shared" si="25"/>
        <v>公立</v>
      </c>
      <c r="H812" s="7" t="str">
        <f>IF($D812="上記以外の高等学校等",_xlfn.XLOOKUP(IF(VALUE(LEFT($E812,2))&gt;10,VALUE(LEFT($E812,2)),"0"&amp;VALUE(LEFT($E812,2))),Sheet1!$E:$E,Sheet1!$F:$F)&amp;"所在の"&amp;$D812,IF(OR($B812=1,$B812=2),$D812&amp;$C812,IF($B812=3,$D812&amp;"学校",IF($B812=6,_xlfn.TEXTBEFORE($D812,"高専")&amp;$C812,IF($B812=8,$C812&amp;"（"&amp;$D812&amp;"）",IF($B812=9,$D812,""))))))</f>
        <v>浪江高等学校</v>
      </c>
    </row>
    <row r="813" spans="1:8">
      <c r="A813" s="4">
        <v>2</v>
      </c>
      <c r="B813" s="7">
        <v>1</v>
      </c>
      <c r="C813" s="7" t="str">
        <f t="shared" si="24"/>
        <v>高等学校</v>
      </c>
      <c r="D813" s="7" t="s">
        <v>9332</v>
      </c>
      <c r="E813" s="8" t="s">
        <v>10056</v>
      </c>
      <c r="F813" s="4" t="str">
        <f>IFERROR(IF(VALUE(LEFT($E813,5))&gt;50000,"",_xlfn.XLOOKUP(IF(VALUE(LEFT($E813,2))&gt;9,VALUE(LEFT($E813,2)),"0"&amp;VALUE(LEFT($E813,2))),Sheet1!$E:$E,Sheet1!$F:$F)),"")</f>
        <v>福島県</v>
      </c>
      <c r="G813" s="4" t="str">
        <f t="shared" si="25"/>
        <v>公立</v>
      </c>
      <c r="H813" s="7" t="str">
        <f>IF($D813="上記以外の高等学校等",_xlfn.XLOOKUP(IF(VALUE(LEFT($E813,2))&gt;10,VALUE(LEFT($E813,2)),"0"&amp;VALUE(LEFT($E813,2))),Sheet1!$E:$E,Sheet1!$F:$F)&amp;"所在の"&amp;$D813,IF(OR($B813=1,$B813=2),$D813&amp;$C813,IF($B813=3,$D813&amp;"学校",IF($B813=6,_xlfn.TEXTBEFORE($D813,"高専")&amp;$C813,IF($B813=8,$C813&amp;"（"&amp;$D813&amp;"）",IF($B813=9,$D813,""))))))</f>
        <v>富岡高等学校</v>
      </c>
    </row>
    <row r="814" spans="1:8">
      <c r="A814" s="4">
        <v>2</v>
      </c>
      <c r="B814" s="7">
        <v>1</v>
      </c>
      <c r="C814" s="7" t="str">
        <f t="shared" si="24"/>
        <v>高等学校</v>
      </c>
      <c r="D814" s="7" t="s">
        <v>10054</v>
      </c>
      <c r="E814" s="8" t="s">
        <v>10055</v>
      </c>
      <c r="F814" s="4" t="str">
        <f>IFERROR(IF(VALUE(LEFT($E814,5))&gt;50000,"",_xlfn.XLOOKUP(IF(VALUE(LEFT($E814,2))&gt;9,VALUE(LEFT($E814,2)),"0"&amp;VALUE(LEFT($E814,2))),Sheet1!$E:$E,Sheet1!$F:$F)),"")</f>
        <v>福島県</v>
      </c>
      <c r="G814" s="4" t="str">
        <f t="shared" si="25"/>
        <v>公立</v>
      </c>
      <c r="H814" s="7" t="str">
        <f>IF($D814="上記以外の高等学校等",_xlfn.XLOOKUP(IF(VALUE(LEFT($E814,2))&gt;10,VALUE(LEFT($E814,2)),"0"&amp;VALUE(LEFT($E814,2))),Sheet1!$E:$E,Sheet1!$F:$F)&amp;"所在の"&amp;$D814,IF(OR($B814=1,$B814=2),$D814&amp;$C814,IF($B814=3,$D814&amp;"学校",IF($B814=6,_xlfn.TEXTBEFORE($D814,"高専")&amp;$C814,IF($B814=8,$C814&amp;"（"&amp;$D814&amp;"）",IF($B814=9,$D814,""))))))</f>
        <v>双葉翔陽高等学校</v>
      </c>
    </row>
    <row r="815" spans="1:8">
      <c r="A815" s="4">
        <v>2</v>
      </c>
      <c r="B815" s="7">
        <v>1</v>
      </c>
      <c r="C815" s="7" t="str">
        <f t="shared" si="24"/>
        <v>高等学校</v>
      </c>
      <c r="D815" s="7" t="s">
        <v>10052</v>
      </c>
      <c r="E815" s="8" t="s">
        <v>10053</v>
      </c>
      <c r="F815" s="4" t="str">
        <f>IFERROR(IF(VALUE(LEFT($E815,5))&gt;50000,"",_xlfn.XLOOKUP(IF(VALUE(LEFT($E815,2))&gt;9,VALUE(LEFT($E815,2)),"0"&amp;VALUE(LEFT($E815,2))),Sheet1!$E:$E,Sheet1!$F:$F)),"")</f>
        <v>福島県</v>
      </c>
      <c r="G815" s="4" t="str">
        <f t="shared" si="25"/>
        <v>公立</v>
      </c>
      <c r="H815" s="7" t="str">
        <f>IF($D815="上記以外の高等学校等",_xlfn.XLOOKUP(IF(VALUE(LEFT($E815,2))&gt;10,VALUE(LEFT($E815,2)),"0"&amp;VALUE(LEFT($E815,2))),Sheet1!$E:$E,Sheet1!$F:$F)&amp;"所在の"&amp;$D815,IF(OR($B815=1,$B815=2),$D815&amp;$C815,IF($B815=3,$D815&amp;"学校",IF($B815=6,_xlfn.TEXTBEFORE($D815,"高専")&amp;$C815,IF($B815=8,$C815&amp;"（"&amp;$D815&amp;"）",IF($B815=9,$D815,""))))))</f>
        <v>相馬高等学校</v>
      </c>
    </row>
    <row r="816" spans="1:8">
      <c r="A816" s="4">
        <v>2</v>
      </c>
      <c r="B816" s="7">
        <v>1</v>
      </c>
      <c r="C816" s="7" t="str">
        <f t="shared" si="24"/>
        <v>高等学校</v>
      </c>
      <c r="D816" s="7" t="s">
        <v>10050</v>
      </c>
      <c r="E816" s="8" t="s">
        <v>10051</v>
      </c>
      <c r="F816" s="4" t="str">
        <f>IFERROR(IF(VALUE(LEFT($E816,5))&gt;50000,"",_xlfn.XLOOKUP(IF(VALUE(LEFT($E816,2))&gt;9,VALUE(LEFT($E816,2)),"0"&amp;VALUE(LEFT($E816,2))),Sheet1!$E:$E,Sheet1!$F:$F)),"")</f>
        <v>福島県</v>
      </c>
      <c r="G816" s="4" t="str">
        <f t="shared" si="25"/>
        <v>公立</v>
      </c>
      <c r="H816" s="7" t="str">
        <f>IF($D816="上記以外の高等学校等",_xlfn.XLOOKUP(IF(VALUE(LEFT($E816,2))&gt;10,VALUE(LEFT($E816,2)),"0"&amp;VALUE(LEFT($E816,2))),Sheet1!$E:$E,Sheet1!$F:$F)&amp;"所在の"&amp;$D816,IF(OR($B816=1,$B816=2),$D816&amp;$C816,IF($B816=3,$D816&amp;"学校",IF($B816=6,_xlfn.TEXTBEFORE($D816,"高専")&amp;$C816,IF($B816=8,$C816&amp;"（"&amp;$D816&amp;"）",IF($B816=9,$D816,""))))))</f>
        <v>相馬総合高等学校</v>
      </c>
    </row>
    <row r="817" spans="1:8">
      <c r="A817" s="4">
        <v>2</v>
      </c>
      <c r="B817" s="7">
        <v>1</v>
      </c>
      <c r="C817" s="7" t="str">
        <f t="shared" si="24"/>
        <v>高等学校</v>
      </c>
      <c r="D817" s="7" t="s">
        <v>10048</v>
      </c>
      <c r="E817" s="8" t="s">
        <v>10049</v>
      </c>
      <c r="F817" s="4" t="str">
        <f>IFERROR(IF(VALUE(LEFT($E817,5))&gt;50000,"",_xlfn.XLOOKUP(IF(VALUE(LEFT($E817,2))&gt;9,VALUE(LEFT($E817,2)),"0"&amp;VALUE(LEFT($E817,2))),Sheet1!$E:$E,Sheet1!$F:$F)),"")</f>
        <v>福島県</v>
      </c>
      <c r="G817" s="4" t="str">
        <f t="shared" si="25"/>
        <v>公立</v>
      </c>
      <c r="H817" s="7" t="str">
        <f>IF($D817="上記以外の高等学校等",_xlfn.XLOOKUP(IF(VALUE(LEFT($E817,2))&gt;10,VALUE(LEFT($E817,2)),"0"&amp;VALUE(LEFT($E817,2))),Sheet1!$E:$E,Sheet1!$F:$F)&amp;"所在の"&amp;$D817,IF(OR($B817=1,$B817=2),$D817&amp;$C817,IF($B817=3,$D817&amp;"学校",IF($B817=6,_xlfn.TEXTBEFORE($D817,"高専")&amp;$C817,IF($B817=8,$C817&amp;"（"&amp;$D817&amp;"）",IF($B817=9,$D817,""))))))</f>
        <v>原町高等学校</v>
      </c>
    </row>
    <row r="818" spans="1:8">
      <c r="A818" s="4">
        <v>2</v>
      </c>
      <c r="B818" s="7">
        <v>1</v>
      </c>
      <c r="C818" s="7" t="str">
        <f t="shared" si="24"/>
        <v>高等学校</v>
      </c>
      <c r="D818" s="7" t="s">
        <v>10046</v>
      </c>
      <c r="E818" s="8" t="s">
        <v>10047</v>
      </c>
      <c r="F818" s="4" t="str">
        <f>IFERROR(IF(VALUE(LEFT($E818,5))&gt;50000,"",_xlfn.XLOOKUP(IF(VALUE(LEFT($E818,2))&gt;9,VALUE(LEFT($E818,2)),"0"&amp;VALUE(LEFT($E818,2))),Sheet1!$E:$E,Sheet1!$F:$F)),"")</f>
        <v>福島県</v>
      </c>
      <c r="G818" s="4" t="str">
        <f t="shared" si="25"/>
        <v>公立</v>
      </c>
      <c r="H818" s="7" t="str">
        <f>IF($D818="上記以外の高等学校等",_xlfn.XLOOKUP(IF(VALUE(LEFT($E818,2))&gt;10,VALUE(LEFT($E818,2)),"0"&amp;VALUE(LEFT($E818,2))),Sheet1!$E:$E,Sheet1!$F:$F)&amp;"所在の"&amp;$D818,IF(OR($B818=1,$B818=2),$D818&amp;$C818,IF($B818=3,$D818&amp;"学校",IF($B818=6,_xlfn.TEXTBEFORE($D818,"高専")&amp;$C818,IF($B818=8,$C818&amp;"（"&amp;$D818&amp;"）",IF($B818=9,$D818,""))))))</f>
        <v>相馬農業高等学校</v>
      </c>
    </row>
    <row r="819" spans="1:8">
      <c r="A819" s="4">
        <v>2</v>
      </c>
      <c r="B819" s="7">
        <v>1</v>
      </c>
      <c r="C819" s="7" t="str">
        <f t="shared" si="24"/>
        <v>高等学校</v>
      </c>
      <c r="D819" s="7" t="s">
        <v>10044</v>
      </c>
      <c r="E819" s="8" t="s">
        <v>10045</v>
      </c>
      <c r="F819" s="4" t="str">
        <f>IFERROR(IF(VALUE(LEFT($E819,5))&gt;50000,"",_xlfn.XLOOKUP(IF(VALUE(LEFT($E819,2))&gt;9,VALUE(LEFT($E819,2)),"0"&amp;VALUE(LEFT($E819,2))),Sheet1!$E:$E,Sheet1!$F:$F)),"")</f>
        <v>福島県</v>
      </c>
      <c r="G819" s="4" t="str">
        <f t="shared" si="25"/>
        <v>公立</v>
      </c>
      <c r="H819" s="7" t="str">
        <f>IF($D819="上記以外の高等学校等",_xlfn.XLOOKUP(IF(VALUE(LEFT($E819,2))&gt;10,VALUE(LEFT($E819,2)),"0"&amp;VALUE(LEFT($E819,2))),Sheet1!$E:$E,Sheet1!$F:$F)&amp;"所在の"&amp;$D819,IF(OR($B819=1,$B819=2),$D819&amp;$C819,IF($B819=3,$D819&amp;"学校",IF($B819=6,_xlfn.TEXTBEFORE($D819,"高専")&amp;$C819,IF($B819=8,$C819&amp;"（"&amp;$D819&amp;"）",IF($B819=9,$D819,""))))))</f>
        <v>ふくしま新世高等学校</v>
      </c>
    </row>
    <row r="820" spans="1:8">
      <c r="A820" s="4">
        <v>2</v>
      </c>
      <c r="B820" s="7">
        <v>1</v>
      </c>
      <c r="C820" s="7" t="str">
        <f t="shared" si="24"/>
        <v>高等学校</v>
      </c>
      <c r="D820" s="7" t="s">
        <v>10042</v>
      </c>
      <c r="E820" s="8" t="s">
        <v>10043</v>
      </c>
      <c r="F820" s="4" t="str">
        <f>IFERROR(IF(VALUE(LEFT($E820,5))&gt;50000,"",_xlfn.XLOOKUP(IF(VALUE(LEFT($E820,2))&gt;9,VALUE(LEFT($E820,2)),"0"&amp;VALUE(LEFT($E820,2))),Sheet1!$E:$E,Sheet1!$F:$F)),"")</f>
        <v>福島県</v>
      </c>
      <c r="G820" s="4" t="str">
        <f t="shared" si="25"/>
        <v>公立</v>
      </c>
      <c r="H820" s="7" t="str">
        <f>IF($D820="上記以外の高等学校等",_xlfn.XLOOKUP(IF(VALUE(LEFT($E820,2))&gt;10,VALUE(LEFT($E820,2)),"0"&amp;VALUE(LEFT($E820,2))),Sheet1!$E:$E,Sheet1!$F:$F)&amp;"所在の"&amp;$D820,IF(OR($B820=1,$B820=2),$D820&amp;$C820,IF($B820=3,$D820&amp;"学校",IF($B820=6,_xlfn.TEXTBEFORE($D820,"高専")&amp;$C820,IF($B820=8,$C820&amp;"（"&amp;$D820&amp;"）",IF($B820=9,$D820,""))))))</f>
        <v>あさか開成高等学校</v>
      </c>
    </row>
    <row r="821" spans="1:8">
      <c r="A821" s="4">
        <v>2</v>
      </c>
      <c r="B821" s="7">
        <v>1</v>
      </c>
      <c r="C821" s="7" t="str">
        <f t="shared" si="24"/>
        <v>高等学校</v>
      </c>
      <c r="D821" s="7" t="s">
        <v>10040</v>
      </c>
      <c r="E821" s="8" t="s">
        <v>10041</v>
      </c>
      <c r="F821" s="4" t="str">
        <f>IFERROR(IF(VALUE(LEFT($E821,5))&gt;50000,"",_xlfn.XLOOKUP(IF(VALUE(LEFT($E821,2))&gt;9,VALUE(LEFT($E821,2)),"0"&amp;VALUE(LEFT($E821,2))),Sheet1!$E:$E,Sheet1!$F:$F)),"")</f>
        <v>福島県</v>
      </c>
      <c r="G821" s="4" t="str">
        <f t="shared" si="25"/>
        <v>公立</v>
      </c>
      <c r="H821" s="7" t="str">
        <f>IF($D821="上記以外の高等学校等",_xlfn.XLOOKUP(IF(VALUE(LEFT($E821,2))&gt;10,VALUE(LEFT($E821,2)),"0"&amp;VALUE(LEFT($E821,2))),Sheet1!$E:$E,Sheet1!$F:$F)&amp;"所在の"&amp;$D821,IF(OR($B821=1,$B821=2),$D821&amp;$C821,IF($B821=3,$D821&amp;"学校",IF($B821=6,_xlfn.TEXTBEFORE($D821,"高専")&amp;$C821,IF($B821=8,$C821&amp;"（"&amp;$D821&amp;"）",IF($B821=9,$D821,""))))))</f>
        <v>白河第二高等学校</v>
      </c>
    </row>
    <row r="822" spans="1:8">
      <c r="A822" s="4">
        <v>2</v>
      </c>
      <c r="B822" s="7">
        <v>1</v>
      </c>
      <c r="C822" s="7" t="str">
        <f t="shared" si="24"/>
        <v>高等学校</v>
      </c>
      <c r="D822" s="7" t="s">
        <v>10038</v>
      </c>
      <c r="E822" s="8" t="s">
        <v>10039</v>
      </c>
      <c r="F822" s="4" t="str">
        <f>IFERROR(IF(VALUE(LEFT($E822,5))&gt;50000,"",_xlfn.XLOOKUP(IF(VALUE(LEFT($E822,2))&gt;9,VALUE(LEFT($E822,2)),"0"&amp;VALUE(LEFT($E822,2))),Sheet1!$E:$E,Sheet1!$F:$F)),"")</f>
        <v>福島県</v>
      </c>
      <c r="G822" s="4" t="str">
        <f t="shared" si="25"/>
        <v>公立</v>
      </c>
      <c r="H822" s="7" t="str">
        <f>IF($D822="上記以外の高等学校等",_xlfn.XLOOKUP(IF(VALUE(LEFT($E822,2))&gt;10,VALUE(LEFT($E822,2)),"0"&amp;VALUE(LEFT($E822,2))),Sheet1!$E:$E,Sheet1!$F:$F)&amp;"所在の"&amp;$D822,IF(OR($B822=1,$B822=2),$D822&amp;$C822,IF($B822=3,$D822&amp;"学校",IF($B822=6,_xlfn.TEXTBEFORE($D822,"高専")&amp;$C822,IF($B822=8,$C822&amp;"（"&amp;$D822&amp;"）",IF($B822=9,$D822,""))))))</f>
        <v>会津第二高等学校</v>
      </c>
    </row>
    <row r="823" spans="1:8">
      <c r="A823" s="4">
        <v>2</v>
      </c>
      <c r="B823" s="7">
        <v>1</v>
      </c>
      <c r="C823" s="7" t="str">
        <f t="shared" si="24"/>
        <v>高等学校</v>
      </c>
      <c r="D823" s="7" t="s">
        <v>10036</v>
      </c>
      <c r="E823" s="8" t="s">
        <v>10037</v>
      </c>
      <c r="F823" s="4" t="str">
        <f>IFERROR(IF(VALUE(LEFT($E823,5))&gt;50000,"",_xlfn.XLOOKUP(IF(VALUE(LEFT($E823,2))&gt;9,VALUE(LEFT($E823,2)),"0"&amp;VALUE(LEFT($E823,2))),Sheet1!$E:$E,Sheet1!$F:$F)),"")</f>
        <v>福島県</v>
      </c>
      <c r="G823" s="4" t="str">
        <f t="shared" si="25"/>
        <v>公立</v>
      </c>
      <c r="H823" s="7" t="str">
        <f>IF($D823="上記以外の高等学校等",_xlfn.XLOOKUP(IF(VALUE(LEFT($E823,2))&gt;10,VALUE(LEFT($E823,2)),"0"&amp;VALUE(LEFT($E823,2))),Sheet1!$E:$E,Sheet1!$F:$F)&amp;"所在の"&amp;$D823,IF(OR($B823=1,$B823=2),$D823&amp;$C823,IF($B823=3,$D823&amp;"学校",IF($B823=6,_xlfn.TEXTBEFORE($D823,"高専")&amp;$C823,IF($B823=8,$C823&amp;"（"&amp;$D823&amp;"）",IF($B823=9,$D823,""))))))</f>
        <v>郡山北工業高等学校</v>
      </c>
    </row>
    <row r="824" spans="1:8">
      <c r="A824" s="4">
        <v>2</v>
      </c>
      <c r="B824" s="7">
        <v>1</v>
      </c>
      <c r="C824" s="7" t="str">
        <f t="shared" si="24"/>
        <v>高等学校</v>
      </c>
      <c r="D824" s="7" t="s">
        <v>3172</v>
      </c>
      <c r="E824" s="8" t="s">
        <v>10035</v>
      </c>
      <c r="F824" s="4" t="str">
        <f>IFERROR(IF(VALUE(LEFT($E824,5))&gt;50000,"",_xlfn.XLOOKUP(IF(VALUE(LEFT($E824,2))&gt;9,VALUE(LEFT($E824,2)),"0"&amp;VALUE(LEFT($E824,2))),Sheet1!$E:$E,Sheet1!$F:$F)),"")</f>
        <v>福島県</v>
      </c>
      <c r="G824" s="4" t="str">
        <f t="shared" si="25"/>
        <v>公立</v>
      </c>
      <c r="H824" s="7" t="str">
        <f>IF($D824="上記以外の高等学校等",_xlfn.XLOOKUP(IF(VALUE(LEFT($E824,2))&gt;10,VALUE(LEFT($E824,2)),"0"&amp;VALUE(LEFT($E824,2))),Sheet1!$E:$E,Sheet1!$F:$F)&amp;"所在の"&amp;$D824,IF(OR($B824=1,$B824=2),$D824&amp;$C824,IF($B824=3,$D824&amp;"学校",IF($B824=6,_xlfn.TEXTBEFORE($D824,"高専")&amp;$C824,IF($B824=8,$C824&amp;"（"&amp;$D824&amp;"）",IF($B824=9,$D824,""))))))</f>
        <v>郡山高等学校</v>
      </c>
    </row>
    <row r="825" spans="1:8">
      <c r="A825" s="4">
        <v>2</v>
      </c>
      <c r="B825" s="7">
        <v>1</v>
      </c>
      <c r="C825" s="7" t="str">
        <f t="shared" si="24"/>
        <v>高等学校</v>
      </c>
      <c r="D825" s="7" t="s">
        <v>10033</v>
      </c>
      <c r="E825" s="8" t="s">
        <v>10034</v>
      </c>
      <c r="F825" s="4" t="str">
        <f>IFERROR(IF(VALUE(LEFT($E825,5))&gt;50000,"",_xlfn.XLOOKUP(IF(VALUE(LEFT($E825,2))&gt;9,VALUE(LEFT($E825,2)),"0"&amp;VALUE(LEFT($E825,2))),Sheet1!$E:$E,Sheet1!$F:$F)),"")</f>
        <v>福島県</v>
      </c>
      <c r="G825" s="4" t="str">
        <f t="shared" si="25"/>
        <v>公立</v>
      </c>
      <c r="H825" s="7" t="str">
        <f>IF($D825="上記以外の高等学校等",_xlfn.XLOOKUP(IF(VALUE(LEFT($E825,2))&gt;10,VALUE(LEFT($E825,2)),"0"&amp;VALUE(LEFT($E825,2))),Sheet1!$E:$E,Sheet1!$F:$F)&amp;"所在の"&amp;$D825,IF(OR($B825=1,$B825=2),$D825&amp;$C825,IF($B825=3,$D825&amp;"学校",IF($B825=6,_xlfn.TEXTBEFORE($D825,"高専")&amp;$C825,IF($B825=8,$C825&amp;"（"&amp;$D825&amp;"）",IF($B825=9,$D825,""))))))</f>
        <v>福島東高等学校</v>
      </c>
    </row>
    <row r="826" spans="1:8">
      <c r="A826" s="4">
        <v>2</v>
      </c>
      <c r="B826" s="7">
        <v>1</v>
      </c>
      <c r="C826" s="7" t="str">
        <f t="shared" si="24"/>
        <v>高等学校</v>
      </c>
      <c r="D826" s="7" t="s">
        <v>10031</v>
      </c>
      <c r="E826" s="8" t="s">
        <v>10032</v>
      </c>
      <c r="F826" s="4" t="str">
        <f>IFERROR(IF(VALUE(LEFT($E826,5))&gt;50000,"",_xlfn.XLOOKUP(IF(VALUE(LEFT($E826,2))&gt;9,VALUE(LEFT($E826,2)),"0"&amp;VALUE(LEFT($E826,2))),Sheet1!$E:$E,Sheet1!$F:$F)),"")</f>
        <v>福島県</v>
      </c>
      <c r="G826" s="4" t="str">
        <f t="shared" si="25"/>
        <v>公立</v>
      </c>
      <c r="H826" s="7" t="str">
        <f>IF($D826="上記以外の高等学校等",_xlfn.XLOOKUP(IF(VALUE(LEFT($E826,2))&gt;10,VALUE(LEFT($E826,2)),"0"&amp;VALUE(LEFT($E826,2))),Sheet1!$E:$E,Sheet1!$F:$F)&amp;"所在の"&amp;$D826,IF(OR($B826=1,$B826=2),$D826&amp;$C826,IF($B826=3,$D826&amp;"学校",IF($B826=6,_xlfn.TEXTBEFORE($D826,"高専")&amp;$C826,IF($B826=8,$C826&amp;"（"&amp;$D826&amp;"）",IF($B826=9,$D826,""))))))</f>
        <v>福島南高等学校</v>
      </c>
    </row>
    <row r="827" spans="1:8">
      <c r="A827" s="4">
        <v>2</v>
      </c>
      <c r="B827" s="7">
        <v>1</v>
      </c>
      <c r="C827" s="7" t="str">
        <f t="shared" si="24"/>
        <v>高等学校</v>
      </c>
      <c r="D827" s="7" t="s">
        <v>10029</v>
      </c>
      <c r="E827" s="8" t="s">
        <v>10030</v>
      </c>
      <c r="F827" s="4" t="str">
        <f>IFERROR(IF(VALUE(LEFT($E827,5))&gt;50000,"",_xlfn.XLOOKUP(IF(VALUE(LEFT($E827,2))&gt;9,VALUE(LEFT($E827,2)),"0"&amp;VALUE(LEFT($E827,2))),Sheet1!$E:$E,Sheet1!$F:$F)),"")</f>
        <v>福島県</v>
      </c>
      <c r="G827" s="4" t="str">
        <f t="shared" si="25"/>
        <v>公立</v>
      </c>
      <c r="H827" s="7" t="str">
        <f>IF($D827="上記以外の高等学校等",_xlfn.XLOOKUP(IF(VALUE(LEFT($E827,2))&gt;10,VALUE(LEFT($E827,2)),"0"&amp;VALUE(LEFT($E827,2))),Sheet1!$E:$E,Sheet1!$F:$F)&amp;"所在の"&amp;$D827,IF(OR($B827=1,$B827=2),$D827&amp;$C827,IF($B827=3,$D827&amp;"学校",IF($B827=6,_xlfn.TEXTBEFORE($D827,"高専")&amp;$C827,IF($B827=8,$C827&amp;"（"&amp;$D827&amp;"）",IF($B827=9,$D827,""))))))</f>
        <v>清陵情報高等学校</v>
      </c>
    </row>
    <row r="828" spans="1:8">
      <c r="A828" s="4">
        <v>2</v>
      </c>
      <c r="B828" s="7">
        <v>1</v>
      </c>
      <c r="C828" s="7" t="str">
        <f t="shared" si="24"/>
        <v>高等学校</v>
      </c>
      <c r="D828" s="7" t="s">
        <v>10027</v>
      </c>
      <c r="E828" s="8" t="s">
        <v>10028</v>
      </c>
      <c r="F828" s="4" t="str">
        <f>IFERROR(IF(VALUE(LEFT($E828,5))&gt;50000,"",_xlfn.XLOOKUP(IF(VALUE(LEFT($E828,2))&gt;9,VALUE(LEFT($E828,2)),"0"&amp;VALUE(LEFT($E828,2))),Sheet1!$E:$E,Sheet1!$F:$F)),"")</f>
        <v>福島県</v>
      </c>
      <c r="G828" s="4" t="str">
        <f t="shared" si="25"/>
        <v>公立</v>
      </c>
      <c r="H828" s="7" t="str">
        <f>IF($D828="上記以外の高等学校等",_xlfn.XLOOKUP(IF(VALUE(LEFT($E828,2))&gt;10,VALUE(LEFT($E828,2)),"0"&amp;VALUE(LEFT($E828,2))),Sheet1!$E:$E,Sheet1!$F:$F)&amp;"所在の"&amp;$D828,IF(OR($B828=1,$B828=2),$D828&amp;$C828,IF($B828=3,$D828&amp;"学校",IF($B828=6,_xlfn.TEXTBEFORE($D828,"高専")&amp;$C828,IF($B828=8,$C828&amp;"（"&amp;$D828&amp;"）",IF($B828=9,$D828,""))))))</f>
        <v>いわき光洋高等学校</v>
      </c>
    </row>
    <row r="829" spans="1:8">
      <c r="A829" s="4">
        <v>2</v>
      </c>
      <c r="B829" s="7">
        <v>1</v>
      </c>
      <c r="C829" s="7" t="str">
        <f t="shared" si="24"/>
        <v>高等学校</v>
      </c>
      <c r="D829" s="7" t="s">
        <v>10025</v>
      </c>
      <c r="E829" s="8" t="s">
        <v>10026</v>
      </c>
      <c r="F829" s="4" t="str">
        <f>IFERROR(IF(VALUE(LEFT($E829,5))&gt;50000,"",_xlfn.XLOOKUP(IF(VALUE(LEFT($E829,2))&gt;9,VALUE(LEFT($E829,2)),"0"&amp;VALUE(LEFT($E829,2))),Sheet1!$E:$E,Sheet1!$F:$F)),"")</f>
        <v>福島県</v>
      </c>
      <c r="G829" s="4" t="str">
        <f t="shared" si="25"/>
        <v>公立</v>
      </c>
      <c r="H829" s="7" t="str">
        <f>IF($D829="上記以外の高等学校等",_xlfn.XLOOKUP(IF(VALUE(LEFT($E829,2))&gt;10,VALUE(LEFT($E829,2)),"0"&amp;VALUE(LEFT($E829,2))),Sheet1!$E:$E,Sheet1!$F:$F)&amp;"所在の"&amp;$D829,IF(OR($B829=1,$B829=2),$D829&amp;$C829,IF($B829=3,$D829&amp;"学校",IF($B829=6,_xlfn.TEXTBEFORE($D829,"高専")&amp;$C829,IF($B829=8,$C829&amp;"（"&amp;$D829&amp;"）",IF($B829=9,$D829,""))))))</f>
        <v>光南高等学校</v>
      </c>
    </row>
    <row r="830" spans="1:8">
      <c r="A830" s="4">
        <v>2</v>
      </c>
      <c r="B830" s="7">
        <v>1</v>
      </c>
      <c r="C830" s="7" t="str">
        <f t="shared" si="24"/>
        <v>高等学校</v>
      </c>
      <c r="D830" s="7" t="s">
        <v>10023</v>
      </c>
      <c r="E830" s="8" t="s">
        <v>10024</v>
      </c>
      <c r="F830" s="4" t="str">
        <f>IFERROR(IF(VALUE(LEFT($E830,5))&gt;50000,"",_xlfn.XLOOKUP(IF(VALUE(LEFT($E830,2))&gt;9,VALUE(LEFT($E830,2)),"0"&amp;VALUE(LEFT($E830,2))),Sheet1!$E:$E,Sheet1!$F:$F)),"")</f>
        <v>福島県</v>
      </c>
      <c r="G830" s="4" t="str">
        <f t="shared" si="25"/>
        <v>公立</v>
      </c>
      <c r="H830" s="7" t="str">
        <f>IF($D830="上記以外の高等学校等",_xlfn.XLOOKUP(IF(VALUE(LEFT($E830,2))&gt;10,VALUE(LEFT($E830,2)),"0"&amp;VALUE(LEFT($E830,2))),Sheet1!$E:$E,Sheet1!$F:$F)&amp;"所在の"&amp;$D830,IF(OR($B830=1,$B830=2),$D830&amp;$C830,IF($B830=3,$D830&amp;"学校",IF($B830=6,_xlfn.TEXTBEFORE($D830,"高専")&amp;$C830,IF($B830=8,$C830&amp;"（"&amp;$D830&amp;"）",IF($B830=9,$D830,""))))))</f>
        <v>郡山萌世高等学校</v>
      </c>
    </row>
    <row r="831" spans="1:8">
      <c r="A831" s="4">
        <v>2</v>
      </c>
      <c r="B831" s="7">
        <v>1</v>
      </c>
      <c r="C831" s="7" t="str">
        <f t="shared" si="24"/>
        <v>高等学校</v>
      </c>
      <c r="D831" s="7" t="s">
        <v>10021</v>
      </c>
      <c r="E831" s="8" t="s">
        <v>10022</v>
      </c>
      <c r="F831" s="4" t="str">
        <f>IFERROR(IF(VALUE(LEFT($E831,5))&gt;50000,"",_xlfn.XLOOKUP(IF(VALUE(LEFT($E831,2))&gt;9,VALUE(LEFT($E831,2)),"0"&amp;VALUE(LEFT($E831,2))),Sheet1!$E:$E,Sheet1!$F:$F)),"")</f>
        <v>福島県</v>
      </c>
      <c r="G831" s="4" t="str">
        <f t="shared" si="25"/>
        <v>公立</v>
      </c>
      <c r="H831" s="7" t="str">
        <f>IF($D831="上記以外の高等学校等",_xlfn.XLOOKUP(IF(VALUE(LEFT($E831,2))&gt;10,VALUE(LEFT($E831,2)),"0"&amp;VALUE(LEFT($E831,2))),Sheet1!$E:$E,Sheet1!$F:$F)&amp;"所在の"&amp;$D831,IF(OR($B831=1,$B831=2),$D831&amp;$C831,IF($B831=3,$D831&amp;"学校",IF($B831=6,_xlfn.TEXTBEFORE($D831,"高専")&amp;$C831,IF($B831=8,$C831&amp;"（"&amp;$D831&amp;"）",IF($B831=9,$D831,""))))))</f>
        <v>いわき翠の杜高等学校</v>
      </c>
    </row>
    <row r="832" spans="1:8">
      <c r="A832" s="4">
        <v>2</v>
      </c>
      <c r="B832" s="7">
        <v>1</v>
      </c>
      <c r="C832" s="7" t="str">
        <f t="shared" si="24"/>
        <v>高等学校</v>
      </c>
      <c r="D832" s="7" t="s">
        <v>10019</v>
      </c>
      <c r="E832" s="8" t="s">
        <v>10020</v>
      </c>
      <c r="F832" s="4" t="str">
        <f>IFERROR(IF(VALUE(LEFT($E832,5))&gt;50000,"",_xlfn.XLOOKUP(IF(VALUE(LEFT($E832,2))&gt;9,VALUE(LEFT($E832,2)),"0"&amp;VALUE(LEFT($E832,2))),Sheet1!$E:$E,Sheet1!$F:$F)),"")</f>
        <v>福島県</v>
      </c>
      <c r="G832" s="4" t="str">
        <f t="shared" si="25"/>
        <v>公立</v>
      </c>
      <c r="H832" s="7" t="str">
        <f>IF($D832="上記以外の高等学校等",_xlfn.XLOOKUP(IF(VALUE(LEFT($E832,2))&gt;10,VALUE(LEFT($E832,2)),"0"&amp;VALUE(LEFT($E832,2))),Sheet1!$E:$E,Sheet1!$F:$F)&amp;"所在の"&amp;$D832,IF(OR($B832=1,$B832=2),$D832&amp;$C832,IF($B832=3,$D832&amp;"学校",IF($B832=6,_xlfn.TEXTBEFORE($D832,"高専")&amp;$C832,IF($B832=8,$C832&amp;"（"&amp;$D832&amp;"）",IF($B832=9,$D832,""))))))</f>
        <v>修明高等学校</v>
      </c>
    </row>
    <row r="833" spans="1:8">
      <c r="A833" s="4">
        <v>2</v>
      </c>
      <c r="B833" s="7">
        <v>1</v>
      </c>
      <c r="C833" s="7" t="str">
        <f t="shared" si="24"/>
        <v>高等学校</v>
      </c>
      <c r="D833" s="7" t="s">
        <v>10017</v>
      </c>
      <c r="E833" s="8" t="s">
        <v>10018</v>
      </c>
      <c r="F833" s="4" t="str">
        <f>IFERROR(IF(VALUE(LEFT($E833,5))&gt;50000,"",_xlfn.XLOOKUP(IF(VALUE(LEFT($E833,2))&gt;9,VALUE(LEFT($E833,2)),"0"&amp;VALUE(LEFT($E833,2))),Sheet1!$E:$E,Sheet1!$F:$F)),"")</f>
        <v>福島県</v>
      </c>
      <c r="G833" s="4" t="str">
        <f t="shared" si="25"/>
        <v>公立</v>
      </c>
      <c r="H833" s="7" t="str">
        <f>IF($D833="上記以外の高等学校等",_xlfn.XLOOKUP(IF(VALUE(LEFT($E833,2))&gt;10,VALUE(LEFT($E833,2)),"0"&amp;VALUE(LEFT($E833,2))),Sheet1!$E:$E,Sheet1!$F:$F)&amp;"所在の"&amp;$D833,IF(OR($B833=1,$B833=2),$D833&amp;$C833,IF($B833=3,$D833&amp;"学校",IF($B833=6,_xlfn.TEXTBEFORE($D833,"高専")&amp;$C833,IF($B833=8,$C833&amp;"（"&amp;$D833&amp;"）",IF($B833=9,$D833,""))))))</f>
        <v>喜多方桐桜高等学校</v>
      </c>
    </row>
    <row r="834" spans="1:8">
      <c r="A834" s="4">
        <v>2</v>
      </c>
      <c r="B834" s="7">
        <v>1</v>
      </c>
      <c r="C834" s="7" t="str">
        <f t="shared" si="24"/>
        <v>高等学校</v>
      </c>
      <c r="D834" s="7" t="s">
        <v>10015</v>
      </c>
      <c r="E834" s="8" t="s">
        <v>10016</v>
      </c>
      <c r="F834" s="4" t="str">
        <f>IFERROR(IF(VALUE(LEFT($E834,5))&gt;50000,"",_xlfn.XLOOKUP(IF(VALUE(LEFT($E834,2))&gt;9,VALUE(LEFT($E834,2)),"0"&amp;VALUE(LEFT($E834,2))),Sheet1!$E:$E,Sheet1!$F:$F)),"")</f>
        <v>福島県</v>
      </c>
      <c r="G834" s="4" t="str">
        <f t="shared" si="25"/>
        <v>公立</v>
      </c>
      <c r="H834" s="7" t="str">
        <f>IF($D834="上記以外の高等学校等",_xlfn.XLOOKUP(IF(VALUE(LEFT($E834,2))&gt;10,VALUE(LEFT($E834,2)),"0"&amp;VALUE(LEFT($E834,2))),Sheet1!$E:$E,Sheet1!$F:$F)&amp;"所在の"&amp;$D834,IF(OR($B834=1,$B834=2),$D834&amp;$C834,IF($B834=3,$D834&amp;"学校",IF($B834=6,_xlfn.TEXTBEFORE($D834,"高専")&amp;$C834,IF($B834=8,$C834&amp;"（"&amp;$D834&amp;"）",IF($B834=9,$D834,""))))))</f>
        <v>ふたば未来学園高等学校</v>
      </c>
    </row>
    <row r="835" spans="1:8">
      <c r="A835" s="4">
        <v>2</v>
      </c>
      <c r="B835" s="7">
        <v>1</v>
      </c>
      <c r="C835" s="7" t="str">
        <f t="shared" ref="C835:C898" si="26">IF($B835=1,"高等学校",IF($B835=2,"中等教育学校",IF($B835=3,"特別支援学校",IF($B835=6,"高等専門学校",IF($B835=8,"高等学校卒業程度認定試験等","")))))</f>
        <v>高等学校</v>
      </c>
      <c r="D835" s="7" t="s">
        <v>10013</v>
      </c>
      <c r="E835" s="8" t="s">
        <v>10014</v>
      </c>
      <c r="F835" s="4" t="str">
        <f>IFERROR(IF(VALUE(LEFT($E835,5))&gt;50000,"",_xlfn.XLOOKUP(IF(VALUE(LEFT($E835,2))&gt;9,VALUE(LEFT($E835,2)),"0"&amp;VALUE(LEFT($E835,2))),Sheet1!$E:$E,Sheet1!$F:$F)),"")</f>
        <v>福島県</v>
      </c>
      <c r="G835" s="4" t="str">
        <f t="shared" ref="G835:G898" si="27">IF($A835=1,"国立",IF($A835=7,"私立",IF($A835&lt;7,"公立","")))</f>
        <v>公立</v>
      </c>
      <c r="H835" s="7" t="str">
        <f>IF($D835="上記以外の高等学校等",_xlfn.XLOOKUP(IF(VALUE(LEFT($E835,2))&gt;10,VALUE(LEFT($E835,2)),"0"&amp;VALUE(LEFT($E835,2))),Sheet1!$E:$E,Sheet1!$F:$F)&amp;"所在の"&amp;$D835,IF(OR($B835=1,$B835=2),$D835&amp;$C835,IF($B835=3,$D835&amp;"学校",IF($B835=6,_xlfn.TEXTBEFORE($D835,"高専")&amp;$C835,IF($B835=8,$C835&amp;"（"&amp;$D835&amp;"）",IF($B835=9,$D835,""))))))</f>
        <v>小高産業技術高等学校</v>
      </c>
    </row>
    <row r="836" spans="1:8">
      <c r="A836" s="4">
        <v>2</v>
      </c>
      <c r="B836" s="7">
        <v>3</v>
      </c>
      <c r="C836" s="7" t="str">
        <f t="shared" si="26"/>
        <v>特別支援学校</v>
      </c>
      <c r="D836" s="7" t="s">
        <v>10011</v>
      </c>
      <c r="E836" s="8" t="s">
        <v>10012</v>
      </c>
      <c r="F836" s="4" t="str">
        <f>IFERROR(IF(VALUE(LEFT($E836,5))&gt;50000,"",_xlfn.XLOOKUP(IF(VALUE(LEFT($E836,2))&gt;9,VALUE(LEFT($E836,2)),"0"&amp;VALUE(LEFT($E836,2))),Sheet1!$E:$E,Sheet1!$F:$F)),"")</f>
        <v>福島県</v>
      </c>
      <c r="G836" s="4" t="str">
        <f t="shared" si="27"/>
        <v>公立</v>
      </c>
      <c r="H836" s="7" t="str">
        <f>IF($D836="上記以外の高等学校等",_xlfn.XLOOKUP(IF(VALUE(LEFT($E836,2))&gt;10,VALUE(LEFT($E836,2)),"0"&amp;VALUE(LEFT($E836,2))),Sheet1!$E:$E,Sheet1!$F:$F)&amp;"所在の"&amp;$D836,IF(OR($B836=1,$B836=2),$D836&amp;$C836,IF($B836=3,$D836&amp;"学校",IF($B836=6,_xlfn.TEXTBEFORE($D836,"高専")&amp;$C836,IF($B836=8,$C836&amp;"（"&amp;$D836&amp;"）",IF($B836=9,$D836,""))))))</f>
        <v>あだち支援学校</v>
      </c>
    </row>
    <row r="837" spans="1:8">
      <c r="A837" s="4">
        <v>2</v>
      </c>
      <c r="B837" s="7">
        <v>3</v>
      </c>
      <c r="C837" s="7" t="str">
        <f t="shared" si="26"/>
        <v>特別支援学校</v>
      </c>
      <c r="D837" s="7" t="s">
        <v>10009</v>
      </c>
      <c r="E837" s="8" t="s">
        <v>10010</v>
      </c>
      <c r="F837" s="4" t="str">
        <f>IFERROR(IF(VALUE(LEFT($E837,5))&gt;50000,"",_xlfn.XLOOKUP(IF(VALUE(LEFT($E837,2))&gt;9,VALUE(LEFT($E837,2)),"0"&amp;VALUE(LEFT($E837,2))),Sheet1!$E:$E,Sheet1!$F:$F)),"")</f>
        <v>福島県</v>
      </c>
      <c r="G837" s="4" t="str">
        <f t="shared" si="27"/>
        <v>公立</v>
      </c>
      <c r="H837" s="7" t="str">
        <f>IF($D837="上記以外の高等学校等",_xlfn.XLOOKUP(IF(VALUE(LEFT($E837,2))&gt;10,VALUE(LEFT($E837,2)),"0"&amp;VALUE(LEFT($E837,2))),Sheet1!$E:$E,Sheet1!$F:$F)&amp;"所在の"&amp;$D837,IF(OR($B837=1,$B837=2),$D837&amp;$C837,IF($B837=3,$D837&amp;"学校",IF($B837=6,_xlfn.TEXTBEFORE($D837,"高専")&amp;$C837,IF($B837=8,$C837&amp;"（"&amp;$D837&amp;"）",IF($B837=9,$D837,""))))))</f>
        <v>みなみあいづ支援学校</v>
      </c>
    </row>
    <row r="838" spans="1:8">
      <c r="A838" s="4">
        <v>2</v>
      </c>
      <c r="B838" s="7">
        <v>3</v>
      </c>
      <c r="C838" s="7" t="str">
        <f t="shared" si="26"/>
        <v>特別支援学校</v>
      </c>
      <c r="D838" s="7" t="s">
        <v>10007</v>
      </c>
      <c r="E838" s="8" t="s">
        <v>10008</v>
      </c>
      <c r="F838" s="4" t="str">
        <f>IFERROR(IF(VALUE(LEFT($E838,5))&gt;50000,"",_xlfn.XLOOKUP(IF(VALUE(LEFT($E838,2))&gt;9,VALUE(LEFT($E838,2)),"0"&amp;VALUE(LEFT($E838,2))),Sheet1!$E:$E,Sheet1!$F:$F)),"")</f>
        <v>福島県</v>
      </c>
      <c r="G838" s="4" t="str">
        <f t="shared" si="27"/>
        <v>公立</v>
      </c>
      <c r="H838" s="7" t="str">
        <f>IF($D838="上記以外の高等学校等",_xlfn.XLOOKUP(IF(VALUE(LEFT($E838,2))&gt;10,VALUE(LEFT($E838,2)),"0"&amp;VALUE(LEFT($E838,2))),Sheet1!$E:$E,Sheet1!$F:$F)&amp;"所在の"&amp;$D838,IF(OR($B838=1,$B838=2),$D838&amp;$C838,IF($B838=3,$D838&amp;"学校",IF($B838=6,_xlfn.TEXTBEFORE($D838,"高専")&amp;$C838,IF($B838=8,$C838&amp;"（"&amp;$D838&amp;"）",IF($B838=9,$D838,""))))))</f>
        <v>相馬支援学校</v>
      </c>
    </row>
    <row r="839" spans="1:8">
      <c r="A839" s="4">
        <v>2</v>
      </c>
      <c r="B839" s="7">
        <v>3</v>
      </c>
      <c r="C839" s="7" t="str">
        <f t="shared" si="26"/>
        <v>特別支援学校</v>
      </c>
      <c r="D839" s="7" t="s">
        <v>10005</v>
      </c>
      <c r="E839" s="8" t="s">
        <v>10006</v>
      </c>
      <c r="F839" s="4" t="str">
        <f>IFERROR(IF(VALUE(LEFT($E839,5))&gt;50000,"",_xlfn.XLOOKUP(IF(VALUE(LEFT($E839,2))&gt;9,VALUE(LEFT($E839,2)),"0"&amp;VALUE(LEFT($E839,2))),Sheet1!$E:$E,Sheet1!$F:$F)),"")</f>
        <v>福島県</v>
      </c>
      <c r="G839" s="4" t="str">
        <f t="shared" si="27"/>
        <v>公立</v>
      </c>
      <c r="H839" s="7" t="str">
        <f>IF($D839="上記以外の高等学校等",_xlfn.XLOOKUP(IF(VALUE(LEFT($E839,2))&gt;10,VALUE(LEFT($E839,2)),"0"&amp;VALUE(LEFT($E839,2))),Sheet1!$E:$E,Sheet1!$F:$F)&amp;"所在の"&amp;$D839,IF(OR($B839=1,$B839=2),$D839&amp;$C839,IF($B839=3,$D839&amp;"学校",IF($B839=6,_xlfn.TEXTBEFORE($D839,"高専")&amp;$C839,IF($B839=8,$C839&amp;"（"&amp;$D839&amp;"）",IF($B839=9,$D839,""))))))</f>
        <v>たむら支援学校</v>
      </c>
    </row>
    <row r="840" spans="1:8">
      <c r="A840" s="4">
        <v>2</v>
      </c>
      <c r="B840" s="7">
        <v>3</v>
      </c>
      <c r="C840" s="7" t="str">
        <f t="shared" si="26"/>
        <v>特別支援学校</v>
      </c>
      <c r="D840" s="7" t="s">
        <v>10003</v>
      </c>
      <c r="E840" s="8" t="s">
        <v>10004</v>
      </c>
      <c r="F840" s="4" t="str">
        <f>IFERROR(IF(VALUE(LEFT($E840,5))&gt;50000,"",_xlfn.XLOOKUP(IF(VALUE(LEFT($E840,2))&gt;9,VALUE(LEFT($E840,2)),"0"&amp;VALUE(LEFT($E840,2))),Sheet1!$E:$E,Sheet1!$F:$F)),"")</f>
        <v>福島県</v>
      </c>
      <c r="G840" s="4" t="str">
        <f t="shared" si="27"/>
        <v>公立</v>
      </c>
      <c r="H840" s="7" t="str">
        <f>IF($D840="上記以外の高等学校等",_xlfn.XLOOKUP(IF(VALUE(LEFT($E840,2))&gt;10,VALUE(LEFT($E840,2)),"0"&amp;VALUE(LEFT($E840,2))),Sheet1!$E:$E,Sheet1!$F:$F)&amp;"所在の"&amp;$D840,IF(OR($B840=1,$B840=2),$D840&amp;$C840,IF($B840=3,$D840&amp;"学校",IF($B840=6,_xlfn.TEXTBEFORE($D840,"高専")&amp;$C840,IF($B840=8,$C840&amp;"（"&amp;$D840&amp;"）",IF($B840=9,$D840,""))))))</f>
        <v>だて支援学校</v>
      </c>
    </row>
    <row r="841" spans="1:8">
      <c r="A841" s="4">
        <v>2</v>
      </c>
      <c r="B841" s="7">
        <v>3</v>
      </c>
      <c r="C841" s="7" t="str">
        <f t="shared" si="26"/>
        <v>特別支援学校</v>
      </c>
      <c r="D841" s="7" t="s">
        <v>10001</v>
      </c>
      <c r="E841" s="8" t="s">
        <v>10002</v>
      </c>
      <c r="F841" s="4" t="str">
        <f>IFERROR(IF(VALUE(LEFT($E841,5))&gt;50000,"",_xlfn.XLOOKUP(IF(VALUE(LEFT($E841,2))&gt;9,VALUE(LEFT($E841,2)),"0"&amp;VALUE(LEFT($E841,2))),Sheet1!$E:$E,Sheet1!$F:$F)),"")</f>
        <v>福島県</v>
      </c>
      <c r="G841" s="4" t="str">
        <f t="shared" si="27"/>
        <v>公立</v>
      </c>
      <c r="H841" s="7" t="str">
        <f>IF($D841="上記以外の高等学校等",_xlfn.XLOOKUP(IF(VALUE(LEFT($E841,2))&gt;10,VALUE(LEFT($E841,2)),"0"&amp;VALUE(LEFT($E841,2))),Sheet1!$E:$E,Sheet1!$F:$F)&amp;"所在の"&amp;$D841,IF(OR($B841=1,$B841=2),$D841&amp;$C841,IF($B841=3,$D841&amp;"学校",IF($B841=6,_xlfn.TEXTBEFORE($D841,"高専")&amp;$C841,IF($B841=8,$C841&amp;"（"&amp;$D841&amp;"）",IF($B841=9,$D841,""))))))</f>
        <v>西郷支援学校</v>
      </c>
    </row>
    <row r="842" spans="1:8">
      <c r="A842" s="4">
        <v>2</v>
      </c>
      <c r="B842" s="7">
        <v>3</v>
      </c>
      <c r="C842" s="7" t="str">
        <f t="shared" si="26"/>
        <v>特別支援学校</v>
      </c>
      <c r="D842" s="7" t="s">
        <v>9999</v>
      </c>
      <c r="E842" s="8" t="s">
        <v>10000</v>
      </c>
      <c r="F842" s="4" t="str">
        <f>IFERROR(IF(VALUE(LEFT($E842,5))&gt;50000,"",_xlfn.XLOOKUP(IF(VALUE(LEFT($E842,2))&gt;9,VALUE(LEFT($E842,2)),"0"&amp;VALUE(LEFT($E842,2))),Sheet1!$E:$E,Sheet1!$F:$F)),"")</f>
        <v>福島県</v>
      </c>
      <c r="G842" s="4" t="str">
        <f t="shared" si="27"/>
        <v>公立</v>
      </c>
      <c r="H842" s="7" t="str">
        <f>IF($D842="上記以外の高等学校等",_xlfn.XLOOKUP(IF(VALUE(LEFT($E842,2))&gt;10,VALUE(LEFT($E842,2)),"0"&amp;VALUE(LEFT($E842,2))),Sheet1!$E:$E,Sheet1!$F:$F)&amp;"所在の"&amp;$D842,IF(OR($B842=1,$B842=2),$D842&amp;$C842,IF($B842=3,$D842&amp;"学校",IF($B842=6,_xlfn.TEXTBEFORE($D842,"高専")&amp;$C842,IF($B842=8,$C842&amp;"（"&amp;$D842&amp;"）",IF($B842=9,$D842,""))))))</f>
        <v>大笹生支援学校</v>
      </c>
    </row>
    <row r="843" spans="1:8">
      <c r="A843" s="4">
        <v>2</v>
      </c>
      <c r="B843" s="7">
        <v>3</v>
      </c>
      <c r="C843" s="7" t="str">
        <f t="shared" si="26"/>
        <v>特別支援学校</v>
      </c>
      <c r="D843" s="7" t="s">
        <v>9997</v>
      </c>
      <c r="E843" s="8" t="s">
        <v>9998</v>
      </c>
      <c r="F843" s="4" t="str">
        <f>IFERROR(IF(VALUE(LEFT($E843,5))&gt;50000,"",_xlfn.XLOOKUP(IF(VALUE(LEFT($E843,2))&gt;9,VALUE(LEFT($E843,2)),"0"&amp;VALUE(LEFT($E843,2))),Sheet1!$E:$E,Sheet1!$F:$F)),"")</f>
        <v>福島県</v>
      </c>
      <c r="G843" s="4" t="str">
        <f t="shared" si="27"/>
        <v>公立</v>
      </c>
      <c r="H843" s="7" t="str">
        <f>IF($D843="上記以外の高等学校等",_xlfn.XLOOKUP(IF(VALUE(LEFT($E843,2))&gt;10,VALUE(LEFT($E843,2)),"0"&amp;VALUE(LEFT($E843,2))),Sheet1!$E:$E,Sheet1!$F:$F)&amp;"所在の"&amp;$D843,IF(OR($B843=1,$B843=2),$D843&amp;$C843,IF($B843=3,$D843&amp;"学校",IF($B843=6,_xlfn.TEXTBEFORE($D843,"高専")&amp;$C843,IF($B843=8,$C843&amp;"（"&amp;$D843&amp;"）",IF($B843=9,$D843,""))))))</f>
        <v>石川支援学校</v>
      </c>
    </row>
    <row r="844" spans="1:8">
      <c r="A844" s="4">
        <v>2</v>
      </c>
      <c r="B844" s="7">
        <v>3</v>
      </c>
      <c r="C844" s="7" t="str">
        <f t="shared" si="26"/>
        <v>特別支援学校</v>
      </c>
      <c r="D844" s="7" t="s">
        <v>9995</v>
      </c>
      <c r="E844" s="8" t="s">
        <v>9996</v>
      </c>
      <c r="F844" s="4" t="str">
        <f>IFERROR(IF(VALUE(LEFT($E844,5))&gt;50000,"",_xlfn.XLOOKUP(IF(VALUE(LEFT($E844,2))&gt;9,VALUE(LEFT($E844,2)),"0"&amp;VALUE(LEFT($E844,2))),Sheet1!$E:$E,Sheet1!$F:$F)),"")</f>
        <v>福島県</v>
      </c>
      <c r="G844" s="4" t="str">
        <f t="shared" si="27"/>
        <v>公立</v>
      </c>
      <c r="H844" s="7" t="str">
        <f>IF($D844="上記以外の高等学校等",_xlfn.XLOOKUP(IF(VALUE(LEFT($E844,2))&gt;10,VALUE(LEFT($E844,2)),"0"&amp;VALUE(LEFT($E844,2))),Sheet1!$E:$E,Sheet1!$F:$F)&amp;"所在の"&amp;$D844,IF(OR($B844=1,$B844=2),$D844&amp;$C844,IF($B844=3,$D844&amp;"学校",IF($B844=6,_xlfn.TEXTBEFORE($D844,"高専")&amp;$C844,IF($B844=8,$C844&amp;"（"&amp;$D844&amp;"）",IF($B844=9,$D844,""))))))</f>
        <v>猪苗代支援学校</v>
      </c>
    </row>
    <row r="845" spans="1:8">
      <c r="A845" s="4">
        <v>2</v>
      </c>
      <c r="B845" s="7">
        <v>3</v>
      </c>
      <c r="C845" s="7" t="str">
        <f t="shared" si="26"/>
        <v>特別支援学校</v>
      </c>
      <c r="D845" s="7" t="s">
        <v>1903</v>
      </c>
      <c r="E845" s="8" t="s">
        <v>9994</v>
      </c>
      <c r="F845" s="4" t="str">
        <f>IFERROR(IF(VALUE(LEFT($E845,5))&gt;50000,"",_xlfn.XLOOKUP(IF(VALUE(LEFT($E845,2))&gt;9,VALUE(LEFT($E845,2)),"0"&amp;VALUE(LEFT($E845,2))),Sheet1!$E:$E,Sheet1!$F:$F)),"")</f>
        <v>福島県</v>
      </c>
      <c r="G845" s="4" t="str">
        <f t="shared" si="27"/>
        <v>公立</v>
      </c>
      <c r="H845" s="7" t="str">
        <f>IF($D845="上記以外の高等学校等",_xlfn.XLOOKUP(IF(VALUE(LEFT($E845,2))&gt;10,VALUE(LEFT($E845,2)),"0"&amp;VALUE(LEFT($E845,2))),Sheet1!$E:$E,Sheet1!$F:$F)&amp;"所在の"&amp;$D845,IF(OR($B845=1,$B845=2),$D845&amp;$C845,IF($B845=3,$D845&amp;"学校",IF($B845=6,_xlfn.TEXTBEFORE($D845,"高専")&amp;$C845,IF($B845=8,$C845&amp;"（"&amp;$D845&amp;"）",IF($B845=9,$D845,""))))))</f>
        <v>視覚支援学校</v>
      </c>
    </row>
    <row r="846" spans="1:8">
      <c r="A846" s="4">
        <v>2</v>
      </c>
      <c r="B846" s="7">
        <v>3</v>
      </c>
      <c r="C846" s="7" t="str">
        <f t="shared" si="26"/>
        <v>特別支援学校</v>
      </c>
      <c r="D846" s="7" t="s">
        <v>1901</v>
      </c>
      <c r="E846" s="8" t="s">
        <v>9993</v>
      </c>
      <c r="F846" s="4" t="str">
        <f>IFERROR(IF(VALUE(LEFT($E846,5))&gt;50000,"",_xlfn.XLOOKUP(IF(VALUE(LEFT($E846,2))&gt;9,VALUE(LEFT($E846,2)),"0"&amp;VALUE(LEFT($E846,2))),Sheet1!$E:$E,Sheet1!$F:$F)),"")</f>
        <v>福島県</v>
      </c>
      <c r="G846" s="4" t="str">
        <f t="shared" si="27"/>
        <v>公立</v>
      </c>
      <c r="H846" s="7" t="str">
        <f>IF($D846="上記以外の高等学校等",_xlfn.XLOOKUP(IF(VALUE(LEFT($E846,2))&gt;10,VALUE(LEFT($E846,2)),"0"&amp;VALUE(LEFT($E846,2))),Sheet1!$E:$E,Sheet1!$F:$F)&amp;"所在の"&amp;$D846,IF(OR($B846=1,$B846=2),$D846&amp;$C846,IF($B846=3,$D846&amp;"学校",IF($B846=6,_xlfn.TEXTBEFORE($D846,"高専")&amp;$C846,IF($B846=8,$C846&amp;"（"&amp;$D846&amp;"）",IF($B846=9,$D846,""))))))</f>
        <v>聴覚支援学校</v>
      </c>
    </row>
    <row r="847" spans="1:8">
      <c r="A847" s="4">
        <v>2</v>
      </c>
      <c r="B847" s="7">
        <v>3</v>
      </c>
      <c r="C847" s="7" t="str">
        <f t="shared" si="26"/>
        <v>特別支援学校</v>
      </c>
      <c r="D847" s="7" t="s">
        <v>9991</v>
      </c>
      <c r="E847" s="8" t="s">
        <v>9992</v>
      </c>
      <c r="F847" s="4" t="str">
        <f>IFERROR(IF(VALUE(LEFT($E847,5))&gt;50000,"",_xlfn.XLOOKUP(IF(VALUE(LEFT($E847,2))&gt;9,VALUE(LEFT($E847,2)),"0"&amp;VALUE(LEFT($E847,2))),Sheet1!$E:$E,Sheet1!$F:$F)),"")</f>
        <v>福島県</v>
      </c>
      <c r="G847" s="4" t="str">
        <f t="shared" si="27"/>
        <v>公立</v>
      </c>
      <c r="H847" s="7" t="str">
        <f>IF($D847="上記以外の高等学校等",_xlfn.XLOOKUP(IF(VALUE(LEFT($E847,2))&gt;10,VALUE(LEFT($E847,2)),"0"&amp;VALUE(LEFT($E847,2))),Sheet1!$E:$E,Sheet1!$F:$F)&amp;"所在の"&amp;$D847,IF(OR($B847=1,$B847=2),$D847&amp;$C847,IF($B847=3,$D847&amp;"学校",IF($B847=6,_xlfn.TEXTBEFORE($D847,"高専")&amp;$C847,IF($B847=8,$C847&amp;"（"&amp;$D847&amp;"）",IF($B847=9,$D847,""))))))</f>
        <v>郡山支援学校</v>
      </c>
    </row>
    <row r="848" spans="1:8">
      <c r="A848" s="4">
        <v>3</v>
      </c>
      <c r="B848" s="7">
        <v>3</v>
      </c>
      <c r="C848" s="7" t="str">
        <f t="shared" si="26"/>
        <v>特別支援学校</v>
      </c>
      <c r="D848" s="7" t="s">
        <v>9989</v>
      </c>
      <c r="E848" s="8" t="s">
        <v>9990</v>
      </c>
      <c r="F848" s="4" t="str">
        <f>IFERROR(IF(VALUE(LEFT($E848,5))&gt;50000,"",_xlfn.XLOOKUP(IF(VALUE(LEFT($E848,2))&gt;9,VALUE(LEFT($E848,2)),"0"&amp;VALUE(LEFT($E848,2))),Sheet1!$E:$E,Sheet1!$F:$F)),"")</f>
        <v>福島県</v>
      </c>
      <c r="G848" s="4" t="str">
        <f t="shared" si="27"/>
        <v>公立</v>
      </c>
      <c r="H848" s="7" t="str">
        <f>IF($D848="上記以外の高等学校等",_xlfn.XLOOKUP(IF(VALUE(LEFT($E848,2))&gt;10,VALUE(LEFT($E848,2)),"0"&amp;VALUE(LEFT($E848,2))),Sheet1!$E:$E,Sheet1!$F:$F)&amp;"所在の"&amp;$D848,IF(OR($B848=1,$B848=2),$D848&amp;$C848,IF($B848=3,$D848&amp;"学校",IF($B848=6,_xlfn.TEXTBEFORE($D848,"高専")&amp;$C848,IF($B848=8,$C848&amp;"（"&amp;$D848&amp;"）",IF($B848=9,$D848,""))))))</f>
        <v>ふくしま支援学校</v>
      </c>
    </row>
    <row r="849" spans="1:8">
      <c r="A849" s="4">
        <v>2</v>
      </c>
      <c r="B849" s="7">
        <v>3</v>
      </c>
      <c r="C849" s="7" t="str">
        <f t="shared" si="26"/>
        <v>特別支援学校</v>
      </c>
      <c r="D849" s="7" t="s">
        <v>9987</v>
      </c>
      <c r="E849" s="8" t="s">
        <v>9988</v>
      </c>
      <c r="F849" s="4" t="str">
        <f>IFERROR(IF(VALUE(LEFT($E849,5))&gt;50000,"",_xlfn.XLOOKUP(IF(VALUE(LEFT($E849,2))&gt;9,VALUE(LEFT($E849,2)),"0"&amp;VALUE(LEFT($E849,2))),Sheet1!$E:$E,Sheet1!$F:$F)),"")</f>
        <v>福島県</v>
      </c>
      <c r="G849" s="4" t="str">
        <f t="shared" si="27"/>
        <v>公立</v>
      </c>
      <c r="H849" s="7" t="str">
        <f>IF($D849="上記以外の高等学校等",_xlfn.XLOOKUP(IF(VALUE(LEFT($E849,2))&gt;10,VALUE(LEFT($E849,2)),"0"&amp;VALUE(LEFT($E849,2))),Sheet1!$E:$E,Sheet1!$F:$F)&amp;"所在の"&amp;$D849,IF(OR($B849=1,$B849=2),$D849&amp;$C849,IF($B849=3,$D849&amp;"学校",IF($B849=6,_xlfn.TEXTBEFORE($D849,"高専")&amp;$C849,IF($B849=8,$C849&amp;"（"&amp;$D849&amp;"）",IF($B849=9,$D849,""))))))</f>
        <v>須賀川支援学校</v>
      </c>
    </row>
    <row r="850" spans="1:8">
      <c r="A850" s="4">
        <v>2</v>
      </c>
      <c r="B850" s="7">
        <v>3</v>
      </c>
      <c r="C850" s="7" t="str">
        <f t="shared" si="26"/>
        <v>特別支援学校</v>
      </c>
      <c r="D850" s="7" t="s">
        <v>9985</v>
      </c>
      <c r="E850" s="8" t="s">
        <v>9986</v>
      </c>
      <c r="F850" s="4" t="str">
        <f>IFERROR(IF(VALUE(LEFT($E850,5))&gt;50000,"",_xlfn.XLOOKUP(IF(VALUE(LEFT($E850,2))&gt;9,VALUE(LEFT($E850,2)),"0"&amp;VALUE(LEFT($E850,2))),Sheet1!$E:$E,Sheet1!$F:$F)),"")</f>
        <v>福島県</v>
      </c>
      <c r="G850" s="4" t="str">
        <f t="shared" si="27"/>
        <v>公立</v>
      </c>
      <c r="H850" s="7" t="str">
        <f>IF($D850="上記以外の高等学校等",_xlfn.XLOOKUP(IF(VALUE(LEFT($E850,2))&gt;10,VALUE(LEFT($E850,2)),"0"&amp;VALUE(LEFT($E850,2))),Sheet1!$E:$E,Sheet1!$F:$F)&amp;"所在の"&amp;$D850,IF(OR($B850=1,$B850=2),$D850&amp;$C850,IF($B850=3,$D850&amp;"学校",IF($B850=6,_xlfn.TEXTBEFORE($D850,"高専")&amp;$C850,IF($B850=8,$C850&amp;"（"&amp;$D850&amp;"）",IF($B850=9,$D850,""))))))</f>
        <v>平支援学校</v>
      </c>
    </row>
    <row r="851" spans="1:8">
      <c r="A851" s="4">
        <v>2</v>
      </c>
      <c r="B851" s="7">
        <v>3</v>
      </c>
      <c r="C851" s="7" t="str">
        <f t="shared" si="26"/>
        <v>特別支援学校</v>
      </c>
      <c r="D851" s="7" t="s">
        <v>9983</v>
      </c>
      <c r="E851" s="8" t="s">
        <v>9984</v>
      </c>
      <c r="F851" s="4" t="str">
        <f>IFERROR(IF(VALUE(LEFT($E851,5))&gt;50000,"",_xlfn.XLOOKUP(IF(VALUE(LEFT($E851,2))&gt;9,VALUE(LEFT($E851,2)),"0"&amp;VALUE(LEFT($E851,2))),Sheet1!$E:$E,Sheet1!$F:$F)),"")</f>
        <v>福島県</v>
      </c>
      <c r="G851" s="4" t="str">
        <f t="shared" si="27"/>
        <v>公立</v>
      </c>
      <c r="H851" s="7" t="str">
        <f>IF($D851="上記以外の高等学校等",_xlfn.XLOOKUP(IF(VALUE(LEFT($E851,2))&gt;10,VALUE(LEFT($E851,2)),"0"&amp;VALUE(LEFT($E851,2))),Sheet1!$E:$E,Sheet1!$F:$F)&amp;"所在の"&amp;$D851,IF(OR($B851=1,$B851=2),$D851&amp;$C851,IF($B851=3,$D851&amp;"学校",IF($B851=6,_xlfn.TEXTBEFORE($D851,"高専")&amp;$C851,IF($B851=8,$C851&amp;"（"&amp;$D851&amp;"）",IF($B851=9,$D851,""))))))</f>
        <v>いわき支援学校</v>
      </c>
    </row>
    <row r="852" spans="1:8">
      <c r="A852" s="4">
        <v>2</v>
      </c>
      <c r="B852" s="7">
        <v>3</v>
      </c>
      <c r="C852" s="7" t="str">
        <f t="shared" si="26"/>
        <v>特別支援学校</v>
      </c>
      <c r="D852" s="7" t="s">
        <v>9981</v>
      </c>
      <c r="E852" s="8" t="s">
        <v>9982</v>
      </c>
      <c r="F852" s="4" t="str">
        <f>IFERROR(IF(VALUE(LEFT($E852,5))&gt;50000,"",_xlfn.XLOOKUP(IF(VALUE(LEFT($E852,2))&gt;9,VALUE(LEFT($E852,2)),"0"&amp;VALUE(LEFT($E852,2))),Sheet1!$E:$E,Sheet1!$F:$F)),"")</f>
        <v>福島県</v>
      </c>
      <c r="G852" s="4" t="str">
        <f t="shared" si="27"/>
        <v>公立</v>
      </c>
      <c r="H852" s="7" t="str">
        <f>IF($D852="上記以外の高等学校等",_xlfn.XLOOKUP(IF(VALUE(LEFT($E852,2))&gt;10,VALUE(LEFT($E852,2)),"0"&amp;VALUE(LEFT($E852,2))),Sheet1!$E:$E,Sheet1!$F:$F)&amp;"所在の"&amp;$D852,IF(OR($B852=1,$B852=2),$D852&amp;$C852,IF($B852=3,$D852&amp;"学校",IF($B852=6,_xlfn.TEXTBEFORE($D852,"高専")&amp;$C852,IF($B852=8,$C852&amp;"（"&amp;$D852&amp;"）",IF($B852=9,$D852,""))))))</f>
        <v>会津支援学校</v>
      </c>
    </row>
    <row r="853" spans="1:8">
      <c r="A853" s="4">
        <v>2</v>
      </c>
      <c r="B853" s="7">
        <v>3</v>
      </c>
      <c r="C853" s="7" t="str">
        <f t="shared" si="26"/>
        <v>特別支援学校</v>
      </c>
      <c r="D853" s="7" t="s">
        <v>9979</v>
      </c>
      <c r="E853" s="8" t="s">
        <v>9980</v>
      </c>
      <c r="F853" s="4" t="str">
        <f>IFERROR(IF(VALUE(LEFT($E853,5))&gt;50000,"",_xlfn.XLOOKUP(IF(VALUE(LEFT($E853,2))&gt;9,VALUE(LEFT($E853,2)),"0"&amp;VALUE(LEFT($E853,2))),Sheet1!$E:$E,Sheet1!$F:$F)),"")</f>
        <v>福島県</v>
      </c>
      <c r="G853" s="4" t="str">
        <f t="shared" si="27"/>
        <v>公立</v>
      </c>
      <c r="H853" s="7" t="str">
        <f>IF($D853="上記以外の高等学校等",_xlfn.XLOOKUP(IF(VALUE(LEFT($E853,2))&gt;10,VALUE(LEFT($E853,2)),"0"&amp;VALUE(LEFT($E853,2))),Sheet1!$E:$E,Sheet1!$F:$F)&amp;"所在の"&amp;$D853,IF(OR($B853=1,$B853=2),$D853&amp;$C853,IF($B853=3,$D853&amp;"学校",IF($B853=6,_xlfn.TEXTBEFORE($D853,"高専")&amp;$C853,IF($B853=8,$C853&amp;"（"&amp;$D853&amp;"）",IF($B853=9,$D853,""))))))</f>
        <v>あぶくま支援学校</v>
      </c>
    </row>
    <row r="854" spans="1:8">
      <c r="A854" s="4">
        <v>2</v>
      </c>
      <c r="B854" s="7">
        <v>3</v>
      </c>
      <c r="C854" s="7" t="str">
        <f t="shared" si="26"/>
        <v>特別支援学校</v>
      </c>
      <c r="D854" s="7" t="s">
        <v>9977</v>
      </c>
      <c r="E854" s="8" t="s">
        <v>9978</v>
      </c>
      <c r="F854" s="4" t="str">
        <f>IFERROR(IF(VALUE(LEFT($E854,5))&gt;50000,"",_xlfn.XLOOKUP(IF(VALUE(LEFT($E854,2))&gt;9,VALUE(LEFT($E854,2)),"0"&amp;VALUE(LEFT($E854,2))),Sheet1!$E:$E,Sheet1!$F:$F)),"")</f>
        <v>福島県</v>
      </c>
      <c r="G854" s="4" t="str">
        <f t="shared" si="27"/>
        <v>公立</v>
      </c>
      <c r="H854" s="7" t="str">
        <f>IF($D854="上記以外の高等学校等",_xlfn.XLOOKUP(IF(VALUE(LEFT($E854,2))&gt;10,VALUE(LEFT($E854,2)),"0"&amp;VALUE(LEFT($E854,2))),Sheet1!$E:$E,Sheet1!$F:$F)&amp;"所在の"&amp;$D854,IF(OR($B854=1,$B854=2),$D854&amp;$C854,IF($B854=3,$D854&amp;"学校",IF($B854=6,_xlfn.TEXTBEFORE($D854,"高専")&amp;$C854,IF($B854=8,$C854&amp;"（"&amp;$D854&amp;"）",IF($B854=9,$D854,""))))))</f>
        <v>ふたば支援学校</v>
      </c>
    </row>
    <row r="855" spans="1:8">
      <c r="A855" s="4">
        <v>7</v>
      </c>
      <c r="B855" s="7">
        <v>1</v>
      </c>
      <c r="C855" s="7" t="str">
        <f t="shared" si="26"/>
        <v>高等学校</v>
      </c>
      <c r="D855" s="7" t="s">
        <v>9975</v>
      </c>
      <c r="E855" s="8" t="s">
        <v>9976</v>
      </c>
      <c r="F855" s="4" t="str">
        <f>IFERROR(IF(VALUE(LEFT($E855,5))&gt;50000,"",_xlfn.XLOOKUP(IF(VALUE(LEFT($E855,2))&gt;9,VALUE(LEFT($E855,2)),"0"&amp;VALUE(LEFT($E855,2))),Sheet1!$E:$E,Sheet1!$F:$F)),"")</f>
        <v>福島県</v>
      </c>
      <c r="G855" s="4" t="str">
        <f t="shared" si="27"/>
        <v>私立</v>
      </c>
      <c r="H855" s="7" t="str">
        <f>IF($D855="上記以外の高等学校等",_xlfn.XLOOKUP(IF(VALUE(LEFT($E855,2))&gt;10,VALUE(LEFT($E855,2)),"0"&amp;VALUE(LEFT($E855,2))),Sheet1!$E:$E,Sheet1!$F:$F)&amp;"所在の"&amp;$D855,IF(OR($B855=1,$B855=2),$D855&amp;$C855,IF($B855=3,$D855&amp;"学校",IF($B855=6,_xlfn.TEXTBEFORE($D855,"高専")&amp;$C855,IF($B855=8,$C855&amp;"（"&amp;$D855&amp;"）",IF($B855=9,$D855,""))))))</f>
        <v>福島（私立）高等学校</v>
      </c>
    </row>
    <row r="856" spans="1:8">
      <c r="A856" s="4">
        <v>7</v>
      </c>
      <c r="B856" s="7">
        <v>1</v>
      </c>
      <c r="C856" s="7" t="str">
        <f t="shared" si="26"/>
        <v>高等学校</v>
      </c>
      <c r="D856" s="7" t="s">
        <v>9973</v>
      </c>
      <c r="E856" s="8" t="s">
        <v>9974</v>
      </c>
      <c r="F856" s="4" t="str">
        <f>IFERROR(IF(VALUE(LEFT($E856,5))&gt;50000,"",_xlfn.XLOOKUP(IF(VALUE(LEFT($E856,2))&gt;9,VALUE(LEFT($E856,2)),"0"&amp;VALUE(LEFT($E856,2))),Sheet1!$E:$E,Sheet1!$F:$F)),"")</f>
        <v>福島県</v>
      </c>
      <c r="G856" s="4" t="str">
        <f t="shared" si="27"/>
        <v>私立</v>
      </c>
      <c r="H856" s="7" t="str">
        <f>IF($D856="上記以外の高等学校等",_xlfn.XLOOKUP(IF(VALUE(LEFT($E856,2))&gt;10,VALUE(LEFT($E856,2)),"0"&amp;VALUE(LEFT($E856,2))),Sheet1!$E:$E,Sheet1!$F:$F)&amp;"所在の"&amp;$D856,IF(OR($B856=1,$B856=2),$D856&amp;$C856,IF($B856=3,$D856&amp;"学校",IF($B856=6,_xlfn.TEXTBEFORE($D856,"高専")&amp;$C856,IF($B856=8,$C856&amp;"（"&amp;$D856&amp;"）",IF($B856=9,$D856,""))))))</f>
        <v>福島成蹊高等学校</v>
      </c>
    </row>
    <row r="857" spans="1:8">
      <c r="A857" s="4">
        <v>7</v>
      </c>
      <c r="B857" s="7">
        <v>1</v>
      </c>
      <c r="C857" s="7" t="str">
        <f t="shared" si="26"/>
        <v>高等学校</v>
      </c>
      <c r="D857" s="7" t="s">
        <v>9971</v>
      </c>
      <c r="E857" s="8" t="s">
        <v>9972</v>
      </c>
      <c r="F857" s="4" t="str">
        <f>IFERROR(IF(VALUE(LEFT($E857,5))&gt;50000,"",_xlfn.XLOOKUP(IF(VALUE(LEFT($E857,2))&gt;9,VALUE(LEFT($E857,2)),"0"&amp;VALUE(LEFT($E857,2))),Sheet1!$E:$E,Sheet1!$F:$F)),"")</f>
        <v>福島県</v>
      </c>
      <c r="G857" s="4" t="str">
        <f t="shared" si="27"/>
        <v>私立</v>
      </c>
      <c r="H857" s="7" t="str">
        <f>IF($D857="上記以外の高等学校等",_xlfn.XLOOKUP(IF(VALUE(LEFT($E857,2))&gt;10,VALUE(LEFT($E857,2)),"0"&amp;VALUE(LEFT($E857,2))),Sheet1!$E:$E,Sheet1!$F:$F)&amp;"所在の"&amp;$D857,IF(OR($B857=1,$B857=2),$D857&amp;$C857,IF($B857=3,$D857&amp;"学校",IF($B857=6,_xlfn.TEXTBEFORE($D857,"高専")&amp;$C857,IF($B857=8,$C857&amp;"（"&amp;$D857&amp;"）",IF($B857=9,$D857,""))))))</f>
        <v>桜の聖母学院高等学校</v>
      </c>
    </row>
    <row r="858" spans="1:8">
      <c r="A858" s="4">
        <v>7</v>
      </c>
      <c r="B858" s="7">
        <v>1</v>
      </c>
      <c r="C858" s="7" t="str">
        <f t="shared" si="26"/>
        <v>高等学校</v>
      </c>
      <c r="D858" s="7" t="s">
        <v>9969</v>
      </c>
      <c r="E858" s="8" t="s">
        <v>9970</v>
      </c>
      <c r="F858" s="4" t="str">
        <f>IFERROR(IF(VALUE(LEFT($E858,5))&gt;50000,"",_xlfn.XLOOKUP(IF(VALUE(LEFT($E858,2))&gt;9,VALUE(LEFT($E858,2)),"0"&amp;VALUE(LEFT($E858,2))),Sheet1!$E:$E,Sheet1!$F:$F)),"")</f>
        <v>福島県</v>
      </c>
      <c r="G858" s="4" t="str">
        <f t="shared" si="27"/>
        <v>私立</v>
      </c>
      <c r="H858" s="7" t="str">
        <f>IF($D858="上記以外の高等学校等",_xlfn.XLOOKUP(IF(VALUE(LEFT($E858,2))&gt;10,VALUE(LEFT($E858,2)),"0"&amp;VALUE(LEFT($E858,2))),Sheet1!$E:$E,Sheet1!$F:$F)&amp;"所在の"&amp;$D858,IF(OR($B858=1,$B858=2),$D858&amp;$C858,IF($B858=3,$D858&amp;"学校",IF($B858=6,_xlfn.TEXTBEFORE($D858,"高専")&amp;$C858,IF($B858=8,$C858&amp;"（"&amp;$D858&amp;"）",IF($B858=9,$D858,""))))))</f>
        <v>福島東稜高等学校</v>
      </c>
    </row>
    <row r="859" spans="1:8">
      <c r="A859" s="4">
        <v>7</v>
      </c>
      <c r="B859" s="7">
        <v>1</v>
      </c>
      <c r="C859" s="7" t="str">
        <f t="shared" si="26"/>
        <v>高等学校</v>
      </c>
      <c r="D859" s="7" t="s">
        <v>6996</v>
      </c>
      <c r="E859" s="8" t="s">
        <v>9968</v>
      </c>
      <c r="F859" s="4" t="str">
        <f>IFERROR(IF(VALUE(LEFT($E859,5))&gt;50000,"",_xlfn.XLOOKUP(IF(VALUE(LEFT($E859,2))&gt;9,VALUE(LEFT($E859,2)),"0"&amp;VALUE(LEFT($E859,2))),Sheet1!$E:$E,Sheet1!$F:$F)),"")</f>
        <v>福島県</v>
      </c>
      <c r="G859" s="4" t="str">
        <f t="shared" si="27"/>
        <v>私立</v>
      </c>
      <c r="H859" s="7" t="str">
        <f>IF($D859="上記以外の高等学校等",_xlfn.XLOOKUP(IF(VALUE(LEFT($E859,2))&gt;10,VALUE(LEFT($E859,2)),"0"&amp;VALUE(LEFT($E859,2))),Sheet1!$E:$E,Sheet1!$F:$F)&amp;"所在の"&amp;$D859,IF(OR($B859=1,$B859=2),$D859&amp;$C859,IF($B859=3,$D859&amp;"学校",IF($B859=6,_xlfn.TEXTBEFORE($D859,"高専")&amp;$C859,IF($B859=8,$C859&amp;"（"&amp;$D859&amp;"）",IF($B859=9,$D859,""))))))</f>
        <v>聖光学院高等学校</v>
      </c>
    </row>
    <row r="860" spans="1:8">
      <c r="A860" s="4">
        <v>7</v>
      </c>
      <c r="B860" s="7">
        <v>1</v>
      </c>
      <c r="C860" s="7" t="str">
        <f t="shared" si="26"/>
        <v>高等学校</v>
      </c>
      <c r="D860" s="7" t="s">
        <v>9966</v>
      </c>
      <c r="E860" s="8" t="s">
        <v>9967</v>
      </c>
      <c r="F860" s="4" t="str">
        <f>IFERROR(IF(VALUE(LEFT($E860,5))&gt;50000,"",_xlfn.XLOOKUP(IF(VALUE(LEFT($E860,2))&gt;9,VALUE(LEFT($E860,2)),"0"&amp;VALUE(LEFT($E860,2))),Sheet1!$E:$E,Sheet1!$F:$F)),"")</f>
        <v>福島県</v>
      </c>
      <c r="G860" s="4" t="str">
        <f t="shared" si="27"/>
        <v>私立</v>
      </c>
      <c r="H860" s="7" t="str">
        <f>IF($D860="上記以外の高等学校等",_xlfn.XLOOKUP(IF(VALUE(LEFT($E860,2))&gt;10,VALUE(LEFT($E860,2)),"0"&amp;VALUE(LEFT($E860,2))),Sheet1!$E:$E,Sheet1!$F:$F)&amp;"所在の"&amp;$D860,IF(OR($B860=1,$B860=2),$D860&amp;$C860,IF($B860=3,$D860&amp;"学校",IF($B860=6,_xlfn.TEXTBEFORE($D860,"高専")&amp;$C860,IF($B860=8,$C860&amp;"（"&amp;$D860&amp;"）",IF($B860=9,$D860,""))))))</f>
        <v>郡山女子大学附属高等学校</v>
      </c>
    </row>
    <row r="861" spans="1:8">
      <c r="A861" s="4">
        <v>7</v>
      </c>
      <c r="B861" s="7">
        <v>1</v>
      </c>
      <c r="C861" s="7" t="str">
        <f t="shared" si="26"/>
        <v>高等学校</v>
      </c>
      <c r="D861" s="7" t="s">
        <v>9964</v>
      </c>
      <c r="E861" s="8" t="s">
        <v>9965</v>
      </c>
      <c r="F861" s="4" t="str">
        <f>IFERROR(IF(VALUE(LEFT($E861,5))&gt;50000,"",_xlfn.XLOOKUP(IF(VALUE(LEFT($E861,2))&gt;9,VALUE(LEFT($E861,2)),"0"&amp;VALUE(LEFT($E861,2))),Sheet1!$E:$E,Sheet1!$F:$F)),"")</f>
        <v>福島県</v>
      </c>
      <c r="G861" s="4" t="str">
        <f t="shared" si="27"/>
        <v>私立</v>
      </c>
      <c r="H861" s="7" t="str">
        <f>IF($D861="上記以外の高等学校等",_xlfn.XLOOKUP(IF(VALUE(LEFT($E861,2))&gt;10,VALUE(LEFT($E861,2)),"0"&amp;VALUE(LEFT($E861,2))),Sheet1!$E:$E,Sheet1!$F:$F)&amp;"所在の"&amp;$D861,IF(OR($B861=1,$B861=2),$D861&amp;$C861,IF($B861=3,$D861&amp;"学校",IF($B861=6,_xlfn.TEXTBEFORE($D861,"高専")&amp;$C861,IF($B861=8,$C861&amp;"（"&amp;$D861&amp;"）",IF($B861=9,$D861,""))))))</f>
        <v>帝京安積高等学校</v>
      </c>
    </row>
    <row r="862" spans="1:8">
      <c r="A862" s="4">
        <v>7</v>
      </c>
      <c r="B862" s="7">
        <v>1</v>
      </c>
      <c r="C862" s="7" t="str">
        <f t="shared" si="26"/>
        <v>高等学校</v>
      </c>
      <c r="D862" s="7" t="s">
        <v>9962</v>
      </c>
      <c r="E862" s="8" t="s">
        <v>9963</v>
      </c>
      <c r="F862" s="4" t="str">
        <f>IFERROR(IF(VALUE(LEFT($E862,5))&gt;50000,"",_xlfn.XLOOKUP(IF(VALUE(LEFT($E862,2))&gt;9,VALUE(LEFT($E862,2)),"0"&amp;VALUE(LEFT($E862,2))),Sheet1!$E:$E,Sheet1!$F:$F)),"")</f>
        <v>福島県</v>
      </c>
      <c r="G862" s="4" t="str">
        <f t="shared" si="27"/>
        <v>私立</v>
      </c>
      <c r="H862" s="7" t="str">
        <f>IF($D862="上記以外の高等学校等",_xlfn.XLOOKUP(IF(VALUE(LEFT($E862,2))&gt;10,VALUE(LEFT($E862,2)),"0"&amp;VALUE(LEFT($E862,2))),Sheet1!$E:$E,Sheet1!$F:$F)&amp;"所在の"&amp;$D862,IF(OR($B862=1,$B862=2),$D862&amp;$C862,IF($B862=3,$D862&amp;"学校",IF($B862=6,_xlfn.TEXTBEFORE($D862,"高専")&amp;$C862,IF($B862=8,$C862&amp;"（"&amp;$D862&amp;"）",IF($B862=9,$D862,""))))))</f>
        <v>尚志高等学校</v>
      </c>
    </row>
    <row r="863" spans="1:8">
      <c r="A863" s="4">
        <v>7</v>
      </c>
      <c r="B863" s="7">
        <v>1</v>
      </c>
      <c r="C863" s="7" t="str">
        <f t="shared" si="26"/>
        <v>高等学校</v>
      </c>
      <c r="D863" s="7" t="s">
        <v>9960</v>
      </c>
      <c r="E863" s="8" t="s">
        <v>9961</v>
      </c>
      <c r="F863" s="4" t="str">
        <f>IFERROR(IF(VALUE(LEFT($E863,5))&gt;50000,"",_xlfn.XLOOKUP(IF(VALUE(LEFT($E863,2))&gt;9,VALUE(LEFT($E863,2)),"0"&amp;VALUE(LEFT($E863,2))),Sheet1!$E:$E,Sheet1!$F:$F)),"")</f>
        <v>福島県</v>
      </c>
      <c r="G863" s="4" t="str">
        <f t="shared" si="27"/>
        <v>私立</v>
      </c>
      <c r="H863" s="7" t="str">
        <f>IF($D863="上記以外の高等学校等",_xlfn.XLOOKUP(IF(VALUE(LEFT($E863,2))&gt;10,VALUE(LEFT($E863,2)),"0"&amp;VALUE(LEFT($E863,2))),Sheet1!$E:$E,Sheet1!$F:$F)&amp;"所在の"&amp;$D863,IF(OR($B863=1,$B863=2),$D863&amp;$C863,IF($B863=3,$D863&amp;"学校",IF($B863=6,_xlfn.TEXTBEFORE($D863,"高専")&amp;$C863,IF($B863=8,$C863&amp;"（"&amp;$D863&amp;"）",IF($B863=9,$D863,""))))))</f>
        <v>日本大学東北高等学校</v>
      </c>
    </row>
    <row r="864" spans="1:8">
      <c r="A864" s="4">
        <v>7</v>
      </c>
      <c r="B864" s="7">
        <v>1</v>
      </c>
      <c r="C864" s="7" t="str">
        <f t="shared" si="26"/>
        <v>高等学校</v>
      </c>
      <c r="D864" s="7" t="s">
        <v>9958</v>
      </c>
      <c r="E864" s="8" t="s">
        <v>9959</v>
      </c>
      <c r="F864" s="4" t="str">
        <f>IFERROR(IF(VALUE(LEFT($E864,5))&gt;50000,"",_xlfn.XLOOKUP(IF(VALUE(LEFT($E864,2))&gt;9,VALUE(LEFT($E864,2)),"0"&amp;VALUE(LEFT($E864,2))),Sheet1!$E:$E,Sheet1!$F:$F)),"")</f>
        <v>福島県</v>
      </c>
      <c r="G864" s="4" t="str">
        <f t="shared" si="27"/>
        <v>私立</v>
      </c>
      <c r="H864" s="7" t="str">
        <f>IF($D864="上記以外の高等学校等",_xlfn.XLOOKUP(IF(VALUE(LEFT($E864,2))&gt;10,VALUE(LEFT($E864,2)),"0"&amp;VALUE(LEFT($E864,2))),Sheet1!$E:$E,Sheet1!$F:$F)&amp;"所在の"&amp;$D864,IF(OR($B864=1,$B864=2),$D864&amp;$C864,IF($B864=3,$D864&amp;"学校",IF($B864=6,_xlfn.TEXTBEFORE($D864,"高専")&amp;$C864,IF($B864=8,$C864&amp;"（"&amp;$D864&amp;"）",IF($B864=9,$D864,""))))))</f>
        <v>東日本国際大学附属昌平高等学校</v>
      </c>
    </row>
    <row r="865" spans="1:8">
      <c r="A865" s="4">
        <v>7</v>
      </c>
      <c r="B865" s="7">
        <v>1</v>
      </c>
      <c r="C865" s="7" t="str">
        <f t="shared" si="26"/>
        <v>高等学校</v>
      </c>
      <c r="D865" s="7" t="s">
        <v>9956</v>
      </c>
      <c r="E865" s="8" t="s">
        <v>9957</v>
      </c>
      <c r="F865" s="4" t="str">
        <f>IFERROR(IF(VALUE(LEFT($E865,5))&gt;50000,"",_xlfn.XLOOKUP(IF(VALUE(LEFT($E865,2))&gt;9,VALUE(LEFT($E865,2)),"0"&amp;VALUE(LEFT($E865,2))),Sheet1!$E:$E,Sheet1!$F:$F)),"")</f>
        <v>福島県</v>
      </c>
      <c r="G865" s="4" t="str">
        <f t="shared" si="27"/>
        <v>私立</v>
      </c>
      <c r="H865" s="7" t="str">
        <f>IF($D865="上記以外の高等学校等",_xlfn.XLOOKUP(IF(VALUE(LEFT($E865,2))&gt;10,VALUE(LEFT($E865,2)),"0"&amp;VALUE(LEFT($E865,2))),Sheet1!$E:$E,Sheet1!$F:$F)&amp;"所在の"&amp;$D865,IF(OR($B865=1,$B865=2),$D865&amp;$C865,IF($B865=3,$D865&amp;"学校",IF($B865=6,_xlfn.TEXTBEFORE($D865,"高専")&amp;$C865,IF($B865=8,$C865&amp;"（"&amp;$D865&amp;"）",IF($B865=9,$D865,""))))))</f>
        <v>石川（私立）高等学校</v>
      </c>
    </row>
    <row r="866" spans="1:8">
      <c r="A866" s="4">
        <v>7</v>
      </c>
      <c r="B866" s="7">
        <v>1</v>
      </c>
      <c r="C866" s="7" t="str">
        <f t="shared" si="26"/>
        <v>高等学校</v>
      </c>
      <c r="D866" s="7" t="s">
        <v>9954</v>
      </c>
      <c r="E866" s="8" t="s">
        <v>9955</v>
      </c>
      <c r="F866" s="4" t="str">
        <f>IFERROR(IF(VALUE(LEFT($E866,5))&gt;50000,"",_xlfn.XLOOKUP(IF(VALUE(LEFT($E866,2))&gt;9,VALUE(LEFT($E866,2)),"0"&amp;VALUE(LEFT($E866,2))),Sheet1!$E:$E,Sheet1!$F:$F)),"")</f>
        <v>福島県</v>
      </c>
      <c r="G866" s="4" t="str">
        <f t="shared" si="27"/>
        <v>私立</v>
      </c>
      <c r="H866" s="7" t="str">
        <f>IF($D866="上記以外の高等学校等",_xlfn.XLOOKUP(IF(VALUE(LEFT($E866,2))&gt;10,VALUE(LEFT($E866,2)),"0"&amp;VALUE(LEFT($E866,2))),Sheet1!$E:$E,Sheet1!$F:$F)&amp;"所在の"&amp;$D866,IF(OR($B866=1,$B866=2),$D866&amp;$C866,IF($B866=3,$D866&amp;"学校",IF($B866=6,_xlfn.TEXTBEFORE($D866,"高専")&amp;$C866,IF($B866=8,$C866&amp;"（"&amp;$D866&amp;"）",IF($B866=9,$D866,""))))))</f>
        <v>会津北嶺高等学校</v>
      </c>
    </row>
    <row r="867" spans="1:8">
      <c r="A867" s="4">
        <v>7</v>
      </c>
      <c r="B867" s="7">
        <v>1</v>
      </c>
      <c r="C867" s="7" t="str">
        <f t="shared" si="26"/>
        <v>高等学校</v>
      </c>
      <c r="D867" s="7" t="s">
        <v>9952</v>
      </c>
      <c r="E867" s="8" t="s">
        <v>9953</v>
      </c>
      <c r="F867" s="4" t="str">
        <f>IFERROR(IF(VALUE(LEFT($E867,5))&gt;50000,"",_xlfn.XLOOKUP(IF(VALUE(LEFT($E867,2))&gt;9,VALUE(LEFT($E867,2)),"0"&amp;VALUE(LEFT($E867,2))),Sheet1!$E:$E,Sheet1!$F:$F)),"")</f>
        <v>福島県</v>
      </c>
      <c r="G867" s="4" t="str">
        <f t="shared" si="27"/>
        <v>私立</v>
      </c>
      <c r="H867" s="7" t="str">
        <f>IF($D867="上記以外の高等学校等",_xlfn.XLOOKUP(IF(VALUE(LEFT($E867,2))&gt;10,VALUE(LEFT($E867,2)),"0"&amp;VALUE(LEFT($E867,2))),Sheet1!$E:$E,Sheet1!$F:$F)&amp;"所在の"&amp;$D867,IF(OR($B867=1,$B867=2),$D867&amp;$C867,IF($B867=3,$D867&amp;"学校",IF($B867=6,_xlfn.TEXTBEFORE($D867,"高専")&amp;$C867,IF($B867=8,$C867&amp;"（"&amp;$D867&amp;"）",IF($B867=9,$D867,""))))))</f>
        <v>会津若松ザベリオ学園高等学校</v>
      </c>
    </row>
    <row r="868" spans="1:8">
      <c r="A868" s="4">
        <v>7</v>
      </c>
      <c r="B868" s="7">
        <v>1</v>
      </c>
      <c r="C868" s="7" t="str">
        <f t="shared" si="26"/>
        <v>高等学校</v>
      </c>
      <c r="D868" s="7" t="s">
        <v>9950</v>
      </c>
      <c r="E868" s="8" t="s">
        <v>9951</v>
      </c>
      <c r="F868" s="4" t="str">
        <f>IFERROR(IF(VALUE(LEFT($E868,5))&gt;50000,"",_xlfn.XLOOKUP(IF(VALUE(LEFT($E868,2))&gt;9,VALUE(LEFT($E868,2)),"0"&amp;VALUE(LEFT($E868,2))),Sheet1!$E:$E,Sheet1!$F:$F)),"")</f>
        <v>福島県</v>
      </c>
      <c r="G868" s="4" t="str">
        <f t="shared" si="27"/>
        <v>私立</v>
      </c>
      <c r="H868" s="7" t="str">
        <f>IF($D868="上記以外の高等学校等",_xlfn.XLOOKUP(IF(VALUE(LEFT($E868,2))&gt;10,VALUE(LEFT($E868,2)),"0"&amp;VALUE(LEFT($E868,2))),Sheet1!$E:$E,Sheet1!$F:$F)&amp;"所在の"&amp;$D868,IF(OR($B868=1,$B868=2),$D868&amp;$C868,IF($B868=3,$D868&amp;"学校",IF($B868=6,_xlfn.TEXTBEFORE($D868,"高専")&amp;$C868,IF($B868=8,$C868&amp;"（"&amp;$D868&amp;"）",IF($B868=9,$D868,""))))))</f>
        <v>仁愛高等学校</v>
      </c>
    </row>
    <row r="869" spans="1:8">
      <c r="A869" s="4">
        <v>7</v>
      </c>
      <c r="B869" s="7">
        <v>1</v>
      </c>
      <c r="C869" s="7" t="str">
        <f t="shared" si="26"/>
        <v>高等学校</v>
      </c>
      <c r="D869" s="7" t="s">
        <v>9948</v>
      </c>
      <c r="E869" s="8" t="s">
        <v>9949</v>
      </c>
      <c r="F869" s="4" t="str">
        <f>IFERROR(IF(VALUE(LEFT($E869,5))&gt;50000,"",_xlfn.XLOOKUP(IF(VALUE(LEFT($E869,2))&gt;9,VALUE(LEFT($E869,2)),"0"&amp;VALUE(LEFT($E869,2))),Sheet1!$E:$E,Sheet1!$F:$F)),"")</f>
        <v>福島県</v>
      </c>
      <c r="G869" s="4" t="str">
        <f t="shared" si="27"/>
        <v>私立</v>
      </c>
      <c r="H869" s="7" t="str">
        <f>IF($D869="上記以外の高等学校等",_xlfn.XLOOKUP(IF(VALUE(LEFT($E869,2))&gt;10,VALUE(LEFT($E869,2)),"0"&amp;VALUE(LEFT($E869,2))),Sheet1!$E:$E,Sheet1!$F:$F)&amp;"所在の"&amp;$D869,IF(OR($B869=1,$B869=2),$D869&amp;$C869,IF($B869=3,$D869&amp;"学校",IF($B869=6,_xlfn.TEXTBEFORE($D869,"高専")&amp;$C869,IF($B869=8,$C869&amp;"（"&amp;$D869&amp;"）",IF($B869=9,$D869,""))))))</f>
        <v>福島県磐城第一高等学校</v>
      </c>
    </row>
    <row r="870" spans="1:8">
      <c r="A870" s="4">
        <v>7</v>
      </c>
      <c r="B870" s="7">
        <v>1</v>
      </c>
      <c r="C870" s="7" t="str">
        <f t="shared" si="26"/>
        <v>高等学校</v>
      </c>
      <c r="D870" s="7" t="s">
        <v>9946</v>
      </c>
      <c r="E870" s="8" t="s">
        <v>9947</v>
      </c>
      <c r="F870" s="4" t="str">
        <f>IFERROR(IF(VALUE(LEFT($E870,5))&gt;50000,"",_xlfn.XLOOKUP(IF(VALUE(LEFT($E870,2))&gt;9,VALUE(LEFT($E870,2)),"0"&amp;VALUE(LEFT($E870,2))),Sheet1!$E:$E,Sheet1!$F:$F)),"")</f>
        <v>福島県</v>
      </c>
      <c r="G870" s="4" t="str">
        <f t="shared" si="27"/>
        <v>私立</v>
      </c>
      <c r="H870" s="7" t="str">
        <f>IF($D870="上記以外の高等学校等",_xlfn.XLOOKUP(IF(VALUE(LEFT($E870,2))&gt;10,VALUE(LEFT($E870,2)),"0"&amp;VALUE(LEFT($E870,2))),Sheet1!$E:$E,Sheet1!$F:$F)&amp;"所在の"&amp;$D870,IF(OR($B870=1,$B870=2),$D870&amp;$C870,IF($B870=3,$D870&amp;"学校",IF($B870=6,_xlfn.TEXTBEFORE($D870,"高専")&amp;$C870,IF($B870=8,$C870&amp;"（"&amp;$D870&amp;"）",IF($B870=9,$D870,""))))))</f>
        <v>磐城緑蔭高等学校</v>
      </c>
    </row>
    <row r="871" spans="1:8">
      <c r="A871" s="4">
        <v>7</v>
      </c>
      <c r="B871" s="7">
        <v>1</v>
      </c>
      <c r="C871" s="7" t="str">
        <f t="shared" si="26"/>
        <v>高等学校</v>
      </c>
      <c r="D871" s="7" t="s">
        <v>9944</v>
      </c>
      <c r="E871" s="8" t="s">
        <v>9945</v>
      </c>
      <c r="F871" s="4" t="str">
        <f>IFERROR(IF(VALUE(LEFT($E871,5))&gt;50000,"",_xlfn.XLOOKUP(IF(VALUE(LEFT($E871,2))&gt;9,VALUE(LEFT($E871,2)),"0"&amp;VALUE(LEFT($E871,2))),Sheet1!$E:$E,Sheet1!$F:$F)),"")</f>
        <v>福島県</v>
      </c>
      <c r="G871" s="4" t="str">
        <f t="shared" si="27"/>
        <v>私立</v>
      </c>
      <c r="H871" s="7" t="str">
        <f>IF($D871="上記以外の高等学校等",_xlfn.XLOOKUP(IF(VALUE(LEFT($E871,2))&gt;10,VALUE(LEFT($E871,2)),"0"&amp;VALUE(LEFT($E871,2))),Sheet1!$E:$E,Sheet1!$F:$F)&amp;"所在の"&amp;$D871,IF(OR($B871=1,$B871=2),$D871&amp;$C871,IF($B871=3,$D871&amp;"学校",IF($B871=6,_xlfn.TEXTBEFORE($D871,"高専")&amp;$C871,IF($B871=8,$C871&amp;"（"&amp;$D871&amp;"）",IF($B871=9,$D871,""))))))</f>
        <v>いわき秀英高等学校</v>
      </c>
    </row>
    <row r="872" spans="1:8">
      <c r="A872" s="4">
        <v>7</v>
      </c>
      <c r="B872" s="7">
        <v>1</v>
      </c>
      <c r="C872" s="7" t="str">
        <f t="shared" si="26"/>
        <v>高等学校</v>
      </c>
      <c r="D872" s="7" t="s">
        <v>9942</v>
      </c>
      <c r="E872" s="8" t="s">
        <v>9943</v>
      </c>
      <c r="F872" s="4" t="str">
        <f>IFERROR(IF(VALUE(LEFT($E872,5))&gt;50000,"",_xlfn.XLOOKUP(IF(VALUE(LEFT($E872,2))&gt;9,VALUE(LEFT($E872,2)),"0"&amp;VALUE(LEFT($E872,2))),Sheet1!$E:$E,Sheet1!$F:$F)),"")</f>
        <v>福島県</v>
      </c>
      <c r="G872" s="4" t="str">
        <f t="shared" si="27"/>
        <v>私立</v>
      </c>
      <c r="H872" s="7" t="str">
        <f>IF($D872="上記以外の高等学校等",_xlfn.XLOOKUP(IF(VALUE(LEFT($E872,2))&gt;10,VALUE(LEFT($E872,2)),"0"&amp;VALUE(LEFT($E872,2))),Sheet1!$E:$E,Sheet1!$F:$F)&amp;"所在の"&amp;$D872,IF(OR($B872=1,$B872=2),$D872&amp;$C872,IF($B872=3,$D872&amp;"学校",IF($B872=6,_xlfn.TEXTBEFORE($D872,"高専")&amp;$C872,IF($B872=8,$C872&amp;"（"&amp;$D872&amp;"）",IF($B872=9,$D872,""))))))</f>
        <v>大智学園高等学校</v>
      </c>
    </row>
    <row r="873" spans="1:8">
      <c r="A873" s="4">
        <v>9</v>
      </c>
      <c r="B873" s="7">
        <v>9</v>
      </c>
      <c r="C873" s="7" t="str">
        <f t="shared" si="26"/>
        <v/>
      </c>
      <c r="D873" s="7" t="s">
        <v>35</v>
      </c>
      <c r="E873" s="8" t="s">
        <v>9941</v>
      </c>
      <c r="F873" s="4" t="str">
        <f>IFERROR(IF(VALUE(LEFT($E873,5))&gt;50000,"",_xlfn.XLOOKUP(IF(VALUE(LEFT($E873,2))&gt;9,VALUE(LEFT($E873,2)),"0"&amp;VALUE(LEFT($E873,2))),Sheet1!$E:$E,Sheet1!$F:$F)),"")</f>
        <v>福島県</v>
      </c>
      <c r="G873" s="4" t="str">
        <f t="shared" si="27"/>
        <v/>
      </c>
      <c r="H873" s="7" t="str">
        <f>IF($D873="上記以外の高等学校等",_xlfn.XLOOKUP(IF(VALUE(LEFT($E873,2))&gt;10,VALUE(LEFT($E873,2)),"0"&amp;VALUE(LEFT($E873,2))),Sheet1!$E:$E,Sheet1!$F:$F)&amp;"所在の"&amp;$D873,IF(OR($B873=1,$B873=2),$D873&amp;$C873,IF($B873=3,$D873&amp;"学校",IF($B873=6,_xlfn.TEXTBEFORE($D873,"高専")&amp;$C873,IF($B873=8,$C873&amp;"（"&amp;$D873&amp;"）",IF($B873=9,$D873,""))))))</f>
        <v>福島県所在の上記以外の高等学校等</v>
      </c>
    </row>
    <row r="874" spans="1:8">
      <c r="A874" s="4">
        <v>1</v>
      </c>
      <c r="B874" s="7">
        <v>3</v>
      </c>
      <c r="C874" s="7" t="str">
        <f t="shared" si="26"/>
        <v>特別支援学校</v>
      </c>
      <c r="D874" s="7" t="s">
        <v>9939</v>
      </c>
      <c r="E874" s="8" t="s">
        <v>9940</v>
      </c>
      <c r="F874" s="4" t="str">
        <f>IFERROR(IF(VALUE(LEFT($E874,5))&gt;50000,"",_xlfn.XLOOKUP(IF(VALUE(LEFT($E874,2))&gt;9,VALUE(LEFT($E874,2)),"0"&amp;VALUE(LEFT($E874,2))),Sheet1!$E:$E,Sheet1!$F:$F)),"")</f>
        <v>茨城県</v>
      </c>
      <c r="G874" s="4" t="str">
        <f t="shared" si="27"/>
        <v>国立</v>
      </c>
      <c r="H874" s="7" t="str">
        <f>IF($D874="上記以外の高等学校等",_xlfn.XLOOKUP(IF(VALUE(LEFT($E874,2))&gt;10,VALUE(LEFT($E874,2)),"0"&amp;VALUE(LEFT($E874,2))),Sheet1!$E:$E,Sheet1!$F:$F)&amp;"所在の"&amp;$D874,IF(OR($B874=1,$B874=2),$D874&amp;$C874,IF($B874=3,$D874&amp;"学校",IF($B874=6,_xlfn.TEXTBEFORE($D874,"高専")&amp;$C874,IF($B874=8,$C874&amp;"（"&amp;$D874&amp;"）",IF($B874=9,$D874,""))))))</f>
        <v>茨城大学教育学部附属特別支援学校</v>
      </c>
    </row>
    <row r="875" spans="1:8">
      <c r="A875" s="4">
        <v>1</v>
      </c>
      <c r="B875" s="7">
        <v>6</v>
      </c>
      <c r="C875" s="7" t="str">
        <f t="shared" si="26"/>
        <v>高等専門学校</v>
      </c>
      <c r="D875" s="7" t="s">
        <v>9937</v>
      </c>
      <c r="E875" s="8" t="s">
        <v>9938</v>
      </c>
      <c r="F875" s="4" t="str">
        <f>IFERROR(IF(VALUE(LEFT($E875,5))&gt;50000,"",_xlfn.XLOOKUP(IF(VALUE(LEFT($E875,2))&gt;9,VALUE(LEFT($E875,2)),"0"&amp;VALUE(LEFT($E875,2))),Sheet1!$E:$E,Sheet1!$F:$F)),"")</f>
        <v>茨城県</v>
      </c>
      <c r="G875" s="4" t="str">
        <f t="shared" si="27"/>
        <v>国立</v>
      </c>
      <c r="H875" s="7" t="str">
        <f>IF($D875="上記以外の高等学校等",_xlfn.XLOOKUP(IF(VALUE(LEFT($E875,2))&gt;10,VALUE(LEFT($E875,2)),"0"&amp;VALUE(LEFT($E875,2))),Sheet1!$E:$E,Sheet1!$F:$F)&amp;"所在の"&amp;$D875,IF(OR($B875=1,$B875=2),$D875&amp;$C875,IF($B875=3,$D875&amp;"学校",IF($B875=6,_xlfn.TEXTBEFORE($D875,"高専")&amp;$C875,IF($B875=8,$C875&amp;"（"&amp;$D875&amp;"）",IF($B875=9,$D875,""))))))</f>
        <v>茨城工業高等専門学校</v>
      </c>
    </row>
    <row r="876" spans="1:8">
      <c r="A876" s="4">
        <v>2</v>
      </c>
      <c r="B876" s="7">
        <v>1</v>
      </c>
      <c r="C876" s="7" t="str">
        <f t="shared" si="26"/>
        <v>高等学校</v>
      </c>
      <c r="D876" s="7" t="s">
        <v>9935</v>
      </c>
      <c r="E876" s="8" t="s">
        <v>9936</v>
      </c>
      <c r="F876" s="4" t="str">
        <f>IFERROR(IF(VALUE(LEFT($E876,5))&gt;50000,"",_xlfn.XLOOKUP(IF(VALUE(LEFT($E876,2))&gt;9,VALUE(LEFT($E876,2)),"0"&amp;VALUE(LEFT($E876,2))),Sheet1!$E:$E,Sheet1!$F:$F)),"")</f>
        <v>茨城県</v>
      </c>
      <c r="G876" s="4" t="str">
        <f t="shared" si="27"/>
        <v>公立</v>
      </c>
      <c r="H876" s="7" t="str">
        <f>IF($D876="上記以外の高等学校等",_xlfn.XLOOKUP(IF(VALUE(LEFT($E876,2))&gt;10,VALUE(LEFT($E876,2)),"0"&amp;VALUE(LEFT($E876,2))),Sheet1!$E:$E,Sheet1!$F:$F)&amp;"所在の"&amp;$D876,IF(OR($B876=1,$B876=2),$D876&amp;$C876,IF($B876=3,$D876&amp;"学校",IF($B876=6,_xlfn.TEXTBEFORE($D876,"高専")&amp;$C876,IF($B876=8,$C876&amp;"（"&amp;$D876&amp;"）",IF($B876=9,$D876,""))))))</f>
        <v>高萩高等学校</v>
      </c>
    </row>
    <row r="877" spans="1:8">
      <c r="A877" s="4">
        <v>2</v>
      </c>
      <c r="B877" s="7">
        <v>1</v>
      </c>
      <c r="C877" s="7" t="str">
        <f t="shared" si="26"/>
        <v>高等学校</v>
      </c>
      <c r="D877" s="7" t="s">
        <v>9933</v>
      </c>
      <c r="E877" s="8" t="s">
        <v>9934</v>
      </c>
      <c r="F877" s="4" t="str">
        <f>IFERROR(IF(VALUE(LEFT($E877,5))&gt;50000,"",_xlfn.XLOOKUP(IF(VALUE(LEFT($E877,2))&gt;9,VALUE(LEFT($E877,2)),"0"&amp;VALUE(LEFT($E877,2))),Sheet1!$E:$E,Sheet1!$F:$F)),"")</f>
        <v>茨城県</v>
      </c>
      <c r="G877" s="4" t="str">
        <f t="shared" si="27"/>
        <v>公立</v>
      </c>
      <c r="H877" s="7" t="str">
        <f>IF($D877="上記以外の高等学校等",_xlfn.XLOOKUP(IF(VALUE(LEFT($E877,2))&gt;10,VALUE(LEFT($E877,2)),"0"&amp;VALUE(LEFT($E877,2))),Sheet1!$E:$E,Sheet1!$F:$F)&amp;"所在の"&amp;$D877,IF(OR($B877=1,$B877=2),$D877&amp;$C877,IF($B877=3,$D877&amp;"学校",IF($B877=6,_xlfn.TEXTBEFORE($D877,"高専")&amp;$C877,IF($B877=8,$C877&amp;"（"&amp;$D877&amp;"）",IF($B877=9,$D877,""))))))</f>
        <v>日立第一高等学校</v>
      </c>
    </row>
    <row r="878" spans="1:8">
      <c r="A878" s="4">
        <v>2</v>
      </c>
      <c r="B878" s="7">
        <v>1</v>
      </c>
      <c r="C878" s="7" t="str">
        <f t="shared" si="26"/>
        <v>高等学校</v>
      </c>
      <c r="D878" s="7" t="s">
        <v>9931</v>
      </c>
      <c r="E878" s="8" t="s">
        <v>9932</v>
      </c>
      <c r="F878" s="4" t="str">
        <f>IFERROR(IF(VALUE(LEFT($E878,5))&gt;50000,"",_xlfn.XLOOKUP(IF(VALUE(LEFT($E878,2))&gt;9,VALUE(LEFT($E878,2)),"0"&amp;VALUE(LEFT($E878,2))),Sheet1!$E:$E,Sheet1!$F:$F)),"")</f>
        <v>茨城県</v>
      </c>
      <c r="G878" s="4" t="str">
        <f t="shared" si="27"/>
        <v>公立</v>
      </c>
      <c r="H878" s="7" t="str">
        <f>IF($D878="上記以外の高等学校等",_xlfn.XLOOKUP(IF(VALUE(LEFT($E878,2))&gt;10,VALUE(LEFT($E878,2)),"0"&amp;VALUE(LEFT($E878,2))),Sheet1!$E:$E,Sheet1!$F:$F)&amp;"所在の"&amp;$D878,IF(OR($B878=1,$B878=2),$D878&amp;$C878,IF($B878=3,$D878&amp;"学校",IF($B878=6,_xlfn.TEXTBEFORE($D878,"高専")&amp;$C878,IF($B878=8,$C878&amp;"（"&amp;$D878&amp;"）",IF($B878=9,$D878,""))))))</f>
        <v>日立第二高等学校</v>
      </c>
    </row>
    <row r="879" spans="1:8">
      <c r="A879" s="4">
        <v>2</v>
      </c>
      <c r="B879" s="7">
        <v>1</v>
      </c>
      <c r="C879" s="7" t="str">
        <f t="shared" si="26"/>
        <v>高等学校</v>
      </c>
      <c r="D879" s="7" t="s">
        <v>9929</v>
      </c>
      <c r="E879" s="8" t="s">
        <v>9930</v>
      </c>
      <c r="F879" s="4" t="str">
        <f>IFERROR(IF(VALUE(LEFT($E879,5))&gt;50000,"",_xlfn.XLOOKUP(IF(VALUE(LEFT($E879,2))&gt;9,VALUE(LEFT($E879,2)),"0"&amp;VALUE(LEFT($E879,2))),Sheet1!$E:$E,Sheet1!$F:$F)),"")</f>
        <v>茨城県</v>
      </c>
      <c r="G879" s="4" t="str">
        <f t="shared" si="27"/>
        <v>公立</v>
      </c>
      <c r="H879" s="7" t="str">
        <f>IF($D879="上記以外の高等学校等",_xlfn.XLOOKUP(IF(VALUE(LEFT($E879,2))&gt;10,VALUE(LEFT($E879,2)),"0"&amp;VALUE(LEFT($E879,2))),Sheet1!$E:$E,Sheet1!$F:$F)&amp;"所在の"&amp;$D879,IF(OR($B879=1,$B879=2),$D879&amp;$C879,IF($B879=3,$D879&amp;"学校",IF($B879=6,_xlfn.TEXTBEFORE($D879,"高専")&amp;$C879,IF($B879=8,$C879&amp;"（"&amp;$D879&amp;"）",IF($B879=9,$D879,""))))))</f>
        <v>日立工業高等学校</v>
      </c>
    </row>
    <row r="880" spans="1:8">
      <c r="A880" s="4">
        <v>2</v>
      </c>
      <c r="B880" s="7">
        <v>1</v>
      </c>
      <c r="C880" s="7" t="str">
        <f t="shared" si="26"/>
        <v>高等学校</v>
      </c>
      <c r="D880" s="7" t="s">
        <v>9927</v>
      </c>
      <c r="E880" s="8" t="s">
        <v>9928</v>
      </c>
      <c r="F880" s="4" t="str">
        <f>IFERROR(IF(VALUE(LEFT($E880,5))&gt;50000,"",_xlfn.XLOOKUP(IF(VALUE(LEFT($E880,2))&gt;9,VALUE(LEFT($E880,2)),"0"&amp;VALUE(LEFT($E880,2))),Sheet1!$E:$E,Sheet1!$F:$F)),"")</f>
        <v>茨城県</v>
      </c>
      <c r="G880" s="4" t="str">
        <f t="shared" si="27"/>
        <v>公立</v>
      </c>
      <c r="H880" s="7" t="str">
        <f>IF($D880="上記以外の高等学校等",_xlfn.XLOOKUP(IF(VALUE(LEFT($E880,2))&gt;10,VALUE(LEFT($E880,2)),"0"&amp;VALUE(LEFT($E880,2))),Sheet1!$E:$E,Sheet1!$F:$F)&amp;"所在の"&amp;$D880,IF(OR($B880=1,$B880=2),$D880&amp;$C880,IF($B880=3,$D880&amp;"学校",IF($B880=6,_xlfn.TEXTBEFORE($D880,"高専")&amp;$C880,IF($B880=8,$C880&amp;"（"&amp;$D880&amp;"）",IF($B880=9,$D880,""))))))</f>
        <v>多賀高等学校</v>
      </c>
    </row>
    <row r="881" spans="1:8">
      <c r="A881" s="4">
        <v>2</v>
      </c>
      <c r="B881" s="7">
        <v>1</v>
      </c>
      <c r="C881" s="7" t="str">
        <f t="shared" si="26"/>
        <v>高等学校</v>
      </c>
      <c r="D881" s="7" t="s">
        <v>9925</v>
      </c>
      <c r="E881" s="8" t="s">
        <v>9926</v>
      </c>
      <c r="F881" s="4" t="str">
        <f>IFERROR(IF(VALUE(LEFT($E881,5))&gt;50000,"",_xlfn.XLOOKUP(IF(VALUE(LEFT($E881,2))&gt;9,VALUE(LEFT($E881,2)),"0"&amp;VALUE(LEFT($E881,2))),Sheet1!$E:$E,Sheet1!$F:$F)),"")</f>
        <v>茨城県</v>
      </c>
      <c r="G881" s="4" t="str">
        <f t="shared" si="27"/>
        <v>公立</v>
      </c>
      <c r="H881" s="7" t="str">
        <f>IF($D881="上記以外の高等学校等",_xlfn.XLOOKUP(IF(VALUE(LEFT($E881,2))&gt;10,VALUE(LEFT($E881,2)),"0"&amp;VALUE(LEFT($E881,2))),Sheet1!$E:$E,Sheet1!$F:$F)&amp;"所在の"&amp;$D881,IF(OR($B881=1,$B881=2),$D881&amp;$C881,IF($B881=3,$D881&amp;"学校",IF($B881=6,_xlfn.TEXTBEFORE($D881,"高専")&amp;$C881,IF($B881=8,$C881&amp;"（"&amp;$D881&amp;"）",IF($B881=9,$D881,""))))))</f>
        <v>日立商業高等学校</v>
      </c>
    </row>
    <row r="882" spans="1:8">
      <c r="A882" s="4">
        <v>2</v>
      </c>
      <c r="B882" s="7">
        <v>1</v>
      </c>
      <c r="C882" s="7" t="str">
        <f t="shared" si="26"/>
        <v>高等学校</v>
      </c>
      <c r="D882" s="7" t="s">
        <v>9923</v>
      </c>
      <c r="E882" s="8" t="s">
        <v>9924</v>
      </c>
      <c r="F882" s="4" t="str">
        <f>IFERROR(IF(VALUE(LEFT($E882,5))&gt;50000,"",_xlfn.XLOOKUP(IF(VALUE(LEFT($E882,2))&gt;9,VALUE(LEFT($E882,2)),"0"&amp;VALUE(LEFT($E882,2))),Sheet1!$E:$E,Sheet1!$F:$F)),"")</f>
        <v>茨城県</v>
      </c>
      <c r="G882" s="4" t="str">
        <f t="shared" si="27"/>
        <v>公立</v>
      </c>
      <c r="H882" s="7" t="str">
        <f>IF($D882="上記以外の高等学校等",_xlfn.XLOOKUP(IF(VALUE(LEFT($E882,2))&gt;10,VALUE(LEFT($E882,2)),"0"&amp;VALUE(LEFT($E882,2))),Sheet1!$E:$E,Sheet1!$F:$F)&amp;"所在の"&amp;$D882,IF(OR($B882=1,$B882=2),$D882&amp;$C882,IF($B882=3,$D882&amp;"学校",IF($B882=6,_xlfn.TEXTBEFORE($D882,"高専")&amp;$C882,IF($B882=8,$C882&amp;"（"&amp;$D882&amp;"）",IF($B882=9,$D882,""))))))</f>
        <v>太田第一高等学校</v>
      </c>
    </row>
    <row r="883" spans="1:8">
      <c r="A883" s="4">
        <v>2</v>
      </c>
      <c r="B883" s="7">
        <v>1</v>
      </c>
      <c r="C883" s="7" t="str">
        <f t="shared" si="26"/>
        <v>高等学校</v>
      </c>
      <c r="D883" s="7" t="s">
        <v>9921</v>
      </c>
      <c r="E883" s="8" t="s">
        <v>9922</v>
      </c>
      <c r="F883" s="4" t="str">
        <f>IFERROR(IF(VALUE(LEFT($E883,5))&gt;50000,"",_xlfn.XLOOKUP(IF(VALUE(LEFT($E883,2))&gt;9,VALUE(LEFT($E883,2)),"0"&amp;VALUE(LEFT($E883,2))),Sheet1!$E:$E,Sheet1!$F:$F)),"")</f>
        <v>茨城県</v>
      </c>
      <c r="G883" s="4" t="str">
        <f t="shared" si="27"/>
        <v>公立</v>
      </c>
      <c r="H883" s="7" t="str">
        <f>IF($D883="上記以外の高等学校等",_xlfn.XLOOKUP(IF(VALUE(LEFT($E883,2))&gt;10,VALUE(LEFT($E883,2)),"0"&amp;VALUE(LEFT($E883,2))),Sheet1!$E:$E,Sheet1!$F:$F)&amp;"所在の"&amp;$D883,IF(OR($B883=1,$B883=2),$D883&amp;$C883,IF($B883=3,$D883&amp;"学校",IF($B883=6,_xlfn.TEXTBEFORE($D883,"高専")&amp;$C883,IF($B883=8,$C883&amp;"（"&amp;$D883&amp;"）",IF($B883=9,$D883,""))))))</f>
        <v>小瀬高等学校</v>
      </c>
    </row>
    <row r="884" spans="1:8">
      <c r="A884" s="4">
        <v>2</v>
      </c>
      <c r="B884" s="7">
        <v>1</v>
      </c>
      <c r="C884" s="7" t="str">
        <f t="shared" si="26"/>
        <v>高等学校</v>
      </c>
      <c r="D884" s="7" t="s">
        <v>9919</v>
      </c>
      <c r="E884" s="8" t="s">
        <v>9920</v>
      </c>
      <c r="F884" s="4" t="str">
        <f>IFERROR(IF(VALUE(LEFT($E884,5))&gt;50000,"",_xlfn.XLOOKUP(IF(VALUE(LEFT($E884,2))&gt;9,VALUE(LEFT($E884,2)),"0"&amp;VALUE(LEFT($E884,2))),Sheet1!$E:$E,Sheet1!$F:$F)),"")</f>
        <v>茨城県</v>
      </c>
      <c r="G884" s="4" t="str">
        <f t="shared" si="27"/>
        <v>公立</v>
      </c>
      <c r="H884" s="7" t="str">
        <f>IF($D884="上記以外の高等学校等",_xlfn.XLOOKUP(IF(VALUE(LEFT($E884,2))&gt;10,VALUE(LEFT($E884,2)),"0"&amp;VALUE(LEFT($E884,2))),Sheet1!$E:$E,Sheet1!$F:$F)&amp;"所在の"&amp;$D884,IF(OR($B884=1,$B884=2),$D884&amp;$C884,IF($B884=3,$D884&amp;"学校",IF($B884=6,_xlfn.TEXTBEFORE($D884,"高専")&amp;$C884,IF($B884=8,$C884&amp;"（"&amp;$D884&amp;"）",IF($B884=9,$D884,""))))))</f>
        <v>水戸第一高等学校</v>
      </c>
    </row>
    <row r="885" spans="1:8">
      <c r="A885" s="4">
        <v>2</v>
      </c>
      <c r="B885" s="7">
        <v>1</v>
      </c>
      <c r="C885" s="7" t="str">
        <f t="shared" si="26"/>
        <v>高等学校</v>
      </c>
      <c r="D885" s="7" t="s">
        <v>9917</v>
      </c>
      <c r="E885" s="8" t="s">
        <v>9918</v>
      </c>
      <c r="F885" s="4" t="str">
        <f>IFERROR(IF(VALUE(LEFT($E885,5))&gt;50000,"",_xlfn.XLOOKUP(IF(VALUE(LEFT($E885,2))&gt;9,VALUE(LEFT($E885,2)),"0"&amp;VALUE(LEFT($E885,2))),Sheet1!$E:$E,Sheet1!$F:$F)),"")</f>
        <v>茨城県</v>
      </c>
      <c r="G885" s="4" t="str">
        <f t="shared" si="27"/>
        <v>公立</v>
      </c>
      <c r="H885" s="7" t="str">
        <f>IF($D885="上記以外の高等学校等",_xlfn.XLOOKUP(IF(VALUE(LEFT($E885,2))&gt;10,VALUE(LEFT($E885,2)),"0"&amp;VALUE(LEFT($E885,2))),Sheet1!$E:$E,Sheet1!$F:$F)&amp;"所在の"&amp;$D885,IF(OR($B885=1,$B885=2),$D885&amp;$C885,IF($B885=3,$D885&amp;"学校",IF($B885=6,_xlfn.TEXTBEFORE($D885,"高専")&amp;$C885,IF($B885=8,$C885&amp;"（"&amp;$D885&amp;"）",IF($B885=9,$D885,""))))))</f>
        <v>水戸第二高等学校</v>
      </c>
    </row>
    <row r="886" spans="1:8">
      <c r="A886" s="4">
        <v>2</v>
      </c>
      <c r="B886" s="7">
        <v>1</v>
      </c>
      <c r="C886" s="7" t="str">
        <f t="shared" si="26"/>
        <v>高等学校</v>
      </c>
      <c r="D886" s="7" t="s">
        <v>9915</v>
      </c>
      <c r="E886" s="8" t="s">
        <v>9916</v>
      </c>
      <c r="F886" s="4" t="str">
        <f>IFERROR(IF(VALUE(LEFT($E886,5))&gt;50000,"",_xlfn.XLOOKUP(IF(VALUE(LEFT($E886,2))&gt;9,VALUE(LEFT($E886,2)),"0"&amp;VALUE(LEFT($E886,2))),Sheet1!$E:$E,Sheet1!$F:$F)),"")</f>
        <v>茨城県</v>
      </c>
      <c r="G886" s="4" t="str">
        <f t="shared" si="27"/>
        <v>公立</v>
      </c>
      <c r="H886" s="7" t="str">
        <f>IF($D886="上記以外の高等学校等",_xlfn.XLOOKUP(IF(VALUE(LEFT($E886,2))&gt;10,VALUE(LEFT($E886,2)),"0"&amp;VALUE(LEFT($E886,2))),Sheet1!$E:$E,Sheet1!$F:$F)&amp;"所在の"&amp;$D886,IF(OR($B886=1,$B886=2),$D886&amp;$C886,IF($B886=3,$D886&amp;"学校",IF($B886=6,_xlfn.TEXTBEFORE($D886,"高専")&amp;$C886,IF($B886=8,$C886&amp;"（"&amp;$D886&amp;"）",IF($B886=9,$D886,""))))))</f>
        <v>水戸第三高等学校</v>
      </c>
    </row>
    <row r="887" spans="1:8">
      <c r="A887" s="4">
        <v>2</v>
      </c>
      <c r="B887" s="7">
        <v>1</v>
      </c>
      <c r="C887" s="7" t="str">
        <f t="shared" si="26"/>
        <v>高等学校</v>
      </c>
      <c r="D887" s="7" t="s">
        <v>9913</v>
      </c>
      <c r="E887" s="8" t="s">
        <v>9914</v>
      </c>
      <c r="F887" s="4" t="str">
        <f>IFERROR(IF(VALUE(LEFT($E887,5))&gt;50000,"",_xlfn.XLOOKUP(IF(VALUE(LEFT($E887,2))&gt;9,VALUE(LEFT($E887,2)),"0"&amp;VALUE(LEFT($E887,2))),Sheet1!$E:$E,Sheet1!$F:$F)),"")</f>
        <v>茨城県</v>
      </c>
      <c r="G887" s="4" t="str">
        <f t="shared" si="27"/>
        <v>公立</v>
      </c>
      <c r="H887" s="7" t="str">
        <f>IF($D887="上記以外の高等学校等",_xlfn.XLOOKUP(IF(VALUE(LEFT($E887,2))&gt;10,VALUE(LEFT($E887,2)),"0"&amp;VALUE(LEFT($E887,2))),Sheet1!$E:$E,Sheet1!$F:$F)&amp;"所在の"&amp;$D887,IF(OR($B887=1,$B887=2),$D887&amp;$C887,IF($B887=3,$D887&amp;"学校",IF($B887=6,_xlfn.TEXTBEFORE($D887,"高専")&amp;$C887,IF($B887=8,$C887&amp;"（"&amp;$D887&amp;"）",IF($B887=9,$D887,""))))))</f>
        <v>緑岡高等学校</v>
      </c>
    </row>
    <row r="888" spans="1:8">
      <c r="A888" s="4">
        <v>2</v>
      </c>
      <c r="B888" s="7">
        <v>1</v>
      </c>
      <c r="C888" s="7" t="str">
        <f t="shared" si="26"/>
        <v>高等学校</v>
      </c>
      <c r="D888" s="7" t="s">
        <v>9911</v>
      </c>
      <c r="E888" s="8" t="s">
        <v>9912</v>
      </c>
      <c r="F888" s="4" t="str">
        <f>IFERROR(IF(VALUE(LEFT($E888,5))&gt;50000,"",_xlfn.XLOOKUP(IF(VALUE(LEFT($E888,2))&gt;9,VALUE(LEFT($E888,2)),"0"&amp;VALUE(LEFT($E888,2))),Sheet1!$E:$E,Sheet1!$F:$F)),"")</f>
        <v>茨城県</v>
      </c>
      <c r="G888" s="4" t="str">
        <f t="shared" si="27"/>
        <v>公立</v>
      </c>
      <c r="H888" s="7" t="str">
        <f>IF($D888="上記以外の高等学校等",_xlfn.XLOOKUP(IF(VALUE(LEFT($E888,2))&gt;10,VALUE(LEFT($E888,2)),"0"&amp;VALUE(LEFT($E888,2))),Sheet1!$E:$E,Sheet1!$F:$F)&amp;"所在の"&amp;$D888,IF(OR($B888=1,$B888=2),$D888&amp;$C888,IF($B888=3,$D888&amp;"学校",IF($B888=6,_xlfn.TEXTBEFORE($D888,"高専")&amp;$C888,IF($B888=8,$C888&amp;"（"&amp;$D888&amp;"）",IF($B888=9,$D888,""))))))</f>
        <v>水戸農業高等学校</v>
      </c>
    </row>
    <row r="889" spans="1:8">
      <c r="A889" s="4">
        <v>2</v>
      </c>
      <c r="B889" s="7">
        <v>1</v>
      </c>
      <c r="C889" s="7" t="str">
        <f t="shared" si="26"/>
        <v>高等学校</v>
      </c>
      <c r="D889" s="7" t="s">
        <v>9909</v>
      </c>
      <c r="E889" s="8" t="s">
        <v>9910</v>
      </c>
      <c r="F889" s="4" t="str">
        <f>IFERROR(IF(VALUE(LEFT($E889,5))&gt;50000,"",_xlfn.XLOOKUP(IF(VALUE(LEFT($E889,2))&gt;9,VALUE(LEFT($E889,2)),"0"&amp;VALUE(LEFT($E889,2))),Sheet1!$E:$E,Sheet1!$F:$F)),"")</f>
        <v>茨城県</v>
      </c>
      <c r="G889" s="4" t="str">
        <f t="shared" si="27"/>
        <v>公立</v>
      </c>
      <c r="H889" s="7" t="str">
        <f>IF($D889="上記以外の高等学校等",_xlfn.XLOOKUP(IF(VALUE(LEFT($E889,2))&gt;10,VALUE(LEFT($E889,2)),"0"&amp;VALUE(LEFT($E889,2))),Sheet1!$E:$E,Sheet1!$F:$F)&amp;"所在の"&amp;$D889,IF(OR($B889=1,$B889=2),$D889&amp;$C889,IF($B889=3,$D889&amp;"学校",IF($B889=6,_xlfn.TEXTBEFORE($D889,"高専")&amp;$C889,IF($B889=8,$C889&amp;"（"&amp;$D889&amp;"）",IF($B889=9,$D889,""))))))</f>
        <v>水戸工業高等学校</v>
      </c>
    </row>
    <row r="890" spans="1:8">
      <c r="A890" s="4">
        <v>2</v>
      </c>
      <c r="B890" s="7">
        <v>1</v>
      </c>
      <c r="C890" s="7" t="str">
        <f t="shared" si="26"/>
        <v>高等学校</v>
      </c>
      <c r="D890" s="7" t="s">
        <v>9907</v>
      </c>
      <c r="E890" s="8" t="s">
        <v>9908</v>
      </c>
      <c r="F890" s="4" t="str">
        <f>IFERROR(IF(VALUE(LEFT($E890,5))&gt;50000,"",_xlfn.XLOOKUP(IF(VALUE(LEFT($E890,2))&gt;9,VALUE(LEFT($E890,2)),"0"&amp;VALUE(LEFT($E890,2))),Sheet1!$E:$E,Sheet1!$F:$F)),"")</f>
        <v>茨城県</v>
      </c>
      <c r="G890" s="4" t="str">
        <f t="shared" si="27"/>
        <v>公立</v>
      </c>
      <c r="H890" s="7" t="str">
        <f>IF($D890="上記以外の高等学校等",_xlfn.XLOOKUP(IF(VALUE(LEFT($E890,2))&gt;10,VALUE(LEFT($E890,2)),"0"&amp;VALUE(LEFT($E890,2))),Sheet1!$E:$E,Sheet1!$F:$F)&amp;"所在の"&amp;$D890,IF(OR($B890=1,$B890=2),$D890&amp;$C890,IF($B890=3,$D890&amp;"学校",IF($B890=6,_xlfn.TEXTBEFORE($D890,"高専")&amp;$C890,IF($B890=8,$C890&amp;"（"&amp;$D890&amp;"）",IF($B890=9,$D890,""))))))</f>
        <v>水戸商業高等学校</v>
      </c>
    </row>
    <row r="891" spans="1:8">
      <c r="A891" s="4">
        <v>2</v>
      </c>
      <c r="B891" s="7">
        <v>1</v>
      </c>
      <c r="C891" s="7" t="str">
        <f t="shared" si="26"/>
        <v>高等学校</v>
      </c>
      <c r="D891" s="7" t="s">
        <v>9905</v>
      </c>
      <c r="E891" s="8" t="s">
        <v>9906</v>
      </c>
      <c r="F891" s="4" t="str">
        <f>IFERROR(IF(VALUE(LEFT($E891,5))&gt;50000,"",_xlfn.XLOOKUP(IF(VALUE(LEFT($E891,2))&gt;9,VALUE(LEFT($E891,2)),"0"&amp;VALUE(LEFT($E891,2))),Sheet1!$E:$E,Sheet1!$F:$F)),"")</f>
        <v>茨城県</v>
      </c>
      <c r="G891" s="4" t="str">
        <f t="shared" si="27"/>
        <v>公立</v>
      </c>
      <c r="H891" s="7" t="str">
        <f>IF($D891="上記以外の高等学校等",_xlfn.XLOOKUP(IF(VALUE(LEFT($E891,2))&gt;10,VALUE(LEFT($E891,2)),"0"&amp;VALUE(LEFT($E891,2))),Sheet1!$E:$E,Sheet1!$F:$F)&amp;"所在の"&amp;$D891,IF(OR($B891=1,$B891=2),$D891&amp;$C891,IF($B891=3,$D891&amp;"学校",IF($B891=6,_xlfn.TEXTBEFORE($D891,"高専")&amp;$C891,IF($B891=8,$C891&amp;"（"&amp;$D891&amp;"）",IF($B891=9,$D891,""))))))</f>
        <v>水戸南高等学校</v>
      </c>
    </row>
    <row r="892" spans="1:8">
      <c r="A892" s="4">
        <v>2</v>
      </c>
      <c r="B892" s="7">
        <v>1</v>
      </c>
      <c r="C892" s="7" t="str">
        <f t="shared" si="26"/>
        <v>高等学校</v>
      </c>
      <c r="D892" s="7" t="s">
        <v>9903</v>
      </c>
      <c r="E892" s="8" t="s">
        <v>9904</v>
      </c>
      <c r="F892" s="4" t="str">
        <f>IFERROR(IF(VALUE(LEFT($E892,5))&gt;50000,"",_xlfn.XLOOKUP(IF(VALUE(LEFT($E892,2))&gt;9,VALUE(LEFT($E892,2)),"0"&amp;VALUE(LEFT($E892,2))),Sheet1!$E:$E,Sheet1!$F:$F)),"")</f>
        <v>茨城県</v>
      </c>
      <c r="G892" s="4" t="str">
        <f t="shared" si="27"/>
        <v>公立</v>
      </c>
      <c r="H892" s="7" t="str">
        <f>IF($D892="上記以外の高等学校等",_xlfn.XLOOKUP(IF(VALUE(LEFT($E892,2))&gt;10,VALUE(LEFT($E892,2)),"0"&amp;VALUE(LEFT($E892,2))),Sheet1!$E:$E,Sheet1!$F:$F)&amp;"所在の"&amp;$D892,IF(OR($B892=1,$B892=2),$D892&amp;$C892,IF($B892=3,$D892&amp;"学校",IF($B892=6,_xlfn.TEXTBEFORE($D892,"高専")&amp;$C892,IF($B892=8,$C892&amp;"（"&amp;$D892&amp;"）",IF($B892=9,$D892,""))))))</f>
        <v>勝田工業高等学校</v>
      </c>
    </row>
    <row r="893" spans="1:8">
      <c r="A893" s="4">
        <v>2</v>
      </c>
      <c r="B893" s="7">
        <v>1</v>
      </c>
      <c r="C893" s="7" t="str">
        <f t="shared" si="26"/>
        <v>高等学校</v>
      </c>
      <c r="D893" s="7" t="s">
        <v>4477</v>
      </c>
      <c r="E893" s="8" t="s">
        <v>9902</v>
      </c>
      <c r="F893" s="4" t="str">
        <f>IFERROR(IF(VALUE(LEFT($E893,5))&gt;50000,"",_xlfn.XLOOKUP(IF(VALUE(LEFT($E893,2))&gt;9,VALUE(LEFT($E893,2)),"0"&amp;VALUE(LEFT($E893,2))),Sheet1!$E:$E,Sheet1!$F:$F)),"")</f>
        <v>茨城県</v>
      </c>
      <c r="G893" s="4" t="str">
        <f t="shared" si="27"/>
        <v>公立</v>
      </c>
      <c r="H893" s="7" t="str">
        <f>IF($D893="上記以外の高等学校等",_xlfn.XLOOKUP(IF(VALUE(LEFT($E893,2))&gt;10,VALUE(LEFT($E893,2)),"0"&amp;VALUE(LEFT($E893,2))),Sheet1!$E:$E,Sheet1!$F:$F)&amp;"所在の"&amp;$D893,IF(OR($B893=1,$B893=2),$D893&amp;$C893,IF($B893=3,$D893&amp;"学校",IF($B893=6,_xlfn.TEXTBEFORE($D893,"高専")&amp;$C893,IF($B893=8,$C893&amp;"（"&amp;$D893&amp;"）",IF($B893=9,$D893,""))))))</f>
        <v>海洋高等学校</v>
      </c>
    </row>
    <row r="894" spans="1:8">
      <c r="A894" s="4">
        <v>2</v>
      </c>
      <c r="B894" s="7">
        <v>1</v>
      </c>
      <c r="C894" s="7" t="str">
        <f t="shared" si="26"/>
        <v>高等学校</v>
      </c>
      <c r="D894" s="7" t="s">
        <v>9900</v>
      </c>
      <c r="E894" s="8" t="s">
        <v>9901</v>
      </c>
      <c r="F894" s="4" t="str">
        <f>IFERROR(IF(VALUE(LEFT($E894,5))&gt;50000,"",_xlfn.XLOOKUP(IF(VALUE(LEFT($E894,2))&gt;9,VALUE(LEFT($E894,2)),"0"&amp;VALUE(LEFT($E894,2))),Sheet1!$E:$E,Sheet1!$F:$F)),"")</f>
        <v>茨城県</v>
      </c>
      <c r="G894" s="4" t="str">
        <f t="shared" si="27"/>
        <v>公立</v>
      </c>
      <c r="H894" s="7" t="str">
        <f>IF($D894="上記以外の高等学校等",_xlfn.XLOOKUP(IF(VALUE(LEFT($E894,2))&gt;10,VALUE(LEFT($E894,2)),"0"&amp;VALUE(LEFT($E894,2))),Sheet1!$E:$E,Sheet1!$F:$F)&amp;"所在の"&amp;$D894,IF(OR($B894=1,$B894=2),$D894&amp;$C894,IF($B894=3,$D894&amp;"学校",IF($B894=6,_xlfn.TEXTBEFORE($D894,"高専")&amp;$C894,IF($B894=8,$C894&amp;"（"&amp;$D894&amp;"）",IF($B894=9,$D894,""))))))</f>
        <v>笠間高等学校</v>
      </c>
    </row>
    <row r="895" spans="1:8">
      <c r="A895" s="4">
        <v>2</v>
      </c>
      <c r="B895" s="7">
        <v>1</v>
      </c>
      <c r="C895" s="7" t="str">
        <f t="shared" si="26"/>
        <v>高等学校</v>
      </c>
      <c r="D895" s="7" t="s">
        <v>9898</v>
      </c>
      <c r="E895" s="8" t="s">
        <v>9899</v>
      </c>
      <c r="F895" s="4" t="str">
        <f>IFERROR(IF(VALUE(LEFT($E895,5))&gt;50000,"",_xlfn.XLOOKUP(IF(VALUE(LEFT($E895,2))&gt;9,VALUE(LEFT($E895,2)),"0"&amp;VALUE(LEFT($E895,2))),Sheet1!$E:$E,Sheet1!$F:$F)),"")</f>
        <v>茨城県</v>
      </c>
      <c r="G895" s="4" t="str">
        <f t="shared" si="27"/>
        <v>公立</v>
      </c>
      <c r="H895" s="7" t="str">
        <f>IF($D895="上記以外の高等学校等",_xlfn.XLOOKUP(IF(VALUE(LEFT($E895,2))&gt;10,VALUE(LEFT($E895,2)),"0"&amp;VALUE(LEFT($E895,2))),Sheet1!$E:$E,Sheet1!$F:$F)&amp;"所在の"&amp;$D895,IF(OR($B895=1,$B895=2),$D895&amp;$C895,IF($B895=3,$D895&amp;"学校",IF($B895=6,_xlfn.TEXTBEFORE($D895,"高専")&amp;$C895,IF($B895=8,$C895&amp;"（"&amp;$D895&amp;"）",IF($B895=9,$D895,""))))))</f>
        <v>大洗高等学校</v>
      </c>
    </row>
    <row r="896" spans="1:8">
      <c r="A896" s="4">
        <v>2</v>
      </c>
      <c r="B896" s="7">
        <v>1</v>
      </c>
      <c r="C896" s="7" t="str">
        <f t="shared" si="26"/>
        <v>高等学校</v>
      </c>
      <c r="D896" s="7" t="s">
        <v>9896</v>
      </c>
      <c r="E896" s="8" t="s">
        <v>9897</v>
      </c>
      <c r="F896" s="4" t="str">
        <f>IFERROR(IF(VALUE(LEFT($E896,5))&gt;50000,"",_xlfn.XLOOKUP(IF(VALUE(LEFT($E896,2))&gt;9,VALUE(LEFT($E896,2)),"0"&amp;VALUE(LEFT($E896,2))),Sheet1!$E:$E,Sheet1!$F:$F)),"")</f>
        <v>茨城県</v>
      </c>
      <c r="G896" s="4" t="str">
        <f t="shared" si="27"/>
        <v>公立</v>
      </c>
      <c r="H896" s="7" t="str">
        <f>IF($D896="上記以外の高等学校等",_xlfn.XLOOKUP(IF(VALUE(LEFT($E896,2))&gt;10,VALUE(LEFT($E896,2)),"0"&amp;VALUE(LEFT($E896,2))),Sheet1!$E:$E,Sheet1!$F:$F)&amp;"所在の"&amp;$D896,IF(OR($B896=1,$B896=2),$D896&amp;$C896,IF($B896=3,$D896&amp;"学校",IF($B896=6,_xlfn.TEXTBEFORE($D896,"高専")&amp;$C896,IF($B896=8,$C896&amp;"（"&amp;$D896&amp;"）",IF($B896=9,$D896,""))))))</f>
        <v>鉾田第一高等学校</v>
      </c>
    </row>
    <row r="897" spans="1:8">
      <c r="A897" s="4">
        <v>2</v>
      </c>
      <c r="B897" s="7">
        <v>1</v>
      </c>
      <c r="C897" s="7" t="str">
        <f t="shared" si="26"/>
        <v>高等学校</v>
      </c>
      <c r="D897" s="7" t="s">
        <v>9894</v>
      </c>
      <c r="E897" s="8" t="s">
        <v>9895</v>
      </c>
      <c r="F897" s="4" t="str">
        <f>IFERROR(IF(VALUE(LEFT($E897,5))&gt;50000,"",_xlfn.XLOOKUP(IF(VALUE(LEFT($E897,2))&gt;9,VALUE(LEFT($E897,2)),"0"&amp;VALUE(LEFT($E897,2))),Sheet1!$E:$E,Sheet1!$F:$F)),"")</f>
        <v>茨城県</v>
      </c>
      <c r="G897" s="4" t="str">
        <f t="shared" si="27"/>
        <v>公立</v>
      </c>
      <c r="H897" s="7" t="str">
        <f>IF($D897="上記以外の高等学校等",_xlfn.XLOOKUP(IF(VALUE(LEFT($E897,2))&gt;10,VALUE(LEFT($E897,2)),"0"&amp;VALUE(LEFT($E897,2))),Sheet1!$E:$E,Sheet1!$F:$F)&amp;"所在の"&amp;$D897,IF(OR($B897=1,$B897=2),$D897&amp;$C897,IF($B897=3,$D897&amp;"学校",IF($B897=6,_xlfn.TEXTBEFORE($D897,"高専")&amp;$C897,IF($B897=8,$C897&amp;"（"&amp;$D897&amp;"）",IF($B897=9,$D897,""))))))</f>
        <v>鉾田第二高等学校</v>
      </c>
    </row>
    <row r="898" spans="1:8">
      <c r="A898" s="4">
        <v>2</v>
      </c>
      <c r="B898" s="7">
        <v>1</v>
      </c>
      <c r="C898" s="7" t="str">
        <f t="shared" si="26"/>
        <v>高等学校</v>
      </c>
      <c r="D898" s="7" t="s">
        <v>9892</v>
      </c>
      <c r="E898" s="8" t="s">
        <v>9893</v>
      </c>
      <c r="F898" s="4" t="str">
        <f>IFERROR(IF(VALUE(LEFT($E898,5))&gt;50000,"",_xlfn.XLOOKUP(IF(VALUE(LEFT($E898,2))&gt;9,VALUE(LEFT($E898,2)),"0"&amp;VALUE(LEFT($E898,2))),Sheet1!$E:$E,Sheet1!$F:$F)),"")</f>
        <v>茨城県</v>
      </c>
      <c r="G898" s="4" t="str">
        <f t="shared" si="27"/>
        <v>公立</v>
      </c>
      <c r="H898" s="7" t="str">
        <f>IF($D898="上記以外の高等学校等",_xlfn.XLOOKUP(IF(VALUE(LEFT($E898,2))&gt;10,VALUE(LEFT($E898,2)),"0"&amp;VALUE(LEFT($E898,2))),Sheet1!$E:$E,Sheet1!$F:$F)&amp;"所在の"&amp;$D898,IF(OR($B898=1,$B898=2),$D898&amp;$C898,IF($B898=3,$D898&amp;"学校",IF($B898=6,_xlfn.TEXTBEFORE($D898,"高専")&amp;$C898,IF($B898=8,$C898&amp;"（"&amp;$D898&amp;"）",IF($B898=9,$D898,""))))))</f>
        <v>玉造工業高等学校</v>
      </c>
    </row>
    <row r="899" spans="1:8">
      <c r="A899" s="4">
        <v>2</v>
      </c>
      <c r="B899" s="7">
        <v>1</v>
      </c>
      <c r="C899" s="7" t="str">
        <f t="shared" ref="C899:C962" si="28">IF($B899=1,"高等学校",IF($B899=2,"中等教育学校",IF($B899=3,"特別支援学校",IF($B899=6,"高等専門学校",IF($B899=8,"高等学校卒業程度認定試験等","")))))</f>
        <v>高等学校</v>
      </c>
      <c r="D899" s="7" t="s">
        <v>7189</v>
      </c>
      <c r="E899" s="8" t="s">
        <v>9891</v>
      </c>
      <c r="F899" s="4" t="str">
        <f>IFERROR(IF(VALUE(LEFT($E899,5))&gt;50000,"",_xlfn.XLOOKUP(IF(VALUE(LEFT($E899,2))&gt;9,VALUE(LEFT($E899,2)),"0"&amp;VALUE(LEFT($E899,2))),Sheet1!$E:$E,Sheet1!$F:$F)),"")</f>
        <v>茨城県</v>
      </c>
      <c r="G899" s="4" t="str">
        <f t="shared" ref="G899:G962" si="29">IF($A899=1,"国立",IF($A899=7,"私立",IF($A899&lt;7,"公立","")))</f>
        <v>公立</v>
      </c>
      <c r="H899" s="7" t="str">
        <f>IF($D899="上記以外の高等学校等",_xlfn.XLOOKUP(IF(VALUE(LEFT($E899,2))&gt;10,VALUE(LEFT($E899,2)),"0"&amp;VALUE(LEFT($E899,2))),Sheet1!$E:$E,Sheet1!$F:$F)&amp;"所在の"&amp;$D899,IF(OR($B899=1,$B899=2),$D899&amp;$C899,IF($B899=3,$D899&amp;"学校",IF($B899=6,_xlfn.TEXTBEFORE($D899,"高専")&amp;$C899,IF($B899=8,$C899&amp;"（"&amp;$D899&amp;"）",IF($B899=9,$D899,""))))))</f>
        <v>麻生高等学校</v>
      </c>
    </row>
    <row r="900" spans="1:8">
      <c r="A900" s="4">
        <v>2</v>
      </c>
      <c r="B900" s="7">
        <v>1</v>
      </c>
      <c r="C900" s="7" t="str">
        <f t="shared" si="28"/>
        <v>高等学校</v>
      </c>
      <c r="D900" s="7" t="s">
        <v>9889</v>
      </c>
      <c r="E900" s="8" t="s">
        <v>9890</v>
      </c>
      <c r="F900" s="4" t="str">
        <f>IFERROR(IF(VALUE(LEFT($E900,5))&gt;50000,"",_xlfn.XLOOKUP(IF(VALUE(LEFT($E900,2))&gt;9,VALUE(LEFT($E900,2)),"0"&amp;VALUE(LEFT($E900,2))),Sheet1!$E:$E,Sheet1!$F:$F)),"")</f>
        <v>茨城県</v>
      </c>
      <c r="G900" s="4" t="str">
        <f t="shared" si="29"/>
        <v>公立</v>
      </c>
      <c r="H900" s="7" t="str">
        <f>IF($D900="上記以外の高等学校等",_xlfn.XLOOKUP(IF(VALUE(LEFT($E900,2))&gt;10,VALUE(LEFT($E900,2)),"0"&amp;VALUE(LEFT($E900,2))),Sheet1!$E:$E,Sheet1!$F:$F)&amp;"所在の"&amp;$D900,IF(OR($B900=1,$B900=2),$D900&amp;$C900,IF($B900=3,$D900&amp;"学校",IF($B900=6,_xlfn.TEXTBEFORE($D900,"高専")&amp;$C900,IF($B900=8,$C900&amp;"（"&amp;$D900&amp;"）",IF($B900=9,$D900,""))))))</f>
        <v>潮来高等学校</v>
      </c>
    </row>
    <row r="901" spans="1:8">
      <c r="A901" s="4">
        <v>2</v>
      </c>
      <c r="B901" s="7">
        <v>1</v>
      </c>
      <c r="C901" s="7" t="str">
        <f t="shared" si="28"/>
        <v>高等学校</v>
      </c>
      <c r="D901" s="7" t="s">
        <v>1133</v>
      </c>
      <c r="E901" s="8" t="s">
        <v>9888</v>
      </c>
      <c r="F901" s="4" t="str">
        <f>IFERROR(IF(VALUE(LEFT($E901,5))&gt;50000,"",_xlfn.XLOOKUP(IF(VALUE(LEFT($E901,2))&gt;9,VALUE(LEFT($E901,2)),"0"&amp;VALUE(LEFT($E901,2))),Sheet1!$E:$E,Sheet1!$F:$F)),"")</f>
        <v>茨城県</v>
      </c>
      <c r="G901" s="4" t="str">
        <f t="shared" si="29"/>
        <v>公立</v>
      </c>
      <c r="H901" s="7" t="str">
        <f>IF($D901="上記以外の高等学校等",_xlfn.XLOOKUP(IF(VALUE(LEFT($E901,2))&gt;10,VALUE(LEFT($E901,2)),"0"&amp;VALUE(LEFT($E901,2))),Sheet1!$E:$E,Sheet1!$F:$F)&amp;"所在の"&amp;$D901,IF(OR($B901=1,$B901=2),$D901&amp;$C901,IF($B901=3,$D901&amp;"学校",IF($B901=6,_xlfn.TEXTBEFORE($D901,"高専")&amp;$C901,IF($B901=8,$C901&amp;"（"&amp;$D901&amp;"）",IF($B901=9,$D901,""))))))</f>
        <v>鹿島高等学校</v>
      </c>
    </row>
    <row r="902" spans="1:8">
      <c r="A902" s="4">
        <v>2</v>
      </c>
      <c r="B902" s="7">
        <v>1</v>
      </c>
      <c r="C902" s="7" t="str">
        <f t="shared" si="28"/>
        <v>高等学校</v>
      </c>
      <c r="D902" s="7" t="s">
        <v>9886</v>
      </c>
      <c r="E902" s="8" t="s">
        <v>9887</v>
      </c>
      <c r="F902" s="4" t="str">
        <f>IFERROR(IF(VALUE(LEFT($E902,5))&gt;50000,"",_xlfn.XLOOKUP(IF(VALUE(LEFT($E902,2))&gt;9,VALUE(LEFT($E902,2)),"0"&amp;VALUE(LEFT($E902,2))),Sheet1!$E:$E,Sheet1!$F:$F)),"")</f>
        <v>茨城県</v>
      </c>
      <c r="G902" s="4" t="str">
        <f t="shared" si="29"/>
        <v>公立</v>
      </c>
      <c r="H902" s="7" t="str">
        <f>IF($D902="上記以外の高等学校等",_xlfn.XLOOKUP(IF(VALUE(LEFT($E902,2))&gt;10,VALUE(LEFT($E902,2)),"0"&amp;VALUE(LEFT($E902,2))),Sheet1!$E:$E,Sheet1!$F:$F)&amp;"所在の"&amp;$D902,IF(OR($B902=1,$B902=2),$D902&amp;$C902,IF($B902=3,$D902&amp;"学校",IF($B902=6,_xlfn.TEXTBEFORE($D902,"高専")&amp;$C902,IF($B902=8,$C902&amp;"（"&amp;$D902&amp;"）",IF($B902=9,$D902,""))))))</f>
        <v>神栖高等学校</v>
      </c>
    </row>
    <row r="903" spans="1:8">
      <c r="A903" s="4">
        <v>2</v>
      </c>
      <c r="B903" s="7">
        <v>1</v>
      </c>
      <c r="C903" s="7" t="str">
        <f t="shared" si="28"/>
        <v>高等学校</v>
      </c>
      <c r="D903" s="7" t="s">
        <v>9884</v>
      </c>
      <c r="E903" s="8" t="s">
        <v>9885</v>
      </c>
      <c r="F903" s="4" t="str">
        <f>IFERROR(IF(VALUE(LEFT($E903,5))&gt;50000,"",_xlfn.XLOOKUP(IF(VALUE(LEFT($E903,2))&gt;9,VALUE(LEFT($E903,2)),"0"&amp;VALUE(LEFT($E903,2))),Sheet1!$E:$E,Sheet1!$F:$F)),"")</f>
        <v>茨城県</v>
      </c>
      <c r="G903" s="4" t="str">
        <f t="shared" si="29"/>
        <v>公立</v>
      </c>
      <c r="H903" s="7" t="str">
        <f>IF($D903="上記以外の高等学校等",_xlfn.XLOOKUP(IF(VALUE(LEFT($E903,2))&gt;10,VALUE(LEFT($E903,2)),"0"&amp;VALUE(LEFT($E903,2))),Sheet1!$E:$E,Sheet1!$F:$F)&amp;"所在の"&amp;$D903,IF(OR($B903=1,$B903=2),$D903&amp;$C903,IF($B903=3,$D903&amp;"学校",IF($B903=6,_xlfn.TEXTBEFORE($D903,"高専")&amp;$C903,IF($B903=8,$C903&amp;"（"&amp;$D903&amp;"）",IF($B903=9,$D903,""))))))</f>
        <v>波崎高等学校</v>
      </c>
    </row>
    <row r="904" spans="1:8">
      <c r="A904" s="4">
        <v>2</v>
      </c>
      <c r="B904" s="7">
        <v>1</v>
      </c>
      <c r="C904" s="7" t="str">
        <f t="shared" si="28"/>
        <v>高等学校</v>
      </c>
      <c r="D904" s="7" t="s">
        <v>9882</v>
      </c>
      <c r="E904" s="8" t="s">
        <v>9883</v>
      </c>
      <c r="F904" s="4" t="str">
        <f>IFERROR(IF(VALUE(LEFT($E904,5))&gt;50000,"",_xlfn.XLOOKUP(IF(VALUE(LEFT($E904,2))&gt;9,VALUE(LEFT($E904,2)),"0"&amp;VALUE(LEFT($E904,2))),Sheet1!$E:$E,Sheet1!$F:$F)),"")</f>
        <v>茨城県</v>
      </c>
      <c r="G904" s="4" t="str">
        <f t="shared" si="29"/>
        <v>公立</v>
      </c>
      <c r="H904" s="7" t="str">
        <f>IF($D904="上記以外の高等学校等",_xlfn.XLOOKUP(IF(VALUE(LEFT($E904,2))&gt;10,VALUE(LEFT($E904,2)),"0"&amp;VALUE(LEFT($E904,2))),Sheet1!$E:$E,Sheet1!$F:$F)&amp;"所在の"&amp;$D904,IF(OR($B904=1,$B904=2),$D904&amp;$C904,IF($B904=3,$D904&amp;"学校",IF($B904=6,_xlfn.TEXTBEFORE($D904,"高専")&amp;$C904,IF($B904=8,$C904&amp;"（"&amp;$D904&amp;"）",IF($B904=9,$D904,""))))))</f>
        <v>土浦第一高等学校</v>
      </c>
    </row>
    <row r="905" spans="1:8">
      <c r="A905" s="4">
        <v>2</v>
      </c>
      <c r="B905" s="7">
        <v>1</v>
      </c>
      <c r="C905" s="7" t="str">
        <f t="shared" si="28"/>
        <v>高等学校</v>
      </c>
      <c r="D905" s="7" t="s">
        <v>9880</v>
      </c>
      <c r="E905" s="8" t="s">
        <v>9881</v>
      </c>
      <c r="F905" s="4" t="str">
        <f>IFERROR(IF(VALUE(LEFT($E905,5))&gt;50000,"",_xlfn.XLOOKUP(IF(VALUE(LEFT($E905,2))&gt;9,VALUE(LEFT($E905,2)),"0"&amp;VALUE(LEFT($E905,2))),Sheet1!$E:$E,Sheet1!$F:$F)),"")</f>
        <v>茨城県</v>
      </c>
      <c r="G905" s="4" t="str">
        <f t="shared" si="29"/>
        <v>公立</v>
      </c>
      <c r="H905" s="7" t="str">
        <f>IF($D905="上記以外の高等学校等",_xlfn.XLOOKUP(IF(VALUE(LEFT($E905,2))&gt;10,VALUE(LEFT($E905,2)),"0"&amp;VALUE(LEFT($E905,2))),Sheet1!$E:$E,Sheet1!$F:$F)&amp;"所在の"&amp;$D905,IF(OR($B905=1,$B905=2),$D905&amp;$C905,IF($B905=3,$D905&amp;"学校",IF($B905=6,_xlfn.TEXTBEFORE($D905,"高専")&amp;$C905,IF($B905=8,$C905&amp;"（"&amp;$D905&amp;"）",IF($B905=9,$D905,""))))))</f>
        <v>土浦第二高等学校</v>
      </c>
    </row>
    <row r="906" spans="1:8">
      <c r="A906" s="4">
        <v>2</v>
      </c>
      <c r="B906" s="7">
        <v>1</v>
      </c>
      <c r="C906" s="7" t="str">
        <f t="shared" si="28"/>
        <v>高等学校</v>
      </c>
      <c r="D906" s="7" t="s">
        <v>9878</v>
      </c>
      <c r="E906" s="8" t="s">
        <v>9879</v>
      </c>
      <c r="F906" s="4" t="str">
        <f>IFERROR(IF(VALUE(LEFT($E906,5))&gt;50000,"",_xlfn.XLOOKUP(IF(VALUE(LEFT($E906,2))&gt;9,VALUE(LEFT($E906,2)),"0"&amp;VALUE(LEFT($E906,2))),Sheet1!$E:$E,Sheet1!$F:$F)),"")</f>
        <v>茨城県</v>
      </c>
      <c r="G906" s="4" t="str">
        <f t="shared" si="29"/>
        <v>公立</v>
      </c>
      <c r="H906" s="7" t="str">
        <f>IF($D906="上記以外の高等学校等",_xlfn.XLOOKUP(IF(VALUE(LEFT($E906,2))&gt;10,VALUE(LEFT($E906,2)),"0"&amp;VALUE(LEFT($E906,2))),Sheet1!$E:$E,Sheet1!$F:$F)&amp;"所在の"&amp;$D906,IF(OR($B906=1,$B906=2),$D906&amp;$C906,IF($B906=3,$D906&amp;"学校",IF($B906=6,_xlfn.TEXTBEFORE($D906,"高専")&amp;$C906,IF($B906=8,$C906&amp;"（"&amp;$D906&amp;"）",IF($B906=9,$D906,""))))))</f>
        <v>土浦第三高等学校</v>
      </c>
    </row>
    <row r="907" spans="1:8">
      <c r="A907" s="4">
        <v>2</v>
      </c>
      <c r="B907" s="7">
        <v>1</v>
      </c>
      <c r="C907" s="7" t="str">
        <f t="shared" si="28"/>
        <v>高等学校</v>
      </c>
      <c r="D907" s="7" t="s">
        <v>9876</v>
      </c>
      <c r="E907" s="8" t="s">
        <v>9877</v>
      </c>
      <c r="F907" s="4" t="str">
        <f>IFERROR(IF(VALUE(LEFT($E907,5))&gt;50000,"",_xlfn.XLOOKUP(IF(VALUE(LEFT($E907,2))&gt;9,VALUE(LEFT($E907,2)),"0"&amp;VALUE(LEFT($E907,2))),Sheet1!$E:$E,Sheet1!$F:$F)),"")</f>
        <v>茨城県</v>
      </c>
      <c r="G907" s="4" t="str">
        <f t="shared" si="29"/>
        <v>公立</v>
      </c>
      <c r="H907" s="7" t="str">
        <f>IF($D907="上記以外の高等学校等",_xlfn.XLOOKUP(IF(VALUE(LEFT($E907,2))&gt;10,VALUE(LEFT($E907,2)),"0"&amp;VALUE(LEFT($E907,2))),Sheet1!$E:$E,Sheet1!$F:$F)&amp;"所在の"&amp;$D907,IF(OR($B907=1,$B907=2),$D907&amp;$C907,IF($B907=3,$D907&amp;"学校",IF($B907=6,_xlfn.TEXTBEFORE($D907,"高専")&amp;$C907,IF($B907=8,$C907&amp;"（"&amp;$D907&amp;"）",IF($B907=9,$D907,""))))))</f>
        <v>土浦工業高等学校</v>
      </c>
    </row>
    <row r="908" spans="1:8">
      <c r="A908" s="4">
        <v>2</v>
      </c>
      <c r="B908" s="7">
        <v>1</v>
      </c>
      <c r="C908" s="7" t="str">
        <f t="shared" si="28"/>
        <v>高等学校</v>
      </c>
      <c r="D908" s="7" t="s">
        <v>9874</v>
      </c>
      <c r="E908" s="8" t="s">
        <v>9875</v>
      </c>
      <c r="F908" s="4" t="str">
        <f>IFERROR(IF(VALUE(LEFT($E908,5))&gt;50000,"",_xlfn.XLOOKUP(IF(VALUE(LEFT($E908,2))&gt;9,VALUE(LEFT($E908,2)),"0"&amp;VALUE(LEFT($E908,2))),Sheet1!$E:$E,Sheet1!$F:$F)),"")</f>
        <v>茨城県</v>
      </c>
      <c r="G908" s="4" t="str">
        <f t="shared" si="29"/>
        <v>公立</v>
      </c>
      <c r="H908" s="7" t="str">
        <f>IF($D908="上記以外の高等学校等",_xlfn.XLOOKUP(IF(VALUE(LEFT($E908,2))&gt;10,VALUE(LEFT($E908,2)),"0"&amp;VALUE(LEFT($E908,2))),Sheet1!$E:$E,Sheet1!$F:$F)&amp;"所在の"&amp;$D908,IF(OR($B908=1,$B908=2),$D908&amp;$C908,IF($B908=3,$D908&amp;"学校",IF($B908=6,_xlfn.TEXTBEFORE($D908,"高専")&amp;$C908,IF($B908=8,$C908&amp;"（"&amp;$D908&amp;"）",IF($B908=9,$D908,""))))))</f>
        <v>石岡第一高等学校</v>
      </c>
    </row>
    <row r="909" spans="1:8">
      <c r="A909" s="4">
        <v>2</v>
      </c>
      <c r="B909" s="7">
        <v>1</v>
      </c>
      <c r="C909" s="7" t="str">
        <f t="shared" si="28"/>
        <v>高等学校</v>
      </c>
      <c r="D909" s="7" t="s">
        <v>9872</v>
      </c>
      <c r="E909" s="8" t="s">
        <v>9873</v>
      </c>
      <c r="F909" s="4" t="str">
        <f>IFERROR(IF(VALUE(LEFT($E909,5))&gt;50000,"",_xlfn.XLOOKUP(IF(VALUE(LEFT($E909,2))&gt;9,VALUE(LEFT($E909,2)),"0"&amp;VALUE(LEFT($E909,2))),Sheet1!$E:$E,Sheet1!$F:$F)),"")</f>
        <v>茨城県</v>
      </c>
      <c r="G909" s="4" t="str">
        <f t="shared" si="29"/>
        <v>公立</v>
      </c>
      <c r="H909" s="7" t="str">
        <f>IF($D909="上記以外の高等学校等",_xlfn.XLOOKUP(IF(VALUE(LEFT($E909,2))&gt;10,VALUE(LEFT($E909,2)),"0"&amp;VALUE(LEFT($E909,2))),Sheet1!$E:$E,Sheet1!$F:$F)&amp;"所在の"&amp;$D909,IF(OR($B909=1,$B909=2),$D909&amp;$C909,IF($B909=3,$D909&amp;"学校",IF($B909=6,_xlfn.TEXTBEFORE($D909,"高専")&amp;$C909,IF($B909=8,$C909&amp;"（"&amp;$D909&amp;"）",IF($B909=9,$D909,""))))))</f>
        <v>石岡第二高等学校</v>
      </c>
    </row>
    <row r="910" spans="1:8">
      <c r="A910" s="4">
        <v>2</v>
      </c>
      <c r="B910" s="7">
        <v>1</v>
      </c>
      <c r="C910" s="7" t="str">
        <f t="shared" si="28"/>
        <v>高等学校</v>
      </c>
      <c r="D910" s="7" t="s">
        <v>9870</v>
      </c>
      <c r="E910" s="8" t="s">
        <v>9871</v>
      </c>
      <c r="F910" s="4" t="str">
        <f>IFERROR(IF(VALUE(LEFT($E910,5))&gt;50000,"",_xlfn.XLOOKUP(IF(VALUE(LEFT($E910,2))&gt;9,VALUE(LEFT($E910,2)),"0"&amp;VALUE(LEFT($E910,2))),Sheet1!$E:$E,Sheet1!$F:$F)),"")</f>
        <v>茨城県</v>
      </c>
      <c r="G910" s="4" t="str">
        <f t="shared" si="29"/>
        <v>公立</v>
      </c>
      <c r="H910" s="7" t="str">
        <f>IF($D910="上記以外の高等学校等",_xlfn.XLOOKUP(IF(VALUE(LEFT($E910,2))&gt;10,VALUE(LEFT($E910,2)),"0"&amp;VALUE(LEFT($E910,2))),Sheet1!$E:$E,Sheet1!$F:$F)&amp;"所在の"&amp;$D910,IF(OR($B910=1,$B910=2),$D910&amp;$C910,IF($B910=3,$D910&amp;"学校",IF($B910=6,_xlfn.TEXTBEFORE($D910,"高専")&amp;$C910,IF($B910=8,$C910&amp;"（"&amp;$D910&amp;"）",IF($B910=9,$D910,""))))))</f>
        <v>石岡商業高等学校</v>
      </c>
    </row>
    <row r="911" spans="1:8">
      <c r="A911" s="4">
        <v>2</v>
      </c>
      <c r="B911" s="7">
        <v>1</v>
      </c>
      <c r="C911" s="7" t="str">
        <f t="shared" si="28"/>
        <v>高等学校</v>
      </c>
      <c r="D911" s="7" t="s">
        <v>9868</v>
      </c>
      <c r="E911" s="8" t="s">
        <v>9869</v>
      </c>
      <c r="F911" s="4" t="str">
        <f>IFERROR(IF(VALUE(LEFT($E911,5))&gt;50000,"",_xlfn.XLOOKUP(IF(VALUE(LEFT($E911,2))&gt;9,VALUE(LEFT($E911,2)),"0"&amp;VALUE(LEFT($E911,2))),Sheet1!$E:$E,Sheet1!$F:$F)),"")</f>
        <v>茨城県</v>
      </c>
      <c r="G911" s="4" t="str">
        <f t="shared" si="29"/>
        <v>公立</v>
      </c>
      <c r="H911" s="7" t="str">
        <f>IF($D911="上記以外の高等学校等",_xlfn.XLOOKUP(IF(VALUE(LEFT($E911,2))&gt;10,VALUE(LEFT($E911,2)),"0"&amp;VALUE(LEFT($E911,2))),Sheet1!$E:$E,Sheet1!$F:$F)&amp;"所在の"&amp;$D911,IF(OR($B911=1,$B911=2),$D911&amp;$C911,IF($B911=3,$D911&amp;"学校",IF($B911=6,_xlfn.TEXTBEFORE($D911,"高専")&amp;$C911,IF($B911=8,$C911&amp;"（"&amp;$D911&amp;"）",IF($B911=9,$D911,""))))))</f>
        <v>筑波高等学校</v>
      </c>
    </row>
    <row r="912" spans="1:8">
      <c r="A912" s="4">
        <v>2</v>
      </c>
      <c r="B912" s="7">
        <v>1</v>
      </c>
      <c r="C912" s="7" t="str">
        <f t="shared" si="28"/>
        <v>高等学校</v>
      </c>
      <c r="D912" s="7" t="s">
        <v>9866</v>
      </c>
      <c r="E912" s="8" t="s">
        <v>9867</v>
      </c>
      <c r="F912" s="4" t="str">
        <f>IFERROR(IF(VALUE(LEFT($E912,5))&gt;50000,"",_xlfn.XLOOKUP(IF(VALUE(LEFT($E912,2))&gt;9,VALUE(LEFT($E912,2)),"0"&amp;VALUE(LEFT($E912,2))),Sheet1!$E:$E,Sheet1!$F:$F)),"")</f>
        <v>茨城県</v>
      </c>
      <c r="G912" s="4" t="str">
        <f t="shared" si="29"/>
        <v>公立</v>
      </c>
      <c r="H912" s="7" t="str">
        <f>IF($D912="上記以外の高等学校等",_xlfn.XLOOKUP(IF(VALUE(LEFT($E912,2))&gt;10,VALUE(LEFT($E912,2)),"0"&amp;VALUE(LEFT($E912,2))),Sheet1!$E:$E,Sheet1!$F:$F)&amp;"所在の"&amp;$D912,IF(OR($B912=1,$B912=2),$D912&amp;$C912,IF($B912=3,$D912&amp;"学校",IF($B912=6,_xlfn.TEXTBEFORE($D912,"高専")&amp;$C912,IF($B912=8,$C912&amp;"（"&amp;$D912&amp;"）",IF($B912=9,$D912,""))))))</f>
        <v>竜ケ崎第一高等学校</v>
      </c>
    </row>
    <row r="913" spans="1:8">
      <c r="A913" s="4">
        <v>2</v>
      </c>
      <c r="B913" s="7">
        <v>1</v>
      </c>
      <c r="C913" s="7" t="str">
        <f t="shared" si="28"/>
        <v>高等学校</v>
      </c>
      <c r="D913" s="7" t="s">
        <v>9864</v>
      </c>
      <c r="E913" s="8" t="s">
        <v>9865</v>
      </c>
      <c r="F913" s="4" t="str">
        <f>IFERROR(IF(VALUE(LEFT($E913,5))&gt;50000,"",_xlfn.XLOOKUP(IF(VALUE(LEFT($E913,2))&gt;9,VALUE(LEFT($E913,2)),"0"&amp;VALUE(LEFT($E913,2))),Sheet1!$E:$E,Sheet1!$F:$F)),"")</f>
        <v>茨城県</v>
      </c>
      <c r="G913" s="4" t="str">
        <f t="shared" si="29"/>
        <v>公立</v>
      </c>
      <c r="H913" s="7" t="str">
        <f>IF($D913="上記以外の高等学校等",_xlfn.XLOOKUP(IF(VALUE(LEFT($E913,2))&gt;10,VALUE(LEFT($E913,2)),"0"&amp;VALUE(LEFT($E913,2))),Sheet1!$E:$E,Sheet1!$F:$F)&amp;"所在の"&amp;$D913,IF(OR($B913=1,$B913=2),$D913&amp;$C913,IF($B913=3,$D913&amp;"学校",IF($B913=6,_xlfn.TEXTBEFORE($D913,"高専")&amp;$C913,IF($B913=8,$C913&amp;"（"&amp;$D913&amp;"）",IF($B913=9,$D913,""))))))</f>
        <v>竜ケ崎第二高等学校</v>
      </c>
    </row>
    <row r="914" spans="1:8">
      <c r="A914" s="4">
        <v>2</v>
      </c>
      <c r="B914" s="7">
        <v>1</v>
      </c>
      <c r="C914" s="7" t="str">
        <f t="shared" si="28"/>
        <v>高等学校</v>
      </c>
      <c r="D914" s="7" t="s">
        <v>9862</v>
      </c>
      <c r="E914" s="8" t="s">
        <v>9863</v>
      </c>
      <c r="F914" s="4" t="str">
        <f>IFERROR(IF(VALUE(LEFT($E914,5))&gt;50000,"",_xlfn.XLOOKUP(IF(VALUE(LEFT($E914,2))&gt;9,VALUE(LEFT($E914,2)),"0"&amp;VALUE(LEFT($E914,2))),Sheet1!$E:$E,Sheet1!$F:$F)),"")</f>
        <v>茨城県</v>
      </c>
      <c r="G914" s="4" t="str">
        <f t="shared" si="29"/>
        <v>公立</v>
      </c>
      <c r="H914" s="7" t="str">
        <f>IF($D914="上記以外の高等学校等",_xlfn.XLOOKUP(IF(VALUE(LEFT($E914,2))&gt;10,VALUE(LEFT($E914,2)),"0"&amp;VALUE(LEFT($E914,2))),Sheet1!$E:$E,Sheet1!$F:$F)&amp;"所在の"&amp;$D914,IF(OR($B914=1,$B914=2),$D914&amp;$C914,IF($B914=3,$D914&amp;"学校",IF($B914=6,_xlfn.TEXTBEFORE($D914,"高専")&amp;$C914,IF($B914=8,$C914&amp;"（"&amp;$D914&amp;"）",IF($B914=9,$D914,""))))))</f>
        <v>取手第一高等学校</v>
      </c>
    </row>
    <row r="915" spans="1:8">
      <c r="A915" s="4">
        <v>2</v>
      </c>
      <c r="B915" s="7">
        <v>1</v>
      </c>
      <c r="C915" s="7" t="str">
        <f t="shared" si="28"/>
        <v>高等学校</v>
      </c>
      <c r="D915" s="7" t="s">
        <v>9860</v>
      </c>
      <c r="E915" s="8" t="s">
        <v>9861</v>
      </c>
      <c r="F915" s="4" t="str">
        <f>IFERROR(IF(VALUE(LEFT($E915,5))&gt;50000,"",_xlfn.XLOOKUP(IF(VALUE(LEFT($E915,2))&gt;9,VALUE(LEFT($E915,2)),"0"&amp;VALUE(LEFT($E915,2))),Sheet1!$E:$E,Sheet1!$F:$F)),"")</f>
        <v>茨城県</v>
      </c>
      <c r="G915" s="4" t="str">
        <f t="shared" si="29"/>
        <v>公立</v>
      </c>
      <c r="H915" s="7" t="str">
        <f>IF($D915="上記以外の高等学校等",_xlfn.XLOOKUP(IF(VALUE(LEFT($E915,2))&gt;10,VALUE(LEFT($E915,2)),"0"&amp;VALUE(LEFT($E915,2))),Sheet1!$E:$E,Sheet1!$F:$F)&amp;"所在の"&amp;$D915,IF(OR($B915=1,$B915=2),$D915&amp;$C915,IF($B915=3,$D915&amp;"学校",IF($B915=6,_xlfn.TEXTBEFORE($D915,"高専")&amp;$C915,IF($B915=8,$C915&amp;"（"&amp;$D915&amp;"）",IF($B915=9,$D915,""))))))</f>
        <v>取手第二高等学校</v>
      </c>
    </row>
    <row r="916" spans="1:8">
      <c r="A916" s="4">
        <v>2</v>
      </c>
      <c r="B916" s="7">
        <v>1</v>
      </c>
      <c r="C916" s="7" t="str">
        <f t="shared" si="28"/>
        <v>高等学校</v>
      </c>
      <c r="D916" s="7" t="s">
        <v>9858</v>
      </c>
      <c r="E916" s="8" t="s">
        <v>9859</v>
      </c>
      <c r="F916" s="4" t="str">
        <f>IFERROR(IF(VALUE(LEFT($E916,5))&gt;50000,"",_xlfn.XLOOKUP(IF(VALUE(LEFT($E916,2))&gt;9,VALUE(LEFT($E916,2)),"0"&amp;VALUE(LEFT($E916,2))),Sheet1!$E:$E,Sheet1!$F:$F)),"")</f>
        <v>茨城県</v>
      </c>
      <c r="G916" s="4" t="str">
        <f t="shared" si="29"/>
        <v>公立</v>
      </c>
      <c r="H916" s="7" t="str">
        <f>IF($D916="上記以外の高等学校等",_xlfn.XLOOKUP(IF(VALUE(LEFT($E916,2))&gt;10,VALUE(LEFT($E916,2)),"0"&amp;VALUE(LEFT($E916,2))),Sheet1!$E:$E,Sheet1!$F:$F)&amp;"所在の"&amp;$D916,IF(OR($B916=1,$B916=2),$D916&amp;$C916,IF($B916=3,$D916&amp;"学校",IF($B916=6,_xlfn.TEXTBEFORE($D916,"高専")&amp;$C916,IF($B916=8,$C916&amp;"（"&amp;$D916&amp;"）",IF($B916=9,$D916,""))))))</f>
        <v>藤代高等学校</v>
      </c>
    </row>
    <row r="917" spans="1:8">
      <c r="A917" s="4">
        <v>2</v>
      </c>
      <c r="B917" s="7">
        <v>1</v>
      </c>
      <c r="C917" s="7" t="str">
        <f t="shared" si="28"/>
        <v>高等学校</v>
      </c>
      <c r="D917" s="7" t="s">
        <v>9856</v>
      </c>
      <c r="E917" s="8" t="s">
        <v>9857</v>
      </c>
      <c r="F917" s="4" t="str">
        <f>IFERROR(IF(VALUE(LEFT($E917,5))&gt;50000,"",_xlfn.XLOOKUP(IF(VALUE(LEFT($E917,2))&gt;9,VALUE(LEFT($E917,2)),"0"&amp;VALUE(LEFT($E917,2))),Sheet1!$E:$E,Sheet1!$F:$F)),"")</f>
        <v>茨城県</v>
      </c>
      <c r="G917" s="4" t="str">
        <f t="shared" si="29"/>
        <v>公立</v>
      </c>
      <c r="H917" s="7" t="str">
        <f>IF($D917="上記以外の高等学校等",_xlfn.XLOOKUP(IF(VALUE(LEFT($E917,2))&gt;10,VALUE(LEFT($E917,2)),"0"&amp;VALUE(LEFT($E917,2))),Sheet1!$E:$E,Sheet1!$F:$F)&amp;"所在の"&amp;$D917,IF(OR($B917=1,$B917=2),$D917&amp;$C917,IF($B917=3,$D917&amp;"学校",IF($B917=6,_xlfn.TEXTBEFORE($D917,"高専")&amp;$C917,IF($B917=8,$C917&amp;"（"&amp;$D917&amp;"）",IF($B917=9,$D917,""))))))</f>
        <v>岩瀬高等学校</v>
      </c>
    </row>
    <row r="918" spans="1:8">
      <c r="A918" s="4">
        <v>2</v>
      </c>
      <c r="B918" s="7">
        <v>1</v>
      </c>
      <c r="C918" s="7" t="str">
        <f t="shared" si="28"/>
        <v>高等学校</v>
      </c>
      <c r="D918" s="7" t="s">
        <v>9854</v>
      </c>
      <c r="E918" s="8" t="s">
        <v>9855</v>
      </c>
      <c r="F918" s="4" t="str">
        <f>IFERROR(IF(VALUE(LEFT($E918,5))&gt;50000,"",_xlfn.XLOOKUP(IF(VALUE(LEFT($E918,2))&gt;9,VALUE(LEFT($E918,2)),"0"&amp;VALUE(LEFT($E918,2))),Sheet1!$E:$E,Sheet1!$F:$F)),"")</f>
        <v>茨城県</v>
      </c>
      <c r="G918" s="4" t="str">
        <f t="shared" si="29"/>
        <v>公立</v>
      </c>
      <c r="H918" s="7" t="str">
        <f>IF($D918="上記以外の高等学校等",_xlfn.XLOOKUP(IF(VALUE(LEFT($E918,2))&gt;10,VALUE(LEFT($E918,2)),"0"&amp;VALUE(LEFT($E918,2))),Sheet1!$E:$E,Sheet1!$F:$F)&amp;"所在の"&amp;$D918,IF(OR($B918=1,$B918=2),$D918&amp;$C918,IF($B918=3,$D918&amp;"学校",IF($B918=6,_xlfn.TEXTBEFORE($D918,"高専")&amp;$C918,IF($B918=8,$C918&amp;"（"&amp;$D918&amp;"）",IF($B918=9,$D918,""))))))</f>
        <v>下館第一高等学校</v>
      </c>
    </row>
    <row r="919" spans="1:8">
      <c r="A919" s="4">
        <v>2</v>
      </c>
      <c r="B919" s="7">
        <v>1</v>
      </c>
      <c r="C919" s="7" t="str">
        <f t="shared" si="28"/>
        <v>高等学校</v>
      </c>
      <c r="D919" s="7" t="s">
        <v>9852</v>
      </c>
      <c r="E919" s="8" t="s">
        <v>9853</v>
      </c>
      <c r="F919" s="4" t="str">
        <f>IFERROR(IF(VALUE(LEFT($E919,5))&gt;50000,"",_xlfn.XLOOKUP(IF(VALUE(LEFT($E919,2))&gt;9,VALUE(LEFT($E919,2)),"0"&amp;VALUE(LEFT($E919,2))),Sheet1!$E:$E,Sheet1!$F:$F)),"")</f>
        <v>茨城県</v>
      </c>
      <c r="G919" s="4" t="str">
        <f t="shared" si="29"/>
        <v>公立</v>
      </c>
      <c r="H919" s="7" t="str">
        <f>IF($D919="上記以外の高等学校等",_xlfn.XLOOKUP(IF(VALUE(LEFT($E919,2))&gt;10,VALUE(LEFT($E919,2)),"0"&amp;VALUE(LEFT($E919,2))),Sheet1!$E:$E,Sheet1!$F:$F)&amp;"所在の"&amp;$D919,IF(OR($B919=1,$B919=2),$D919&amp;$C919,IF($B919=3,$D919&amp;"学校",IF($B919=6,_xlfn.TEXTBEFORE($D919,"高専")&amp;$C919,IF($B919=8,$C919&amp;"（"&amp;$D919&amp;"）",IF($B919=9,$D919,""))))))</f>
        <v>下館第二高等学校</v>
      </c>
    </row>
    <row r="920" spans="1:8">
      <c r="A920" s="4">
        <v>2</v>
      </c>
      <c r="B920" s="7">
        <v>1</v>
      </c>
      <c r="C920" s="7" t="str">
        <f t="shared" si="28"/>
        <v>高等学校</v>
      </c>
      <c r="D920" s="7" t="s">
        <v>9850</v>
      </c>
      <c r="E920" s="8" t="s">
        <v>9851</v>
      </c>
      <c r="F920" s="4" t="str">
        <f>IFERROR(IF(VALUE(LEFT($E920,5))&gt;50000,"",_xlfn.XLOOKUP(IF(VALUE(LEFT($E920,2))&gt;9,VALUE(LEFT($E920,2)),"0"&amp;VALUE(LEFT($E920,2))),Sheet1!$E:$E,Sheet1!$F:$F)),"")</f>
        <v>茨城県</v>
      </c>
      <c r="G920" s="4" t="str">
        <f t="shared" si="29"/>
        <v>公立</v>
      </c>
      <c r="H920" s="7" t="str">
        <f>IF($D920="上記以外の高等学校等",_xlfn.XLOOKUP(IF(VALUE(LEFT($E920,2))&gt;10,VALUE(LEFT($E920,2)),"0"&amp;VALUE(LEFT($E920,2))),Sheet1!$E:$E,Sheet1!$F:$F)&amp;"所在の"&amp;$D920,IF(OR($B920=1,$B920=2),$D920&amp;$C920,IF($B920=3,$D920&amp;"学校",IF($B920=6,_xlfn.TEXTBEFORE($D920,"高専")&amp;$C920,IF($B920=8,$C920&amp;"（"&amp;$D920&amp;"）",IF($B920=9,$D920,""))))))</f>
        <v>下館工業高等学校</v>
      </c>
    </row>
    <row r="921" spans="1:8">
      <c r="A921" s="4">
        <v>2</v>
      </c>
      <c r="B921" s="7">
        <v>1</v>
      </c>
      <c r="C921" s="7" t="str">
        <f t="shared" si="28"/>
        <v>高等学校</v>
      </c>
      <c r="D921" s="7" t="s">
        <v>9848</v>
      </c>
      <c r="E921" s="8" t="s">
        <v>9849</v>
      </c>
      <c r="F921" s="4" t="str">
        <f>IFERROR(IF(VALUE(LEFT($E921,5))&gt;50000,"",_xlfn.XLOOKUP(IF(VALUE(LEFT($E921,2))&gt;9,VALUE(LEFT($E921,2)),"0"&amp;VALUE(LEFT($E921,2))),Sheet1!$E:$E,Sheet1!$F:$F)),"")</f>
        <v>茨城県</v>
      </c>
      <c r="G921" s="4" t="str">
        <f t="shared" si="29"/>
        <v>公立</v>
      </c>
      <c r="H921" s="7" t="str">
        <f>IF($D921="上記以外の高等学校等",_xlfn.XLOOKUP(IF(VALUE(LEFT($E921,2))&gt;10,VALUE(LEFT($E921,2)),"0"&amp;VALUE(LEFT($E921,2))),Sheet1!$E:$E,Sheet1!$F:$F)&amp;"所在の"&amp;$D921,IF(OR($B921=1,$B921=2),$D921&amp;$C921,IF($B921=3,$D921&amp;"学校",IF($B921=6,_xlfn.TEXTBEFORE($D921,"高専")&amp;$C921,IF($B921=8,$C921&amp;"（"&amp;$D921&amp;"）",IF($B921=9,$D921,""))))))</f>
        <v>下妻第一高等学校</v>
      </c>
    </row>
    <row r="922" spans="1:8">
      <c r="A922" s="4">
        <v>2</v>
      </c>
      <c r="B922" s="7">
        <v>1</v>
      </c>
      <c r="C922" s="7" t="str">
        <f t="shared" si="28"/>
        <v>高等学校</v>
      </c>
      <c r="D922" s="7" t="s">
        <v>9846</v>
      </c>
      <c r="E922" s="8" t="s">
        <v>9847</v>
      </c>
      <c r="F922" s="4" t="str">
        <f>IFERROR(IF(VALUE(LEFT($E922,5))&gt;50000,"",_xlfn.XLOOKUP(IF(VALUE(LEFT($E922,2))&gt;9,VALUE(LEFT($E922,2)),"0"&amp;VALUE(LEFT($E922,2))),Sheet1!$E:$E,Sheet1!$F:$F)),"")</f>
        <v>茨城県</v>
      </c>
      <c r="G922" s="4" t="str">
        <f t="shared" si="29"/>
        <v>公立</v>
      </c>
      <c r="H922" s="7" t="str">
        <f>IF($D922="上記以外の高等学校等",_xlfn.XLOOKUP(IF(VALUE(LEFT($E922,2))&gt;10,VALUE(LEFT($E922,2)),"0"&amp;VALUE(LEFT($E922,2))),Sheet1!$E:$E,Sheet1!$F:$F)&amp;"所在の"&amp;$D922,IF(OR($B922=1,$B922=2),$D922&amp;$C922,IF($B922=3,$D922&amp;"学校",IF($B922=6,_xlfn.TEXTBEFORE($D922,"高専")&amp;$C922,IF($B922=8,$C922&amp;"（"&amp;$D922&amp;"）",IF($B922=9,$D922,""))))))</f>
        <v>下妻第二高等学校</v>
      </c>
    </row>
    <row r="923" spans="1:8">
      <c r="A923" s="4">
        <v>2</v>
      </c>
      <c r="B923" s="7">
        <v>1</v>
      </c>
      <c r="C923" s="7" t="str">
        <f t="shared" si="28"/>
        <v>高等学校</v>
      </c>
      <c r="D923" s="7" t="s">
        <v>9844</v>
      </c>
      <c r="E923" s="8" t="s">
        <v>9845</v>
      </c>
      <c r="F923" s="4" t="str">
        <f>IFERROR(IF(VALUE(LEFT($E923,5))&gt;50000,"",_xlfn.XLOOKUP(IF(VALUE(LEFT($E923,2))&gt;9,VALUE(LEFT($E923,2)),"0"&amp;VALUE(LEFT($E923,2))),Sheet1!$E:$E,Sheet1!$F:$F)),"")</f>
        <v>茨城県</v>
      </c>
      <c r="G923" s="4" t="str">
        <f t="shared" si="29"/>
        <v>公立</v>
      </c>
      <c r="H923" s="7" t="str">
        <f>IF($D923="上記以外の高等学校等",_xlfn.XLOOKUP(IF(VALUE(LEFT($E923,2))&gt;10,VALUE(LEFT($E923,2)),"0"&amp;VALUE(LEFT($E923,2))),Sheet1!$E:$E,Sheet1!$F:$F)&amp;"所在の"&amp;$D923,IF(OR($B923=1,$B923=2),$D923&amp;$C923,IF($B923=3,$D923&amp;"学校",IF($B923=6,_xlfn.TEXTBEFORE($D923,"高専")&amp;$C923,IF($B923=8,$C923&amp;"（"&amp;$D923&amp;"）",IF($B923=9,$D923,""))))))</f>
        <v>真壁高等学校</v>
      </c>
    </row>
    <row r="924" spans="1:8">
      <c r="A924" s="4">
        <v>2</v>
      </c>
      <c r="B924" s="7">
        <v>1</v>
      </c>
      <c r="C924" s="7" t="str">
        <f t="shared" si="28"/>
        <v>高等学校</v>
      </c>
      <c r="D924" s="7" t="s">
        <v>9842</v>
      </c>
      <c r="E924" s="8" t="s">
        <v>9843</v>
      </c>
      <c r="F924" s="4" t="str">
        <f>IFERROR(IF(VALUE(LEFT($E924,5))&gt;50000,"",_xlfn.XLOOKUP(IF(VALUE(LEFT($E924,2))&gt;9,VALUE(LEFT($E924,2)),"0"&amp;VALUE(LEFT($E924,2))),Sheet1!$E:$E,Sheet1!$F:$F)),"")</f>
        <v>茨城県</v>
      </c>
      <c r="G924" s="4" t="str">
        <f t="shared" si="29"/>
        <v>公立</v>
      </c>
      <c r="H924" s="7" t="str">
        <f>IF($D924="上記以外の高等学校等",_xlfn.XLOOKUP(IF(VALUE(LEFT($E924,2))&gt;10,VALUE(LEFT($E924,2)),"0"&amp;VALUE(LEFT($E924,2))),Sheet1!$E:$E,Sheet1!$F:$F)&amp;"所在の"&amp;$D924,IF(OR($B924=1,$B924=2),$D924&amp;$C924,IF($B924=3,$D924&amp;"学校",IF($B924=6,_xlfn.TEXTBEFORE($D924,"高専")&amp;$C924,IF($B924=8,$C924&amp;"（"&amp;$D924&amp;"）",IF($B924=9,$D924,""))))))</f>
        <v>結城第一高等学校</v>
      </c>
    </row>
    <row r="925" spans="1:8">
      <c r="A925" s="4">
        <v>2</v>
      </c>
      <c r="B925" s="7">
        <v>1</v>
      </c>
      <c r="C925" s="7" t="str">
        <f t="shared" si="28"/>
        <v>高等学校</v>
      </c>
      <c r="D925" s="7" t="s">
        <v>9840</v>
      </c>
      <c r="E925" s="8" t="s">
        <v>9841</v>
      </c>
      <c r="F925" s="4" t="str">
        <f>IFERROR(IF(VALUE(LEFT($E925,5))&gt;50000,"",_xlfn.XLOOKUP(IF(VALUE(LEFT($E925,2))&gt;9,VALUE(LEFT($E925,2)),"0"&amp;VALUE(LEFT($E925,2))),Sheet1!$E:$E,Sheet1!$F:$F)),"")</f>
        <v>茨城県</v>
      </c>
      <c r="G925" s="4" t="str">
        <f t="shared" si="29"/>
        <v>公立</v>
      </c>
      <c r="H925" s="7" t="str">
        <f>IF($D925="上記以外の高等学校等",_xlfn.XLOOKUP(IF(VALUE(LEFT($E925,2))&gt;10,VALUE(LEFT($E925,2)),"0"&amp;VALUE(LEFT($E925,2))),Sheet1!$E:$E,Sheet1!$F:$F)&amp;"所在の"&amp;$D925,IF(OR($B925=1,$B925=2),$D925&amp;$C925,IF($B925=3,$D925&amp;"学校",IF($B925=6,_xlfn.TEXTBEFORE($D925,"高専")&amp;$C925,IF($B925=8,$C925&amp;"（"&amp;$D925&amp;"）",IF($B925=9,$D925,""))))))</f>
        <v>結城第二高等学校</v>
      </c>
    </row>
    <row r="926" spans="1:8">
      <c r="A926" s="4">
        <v>2</v>
      </c>
      <c r="B926" s="7">
        <v>1</v>
      </c>
      <c r="C926" s="7" t="str">
        <f t="shared" si="28"/>
        <v>高等学校</v>
      </c>
      <c r="D926" s="7" t="s">
        <v>9838</v>
      </c>
      <c r="E926" s="8" t="s">
        <v>9839</v>
      </c>
      <c r="F926" s="4" t="str">
        <f>IFERROR(IF(VALUE(LEFT($E926,5))&gt;50000,"",_xlfn.XLOOKUP(IF(VALUE(LEFT($E926,2))&gt;9,VALUE(LEFT($E926,2)),"0"&amp;VALUE(LEFT($E926,2))),Sheet1!$E:$E,Sheet1!$F:$F)),"")</f>
        <v>茨城県</v>
      </c>
      <c r="G926" s="4" t="str">
        <f t="shared" si="29"/>
        <v>公立</v>
      </c>
      <c r="H926" s="7" t="str">
        <f>IF($D926="上記以外の高等学校等",_xlfn.XLOOKUP(IF(VALUE(LEFT($E926,2))&gt;10,VALUE(LEFT($E926,2)),"0"&amp;VALUE(LEFT($E926,2))),Sheet1!$E:$E,Sheet1!$F:$F)&amp;"所在の"&amp;$D926,IF(OR($B926=1,$B926=2),$D926&amp;$C926,IF($B926=3,$D926&amp;"学校",IF($B926=6,_xlfn.TEXTBEFORE($D926,"高専")&amp;$C926,IF($B926=8,$C926&amp;"（"&amp;$D926&amp;"）",IF($B926=9,$D926,""))))))</f>
        <v>鬼怒商業高等学校</v>
      </c>
    </row>
    <row r="927" spans="1:8">
      <c r="A927" s="4">
        <v>2</v>
      </c>
      <c r="B927" s="7">
        <v>1</v>
      </c>
      <c r="C927" s="7" t="str">
        <f t="shared" si="28"/>
        <v>高等学校</v>
      </c>
      <c r="D927" s="7" t="s">
        <v>8774</v>
      </c>
      <c r="E927" s="8" t="s">
        <v>9837</v>
      </c>
      <c r="F927" s="4" t="str">
        <f>IFERROR(IF(VALUE(LEFT($E927,5))&gt;50000,"",_xlfn.XLOOKUP(IF(VALUE(LEFT($E927,2))&gt;9,VALUE(LEFT($E927,2)),"0"&amp;VALUE(LEFT($E927,2))),Sheet1!$E:$E,Sheet1!$F:$F)),"")</f>
        <v>茨城県</v>
      </c>
      <c r="G927" s="4" t="str">
        <f t="shared" si="29"/>
        <v>公立</v>
      </c>
      <c r="H927" s="7" t="str">
        <f>IF($D927="上記以外の高等学校等",_xlfn.XLOOKUP(IF(VALUE(LEFT($E927,2))&gt;10,VALUE(LEFT($E927,2)),"0"&amp;VALUE(LEFT($E927,2))),Sheet1!$E:$E,Sheet1!$F:$F)&amp;"所在の"&amp;$D927,IF(OR($B927=1,$B927=2),$D927&amp;$C927,IF($B927=3,$D927&amp;"学校",IF($B927=6,_xlfn.TEXTBEFORE($D927,"高専")&amp;$C927,IF($B927=8,$C927&amp;"（"&amp;$D927&amp;"）",IF($B927=9,$D927,""))))))</f>
        <v>八千代高等学校</v>
      </c>
    </row>
    <row r="928" spans="1:8">
      <c r="A928" s="4">
        <v>2</v>
      </c>
      <c r="B928" s="7">
        <v>1</v>
      </c>
      <c r="C928" s="7" t="str">
        <f t="shared" si="28"/>
        <v>高等学校</v>
      </c>
      <c r="D928" s="7" t="s">
        <v>9835</v>
      </c>
      <c r="E928" s="8" t="s">
        <v>9836</v>
      </c>
      <c r="F928" s="4" t="str">
        <f>IFERROR(IF(VALUE(LEFT($E928,5))&gt;50000,"",_xlfn.XLOOKUP(IF(VALUE(LEFT($E928,2))&gt;9,VALUE(LEFT($E928,2)),"0"&amp;VALUE(LEFT($E928,2))),Sheet1!$E:$E,Sheet1!$F:$F)),"")</f>
        <v>茨城県</v>
      </c>
      <c r="G928" s="4" t="str">
        <f t="shared" si="29"/>
        <v>公立</v>
      </c>
      <c r="H928" s="7" t="str">
        <f>IF($D928="上記以外の高等学校等",_xlfn.XLOOKUP(IF(VALUE(LEFT($E928,2))&gt;10,VALUE(LEFT($E928,2)),"0"&amp;VALUE(LEFT($E928,2))),Sheet1!$E:$E,Sheet1!$F:$F)&amp;"所在の"&amp;$D928,IF(OR($B928=1,$B928=2),$D928&amp;$C928,IF($B928=3,$D928&amp;"学校",IF($B928=6,_xlfn.TEXTBEFORE($D928,"高専")&amp;$C928,IF($B928=8,$C928&amp;"（"&amp;$D928&amp;"）",IF($B928=9,$D928,""))))))</f>
        <v>水海道第一高等学校</v>
      </c>
    </row>
    <row r="929" spans="1:8">
      <c r="A929" s="4">
        <v>2</v>
      </c>
      <c r="B929" s="7">
        <v>1</v>
      </c>
      <c r="C929" s="7" t="str">
        <f t="shared" si="28"/>
        <v>高等学校</v>
      </c>
      <c r="D929" s="7" t="s">
        <v>9833</v>
      </c>
      <c r="E929" s="8" t="s">
        <v>9834</v>
      </c>
      <c r="F929" s="4" t="str">
        <f>IFERROR(IF(VALUE(LEFT($E929,5))&gt;50000,"",_xlfn.XLOOKUP(IF(VALUE(LEFT($E929,2))&gt;9,VALUE(LEFT($E929,2)),"0"&amp;VALUE(LEFT($E929,2))),Sheet1!$E:$E,Sheet1!$F:$F)),"")</f>
        <v>茨城県</v>
      </c>
      <c r="G929" s="4" t="str">
        <f t="shared" si="29"/>
        <v>公立</v>
      </c>
      <c r="H929" s="7" t="str">
        <f>IF($D929="上記以外の高等学校等",_xlfn.XLOOKUP(IF(VALUE(LEFT($E929,2))&gt;10,VALUE(LEFT($E929,2)),"0"&amp;VALUE(LEFT($E929,2))),Sheet1!$E:$E,Sheet1!$F:$F)&amp;"所在の"&amp;$D929,IF(OR($B929=1,$B929=2),$D929&amp;$C929,IF($B929=3,$D929&amp;"学校",IF($B929=6,_xlfn.TEXTBEFORE($D929,"高専")&amp;$C929,IF($B929=8,$C929&amp;"（"&amp;$D929&amp;"）",IF($B929=9,$D929,""))))))</f>
        <v>水海道第二高等学校</v>
      </c>
    </row>
    <row r="930" spans="1:8">
      <c r="A930" s="4">
        <v>2</v>
      </c>
      <c r="B930" s="7">
        <v>1</v>
      </c>
      <c r="C930" s="7" t="str">
        <f t="shared" si="28"/>
        <v>高等学校</v>
      </c>
      <c r="D930" s="7" t="s">
        <v>9831</v>
      </c>
      <c r="E930" s="8" t="s">
        <v>9832</v>
      </c>
      <c r="F930" s="4" t="str">
        <f>IFERROR(IF(VALUE(LEFT($E930,5))&gt;50000,"",_xlfn.XLOOKUP(IF(VALUE(LEFT($E930,2))&gt;9,VALUE(LEFT($E930,2)),"0"&amp;VALUE(LEFT($E930,2))),Sheet1!$E:$E,Sheet1!$F:$F)),"")</f>
        <v>茨城県</v>
      </c>
      <c r="G930" s="4" t="str">
        <f t="shared" si="29"/>
        <v>公立</v>
      </c>
      <c r="H930" s="7" t="str">
        <f>IF($D930="上記以外の高等学校等",_xlfn.XLOOKUP(IF(VALUE(LEFT($E930,2))&gt;10,VALUE(LEFT($E930,2)),"0"&amp;VALUE(LEFT($E930,2))),Sheet1!$E:$E,Sheet1!$F:$F)&amp;"所在の"&amp;$D930,IF(OR($B930=1,$B930=2),$D930&amp;$C930,IF($B930=3,$D930&amp;"学校",IF($B930=6,_xlfn.TEXTBEFORE($D930,"高専")&amp;$C930,IF($B930=8,$C930&amp;"（"&amp;$D930&amp;"）",IF($B930=9,$D930,""))))))</f>
        <v>古河第一高等学校</v>
      </c>
    </row>
    <row r="931" spans="1:8">
      <c r="A931" s="4">
        <v>2</v>
      </c>
      <c r="B931" s="7">
        <v>1</v>
      </c>
      <c r="C931" s="7" t="str">
        <f t="shared" si="28"/>
        <v>高等学校</v>
      </c>
      <c r="D931" s="7" t="s">
        <v>9829</v>
      </c>
      <c r="E931" s="8" t="s">
        <v>9830</v>
      </c>
      <c r="F931" s="4" t="str">
        <f>IFERROR(IF(VALUE(LEFT($E931,5))&gt;50000,"",_xlfn.XLOOKUP(IF(VALUE(LEFT($E931,2))&gt;9,VALUE(LEFT($E931,2)),"0"&amp;VALUE(LEFT($E931,2))),Sheet1!$E:$E,Sheet1!$F:$F)),"")</f>
        <v>茨城県</v>
      </c>
      <c r="G931" s="4" t="str">
        <f t="shared" si="29"/>
        <v>公立</v>
      </c>
      <c r="H931" s="7" t="str">
        <f>IF($D931="上記以外の高等学校等",_xlfn.XLOOKUP(IF(VALUE(LEFT($E931,2))&gt;10,VALUE(LEFT($E931,2)),"0"&amp;VALUE(LEFT($E931,2))),Sheet1!$E:$E,Sheet1!$F:$F)&amp;"所在の"&amp;$D931,IF(OR($B931=1,$B931=2),$D931&amp;$C931,IF($B931=3,$D931&amp;"学校",IF($B931=6,_xlfn.TEXTBEFORE($D931,"高専")&amp;$C931,IF($B931=8,$C931&amp;"（"&amp;$D931&amp;"）",IF($B931=9,$D931,""))))))</f>
        <v>古河第二高等学校</v>
      </c>
    </row>
    <row r="932" spans="1:8">
      <c r="A932" s="4">
        <v>2</v>
      </c>
      <c r="B932" s="7">
        <v>1</v>
      </c>
      <c r="C932" s="7" t="str">
        <f t="shared" si="28"/>
        <v>高等学校</v>
      </c>
      <c r="D932" s="7" t="s">
        <v>9827</v>
      </c>
      <c r="E932" s="8" t="s">
        <v>9828</v>
      </c>
      <c r="F932" s="4" t="str">
        <f>IFERROR(IF(VALUE(LEFT($E932,5))&gt;50000,"",_xlfn.XLOOKUP(IF(VALUE(LEFT($E932,2))&gt;9,VALUE(LEFT($E932,2)),"0"&amp;VALUE(LEFT($E932,2))),Sheet1!$E:$E,Sheet1!$F:$F)),"")</f>
        <v>茨城県</v>
      </c>
      <c r="G932" s="4" t="str">
        <f t="shared" si="29"/>
        <v>公立</v>
      </c>
      <c r="H932" s="7" t="str">
        <f>IF($D932="上記以外の高等学校等",_xlfn.XLOOKUP(IF(VALUE(LEFT($E932,2))&gt;10,VALUE(LEFT($E932,2)),"0"&amp;VALUE(LEFT($E932,2))),Sheet1!$E:$E,Sheet1!$F:$F)&amp;"所在の"&amp;$D932,IF(OR($B932=1,$B932=2),$D932&amp;$C932,IF($B932=3,$D932&amp;"学校",IF($B932=6,_xlfn.TEXTBEFORE($D932,"高専")&amp;$C932,IF($B932=8,$C932&amp;"（"&amp;$D932&amp;"）",IF($B932=9,$D932,""))))))</f>
        <v>古河第三高等学校</v>
      </c>
    </row>
    <row r="933" spans="1:8">
      <c r="A933" s="4">
        <v>2</v>
      </c>
      <c r="B933" s="7">
        <v>1</v>
      </c>
      <c r="C933" s="7" t="str">
        <f t="shared" si="28"/>
        <v>高等学校</v>
      </c>
      <c r="D933" s="7" t="s">
        <v>9825</v>
      </c>
      <c r="E933" s="8" t="s">
        <v>9826</v>
      </c>
      <c r="F933" s="4" t="str">
        <f>IFERROR(IF(VALUE(LEFT($E933,5))&gt;50000,"",_xlfn.XLOOKUP(IF(VALUE(LEFT($E933,2))&gt;9,VALUE(LEFT($E933,2)),"0"&amp;VALUE(LEFT($E933,2))),Sheet1!$E:$E,Sheet1!$F:$F)),"")</f>
        <v>茨城県</v>
      </c>
      <c r="G933" s="4" t="str">
        <f t="shared" si="29"/>
        <v>公立</v>
      </c>
      <c r="H933" s="7" t="str">
        <f>IF($D933="上記以外の高等学校等",_xlfn.XLOOKUP(IF(VALUE(LEFT($E933,2))&gt;10,VALUE(LEFT($E933,2)),"0"&amp;VALUE(LEFT($E933,2))),Sheet1!$E:$E,Sheet1!$F:$F)&amp;"所在の"&amp;$D933,IF(OR($B933=1,$B933=2),$D933&amp;$C933,IF($B933=3,$D933&amp;"学校",IF($B933=6,_xlfn.TEXTBEFORE($D933,"高専")&amp;$C933,IF($B933=8,$C933&amp;"（"&amp;$D933&amp;"）",IF($B933=9,$D933,""))))))</f>
        <v>総和工業高等学校</v>
      </c>
    </row>
    <row r="934" spans="1:8">
      <c r="A934" s="4">
        <v>2</v>
      </c>
      <c r="B934" s="7">
        <v>1</v>
      </c>
      <c r="C934" s="7" t="str">
        <f t="shared" si="28"/>
        <v>高等学校</v>
      </c>
      <c r="D934" s="7" t="s">
        <v>2912</v>
      </c>
      <c r="E934" s="8" t="s">
        <v>9824</v>
      </c>
      <c r="F934" s="4" t="str">
        <f>IFERROR(IF(VALUE(LEFT($E934,5))&gt;50000,"",_xlfn.XLOOKUP(IF(VALUE(LEFT($E934,2))&gt;9,VALUE(LEFT($E934,2)),"0"&amp;VALUE(LEFT($E934,2))),Sheet1!$E:$E,Sheet1!$F:$F)),"")</f>
        <v>茨城県</v>
      </c>
      <c r="G934" s="4" t="str">
        <f t="shared" si="29"/>
        <v>公立</v>
      </c>
      <c r="H934" s="7" t="str">
        <f>IF($D934="上記以外の高等学校等",_xlfn.XLOOKUP(IF(VALUE(LEFT($E934,2))&gt;10,VALUE(LEFT($E934,2)),"0"&amp;VALUE(LEFT($E934,2))),Sheet1!$E:$E,Sheet1!$F:$F)&amp;"所在の"&amp;$D934,IF(OR($B934=1,$B934=2),$D934&amp;$C934,IF($B934=3,$D934&amp;"学校",IF($B934=6,_xlfn.TEXTBEFORE($D934,"高専")&amp;$C934,IF($B934=8,$C934&amp;"（"&amp;$D934&amp;"）",IF($B934=9,$D934,""))))))</f>
        <v>境高等学校</v>
      </c>
    </row>
    <row r="935" spans="1:8">
      <c r="A935" s="4">
        <v>2</v>
      </c>
      <c r="B935" s="7">
        <v>1</v>
      </c>
      <c r="C935" s="7" t="str">
        <f t="shared" si="28"/>
        <v>高等学校</v>
      </c>
      <c r="D935" s="7" t="s">
        <v>9822</v>
      </c>
      <c r="E935" s="8" t="s">
        <v>9823</v>
      </c>
      <c r="F935" s="4" t="str">
        <f>IFERROR(IF(VALUE(LEFT($E935,5))&gt;50000,"",_xlfn.XLOOKUP(IF(VALUE(LEFT($E935,2))&gt;9,VALUE(LEFT($E935,2)),"0"&amp;VALUE(LEFT($E935,2))),Sheet1!$E:$E,Sheet1!$F:$F)),"")</f>
        <v>茨城県</v>
      </c>
      <c r="G935" s="4" t="str">
        <f t="shared" si="29"/>
        <v>公立</v>
      </c>
      <c r="H935" s="7" t="str">
        <f>IF($D935="上記以外の高等学校等",_xlfn.XLOOKUP(IF(VALUE(LEFT($E935,2))&gt;10,VALUE(LEFT($E935,2)),"0"&amp;VALUE(LEFT($E935,2))),Sheet1!$E:$E,Sheet1!$F:$F)&amp;"所在の"&amp;$D935,IF(OR($B935=1,$B935=2),$D935&amp;$C935,IF($B935=3,$D935&amp;"学校",IF($B935=6,_xlfn.TEXTBEFORE($D935,"高専")&amp;$C935,IF($B935=8,$C935&amp;"（"&amp;$D935&amp;"）",IF($B935=9,$D935,""))))))</f>
        <v>茨城東高等学校</v>
      </c>
    </row>
    <row r="936" spans="1:8">
      <c r="A936" s="4">
        <v>2</v>
      </c>
      <c r="B936" s="7">
        <v>1</v>
      </c>
      <c r="C936" s="7" t="str">
        <f t="shared" si="28"/>
        <v>高等学校</v>
      </c>
      <c r="D936" s="7" t="s">
        <v>4945</v>
      </c>
      <c r="E936" s="8" t="s">
        <v>9821</v>
      </c>
      <c r="F936" s="4" t="str">
        <f>IFERROR(IF(VALUE(LEFT($E936,5))&gt;50000,"",_xlfn.XLOOKUP(IF(VALUE(LEFT($E936,2))&gt;9,VALUE(LEFT($E936,2)),"0"&amp;VALUE(LEFT($E936,2))),Sheet1!$E:$E,Sheet1!$F:$F)),"")</f>
        <v>茨城県</v>
      </c>
      <c r="G936" s="4" t="str">
        <f t="shared" si="29"/>
        <v>公立</v>
      </c>
      <c r="H936" s="7" t="str">
        <f>IF($D936="上記以外の高等学校等",_xlfn.XLOOKUP(IF(VALUE(LEFT($E936,2))&gt;10,VALUE(LEFT($E936,2)),"0"&amp;VALUE(LEFT($E936,2))),Sheet1!$E:$E,Sheet1!$F:$F)&amp;"所在の"&amp;$D936,IF(OR($B936=1,$B936=2),$D936&amp;$C936,IF($B936=3,$D936&amp;"学校",IF($B936=6,_xlfn.TEXTBEFORE($D936,"高専")&amp;$C936,IF($B936=8,$C936&amp;"（"&amp;$D936&amp;"）",IF($B936=9,$D936,""))))))</f>
        <v>東海高等学校</v>
      </c>
    </row>
    <row r="937" spans="1:8">
      <c r="A937" s="4">
        <v>2</v>
      </c>
      <c r="B937" s="7">
        <v>1</v>
      </c>
      <c r="C937" s="7" t="str">
        <f t="shared" si="28"/>
        <v>高等学校</v>
      </c>
      <c r="D937" s="7" t="s">
        <v>4785</v>
      </c>
      <c r="E937" s="8" t="s">
        <v>9820</v>
      </c>
      <c r="F937" s="4" t="str">
        <f>IFERROR(IF(VALUE(LEFT($E937,5))&gt;50000,"",_xlfn.XLOOKUP(IF(VALUE(LEFT($E937,2))&gt;9,VALUE(LEFT($E937,2)),"0"&amp;VALUE(LEFT($E937,2))),Sheet1!$E:$E,Sheet1!$F:$F)),"")</f>
        <v>茨城県</v>
      </c>
      <c r="G937" s="4" t="str">
        <f t="shared" si="29"/>
        <v>公立</v>
      </c>
      <c r="H937" s="7" t="str">
        <f>IF($D937="上記以外の高等学校等",_xlfn.XLOOKUP(IF(VALUE(LEFT($E937,2))&gt;10,VALUE(LEFT($E937,2)),"0"&amp;VALUE(LEFT($E937,2))),Sheet1!$E:$E,Sheet1!$F:$F)&amp;"所在の"&amp;$D937,IF(OR($B937=1,$B937=2),$D937&amp;$C937,IF($B937=3,$D937&amp;"学校",IF($B937=6,_xlfn.TEXTBEFORE($D937,"高専")&amp;$C937,IF($B937=8,$C937&amp;"（"&amp;$D937&amp;"）",IF($B937=9,$D937,""))))))</f>
        <v>明野高等学校</v>
      </c>
    </row>
    <row r="938" spans="1:8">
      <c r="A938" s="4">
        <v>2</v>
      </c>
      <c r="B938" s="7">
        <v>1</v>
      </c>
      <c r="C938" s="7" t="str">
        <f t="shared" si="28"/>
        <v>高等学校</v>
      </c>
      <c r="D938" s="7" t="s">
        <v>9818</v>
      </c>
      <c r="E938" s="8" t="s">
        <v>9819</v>
      </c>
      <c r="F938" s="4" t="str">
        <f>IFERROR(IF(VALUE(LEFT($E938,5))&gt;50000,"",_xlfn.XLOOKUP(IF(VALUE(LEFT($E938,2))&gt;9,VALUE(LEFT($E938,2)),"0"&amp;VALUE(LEFT($E938,2))),Sheet1!$E:$E,Sheet1!$F:$F)),"")</f>
        <v>茨城県</v>
      </c>
      <c r="G938" s="4" t="str">
        <f t="shared" si="29"/>
        <v>公立</v>
      </c>
      <c r="H938" s="7" t="str">
        <f>IF($D938="上記以外の高等学校等",_xlfn.XLOOKUP(IF(VALUE(LEFT($E938,2))&gt;10,VALUE(LEFT($E938,2)),"0"&amp;VALUE(LEFT($E938,2))),Sheet1!$E:$E,Sheet1!$F:$F)&amp;"所在の"&amp;$D938,IF(OR($B938=1,$B938=2),$D938&amp;$C938,IF($B938=3,$D938&amp;"学校",IF($B938=6,_xlfn.TEXTBEFORE($D938,"高専")&amp;$C938,IF($B938=8,$C938&amp;"（"&amp;$D938&amp;"）",IF($B938=9,$D938,""))))))</f>
        <v>竹園高等学校</v>
      </c>
    </row>
    <row r="939" spans="1:8">
      <c r="A939" s="4">
        <v>2</v>
      </c>
      <c r="B939" s="7">
        <v>1</v>
      </c>
      <c r="C939" s="7" t="str">
        <f t="shared" si="28"/>
        <v>高等学校</v>
      </c>
      <c r="D939" s="7" t="s">
        <v>9816</v>
      </c>
      <c r="E939" s="8" t="s">
        <v>9817</v>
      </c>
      <c r="F939" s="4" t="str">
        <f>IFERROR(IF(VALUE(LEFT($E939,5))&gt;50000,"",_xlfn.XLOOKUP(IF(VALUE(LEFT($E939,2))&gt;9,VALUE(LEFT($E939,2)),"0"&amp;VALUE(LEFT($E939,2))),Sheet1!$E:$E,Sheet1!$F:$F)),"")</f>
        <v>茨城県</v>
      </c>
      <c r="G939" s="4" t="str">
        <f t="shared" si="29"/>
        <v>公立</v>
      </c>
      <c r="H939" s="7" t="str">
        <f>IF($D939="上記以外の高等学校等",_xlfn.XLOOKUP(IF(VALUE(LEFT($E939,2))&gt;10,VALUE(LEFT($E939,2)),"0"&amp;VALUE(LEFT($E939,2))),Sheet1!$E:$E,Sheet1!$F:$F)&amp;"所在の"&amp;$D939,IF(OR($B939=1,$B939=2),$D939&amp;$C939,IF($B939=3,$D939&amp;"学校",IF($B939=6,_xlfn.TEXTBEFORE($D939,"高専")&amp;$C939,IF($B939=8,$C939&amp;"（"&amp;$D939&amp;"）",IF($B939=9,$D939,""))))))</f>
        <v>牛久高等学校</v>
      </c>
    </row>
    <row r="940" spans="1:8">
      <c r="A940" s="4">
        <v>2</v>
      </c>
      <c r="B940" s="7">
        <v>1</v>
      </c>
      <c r="C940" s="7" t="str">
        <f t="shared" si="28"/>
        <v>高等学校</v>
      </c>
      <c r="D940" s="7" t="s">
        <v>9814</v>
      </c>
      <c r="E940" s="8" t="s">
        <v>9815</v>
      </c>
      <c r="F940" s="4" t="str">
        <f>IFERROR(IF(VALUE(LEFT($E940,5))&gt;50000,"",_xlfn.XLOOKUP(IF(VALUE(LEFT($E940,2))&gt;9,VALUE(LEFT($E940,2)),"0"&amp;VALUE(LEFT($E940,2))),Sheet1!$E:$E,Sheet1!$F:$F)),"")</f>
        <v>茨城県</v>
      </c>
      <c r="G940" s="4" t="str">
        <f t="shared" si="29"/>
        <v>公立</v>
      </c>
      <c r="H940" s="7" t="str">
        <f>IF($D940="上記以外の高等学校等",_xlfn.XLOOKUP(IF(VALUE(LEFT($E940,2))&gt;10,VALUE(LEFT($E940,2)),"0"&amp;VALUE(LEFT($E940,2))),Sheet1!$E:$E,Sheet1!$F:$F)&amp;"所在の"&amp;$D940,IF(OR($B940=1,$B940=2),$D940&amp;$C940,IF($B940=3,$D940&amp;"学校",IF($B940=6,_xlfn.TEXTBEFORE($D940,"高専")&amp;$C940,IF($B940=8,$C940&amp;"（"&amp;$D940&amp;"）",IF($B940=9,$D940,""))))))</f>
        <v>鹿島灘高等学校</v>
      </c>
    </row>
    <row r="941" spans="1:8">
      <c r="A941" s="4">
        <v>2</v>
      </c>
      <c r="B941" s="7">
        <v>1</v>
      </c>
      <c r="C941" s="7" t="str">
        <f t="shared" si="28"/>
        <v>高等学校</v>
      </c>
      <c r="D941" s="7" t="s">
        <v>9812</v>
      </c>
      <c r="E941" s="8" t="s">
        <v>9813</v>
      </c>
      <c r="F941" s="4" t="str">
        <f>IFERROR(IF(VALUE(LEFT($E941,5))&gt;50000,"",_xlfn.XLOOKUP(IF(VALUE(LEFT($E941,2))&gt;9,VALUE(LEFT($E941,2)),"0"&amp;VALUE(LEFT($E941,2))),Sheet1!$E:$E,Sheet1!$F:$F)),"")</f>
        <v>茨城県</v>
      </c>
      <c r="G941" s="4" t="str">
        <f t="shared" si="29"/>
        <v>公立</v>
      </c>
      <c r="H941" s="7" t="str">
        <f>IF($D941="上記以外の高等学校等",_xlfn.XLOOKUP(IF(VALUE(LEFT($E941,2))&gt;10,VALUE(LEFT($E941,2)),"0"&amp;VALUE(LEFT($E941,2))),Sheet1!$E:$E,Sheet1!$F:$F)&amp;"所在の"&amp;$D941,IF(OR($B941=1,$B941=2),$D941&amp;$C941,IF($B941=3,$D941&amp;"学校",IF($B941=6,_xlfn.TEXTBEFORE($D941,"高専")&amp;$C941,IF($B941=8,$C941&amp;"（"&amp;$D941&amp;"）",IF($B941=9,$D941,""))))))</f>
        <v>日立北高等学校</v>
      </c>
    </row>
    <row r="942" spans="1:8">
      <c r="A942" s="4">
        <v>2</v>
      </c>
      <c r="B942" s="7">
        <v>1</v>
      </c>
      <c r="C942" s="7" t="str">
        <f t="shared" si="28"/>
        <v>高等学校</v>
      </c>
      <c r="D942" s="7" t="s">
        <v>9810</v>
      </c>
      <c r="E942" s="8" t="s">
        <v>9811</v>
      </c>
      <c r="F942" s="4" t="str">
        <f>IFERROR(IF(VALUE(LEFT($E942,5))&gt;50000,"",_xlfn.XLOOKUP(IF(VALUE(LEFT($E942,2))&gt;9,VALUE(LEFT($E942,2)),"0"&amp;VALUE(LEFT($E942,2))),Sheet1!$E:$E,Sheet1!$F:$F)),"")</f>
        <v>茨城県</v>
      </c>
      <c r="G942" s="4" t="str">
        <f t="shared" si="29"/>
        <v>公立</v>
      </c>
      <c r="H942" s="7" t="str">
        <f>IF($D942="上記以外の高等学校等",_xlfn.XLOOKUP(IF(VALUE(LEFT($E942,2))&gt;10,VALUE(LEFT($E942,2)),"0"&amp;VALUE(LEFT($E942,2))),Sheet1!$E:$E,Sheet1!$F:$F)&amp;"所在の"&amp;$D942,IF(OR($B942=1,$B942=2),$D942&amp;$C942,IF($B942=3,$D942&amp;"学校",IF($B942=6,_xlfn.TEXTBEFORE($D942,"高専")&amp;$C942,IF($B942=8,$C942&amp;"（"&amp;$D942&amp;"）",IF($B942=9,$D942,""))))))</f>
        <v>水戸桜ノ牧高等学校</v>
      </c>
    </row>
    <row r="943" spans="1:8">
      <c r="A943" s="4">
        <v>2</v>
      </c>
      <c r="B943" s="7">
        <v>1</v>
      </c>
      <c r="C943" s="7" t="str">
        <f t="shared" si="28"/>
        <v>高等学校</v>
      </c>
      <c r="D943" s="7" t="s">
        <v>9808</v>
      </c>
      <c r="E943" s="8" t="s">
        <v>9809</v>
      </c>
      <c r="F943" s="4" t="str">
        <f>IFERROR(IF(VALUE(LEFT($E943,5))&gt;50000,"",_xlfn.XLOOKUP(IF(VALUE(LEFT($E943,2))&gt;9,VALUE(LEFT($E943,2)),"0"&amp;VALUE(LEFT($E943,2))),Sheet1!$E:$E,Sheet1!$F:$F)),"")</f>
        <v>茨城県</v>
      </c>
      <c r="G943" s="4" t="str">
        <f t="shared" si="29"/>
        <v>公立</v>
      </c>
      <c r="H943" s="7" t="str">
        <f>IF($D943="上記以外の高等学校等",_xlfn.XLOOKUP(IF(VALUE(LEFT($E943,2))&gt;10,VALUE(LEFT($E943,2)),"0"&amp;VALUE(LEFT($E943,2))),Sheet1!$E:$E,Sheet1!$F:$F)&amp;"所在の"&amp;$D943,IF(OR($B943=1,$B943=2),$D943&amp;$C943,IF($B943=3,$D943&amp;"学校",IF($B943=6,_xlfn.TEXTBEFORE($D943,"高専")&amp;$C943,IF($B943=8,$C943&amp;"（"&amp;$D943&amp;"）",IF($B943=9,$D943,""))))))</f>
        <v>土浦湖北高等学校</v>
      </c>
    </row>
    <row r="944" spans="1:8">
      <c r="A944" s="4">
        <v>2</v>
      </c>
      <c r="B944" s="7">
        <v>1</v>
      </c>
      <c r="C944" s="7" t="str">
        <f t="shared" si="28"/>
        <v>高等学校</v>
      </c>
      <c r="D944" s="7" t="s">
        <v>9806</v>
      </c>
      <c r="E944" s="8" t="s">
        <v>9807</v>
      </c>
      <c r="F944" s="4" t="str">
        <f>IFERROR(IF(VALUE(LEFT($E944,5))&gt;50000,"",_xlfn.XLOOKUP(IF(VALUE(LEFT($E944,2))&gt;9,VALUE(LEFT($E944,2)),"0"&amp;VALUE(LEFT($E944,2))),Sheet1!$E:$E,Sheet1!$F:$F)),"")</f>
        <v>茨城県</v>
      </c>
      <c r="G944" s="4" t="str">
        <f t="shared" si="29"/>
        <v>公立</v>
      </c>
      <c r="H944" s="7" t="str">
        <f>IF($D944="上記以外の高等学校等",_xlfn.XLOOKUP(IF(VALUE(LEFT($E944,2))&gt;10,VALUE(LEFT($E944,2)),"0"&amp;VALUE(LEFT($E944,2))),Sheet1!$E:$E,Sheet1!$F:$F)&amp;"所在の"&amp;$D944,IF(OR($B944=1,$B944=2),$D944&amp;$C944,IF($B944=3,$D944&amp;"学校",IF($B944=6,_xlfn.TEXTBEFORE($D944,"高専")&amp;$C944,IF($B944=8,$C944&amp;"（"&amp;$D944&amp;"）",IF($B944=9,$D944,""))))))</f>
        <v>竜ケ崎南高等学校</v>
      </c>
    </row>
    <row r="945" spans="1:8">
      <c r="A945" s="4">
        <v>2</v>
      </c>
      <c r="B945" s="7">
        <v>1</v>
      </c>
      <c r="C945" s="7" t="str">
        <f t="shared" si="28"/>
        <v>高等学校</v>
      </c>
      <c r="D945" s="7" t="s">
        <v>9804</v>
      </c>
      <c r="E945" s="8" t="s">
        <v>9805</v>
      </c>
      <c r="F945" s="4" t="str">
        <f>IFERROR(IF(VALUE(LEFT($E945,5))&gt;50000,"",_xlfn.XLOOKUP(IF(VALUE(LEFT($E945,2))&gt;9,VALUE(LEFT($E945,2)),"0"&amp;VALUE(LEFT($E945,2))),Sheet1!$E:$E,Sheet1!$F:$F)),"")</f>
        <v>茨城県</v>
      </c>
      <c r="G945" s="4" t="str">
        <f t="shared" si="29"/>
        <v>公立</v>
      </c>
      <c r="H945" s="7" t="str">
        <f>IF($D945="上記以外の高等学校等",_xlfn.XLOOKUP(IF(VALUE(LEFT($E945,2))&gt;10,VALUE(LEFT($E945,2)),"0"&amp;VALUE(LEFT($E945,2))),Sheet1!$E:$E,Sheet1!$F:$F)&amp;"所在の"&amp;$D945,IF(OR($B945=1,$B945=2),$D945&amp;$C945,IF($B945=3,$D945&amp;"学校",IF($B945=6,_xlfn.TEXTBEFORE($D945,"高専")&amp;$C945,IF($B945=8,$C945&amp;"（"&amp;$D945&amp;"）",IF($B945=9,$D945,""))))))</f>
        <v>藤代紫水高等学校</v>
      </c>
    </row>
    <row r="946" spans="1:8">
      <c r="A946" s="4">
        <v>2</v>
      </c>
      <c r="B946" s="7">
        <v>1</v>
      </c>
      <c r="C946" s="7" t="str">
        <f t="shared" si="28"/>
        <v>高等学校</v>
      </c>
      <c r="D946" s="7" t="s">
        <v>9802</v>
      </c>
      <c r="E946" s="8" t="s">
        <v>9803</v>
      </c>
      <c r="F946" s="4" t="str">
        <f>IFERROR(IF(VALUE(LEFT($E946,5))&gt;50000,"",_xlfn.XLOOKUP(IF(VALUE(LEFT($E946,2))&gt;9,VALUE(LEFT($E946,2)),"0"&amp;VALUE(LEFT($E946,2))),Sheet1!$E:$E,Sheet1!$F:$F)),"")</f>
        <v>茨城県</v>
      </c>
      <c r="G946" s="4" t="str">
        <f t="shared" si="29"/>
        <v>公立</v>
      </c>
      <c r="H946" s="7" t="str">
        <f>IF($D946="上記以外の高等学校等",_xlfn.XLOOKUP(IF(VALUE(LEFT($E946,2))&gt;10,VALUE(LEFT($E946,2)),"0"&amp;VALUE(LEFT($E946,2))),Sheet1!$E:$E,Sheet1!$F:$F)&amp;"所在の"&amp;$D946,IF(OR($B946=1,$B946=2),$D946&amp;$C946,IF($B946=3,$D946&amp;"学校",IF($B946=6,_xlfn.TEXTBEFORE($D946,"高専")&amp;$C946,IF($B946=8,$C946&amp;"（"&amp;$D946&amp;"）",IF($B946=9,$D946,""))))))</f>
        <v>守谷高等学校</v>
      </c>
    </row>
    <row r="947" spans="1:8">
      <c r="A947" s="4">
        <v>2</v>
      </c>
      <c r="B947" s="7">
        <v>1</v>
      </c>
      <c r="C947" s="7" t="str">
        <f t="shared" si="28"/>
        <v>高等学校</v>
      </c>
      <c r="D947" s="7" t="s">
        <v>9800</v>
      </c>
      <c r="E947" s="8" t="s">
        <v>9801</v>
      </c>
      <c r="F947" s="4" t="str">
        <f>IFERROR(IF(VALUE(LEFT($E947,5))&gt;50000,"",_xlfn.XLOOKUP(IF(VALUE(LEFT($E947,2))&gt;9,VALUE(LEFT($E947,2)),"0"&amp;VALUE(LEFT($E947,2))),Sheet1!$E:$E,Sheet1!$F:$F)),"")</f>
        <v>茨城県</v>
      </c>
      <c r="G947" s="4" t="str">
        <f t="shared" si="29"/>
        <v>公立</v>
      </c>
      <c r="H947" s="7" t="str">
        <f>IF($D947="上記以外の高等学校等",_xlfn.XLOOKUP(IF(VALUE(LEFT($E947,2))&gt;10,VALUE(LEFT($E947,2)),"0"&amp;VALUE(LEFT($E947,2))),Sheet1!$E:$E,Sheet1!$F:$F)&amp;"所在の"&amp;$D947,IF(OR($B947=1,$B947=2),$D947&amp;$C947,IF($B947=3,$D947&amp;"学校",IF($B947=6,_xlfn.TEXTBEFORE($D947,"高専")&amp;$C947,IF($B947=8,$C947&amp;"（"&amp;$D947&amp;"）",IF($B947=9,$D947,""))))))</f>
        <v>取手松陽高等学校</v>
      </c>
    </row>
    <row r="948" spans="1:8">
      <c r="A948" s="4">
        <v>2</v>
      </c>
      <c r="B948" s="7">
        <v>1</v>
      </c>
      <c r="C948" s="7" t="str">
        <f t="shared" si="28"/>
        <v>高等学校</v>
      </c>
      <c r="D948" s="7" t="s">
        <v>9798</v>
      </c>
      <c r="E948" s="8" t="s">
        <v>9799</v>
      </c>
      <c r="F948" s="4" t="str">
        <f>IFERROR(IF(VALUE(LEFT($E948,5))&gt;50000,"",_xlfn.XLOOKUP(IF(VALUE(LEFT($E948,2))&gt;9,VALUE(LEFT($E948,2)),"0"&amp;VALUE(LEFT($E948,2))),Sheet1!$E:$E,Sheet1!$F:$F)),"")</f>
        <v>茨城県</v>
      </c>
      <c r="G948" s="4" t="str">
        <f t="shared" si="29"/>
        <v>公立</v>
      </c>
      <c r="H948" s="7" t="str">
        <f>IF($D948="上記以外の高等学校等",_xlfn.XLOOKUP(IF(VALUE(LEFT($E948,2))&gt;10,VALUE(LEFT($E948,2)),"0"&amp;VALUE(LEFT($E948,2))),Sheet1!$E:$E,Sheet1!$F:$F)&amp;"所在の"&amp;$D948,IF(OR($B948=1,$B948=2),$D948&amp;$C948,IF($B948=3,$D948&amp;"学校",IF($B948=6,_xlfn.TEXTBEFORE($D948,"高専")&amp;$C948,IF($B948=8,$C948&amp;"（"&amp;$D948&amp;"）",IF($B948=9,$D948,""))))))</f>
        <v>佐和高等学校</v>
      </c>
    </row>
    <row r="949" spans="1:8">
      <c r="A949" s="4">
        <v>2</v>
      </c>
      <c r="B949" s="7">
        <v>1</v>
      </c>
      <c r="C949" s="7" t="str">
        <f t="shared" si="28"/>
        <v>高等学校</v>
      </c>
      <c r="D949" s="7" t="s">
        <v>9796</v>
      </c>
      <c r="E949" s="8" t="s">
        <v>9797</v>
      </c>
      <c r="F949" s="4" t="str">
        <f>IFERROR(IF(VALUE(LEFT($E949,5))&gt;50000,"",_xlfn.XLOOKUP(IF(VALUE(LEFT($E949,2))&gt;9,VALUE(LEFT($E949,2)),"0"&amp;VALUE(LEFT($E949,2))),Sheet1!$E:$E,Sheet1!$F:$F)),"")</f>
        <v>茨城県</v>
      </c>
      <c r="G949" s="4" t="str">
        <f t="shared" si="29"/>
        <v>公立</v>
      </c>
      <c r="H949" s="7" t="str">
        <f>IF($D949="上記以外の高等学校等",_xlfn.XLOOKUP(IF(VALUE(LEFT($E949,2))&gt;10,VALUE(LEFT($E949,2)),"0"&amp;VALUE(LEFT($E949,2))),Sheet1!$E:$E,Sheet1!$F:$F)&amp;"所在の"&amp;$D949,IF(OR($B949=1,$B949=2),$D949&amp;$C949,IF($B949=3,$D949&amp;"学校",IF($B949=6,_xlfn.TEXTBEFORE($D949,"高専")&amp;$C949,IF($B949=8,$C949&amp;"（"&amp;$D949&amp;"）",IF($B949=9,$D949,""))))))</f>
        <v>那珂高等学校</v>
      </c>
    </row>
    <row r="950" spans="1:8">
      <c r="A950" s="4">
        <v>2</v>
      </c>
      <c r="B950" s="7">
        <v>1</v>
      </c>
      <c r="C950" s="7" t="str">
        <f t="shared" si="28"/>
        <v>高等学校</v>
      </c>
      <c r="D950" s="7" t="s">
        <v>9794</v>
      </c>
      <c r="E950" s="8" t="s">
        <v>9795</v>
      </c>
      <c r="F950" s="4" t="str">
        <f>IFERROR(IF(VALUE(LEFT($E950,5))&gt;50000,"",_xlfn.XLOOKUP(IF(VALUE(LEFT($E950,2))&gt;9,VALUE(LEFT($E950,2)),"0"&amp;VALUE(LEFT($E950,2))),Sheet1!$E:$E,Sheet1!$F:$F)),"")</f>
        <v>茨城県</v>
      </c>
      <c r="G950" s="4" t="str">
        <f t="shared" si="29"/>
        <v>公立</v>
      </c>
      <c r="H950" s="7" t="str">
        <f>IF($D950="上記以外の高等学校等",_xlfn.XLOOKUP(IF(VALUE(LEFT($E950,2))&gt;10,VALUE(LEFT($E950,2)),"0"&amp;VALUE(LEFT($E950,2))),Sheet1!$E:$E,Sheet1!$F:$F)&amp;"所在の"&amp;$D950,IF(OR($B950=1,$B950=2),$D950&amp;$C950,IF($B950=3,$D950&amp;"学校",IF($B950=6,_xlfn.TEXTBEFORE($D950,"高専")&amp;$C950,IF($B950=8,$C950&amp;"（"&amp;$D950&amp;"）",IF($B950=9,$D950,""))))))</f>
        <v>茎崎高等学校</v>
      </c>
    </row>
    <row r="951" spans="1:8">
      <c r="A951" s="4">
        <v>2</v>
      </c>
      <c r="B951" s="7">
        <v>1</v>
      </c>
      <c r="C951" s="7" t="str">
        <f t="shared" si="28"/>
        <v>高等学校</v>
      </c>
      <c r="D951" s="7" t="s">
        <v>9792</v>
      </c>
      <c r="E951" s="8" t="s">
        <v>9793</v>
      </c>
      <c r="F951" s="4" t="str">
        <f>IFERROR(IF(VALUE(LEFT($E951,5))&gt;50000,"",_xlfn.XLOOKUP(IF(VALUE(LEFT($E951,2))&gt;9,VALUE(LEFT($E951,2)),"0"&amp;VALUE(LEFT($E951,2))),Sheet1!$E:$E,Sheet1!$F:$F)),"")</f>
        <v>茨城県</v>
      </c>
      <c r="G951" s="4" t="str">
        <f t="shared" si="29"/>
        <v>公立</v>
      </c>
      <c r="H951" s="7" t="str">
        <f>IF($D951="上記以外の高等学校等",_xlfn.XLOOKUP(IF(VALUE(LEFT($E951,2))&gt;10,VALUE(LEFT($E951,2)),"0"&amp;VALUE(LEFT($E951,2))),Sheet1!$E:$E,Sheet1!$F:$F)&amp;"所在の"&amp;$D951,IF(OR($B951=1,$B951=2),$D951&amp;$C951,IF($B951=3,$D951&amp;"学校",IF($B951=6,_xlfn.TEXTBEFORE($D951,"高専")&amp;$C951,IF($B951=8,$C951&amp;"（"&amp;$D951&amp;"）",IF($B951=9,$D951,""))))))</f>
        <v>波崎柳川高等学校</v>
      </c>
    </row>
    <row r="952" spans="1:8">
      <c r="A952" s="4">
        <v>2</v>
      </c>
      <c r="B952" s="7">
        <v>1</v>
      </c>
      <c r="C952" s="7" t="str">
        <f t="shared" si="28"/>
        <v>高等学校</v>
      </c>
      <c r="D952" s="7" t="s">
        <v>9790</v>
      </c>
      <c r="E952" s="8" t="s">
        <v>9791</v>
      </c>
      <c r="F952" s="4" t="str">
        <f>IFERROR(IF(VALUE(LEFT($E952,5))&gt;50000,"",_xlfn.XLOOKUP(IF(VALUE(LEFT($E952,2))&gt;9,VALUE(LEFT($E952,2)),"0"&amp;VALUE(LEFT($E952,2))),Sheet1!$E:$E,Sheet1!$F:$F)),"")</f>
        <v>茨城県</v>
      </c>
      <c r="G952" s="4" t="str">
        <f t="shared" si="29"/>
        <v>公立</v>
      </c>
      <c r="H952" s="7" t="str">
        <f>IF($D952="上記以外の高等学校等",_xlfn.XLOOKUP(IF(VALUE(LEFT($E952,2))&gt;10,VALUE(LEFT($E952,2)),"0"&amp;VALUE(LEFT($E952,2))),Sheet1!$E:$E,Sheet1!$F:$F)&amp;"所在の"&amp;$D952,IF(OR($B952=1,$B952=2),$D952&amp;$C952,IF($B952=3,$D952&amp;"学校",IF($B952=6,_xlfn.TEXTBEFORE($D952,"高専")&amp;$C952,IF($B952=8,$C952&amp;"（"&amp;$D952&amp;"）",IF($B952=9,$D952,""))))))</f>
        <v>三和高等学校</v>
      </c>
    </row>
    <row r="953" spans="1:8">
      <c r="A953" s="4">
        <v>2</v>
      </c>
      <c r="B953" s="7">
        <v>1</v>
      </c>
      <c r="C953" s="7" t="str">
        <f t="shared" si="28"/>
        <v>高等学校</v>
      </c>
      <c r="D953" s="7" t="s">
        <v>4079</v>
      </c>
      <c r="E953" s="8" t="s">
        <v>9789</v>
      </c>
      <c r="F953" s="4" t="str">
        <f>IFERROR(IF(VALUE(LEFT($E953,5))&gt;50000,"",_xlfn.XLOOKUP(IF(VALUE(LEFT($E953,2))&gt;9,VALUE(LEFT($E953,2)),"0"&amp;VALUE(LEFT($E953,2))),Sheet1!$E:$E,Sheet1!$F:$F)),"")</f>
        <v>茨城県</v>
      </c>
      <c r="G953" s="4" t="str">
        <f t="shared" si="29"/>
        <v>公立</v>
      </c>
      <c r="H953" s="7" t="str">
        <f>IF($D953="上記以外の高等学校等",_xlfn.XLOOKUP(IF(VALUE(LEFT($E953,2))&gt;10,VALUE(LEFT($E953,2)),"0"&amp;VALUE(LEFT($E953,2))),Sheet1!$E:$E,Sheet1!$F:$F)&amp;"所在の"&amp;$D953,IF(OR($B953=1,$B953=2),$D953&amp;$C953,IF($B953=3,$D953&amp;"学校",IF($B953=6,_xlfn.TEXTBEFORE($D953,"高専")&amp;$C953,IF($B953=8,$C953&amp;"（"&amp;$D953&amp;"）",IF($B953=9,$D953,""))))))</f>
        <v>中央高等学校</v>
      </c>
    </row>
    <row r="954" spans="1:8">
      <c r="A954" s="4">
        <v>2</v>
      </c>
      <c r="B954" s="7">
        <v>1</v>
      </c>
      <c r="C954" s="7" t="str">
        <f t="shared" si="28"/>
        <v>高等学校</v>
      </c>
      <c r="D954" s="7" t="s">
        <v>9787</v>
      </c>
      <c r="E954" s="8" t="s">
        <v>9788</v>
      </c>
      <c r="F954" s="4" t="str">
        <f>IFERROR(IF(VALUE(LEFT($E954,5))&gt;50000,"",_xlfn.XLOOKUP(IF(VALUE(LEFT($E954,2))&gt;9,VALUE(LEFT($E954,2)),"0"&amp;VALUE(LEFT($E954,2))),Sheet1!$E:$E,Sheet1!$F:$F)),"")</f>
        <v>茨城県</v>
      </c>
      <c r="G954" s="4" t="str">
        <f t="shared" si="29"/>
        <v>公立</v>
      </c>
      <c r="H954" s="7" t="str">
        <f>IF($D954="上記以外の高等学校等",_xlfn.XLOOKUP(IF(VALUE(LEFT($E954,2))&gt;10,VALUE(LEFT($E954,2)),"0"&amp;VALUE(LEFT($E954,2))),Sheet1!$E:$E,Sheet1!$F:$F)&amp;"所在の"&amp;$D954,IF(OR($B954=1,$B954=2),$D954&amp;$C954,IF($B954=3,$D954&amp;"学校",IF($B954=6,_xlfn.TEXTBEFORE($D954,"高専")&amp;$C954,IF($B954=8,$C954&amp;"（"&amp;$D954&amp;"）",IF($B954=9,$D954,""))))))</f>
        <v>牛久栄進高等学校</v>
      </c>
    </row>
    <row r="955" spans="1:8">
      <c r="A955" s="4">
        <v>2</v>
      </c>
      <c r="B955" s="7">
        <v>1</v>
      </c>
      <c r="C955" s="7" t="str">
        <f t="shared" si="28"/>
        <v>高等学校</v>
      </c>
      <c r="D955" s="7" t="s">
        <v>9785</v>
      </c>
      <c r="E955" s="8" t="s">
        <v>9786</v>
      </c>
      <c r="F955" s="4" t="str">
        <f>IFERROR(IF(VALUE(LEFT($E955,5))&gt;50000,"",_xlfn.XLOOKUP(IF(VALUE(LEFT($E955,2))&gt;9,VALUE(LEFT($E955,2)),"0"&amp;VALUE(LEFT($E955,2))),Sheet1!$E:$E,Sheet1!$F:$F)),"")</f>
        <v>茨城県</v>
      </c>
      <c r="G955" s="4" t="str">
        <f t="shared" si="29"/>
        <v>公立</v>
      </c>
      <c r="H955" s="7" t="str">
        <f>IF($D955="上記以外の高等学校等",_xlfn.XLOOKUP(IF(VALUE(LEFT($E955,2))&gt;10,VALUE(LEFT($E955,2)),"0"&amp;VALUE(LEFT($E955,2))),Sheet1!$E:$E,Sheet1!$F:$F)&amp;"所在の"&amp;$D955,IF(OR($B955=1,$B955=2),$D955&amp;$C955,IF($B955=3,$D955&amp;"学校",IF($B955=6,_xlfn.TEXTBEFORE($D955,"高専")&amp;$C955,IF($B955=8,$C955&amp;"（"&amp;$D955&amp;"）",IF($B955=9,$D955,""))))))</f>
        <v>伊奈高等学校</v>
      </c>
    </row>
    <row r="956" spans="1:8">
      <c r="A956" s="4">
        <v>2</v>
      </c>
      <c r="B956" s="7">
        <v>1</v>
      </c>
      <c r="C956" s="7" t="str">
        <f t="shared" si="28"/>
        <v>高等学校</v>
      </c>
      <c r="D956" s="7" t="s">
        <v>9783</v>
      </c>
      <c r="E956" s="8" t="s">
        <v>9784</v>
      </c>
      <c r="F956" s="4" t="str">
        <f>IFERROR(IF(VALUE(LEFT($E956,5))&gt;50000,"",_xlfn.XLOOKUP(IF(VALUE(LEFT($E956,2))&gt;9,VALUE(LEFT($E956,2)),"0"&amp;VALUE(LEFT($E956,2))),Sheet1!$E:$E,Sheet1!$F:$F)),"")</f>
        <v>茨城県</v>
      </c>
      <c r="G956" s="4" t="str">
        <f t="shared" si="29"/>
        <v>公立</v>
      </c>
      <c r="H956" s="7" t="str">
        <f>IF($D956="上記以外の高等学校等",_xlfn.XLOOKUP(IF(VALUE(LEFT($E956,2))&gt;10,VALUE(LEFT($E956,2)),"0"&amp;VALUE(LEFT($E956,2))),Sheet1!$E:$E,Sheet1!$F:$F)&amp;"所在の"&amp;$D956,IF(OR($B956=1,$B956=2),$D956&amp;$C956,IF($B956=3,$D956&amp;"学校",IF($B956=6,_xlfn.TEXTBEFORE($D956,"高専")&amp;$C956,IF($B956=8,$C956&amp;"（"&amp;$D956&amp;"）",IF($B956=9,$D956,""))))))</f>
        <v>大子清流高等学校</v>
      </c>
    </row>
    <row r="957" spans="1:8">
      <c r="A957" s="4">
        <v>2</v>
      </c>
      <c r="B957" s="7">
        <v>1</v>
      </c>
      <c r="C957" s="7" t="str">
        <f t="shared" si="28"/>
        <v>高等学校</v>
      </c>
      <c r="D957" s="7" t="s">
        <v>9781</v>
      </c>
      <c r="E957" s="8" t="s">
        <v>9782</v>
      </c>
      <c r="F957" s="4" t="str">
        <f>IFERROR(IF(VALUE(LEFT($E957,5))&gt;50000,"",_xlfn.XLOOKUP(IF(VALUE(LEFT($E957,2))&gt;9,VALUE(LEFT($E957,2)),"0"&amp;VALUE(LEFT($E957,2))),Sheet1!$E:$E,Sheet1!$F:$F)),"")</f>
        <v>茨城県</v>
      </c>
      <c r="G957" s="4" t="str">
        <f t="shared" si="29"/>
        <v>公立</v>
      </c>
      <c r="H957" s="7" t="str">
        <f>IF($D957="上記以外の高等学校等",_xlfn.XLOOKUP(IF(VALUE(LEFT($E957,2))&gt;10,VALUE(LEFT($E957,2)),"0"&amp;VALUE(LEFT($E957,2))),Sheet1!$E:$E,Sheet1!$F:$F)&amp;"所在の"&amp;$D957,IF(OR($B957=1,$B957=2),$D957&amp;$C957,IF($B957=3,$D957&amp;"学校",IF($B957=6,_xlfn.TEXTBEFORE($D957,"高専")&amp;$C957,IF($B957=8,$C957&amp;"（"&amp;$D957&amp;"）",IF($B957=9,$D957,""))))))</f>
        <v>江戸崎総合高等学校</v>
      </c>
    </row>
    <row r="958" spans="1:8">
      <c r="A958" s="4">
        <v>2</v>
      </c>
      <c r="B958" s="7">
        <v>1</v>
      </c>
      <c r="C958" s="7" t="str">
        <f t="shared" si="28"/>
        <v>高等学校</v>
      </c>
      <c r="D958" s="7" t="s">
        <v>9779</v>
      </c>
      <c r="E958" s="8" t="s">
        <v>9780</v>
      </c>
      <c r="F958" s="4" t="str">
        <f>IFERROR(IF(VALUE(LEFT($E958,5))&gt;50000,"",_xlfn.XLOOKUP(IF(VALUE(LEFT($E958,2))&gt;9,VALUE(LEFT($E958,2)),"0"&amp;VALUE(LEFT($E958,2))),Sheet1!$E:$E,Sheet1!$F:$F)),"")</f>
        <v>茨城県</v>
      </c>
      <c r="G958" s="4" t="str">
        <f t="shared" si="29"/>
        <v>公立</v>
      </c>
      <c r="H958" s="7" t="str">
        <f>IF($D958="上記以外の高等学校等",_xlfn.XLOOKUP(IF(VALUE(LEFT($E958,2))&gt;10,VALUE(LEFT($E958,2)),"0"&amp;VALUE(LEFT($E958,2))),Sheet1!$E:$E,Sheet1!$F:$F)&amp;"所在の"&amp;$D958,IF(OR($B958=1,$B958=2),$D958&amp;$C958,IF($B958=3,$D958&amp;"学校",IF($B958=6,_xlfn.TEXTBEFORE($D958,"高専")&amp;$C958,IF($B958=8,$C958&amp;"（"&amp;$D958&amp;"）",IF($B958=9,$D958,""))))))</f>
        <v>高萩清松高等学校</v>
      </c>
    </row>
    <row r="959" spans="1:8">
      <c r="A959" s="4">
        <v>2</v>
      </c>
      <c r="B959" s="7">
        <v>1</v>
      </c>
      <c r="C959" s="7" t="str">
        <f t="shared" si="28"/>
        <v>高等学校</v>
      </c>
      <c r="D959" s="7" t="s">
        <v>9777</v>
      </c>
      <c r="E959" s="8" t="s">
        <v>9778</v>
      </c>
      <c r="F959" s="4" t="str">
        <f>IFERROR(IF(VALUE(LEFT($E959,5))&gt;50000,"",_xlfn.XLOOKUP(IF(VALUE(LEFT($E959,2))&gt;9,VALUE(LEFT($E959,2)),"0"&amp;VALUE(LEFT($E959,2))),Sheet1!$E:$E,Sheet1!$F:$F)),"")</f>
        <v>茨城県</v>
      </c>
      <c r="G959" s="4" t="str">
        <f t="shared" si="29"/>
        <v>公立</v>
      </c>
      <c r="H959" s="7" t="str">
        <f>IF($D959="上記以外の高等学校等",_xlfn.XLOOKUP(IF(VALUE(LEFT($E959,2))&gt;10,VALUE(LEFT($E959,2)),"0"&amp;VALUE(LEFT($E959,2))),Sheet1!$E:$E,Sheet1!$F:$F)&amp;"所在の"&amp;$D959,IF(OR($B959=1,$B959=2),$D959&amp;$C959,IF($B959=3,$D959&amp;"学校",IF($B959=6,_xlfn.TEXTBEFORE($D959,"高専")&amp;$C959,IF($B959=8,$C959&amp;"（"&amp;$D959&amp;"）",IF($B959=9,$D959,""))))))</f>
        <v>常陸大宮高等学校</v>
      </c>
    </row>
    <row r="960" spans="1:8">
      <c r="A960" s="4">
        <v>2</v>
      </c>
      <c r="B960" s="7">
        <v>1</v>
      </c>
      <c r="C960" s="7" t="str">
        <f t="shared" si="28"/>
        <v>高等学校</v>
      </c>
      <c r="D960" s="7" t="s">
        <v>9775</v>
      </c>
      <c r="E960" s="8" t="s">
        <v>9776</v>
      </c>
      <c r="F960" s="4" t="str">
        <f>IFERROR(IF(VALUE(LEFT($E960,5))&gt;50000,"",_xlfn.XLOOKUP(IF(VALUE(LEFT($E960,2))&gt;9,VALUE(LEFT($E960,2)),"0"&amp;VALUE(LEFT($E960,2))),Sheet1!$E:$E,Sheet1!$F:$F)),"")</f>
        <v>茨城県</v>
      </c>
      <c r="G960" s="4" t="str">
        <f t="shared" si="29"/>
        <v>公立</v>
      </c>
      <c r="H960" s="7" t="str">
        <f>IF($D960="上記以外の高等学校等",_xlfn.XLOOKUP(IF(VALUE(LEFT($E960,2))&gt;10,VALUE(LEFT($E960,2)),"0"&amp;VALUE(LEFT($E960,2))),Sheet1!$E:$E,Sheet1!$F:$F)&amp;"所在の"&amp;$D960,IF(OR($B960=1,$B960=2),$D960&amp;$C960,IF($B960=3,$D960&amp;"学校",IF($B960=6,_xlfn.TEXTBEFORE($D960,"高専")&amp;$C960,IF($B960=8,$C960&amp;"（"&amp;$D960&amp;"）",IF($B960=9,$D960,""))))))</f>
        <v>磯原郷英高等学校</v>
      </c>
    </row>
    <row r="961" spans="1:8">
      <c r="A961" s="4">
        <v>2</v>
      </c>
      <c r="B961" s="7">
        <v>2</v>
      </c>
      <c r="C961" s="7" t="str">
        <f t="shared" si="28"/>
        <v>中等教育学校</v>
      </c>
      <c r="D961" s="7" t="s">
        <v>9773</v>
      </c>
      <c r="E961" s="8" t="s">
        <v>9774</v>
      </c>
      <c r="F961" s="4" t="str">
        <f>IFERROR(IF(VALUE(LEFT($E961,5))&gt;50000,"",_xlfn.XLOOKUP(IF(VALUE(LEFT($E961,2))&gt;9,VALUE(LEFT($E961,2)),"0"&amp;VALUE(LEFT($E961,2))),Sheet1!$E:$E,Sheet1!$F:$F)),"")</f>
        <v>茨城県</v>
      </c>
      <c r="G961" s="4" t="str">
        <f t="shared" si="29"/>
        <v>公立</v>
      </c>
      <c r="H961" s="7" t="str">
        <f>IF($D961="上記以外の高等学校等",_xlfn.XLOOKUP(IF(VALUE(LEFT($E961,2))&gt;10,VALUE(LEFT($E961,2)),"0"&amp;VALUE(LEFT($E961,2))),Sheet1!$E:$E,Sheet1!$F:$F)&amp;"所在の"&amp;$D961,IF(OR($B961=1,$B961=2),$D961&amp;$C961,IF($B961=3,$D961&amp;"学校",IF($B961=6,_xlfn.TEXTBEFORE($D961,"高専")&amp;$C961,IF($B961=8,$C961&amp;"（"&amp;$D961&amp;"）",IF($B961=9,$D961,""))))))</f>
        <v>並木中等教育学校</v>
      </c>
    </row>
    <row r="962" spans="1:8">
      <c r="A962" s="4">
        <v>2</v>
      </c>
      <c r="B962" s="7">
        <v>1</v>
      </c>
      <c r="C962" s="7" t="str">
        <f t="shared" si="28"/>
        <v>高等学校</v>
      </c>
      <c r="D962" s="7" t="s">
        <v>9771</v>
      </c>
      <c r="E962" s="8" t="s">
        <v>9772</v>
      </c>
      <c r="F962" s="4" t="str">
        <f>IFERROR(IF(VALUE(LEFT($E962,5))&gt;50000,"",_xlfn.XLOOKUP(IF(VALUE(LEFT($E962,2))&gt;9,VALUE(LEFT($E962,2)),"0"&amp;VALUE(LEFT($E962,2))),Sheet1!$E:$E,Sheet1!$F:$F)),"")</f>
        <v>茨城県</v>
      </c>
      <c r="G962" s="4" t="str">
        <f t="shared" si="29"/>
        <v>公立</v>
      </c>
      <c r="H962" s="7" t="str">
        <f>IF($D962="上記以外の高等学校等",_xlfn.XLOOKUP(IF(VALUE(LEFT($E962,2))&gt;10,VALUE(LEFT($E962,2)),"0"&amp;VALUE(LEFT($E962,2))),Sheet1!$E:$E,Sheet1!$F:$F)&amp;"所在の"&amp;$D962,IF(OR($B962=1,$B962=2),$D962&amp;$C962,IF($B962=3,$D962&amp;"学校",IF($B962=6,_xlfn.TEXTBEFORE($D962,"高専")&amp;$C962,IF($B962=8,$C962&amp;"（"&amp;$D962&amp;"）",IF($B962=9,$D962,""))))))</f>
        <v>那珂湊高等学校</v>
      </c>
    </row>
    <row r="963" spans="1:8">
      <c r="A963" s="4">
        <v>2</v>
      </c>
      <c r="B963" s="7">
        <v>1</v>
      </c>
      <c r="C963" s="7" t="str">
        <f t="shared" ref="C963:C1026" si="30">IF($B963=1,"高等学校",IF($B963=2,"中等教育学校",IF($B963=3,"特別支援学校",IF($B963=6,"高等専門学校",IF($B963=8,"高等学校卒業程度認定試験等","")))))</f>
        <v>高等学校</v>
      </c>
      <c r="D963" s="7" t="s">
        <v>9769</v>
      </c>
      <c r="E963" s="8" t="s">
        <v>9770</v>
      </c>
      <c r="F963" s="4" t="str">
        <f>IFERROR(IF(VALUE(LEFT($E963,5))&gt;50000,"",_xlfn.XLOOKUP(IF(VALUE(LEFT($E963,2))&gt;9,VALUE(LEFT($E963,2)),"0"&amp;VALUE(LEFT($E963,2))),Sheet1!$E:$E,Sheet1!$F:$F)),"")</f>
        <v>茨城県</v>
      </c>
      <c r="G963" s="4" t="str">
        <f t="shared" ref="G963:G1026" si="31">IF($A963=1,"国立",IF($A963=7,"私立",IF($A963&lt;7,"公立","")))</f>
        <v>公立</v>
      </c>
      <c r="H963" s="7" t="str">
        <f>IF($D963="上記以外の高等学校等",_xlfn.XLOOKUP(IF(VALUE(LEFT($E963,2))&gt;10,VALUE(LEFT($E963,2)),"0"&amp;VALUE(LEFT($E963,2))),Sheet1!$E:$E,Sheet1!$F:$F)&amp;"所在の"&amp;$D963,IF(OR($B963=1,$B963=2),$D963&amp;$C963,IF($B963=3,$D963&amp;"学校",IF($B963=6,_xlfn.TEXTBEFORE($D963,"高専")&amp;$C963,IF($B963=8,$C963&amp;"（"&amp;$D963&amp;"）",IF($B963=9,$D963,""))))))</f>
        <v>石下紫峰高等学校</v>
      </c>
    </row>
    <row r="964" spans="1:8">
      <c r="A964" s="4">
        <v>2</v>
      </c>
      <c r="B964" s="7">
        <v>2</v>
      </c>
      <c r="C964" s="7" t="str">
        <f t="shared" si="30"/>
        <v>中等教育学校</v>
      </c>
      <c r="D964" s="7" t="s">
        <v>9767</v>
      </c>
      <c r="E964" s="8" t="s">
        <v>9768</v>
      </c>
      <c r="F964" s="4" t="str">
        <f>IFERROR(IF(VALUE(LEFT($E964,5))&gt;50000,"",_xlfn.XLOOKUP(IF(VALUE(LEFT($E964,2))&gt;9,VALUE(LEFT($E964,2)),"0"&amp;VALUE(LEFT($E964,2))),Sheet1!$E:$E,Sheet1!$F:$F)),"")</f>
        <v>茨城県</v>
      </c>
      <c r="G964" s="4" t="str">
        <f t="shared" si="31"/>
        <v>公立</v>
      </c>
      <c r="H964" s="7" t="str">
        <f>IF($D964="上記以外の高等学校等",_xlfn.XLOOKUP(IF(VALUE(LEFT($E964,2))&gt;10,VALUE(LEFT($E964,2)),"0"&amp;VALUE(LEFT($E964,2))),Sheet1!$E:$E,Sheet1!$F:$F)&amp;"所在の"&amp;$D964,IF(OR($B964=1,$B964=2),$D964&amp;$C964,IF($B964=3,$D964&amp;"学校",IF($B964=6,_xlfn.TEXTBEFORE($D964,"高専")&amp;$C964,IF($B964=8,$C964&amp;"（"&amp;$D964&amp;"）",IF($B964=9,$D964,""))))))</f>
        <v>古河中等教育学校</v>
      </c>
    </row>
    <row r="965" spans="1:8">
      <c r="A965" s="4">
        <v>2</v>
      </c>
      <c r="B965" s="7">
        <v>1</v>
      </c>
      <c r="C965" s="7" t="str">
        <f t="shared" si="30"/>
        <v>高等学校</v>
      </c>
      <c r="D965" s="7" t="s">
        <v>9765</v>
      </c>
      <c r="E965" s="8" t="s">
        <v>9766</v>
      </c>
      <c r="F965" s="4" t="str">
        <f>IFERROR(IF(VALUE(LEFT($E965,5))&gt;50000,"",_xlfn.XLOOKUP(IF(VALUE(LEFT($E965,2))&gt;9,VALUE(LEFT($E965,2)),"0"&amp;VALUE(LEFT($E965,2))),Sheet1!$E:$E,Sheet1!$F:$F)),"")</f>
        <v>茨城県</v>
      </c>
      <c r="G965" s="4" t="str">
        <f t="shared" si="31"/>
        <v>公立</v>
      </c>
      <c r="H965" s="7" t="str">
        <f>IF($D965="上記以外の高等学校等",_xlfn.XLOOKUP(IF(VALUE(LEFT($E965,2))&gt;10,VALUE(LEFT($E965,2)),"0"&amp;VALUE(LEFT($E965,2))),Sheet1!$E:$E,Sheet1!$F:$F)&amp;"所在の"&amp;$D965,IF(OR($B965=1,$B965=2),$D965&amp;$C965,IF($B965=3,$D965&amp;"学校",IF($B965=6,_xlfn.TEXTBEFORE($D965,"高専")&amp;$C965,IF($B965=8,$C965&amp;"（"&amp;$D965&amp;"）",IF($B965=9,$D965,""))))))</f>
        <v>太田西山高等学校</v>
      </c>
    </row>
    <row r="966" spans="1:8">
      <c r="A966" s="4">
        <v>2</v>
      </c>
      <c r="B966" s="7">
        <v>1</v>
      </c>
      <c r="C966" s="7" t="str">
        <f t="shared" si="30"/>
        <v>高等学校</v>
      </c>
      <c r="D966" s="7" t="s">
        <v>9763</v>
      </c>
      <c r="E966" s="8" t="s">
        <v>9764</v>
      </c>
      <c r="F966" s="4" t="str">
        <f>IFERROR(IF(VALUE(LEFT($E966,5))&gt;50000,"",_xlfn.XLOOKUP(IF(VALUE(LEFT($E966,2))&gt;9,VALUE(LEFT($E966,2)),"0"&amp;VALUE(LEFT($E966,2))),Sheet1!$E:$E,Sheet1!$F:$F)),"")</f>
        <v>茨城県</v>
      </c>
      <c r="G966" s="4" t="str">
        <f t="shared" si="31"/>
        <v>公立</v>
      </c>
      <c r="H966" s="7" t="str">
        <f>IF($D966="上記以外の高等学校等",_xlfn.XLOOKUP(IF(VALUE(LEFT($E966,2))&gt;10,VALUE(LEFT($E966,2)),"0"&amp;VALUE(LEFT($E966,2))),Sheet1!$E:$E,Sheet1!$F:$F)&amp;"所在の"&amp;$D966,IF(OR($B966=1,$B966=2),$D966&amp;$C966,IF($B966=3,$D966&amp;"学校",IF($B966=6,_xlfn.TEXTBEFORE($D966,"高専")&amp;$C966,IF($B966=8,$C966&amp;"（"&amp;$D966&amp;"）",IF($B966=9,$D966,""))))))</f>
        <v>坂東清風高等学校</v>
      </c>
    </row>
    <row r="967" spans="1:8">
      <c r="A967" s="4">
        <v>2</v>
      </c>
      <c r="B967" s="7">
        <v>2</v>
      </c>
      <c r="C967" s="7" t="str">
        <f t="shared" si="30"/>
        <v>中等教育学校</v>
      </c>
      <c r="D967" s="7" t="s">
        <v>9761</v>
      </c>
      <c r="E967" s="8" t="s">
        <v>9762</v>
      </c>
      <c r="F967" s="4" t="str">
        <f>IFERROR(IF(VALUE(LEFT($E967,5))&gt;50000,"",_xlfn.XLOOKUP(IF(VALUE(LEFT($E967,2))&gt;9,VALUE(LEFT($E967,2)),"0"&amp;VALUE(LEFT($E967,2))),Sheet1!$E:$E,Sheet1!$F:$F)),"")</f>
        <v>茨城県</v>
      </c>
      <c r="G967" s="4" t="str">
        <f t="shared" si="31"/>
        <v>公立</v>
      </c>
      <c r="H967" s="7" t="str">
        <f>IF($D967="上記以外の高等学校等",_xlfn.XLOOKUP(IF(VALUE(LEFT($E967,2))&gt;10,VALUE(LEFT($E967,2)),"0"&amp;VALUE(LEFT($E967,2))),Sheet1!$E:$E,Sheet1!$F:$F)&amp;"所在の"&amp;$D967,IF(OR($B967=1,$B967=2),$D967&amp;$C967,IF($B967=3,$D967&amp;"学校",IF($B967=6,_xlfn.TEXTBEFORE($D967,"高専")&amp;$C967,IF($B967=8,$C967&amp;"（"&amp;$D967&amp;"）",IF($B967=9,$D967,""))))))</f>
        <v>勝田中等教育学校</v>
      </c>
    </row>
    <row r="968" spans="1:8">
      <c r="A968" s="4">
        <v>2</v>
      </c>
      <c r="B968" s="7">
        <v>1</v>
      </c>
      <c r="C968" s="7" t="str">
        <f t="shared" si="30"/>
        <v>高等学校</v>
      </c>
      <c r="D968" s="7" t="s">
        <v>9759</v>
      </c>
      <c r="E968" s="8" t="s">
        <v>9760</v>
      </c>
      <c r="F968" s="4" t="str">
        <f>IFERROR(IF(VALUE(LEFT($E968,5))&gt;50000,"",_xlfn.XLOOKUP(IF(VALUE(LEFT($E968,2))&gt;9,VALUE(LEFT($E968,2)),"0"&amp;VALUE(LEFT($E968,2))),Sheet1!$E:$E,Sheet1!$F:$F)),"")</f>
        <v>茨城県</v>
      </c>
      <c r="G968" s="4" t="str">
        <f t="shared" si="31"/>
        <v>公立</v>
      </c>
      <c r="H968" s="7" t="str">
        <f>IF($D968="上記以外の高等学校等",_xlfn.XLOOKUP(IF(VALUE(LEFT($E968,2))&gt;10,VALUE(LEFT($E968,2)),"0"&amp;VALUE(LEFT($E968,2))),Sheet1!$E:$E,Sheet1!$F:$F)&amp;"所在の"&amp;$D968,IF(OR($B968=1,$B968=2),$D968&amp;$C968,IF($B968=3,$D968&amp;"学校",IF($B968=6,_xlfn.TEXTBEFORE($D968,"高専")&amp;$C968,IF($B968=8,$C968&amp;"（"&amp;$D968&amp;"）",IF($B968=9,$D968,""))))))</f>
        <v>ＩＴ未来高等学校</v>
      </c>
    </row>
    <row r="969" spans="1:8">
      <c r="A969" s="4">
        <v>2</v>
      </c>
      <c r="B969" s="7">
        <v>1</v>
      </c>
      <c r="C969" s="7" t="str">
        <f t="shared" si="30"/>
        <v>高等学校</v>
      </c>
      <c r="D969" s="7" t="s">
        <v>9757</v>
      </c>
      <c r="E969" s="8" t="s">
        <v>9758</v>
      </c>
      <c r="F969" s="4" t="str">
        <f>IFERROR(IF(VALUE(LEFT($E969,5))&gt;50000,"",_xlfn.XLOOKUP(IF(VALUE(LEFT($E969,2))&gt;9,VALUE(LEFT($E969,2)),"0"&amp;VALUE(LEFT($E969,2))),Sheet1!$E:$E,Sheet1!$F:$F)),"")</f>
        <v>茨城県</v>
      </c>
      <c r="G969" s="4" t="str">
        <f t="shared" si="31"/>
        <v>公立</v>
      </c>
      <c r="H969" s="7" t="str">
        <f>IF($D969="上記以外の高等学校等",_xlfn.XLOOKUP(IF(VALUE(LEFT($E969,2))&gt;10,VALUE(LEFT($E969,2)),"0"&amp;VALUE(LEFT($E969,2))),Sheet1!$E:$E,Sheet1!$F:$F)&amp;"所在の"&amp;$D969,IF(OR($B969=1,$B969=2),$D969&amp;$C969,IF($B969=3,$D969&amp;"学校",IF($B969=6,_xlfn.TEXTBEFORE($D969,"高専")&amp;$C969,IF($B969=8,$C969&amp;"（"&amp;$D969&amp;"）",IF($B969=9,$D969,""))))))</f>
        <v>つくばサイエンス高等学校</v>
      </c>
    </row>
    <row r="970" spans="1:8">
      <c r="A970" s="4">
        <v>2</v>
      </c>
      <c r="B970" s="7">
        <v>3</v>
      </c>
      <c r="C970" s="7" t="str">
        <f t="shared" si="30"/>
        <v>特別支援学校</v>
      </c>
      <c r="D970" s="7" t="s">
        <v>9755</v>
      </c>
      <c r="E970" s="8" t="s">
        <v>9756</v>
      </c>
      <c r="F970" s="4" t="str">
        <f>IFERROR(IF(VALUE(LEFT($E970,5))&gt;50000,"",_xlfn.XLOOKUP(IF(VALUE(LEFT($E970,2))&gt;9,VALUE(LEFT($E970,2)),"0"&amp;VALUE(LEFT($E970,2))),Sheet1!$E:$E,Sheet1!$F:$F)),"")</f>
        <v>茨城県</v>
      </c>
      <c r="G970" s="4" t="str">
        <f t="shared" si="31"/>
        <v>公立</v>
      </c>
      <c r="H970" s="7" t="str">
        <f>IF($D970="上記以外の高等学校等",_xlfn.XLOOKUP(IF(VALUE(LEFT($E970,2))&gt;10,VALUE(LEFT($E970,2)),"0"&amp;VALUE(LEFT($E970,2))),Sheet1!$E:$E,Sheet1!$F:$F)&amp;"所在の"&amp;$D970,IF(OR($B970=1,$B970=2),$D970&amp;$C970,IF($B970=3,$D970&amp;"学校",IF($B970=6,_xlfn.TEXTBEFORE($D970,"高専")&amp;$C970,IF($B970=8,$C970&amp;"（"&amp;$D970&amp;"）",IF($B970=9,$D970,""))))))</f>
        <v>境特別支援学校</v>
      </c>
    </row>
    <row r="971" spans="1:8">
      <c r="A971" s="4">
        <v>2</v>
      </c>
      <c r="B971" s="7">
        <v>3</v>
      </c>
      <c r="C971" s="7" t="str">
        <f t="shared" si="30"/>
        <v>特別支援学校</v>
      </c>
      <c r="D971" s="7" t="s">
        <v>9753</v>
      </c>
      <c r="E971" s="8" t="s">
        <v>9754</v>
      </c>
      <c r="F971" s="4" t="str">
        <f>IFERROR(IF(VALUE(LEFT($E971,5))&gt;50000,"",_xlfn.XLOOKUP(IF(VALUE(LEFT($E971,2))&gt;9,VALUE(LEFT($E971,2)),"0"&amp;VALUE(LEFT($E971,2))),Sheet1!$E:$E,Sheet1!$F:$F)),"")</f>
        <v>茨城県</v>
      </c>
      <c r="G971" s="4" t="str">
        <f t="shared" si="31"/>
        <v>公立</v>
      </c>
      <c r="H971" s="7" t="str">
        <f>IF($D971="上記以外の高等学校等",_xlfn.XLOOKUP(IF(VALUE(LEFT($E971,2))&gt;10,VALUE(LEFT($E971,2)),"0"&amp;VALUE(LEFT($E971,2))),Sheet1!$E:$E,Sheet1!$F:$F)&amp;"所在の"&amp;$D971,IF(OR($B971=1,$B971=2),$D971&amp;$C971,IF($B971=3,$D971&amp;"学校",IF($B971=6,_xlfn.TEXTBEFORE($D971,"高専")&amp;$C971,IF($B971=8,$C971&amp;"（"&amp;$D971&amp;"）",IF($B971=9,$D971,""))))))</f>
        <v>常陸太田特別支援学校</v>
      </c>
    </row>
    <row r="972" spans="1:8">
      <c r="A972" s="4">
        <v>2</v>
      </c>
      <c r="B972" s="7">
        <v>3</v>
      </c>
      <c r="C972" s="7" t="str">
        <f t="shared" si="30"/>
        <v>特別支援学校</v>
      </c>
      <c r="D972" s="7" t="s">
        <v>9751</v>
      </c>
      <c r="E972" s="8" t="s">
        <v>9752</v>
      </c>
      <c r="F972" s="4" t="str">
        <f>IFERROR(IF(VALUE(LEFT($E972,5))&gt;50000,"",_xlfn.XLOOKUP(IF(VALUE(LEFT($E972,2))&gt;9,VALUE(LEFT($E972,2)),"0"&amp;VALUE(LEFT($E972,2))),Sheet1!$E:$E,Sheet1!$F:$F)),"")</f>
        <v>茨城県</v>
      </c>
      <c r="G972" s="4" t="str">
        <f t="shared" si="31"/>
        <v>公立</v>
      </c>
      <c r="H972" s="7" t="str">
        <f>IF($D972="上記以外の高等学校等",_xlfn.XLOOKUP(IF(VALUE(LEFT($E972,2))&gt;10,VALUE(LEFT($E972,2)),"0"&amp;VALUE(LEFT($E972,2))),Sheet1!$E:$E,Sheet1!$F:$F)&amp;"所在の"&amp;$D972,IF(OR($B972=1,$B972=2),$D972&amp;$C972,IF($B972=3,$D972&amp;"学校",IF($B972=6,_xlfn.TEXTBEFORE($D972,"高専")&amp;$C972,IF($B972=8,$C972&amp;"（"&amp;$D972&amp;"）",IF($B972=9,$D972,""))))))</f>
        <v>石岡特別支援学校</v>
      </c>
    </row>
    <row r="973" spans="1:8">
      <c r="A973" s="4">
        <v>2</v>
      </c>
      <c r="B973" s="7">
        <v>3</v>
      </c>
      <c r="C973" s="7" t="str">
        <f t="shared" si="30"/>
        <v>特別支援学校</v>
      </c>
      <c r="D973" s="7" t="s">
        <v>9749</v>
      </c>
      <c r="E973" s="8" t="s">
        <v>9750</v>
      </c>
      <c r="F973" s="4" t="str">
        <f>IFERROR(IF(VALUE(LEFT($E973,5))&gt;50000,"",_xlfn.XLOOKUP(IF(VALUE(LEFT($E973,2))&gt;9,VALUE(LEFT($E973,2)),"0"&amp;VALUE(LEFT($E973,2))),Sheet1!$E:$E,Sheet1!$F:$F)),"")</f>
        <v>茨城県</v>
      </c>
      <c r="G973" s="4" t="str">
        <f t="shared" si="31"/>
        <v>公立</v>
      </c>
      <c r="H973" s="7" t="str">
        <f>IF($D973="上記以外の高等学校等",_xlfn.XLOOKUP(IF(VALUE(LEFT($E973,2))&gt;10,VALUE(LEFT($E973,2)),"0"&amp;VALUE(LEFT($E973,2))),Sheet1!$E:$E,Sheet1!$F:$F)&amp;"所在の"&amp;$D973,IF(OR($B973=1,$B973=2),$D973&amp;$C973,IF($B973=3,$D973&amp;"学校",IF($B973=6,_xlfn.TEXTBEFORE($D973,"高専")&amp;$C973,IF($B973=8,$C973&amp;"（"&amp;$D973&amp;"）",IF($B973=9,$D973,""))))))</f>
        <v>内原特別支援学校</v>
      </c>
    </row>
    <row r="974" spans="1:8">
      <c r="A974" s="4">
        <v>2</v>
      </c>
      <c r="B974" s="7">
        <v>3</v>
      </c>
      <c r="C974" s="7" t="str">
        <f t="shared" si="30"/>
        <v>特別支援学校</v>
      </c>
      <c r="D974" s="7" t="s">
        <v>9747</v>
      </c>
      <c r="E974" s="8" t="s">
        <v>9748</v>
      </c>
      <c r="F974" s="4" t="str">
        <f>IFERROR(IF(VALUE(LEFT($E974,5))&gt;50000,"",_xlfn.XLOOKUP(IF(VALUE(LEFT($E974,2))&gt;9,VALUE(LEFT($E974,2)),"0"&amp;VALUE(LEFT($E974,2))),Sheet1!$E:$E,Sheet1!$F:$F)),"")</f>
        <v>茨城県</v>
      </c>
      <c r="G974" s="4" t="str">
        <f t="shared" si="31"/>
        <v>公立</v>
      </c>
      <c r="H974" s="7" t="str">
        <f>IF($D974="上記以外の高等学校等",_xlfn.XLOOKUP(IF(VALUE(LEFT($E974,2))&gt;10,VALUE(LEFT($E974,2)),"0"&amp;VALUE(LEFT($E974,2))),Sheet1!$E:$E,Sheet1!$F:$F)&amp;"所在の"&amp;$D974,IF(OR($B974=1,$B974=2),$D974&amp;$C974,IF($B974=3,$D974&amp;"学校",IF($B974=6,_xlfn.TEXTBEFORE($D974,"高専")&amp;$C974,IF($B974=8,$C974&amp;"（"&amp;$D974&amp;"）",IF($B974=9,$D974,""))))))</f>
        <v>水戸高等特別支援学校</v>
      </c>
    </row>
    <row r="975" spans="1:8">
      <c r="A975" s="4">
        <v>2</v>
      </c>
      <c r="B975" s="7">
        <v>3</v>
      </c>
      <c r="C975" s="7" t="str">
        <f t="shared" si="30"/>
        <v>特別支援学校</v>
      </c>
      <c r="D975" s="7" t="s">
        <v>9745</v>
      </c>
      <c r="E975" s="8" t="s">
        <v>9746</v>
      </c>
      <c r="F975" s="4" t="str">
        <f>IFERROR(IF(VALUE(LEFT($E975,5))&gt;50000,"",_xlfn.XLOOKUP(IF(VALUE(LEFT($E975,2))&gt;9,VALUE(LEFT($E975,2)),"0"&amp;VALUE(LEFT($E975,2))),Sheet1!$E:$E,Sheet1!$F:$F)),"")</f>
        <v>茨城県</v>
      </c>
      <c r="G975" s="4" t="str">
        <f t="shared" si="31"/>
        <v>公立</v>
      </c>
      <c r="H975" s="7" t="str">
        <f>IF($D975="上記以外の高等学校等",_xlfn.XLOOKUP(IF(VALUE(LEFT($E975,2))&gt;10,VALUE(LEFT($E975,2)),"0"&amp;VALUE(LEFT($E975,2))),Sheet1!$E:$E,Sheet1!$F:$F)&amp;"所在の"&amp;$D975,IF(OR($B975=1,$B975=2),$D975&amp;$C975,IF($B975=3,$D975&amp;"学校",IF($B975=6,_xlfn.TEXTBEFORE($D975,"高専")&amp;$C975,IF($B975=8,$C975&amp;"（"&amp;$D975&amp;"）",IF($B975=9,$D975,""))))))</f>
        <v>つくば特別支援学校</v>
      </c>
    </row>
    <row r="976" spans="1:8">
      <c r="A976" s="4">
        <v>2</v>
      </c>
      <c r="B976" s="7">
        <v>3</v>
      </c>
      <c r="C976" s="7" t="str">
        <f t="shared" si="30"/>
        <v>特別支援学校</v>
      </c>
      <c r="D976" s="7" t="s">
        <v>612</v>
      </c>
      <c r="E976" s="8" t="s">
        <v>9744</v>
      </c>
      <c r="F976" s="4" t="str">
        <f>IFERROR(IF(VALUE(LEFT($E976,5))&gt;50000,"",_xlfn.XLOOKUP(IF(VALUE(LEFT($E976,2))&gt;9,VALUE(LEFT($E976,2)),"0"&amp;VALUE(LEFT($E976,2))),Sheet1!$E:$E,Sheet1!$F:$F)),"")</f>
        <v>茨城県</v>
      </c>
      <c r="G976" s="4" t="str">
        <f t="shared" si="31"/>
        <v>公立</v>
      </c>
      <c r="H976" s="7" t="str">
        <f>IF($D976="上記以外の高等学校等",_xlfn.XLOOKUP(IF(VALUE(LEFT($E976,2))&gt;10,VALUE(LEFT($E976,2)),"0"&amp;VALUE(LEFT($E976,2))),Sheet1!$E:$E,Sheet1!$F:$F)&amp;"所在の"&amp;$D976,IF(OR($B976=1,$B976=2),$D976&amp;$C976,IF($B976=3,$D976&amp;"学校",IF($B976=6,_xlfn.TEXTBEFORE($D976,"高専")&amp;$C976,IF($B976=8,$C976&amp;"（"&amp;$D976&amp;"）",IF($B976=9,$D976,""))))))</f>
        <v>盲学校</v>
      </c>
    </row>
    <row r="977" spans="1:8">
      <c r="A977" s="4">
        <v>2</v>
      </c>
      <c r="B977" s="7">
        <v>3</v>
      </c>
      <c r="C977" s="7" t="str">
        <f t="shared" si="30"/>
        <v>特別支援学校</v>
      </c>
      <c r="D977" s="7" t="s">
        <v>9742</v>
      </c>
      <c r="E977" s="8" t="s">
        <v>9743</v>
      </c>
      <c r="F977" s="4" t="str">
        <f>IFERROR(IF(VALUE(LEFT($E977,5))&gt;50000,"",_xlfn.XLOOKUP(IF(VALUE(LEFT($E977,2))&gt;9,VALUE(LEFT($E977,2)),"0"&amp;VALUE(LEFT($E977,2))),Sheet1!$E:$E,Sheet1!$F:$F)),"")</f>
        <v>茨城県</v>
      </c>
      <c r="G977" s="4" t="str">
        <f t="shared" si="31"/>
        <v>公立</v>
      </c>
      <c r="H977" s="7" t="str">
        <f>IF($D977="上記以外の高等学校等",_xlfn.XLOOKUP(IF(VALUE(LEFT($E977,2))&gt;10,VALUE(LEFT($E977,2)),"0"&amp;VALUE(LEFT($E977,2))),Sheet1!$E:$E,Sheet1!$F:$F)&amp;"所在の"&amp;$D977,IF(OR($B977=1,$B977=2),$D977&amp;$C977,IF($B977=3,$D977&amp;"学校",IF($B977=6,_xlfn.TEXTBEFORE($D977,"高専")&amp;$C977,IF($B977=8,$C977&amp;"（"&amp;$D977&amp;"）",IF($B977=9,$D977,""))))))</f>
        <v>水戸ろう学校</v>
      </c>
    </row>
    <row r="978" spans="1:8">
      <c r="A978" s="4">
        <v>2</v>
      </c>
      <c r="B978" s="7">
        <v>3</v>
      </c>
      <c r="C978" s="7" t="str">
        <f t="shared" si="30"/>
        <v>特別支援学校</v>
      </c>
      <c r="D978" s="7" t="s">
        <v>9740</v>
      </c>
      <c r="E978" s="8" t="s">
        <v>9741</v>
      </c>
      <c r="F978" s="4" t="str">
        <f>IFERROR(IF(VALUE(LEFT($E978,5))&gt;50000,"",_xlfn.XLOOKUP(IF(VALUE(LEFT($E978,2))&gt;9,VALUE(LEFT($E978,2)),"0"&amp;VALUE(LEFT($E978,2))),Sheet1!$E:$E,Sheet1!$F:$F)),"")</f>
        <v>茨城県</v>
      </c>
      <c r="G978" s="4" t="str">
        <f t="shared" si="31"/>
        <v>公立</v>
      </c>
      <c r="H978" s="7" t="str">
        <f>IF($D978="上記以外の高等学校等",_xlfn.XLOOKUP(IF(VALUE(LEFT($E978,2))&gt;10,VALUE(LEFT($E978,2)),"0"&amp;VALUE(LEFT($E978,2))),Sheet1!$E:$E,Sheet1!$F:$F)&amp;"所在の"&amp;$D978,IF(OR($B978=1,$B978=2),$D978&amp;$C978,IF($B978=3,$D978&amp;"学校",IF($B978=6,_xlfn.TEXTBEFORE($D978,"高専")&amp;$C978,IF($B978=8,$C978&amp;"（"&amp;$D978&amp;"）",IF($B978=9,$D978,""))))))</f>
        <v>水戸特別支援学校</v>
      </c>
    </row>
    <row r="979" spans="1:8">
      <c r="A979" s="4">
        <v>2</v>
      </c>
      <c r="B979" s="7">
        <v>3</v>
      </c>
      <c r="C979" s="7" t="str">
        <f t="shared" si="30"/>
        <v>特別支援学校</v>
      </c>
      <c r="D979" s="7" t="s">
        <v>9738</v>
      </c>
      <c r="E979" s="8" t="s">
        <v>9739</v>
      </c>
      <c r="F979" s="4" t="str">
        <f>IFERROR(IF(VALUE(LEFT($E979,5))&gt;50000,"",_xlfn.XLOOKUP(IF(VALUE(LEFT($E979,2))&gt;9,VALUE(LEFT($E979,2)),"0"&amp;VALUE(LEFT($E979,2))),Sheet1!$E:$E,Sheet1!$F:$F)),"")</f>
        <v>茨城県</v>
      </c>
      <c r="G979" s="4" t="str">
        <f t="shared" si="31"/>
        <v>公立</v>
      </c>
      <c r="H979" s="7" t="str">
        <f>IF($D979="上記以外の高等学校等",_xlfn.XLOOKUP(IF(VALUE(LEFT($E979,2))&gt;10,VALUE(LEFT($E979,2)),"0"&amp;VALUE(LEFT($E979,2))),Sheet1!$E:$E,Sheet1!$F:$F)&amp;"所在の"&amp;$D979,IF(OR($B979=1,$B979=2),$D979&amp;$C979,IF($B979=3,$D979&amp;"学校",IF($B979=6,_xlfn.TEXTBEFORE($D979,"高専")&amp;$C979,IF($B979=8,$C979&amp;"（"&amp;$D979&amp;"）",IF($B979=9,$D979,""))))))</f>
        <v>勝田特別支援学校</v>
      </c>
    </row>
    <row r="980" spans="1:8">
      <c r="A980" s="4">
        <v>2</v>
      </c>
      <c r="B980" s="7">
        <v>3</v>
      </c>
      <c r="C980" s="7" t="str">
        <f t="shared" si="30"/>
        <v>特別支援学校</v>
      </c>
      <c r="D980" s="7" t="s">
        <v>9736</v>
      </c>
      <c r="E980" s="8" t="s">
        <v>9737</v>
      </c>
      <c r="F980" s="4" t="str">
        <f>IFERROR(IF(VALUE(LEFT($E980,5))&gt;50000,"",_xlfn.XLOOKUP(IF(VALUE(LEFT($E980,2))&gt;9,VALUE(LEFT($E980,2)),"0"&amp;VALUE(LEFT($E980,2))),Sheet1!$E:$E,Sheet1!$F:$F)),"")</f>
        <v>茨城県</v>
      </c>
      <c r="G980" s="4" t="str">
        <f t="shared" si="31"/>
        <v>公立</v>
      </c>
      <c r="H980" s="7" t="str">
        <f>IF($D980="上記以外の高等学校等",_xlfn.XLOOKUP(IF(VALUE(LEFT($E980,2))&gt;10,VALUE(LEFT($E980,2)),"0"&amp;VALUE(LEFT($E980,2))),Sheet1!$E:$E,Sheet1!$F:$F)&amp;"所在の"&amp;$D980,IF(OR($B980=1,$B980=2),$D980&amp;$C980,IF($B980=3,$D980&amp;"学校",IF($B980=6,_xlfn.TEXTBEFORE($D980,"高専")&amp;$C980,IF($B980=8,$C980&amp;"（"&amp;$D980&amp;"）",IF($B980=9,$D980,""))))))</f>
        <v>友部特別支援学校</v>
      </c>
    </row>
    <row r="981" spans="1:8">
      <c r="A981" s="4">
        <v>2</v>
      </c>
      <c r="B981" s="7">
        <v>3</v>
      </c>
      <c r="C981" s="7" t="str">
        <f t="shared" si="30"/>
        <v>特別支援学校</v>
      </c>
      <c r="D981" s="7" t="s">
        <v>9734</v>
      </c>
      <c r="E981" s="8" t="s">
        <v>9735</v>
      </c>
      <c r="F981" s="4" t="str">
        <f>IFERROR(IF(VALUE(LEFT($E981,5))&gt;50000,"",_xlfn.XLOOKUP(IF(VALUE(LEFT($E981,2))&gt;9,VALUE(LEFT($E981,2)),"0"&amp;VALUE(LEFT($E981,2))),Sheet1!$E:$E,Sheet1!$F:$F)),"")</f>
        <v>茨城県</v>
      </c>
      <c r="G981" s="4" t="str">
        <f t="shared" si="31"/>
        <v>公立</v>
      </c>
      <c r="H981" s="7" t="str">
        <f>IF($D981="上記以外の高等学校等",_xlfn.XLOOKUP(IF(VALUE(LEFT($E981,2))&gt;10,VALUE(LEFT($E981,2)),"0"&amp;VALUE(LEFT($E981,2))),Sheet1!$E:$E,Sheet1!$F:$F)&amp;"所在の"&amp;$D981,IF(OR($B981=1,$B981=2),$D981&amp;$C981,IF($B981=3,$D981&amp;"学校",IF($B981=6,_xlfn.TEXTBEFORE($D981,"高専")&amp;$C981,IF($B981=8,$C981&amp;"（"&amp;$D981&amp;"）",IF($B981=9,$D981,""))))))</f>
        <v>下妻特別支援学校</v>
      </c>
    </row>
    <row r="982" spans="1:8">
      <c r="A982" s="4">
        <v>3</v>
      </c>
      <c r="B982" s="7">
        <v>3</v>
      </c>
      <c r="C982" s="7" t="str">
        <f t="shared" si="30"/>
        <v>特別支援学校</v>
      </c>
      <c r="D982" s="7" t="s">
        <v>9732</v>
      </c>
      <c r="E982" s="8" t="s">
        <v>9733</v>
      </c>
      <c r="F982" s="4" t="str">
        <f>IFERROR(IF(VALUE(LEFT($E982,5))&gt;50000,"",_xlfn.XLOOKUP(IF(VALUE(LEFT($E982,2))&gt;9,VALUE(LEFT($E982,2)),"0"&amp;VALUE(LEFT($E982,2))),Sheet1!$E:$E,Sheet1!$F:$F)),"")</f>
        <v>茨城県</v>
      </c>
      <c r="G982" s="4" t="str">
        <f t="shared" si="31"/>
        <v>公立</v>
      </c>
      <c r="H982" s="7" t="str">
        <f>IF($D982="上記以外の高等学校等",_xlfn.XLOOKUP(IF(VALUE(LEFT($E982,2))&gt;10,VALUE(LEFT($E982,2)),"0"&amp;VALUE(LEFT($E982,2))),Sheet1!$E:$E,Sheet1!$F:$F)&amp;"所在の"&amp;$D982,IF(OR($B982=1,$B982=2),$D982&amp;$C982,IF($B982=3,$D982&amp;"学校",IF($B982=6,_xlfn.TEXTBEFORE($D982,"高専")&amp;$C982,IF($B982=8,$C982&amp;"（"&amp;$D982&amp;"）",IF($B982=9,$D982,""))))))</f>
        <v>日立特別支援学校</v>
      </c>
    </row>
    <row r="983" spans="1:8">
      <c r="A983" s="4">
        <v>2</v>
      </c>
      <c r="B983" s="7">
        <v>3</v>
      </c>
      <c r="C983" s="7" t="str">
        <f t="shared" si="30"/>
        <v>特別支援学校</v>
      </c>
      <c r="D983" s="7" t="s">
        <v>9730</v>
      </c>
      <c r="E983" s="8" t="s">
        <v>9731</v>
      </c>
      <c r="F983" s="4" t="str">
        <f>IFERROR(IF(VALUE(LEFT($E983,5))&gt;50000,"",_xlfn.XLOOKUP(IF(VALUE(LEFT($E983,2))&gt;9,VALUE(LEFT($E983,2)),"0"&amp;VALUE(LEFT($E983,2))),Sheet1!$E:$E,Sheet1!$F:$F)),"")</f>
        <v>茨城県</v>
      </c>
      <c r="G983" s="4" t="str">
        <f t="shared" si="31"/>
        <v>公立</v>
      </c>
      <c r="H983" s="7" t="str">
        <f>IF($D983="上記以外の高等学校等",_xlfn.XLOOKUP(IF(VALUE(LEFT($E983,2))&gt;10,VALUE(LEFT($E983,2)),"0"&amp;VALUE(LEFT($E983,2))),Sheet1!$E:$E,Sheet1!$F:$F)&amp;"所在の"&amp;$D983,IF(OR($B983=1,$B983=2),$D983&amp;$C983,IF($B983=3,$D983&amp;"学校",IF($B983=6,_xlfn.TEXTBEFORE($D983,"高専")&amp;$C983,IF($B983=8,$C983&amp;"（"&amp;$D983&amp;"）",IF($B983=9,$D983,""))))))</f>
        <v>土浦特別支援学校</v>
      </c>
    </row>
    <row r="984" spans="1:8">
      <c r="A984" s="4">
        <v>2</v>
      </c>
      <c r="B984" s="7">
        <v>3</v>
      </c>
      <c r="C984" s="7" t="str">
        <f t="shared" si="30"/>
        <v>特別支援学校</v>
      </c>
      <c r="D984" s="7" t="s">
        <v>9728</v>
      </c>
      <c r="E984" s="8" t="s">
        <v>9729</v>
      </c>
      <c r="F984" s="4" t="str">
        <f>IFERROR(IF(VALUE(LEFT($E984,5))&gt;50000,"",_xlfn.XLOOKUP(IF(VALUE(LEFT($E984,2))&gt;9,VALUE(LEFT($E984,2)),"0"&amp;VALUE(LEFT($E984,2))),Sheet1!$E:$E,Sheet1!$F:$F)),"")</f>
        <v>茨城県</v>
      </c>
      <c r="G984" s="4" t="str">
        <f t="shared" si="31"/>
        <v>公立</v>
      </c>
      <c r="H984" s="7" t="str">
        <f>IF($D984="上記以外の高等学校等",_xlfn.XLOOKUP(IF(VALUE(LEFT($E984,2))&gt;10,VALUE(LEFT($E984,2)),"0"&amp;VALUE(LEFT($E984,2))),Sheet1!$E:$E,Sheet1!$F:$F)&amp;"所在の"&amp;$D984,IF(OR($B984=1,$B984=2),$D984&amp;$C984,IF($B984=3,$D984&amp;"学校",IF($B984=6,_xlfn.TEXTBEFORE($D984,"高専")&amp;$C984,IF($B984=8,$C984&amp;"（"&amp;$D984&amp;"）",IF($B984=9,$D984,""))))))</f>
        <v>結城特別支援学校</v>
      </c>
    </row>
    <row r="985" spans="1:8">
      <c r="A985" s="4">
        <v>2</v>
      </c>
      <c r="B985" s="7">
        <v>3</v>
      </c>
      <c r="C985" s="7" t="str">
        <f t="shared" si="30"/>
        <v>特別支援学校</v>
      </c>
      <c r="D985" s="7" t="s">
        <v>9726</v>
      </c>
      <c r="E985" s="8" t="s">
        <v>9727</v>
      </c>
      <c r="F985" s="4" t="str">
        <f>IFERROR(IF(VALUE(LEFT($E985,5))&gt;50000,"",_xlfn.XLOOKUP(IF(VALUE(LEFT($E985,2))&gt;9,VALUE(LEFT($E985,2)),"0"&amp;VALUE(LEFT($E985,2))),Sheet1!$E:$E,Sheet1!$F:$F)),"")</f>
        <v>茨城県</v>
      </c>
      <c r="G985" s="4" t="str">
        <f t="shared" si="31"/>
        <v>公立</v>
      </c>
      <c r="H985" s="7" t="str">
        <f>IF($D985="上記以外の高等学校等",_xlfn.XLOOKUP(IF(VALUE(LEFT($E985,2))&gt;10,VALUE(LEFT($E985,2)),"0"&amp;VALUE(LEFT($E985,2))),Sheet1!$E:$E,Sheet1!$F:$F)&amp;"所在の"&amp;$D985,IF(OR($B985=1,$B985=2),$D985&amp;$C985,IF($B985=3,$D985&amp;"学校",IF($B985=6,_xlfn.TEXTBEFORE($D985,"高専")&amp;$C985,IF($B985=8,$C985&amp;"（"&amp;$D985&amp;"）",IF($B985=9,$D985,""))))))</f>
        <v>鹿島特別支援学校</v>
      </c>
    </row>
    <row r="986" spans="1:8">
      <c r="A986" s="4">
        <v>2</v>
      </c>
      <c r="B986" s="7">
        <v>3</v>
      </c>
      <c r="C986" s="7" t="str">
        <f t="shared" si="30"/>
        <v>特別支援学校</v>
      </c>
      <c r="D986" s="7" t="s">
        <v>9724</v>
      </c>
      <c r="E986" s="8" t="s">
        <v>9725</v>
      </c>
      <c r="F986" s="4" t="str">
        <f>IFERROR(IF(VALUE(LEFT($E986,5))&gt;50000,"",_xlfn.XLOOKUP(IF(VALUE(LEFT($E986,2))&gt;9,VALUE(LEFT($E986,2)),"0"&amp;VALUE(LEFT($E986,2))),Sheet1!$E:$E,Sheet1!$F:$F)),"")</f>
        <v>茨城県</v>
      </c>
      <c r="G986" s="4" t="str">
        <f t="shared" si="31"/>
        <v>公立</v>
      </c>
      <c r="H986" s="7" t="str">
        <f>IF($D986="上記以外の高等学校等",_xlfn.XLOOKUP(IF(VALUE(LEFT($E986,2))&gt;10,VALUE(LEFT($E986,2)),"0"&amp;VALUE(LEFT($E986,2))),Sheet1!$E:$E,Sheet1!$F:$F)&amp;"所在の"&amp;$D986,IF(OR($B986=1,$B986=2),$D986&amp;$C986,IF($B986=3,$D986&amp;"学校",IF($B986=6,_xlfn.TEXTBEFORE($D986,"高専")&amp;$C986,IF($B986=8,$C986&amp;"（"&amp;$D986&amp;"）",IF($B986=9,$D986,""))))))</f>
        <v>伊奈特別支援学校</v>
      </c>
    </row>
    <row r="987" spans="1:8">
      <c r="A987" s="4">
        <v>2</v>
      </c>
      <c r="B987" s="7">
        <v>3</v>
      </c>
      <c r="C987" s="7" t="str">
        <f t="shared" si="30"/>
        <v>特別支援学校</v>
      </c>
      <c r="D987" s="7" t="s">
        <v>9722</v>
      </c>
      <c r="E987" s="8" t="s">
        <v>9723</v>
      </c>
      <c r="F987" s="4" t="str">
        <f>IFERROR(IF(VALUE(LEFT($E987,5))&gt;50000,"",_xlfn.XLOOKUP(IF(VALUE(LEFT($E987,2))&gt;9,VALUE(LEFT($E987,2)),"0"&amp;VALUE(LEFT($E987,2))),Sheet1!$E:$E,Sheet1!$F:$F)),"")</f>
        <v>茨城県</v>
      </c>
      <c r="G987" s="4" t="str">
        <f t="shared" si="31"/>
        <v>公立</v>
      </c>
      <c r="H987" s="7" t="str">
        <f>IF($D987="上記以外の高等学校等",_xlfn.XLOOKUP(IF(VALUE(LEFT($E987,2))&gt;10,VALUE(LEFT($E987,2)),"0"&amp;VALUE(LEFT($E987,2))),Sheet1!$E:$E,Sheet1!$F:$F)&amp;"所在の"&amp;$D987,IF(OR($B987=1,$B987=2),$D987&amp;$C987,IF($B987=3,$D987&amp;"学校",IF($B987=6,_xlfn.TEXTBEFORE($D987,"高専")&amp;$C987,IF($B987=8,$C987&amp;"（"&amp;$D987&amp;"）",IF($B987=9,$D987,""))))))</f>
        <v>北茨城特別支援学校</v>
      </c>
    </row>
    <row r="988" spans="1:8">
      <c r="A988" s="4">
        <v>2</v>
      </c>
      <c r="B988" s="7">
        <v>3</v>
      </c>
      <c r="C988" s="7" t="str">
        <f t="shared" si="30"/>
        <v>特別支援学校</v>
      </c>
      <c r="D988" s="7" t="s">
        <v>9720</v>
      </c>
      <c r="E988" s="8" t="s">
        <v>9721</v>
      </c>
      <c r="F988" s="4" t="str">
        <f>IFERROR(IF(VALUE(LEFT($E988,5))&gt;50000,"",_xlfn.XLOOKUP(IF(VALUE(LEFT($E988,2))&gt;9,VALUE(LEFT($E988,2)),"0"&amp;VALUE(LEFT($E988,2))),Sheet1!$E:$E,Sheet1!$F:$F)),"")</f>
        <v>茨城県</v>
      </c>
      <c r="G988" s="4" t="str">
        <f t="shared" si="31"/>
        <v>公立</v>
      </c>
      <c r="H988" s="7" t="str">
        <f>IF($D988="上記以外の高等学校等",_xlfn.XLOOKUP(IF(VALUE(LEFT($E988,2))&gt;10,VALUE(LEFT($E988,2)),"0"&amp;VALUE(LEFT($E988,2))),Sheet1!$E:$E,Sheet1!$F:$F)&amp;"所在の"&amp;$D988,IF(OR($B988=1,$B988=2),$D988&amp;$C988,IF($B988=3,$D988&amp;"学校",IF($B988=6,_xlfn.TEXTBEFORE($D988,"高専")&amp;$C988,IF($B988=8,$C988&amp;"（"&amp;$D988&amp;"）",IF($B988=9,$D988,""))))))</f>
        <v>美浦特別支援学校</v>
      </c>
    </row>
    <row r="989" spans="1:8">
      <c r="A989" s="4">
        <v>2</v>
      </c>
      <c r="B989" s="7">
        <v>3</v>
      </c>
      <c r="C989" s="7" t="str">
        <f t="shared" si="30"/>
        <v>特別支援学校</v>
      </c>
      <c r="D989" s="7" t="s">
        <v>9718</v>
      </c>
      <c r="E989" s="8" t="s">
        <v>9719</v>
      </c>
      <c r="F989" s="4" t="str">
        <f>IFERROR(IF(VALUE(LEFT($E989,5))&gt;50000,"",_xlfn.XLOOKUP(IF(VALUE(LEFT($E989,2))&gt;9,VALUE(LEFT($E989,2)),"0"&amp;VALUE(LEFT($E989,2))),Sheet1!$E:$E,Sheet1!$F:$F)),"")</f>
        <v>茨城県</v>
      </c>
      <c r="G989" s="4" t="str">
        <f t="shared" si="31"/>
        <v>公立</v>
      </c>
      <c r="H989" s="7" t="str">
        <f>IF($D989="上記以外の高等学校等",_xlfn.XLOOKUP(IF(VALUE(LEFT($E989,2))&gt;10,VALUE(LEFT($E989,2)),"0"&amp;VALUE(LEFT($E989,2))),Sheet1!$E:$E,Sheet1!$F:$F)&amp;"所在の"&amp;$D989,IF(OR($B989=1,$B989=2),$D989&amp;$C989,IF($B989=3,$D989&amp;"学校",IF($B989=6,_xlfn.TEXTBEFORE($D989,"高専")&amp;$C989,IF($B989=8,$C989&amp;"（"&amp;$D989&amp;"）",IF($B989=9,$D989,""))))))</f>
        <v>協和特別支援学校</v>
      </c>
    </row>
    <row r="990" spans="1:8">
      <c r="A990" s="4">
        <v>2</v>
      </c>
      <c r="B990" s="7">
        <v>3</v>
      </c>
      <c r="C990" s="7" t="str">
        <f t="shared" si="30"/>
        <v>特別支援学校</v>
      </c>
      <c r="D990" s="7" t="s">
        <v>9716</v>
      </c>
      <c r="E990" s="8" t="s">
        <v>9717</v>
      </c>
      <c r="F990" s="4" t="str">
        <f>IFERROR(IF(VALUE(LEFT($E990,5))&gt;50000,"",_xlfn.XLOOKUP(IF(VALUE(LEFT($E990,2))&gt;9,VALUE(LEFT($E990,2)),"0"&amp;VALUE(LEFT($E990,2))),Sheet1!$E:$E,Sheet1!$F:$F)),"")</f>
        <v>茨城県</v>
      </c>
      <c r="G990" s="4" t="str">
        <f t="shared" si="31"/>
        <v>公立</v>
      </c>
      <c r="H990" s="7" t="str">
        <f>IF($D990="上記以外の高等学校等",_xlfn.XLOOKUP(IF(VALUE(LEFT($E990,2))&gt;10,VALUE(LEFT($E990,2)),"0"&amp;VALUE(LEFT($E990,2))),Sheet1!$E:$E,Sheet1!$F:$F)&amp;"所在の"&amp;$D990,IF(OR($B990=1,$B990=2),$D990&amp;$C990,IF($B990=3,$D990&amp;"学校",IF($B990=6,_xlfn.TEXTBEFORE($D990,"高専")&amp;$C990,IF($B990=8,$C990&amp;"（"&amp;$D990&amp;"）",IF($B990=9,$D990,""))))))</f>
        <v>水戸飯富特別支援学校</v>
      </c>
    </row>
    <row r="991" spans="1:8">
      <c r="A991" s="4">
        <v>2</v>
      </c>
      <c r="B991" s="7">
        <v>3</v>
      </c>
      <c r="C991" s="7" t="str">
        <f t="shared" si="30"/>
        <v>特別支援学校</v>
      </c>
      <c r="D991" s="7" t="s">
        <v>9714</v>
      </c>
      <c r="E991" s="8" t="s">
        <v>9715</v>
      </c>
      <c r="F991" s="4" t="str">
        <f>IFERROR(IF(VALUE(LEFT($E991,5))&gt;50000,"",_xlfn.XLOOKUP(IF(VALUE(LEFT($E991,2))&gt;9,VALUE(LEFT($E991,2)),"0"&amp;VALUE(LEFT($E991,2))),Sheet1!$E:$E,Sheet1!$F:$F)),"")</f>
        <v>茨城県</v>
      </c>
      <c r="G991" s="4" t="str">
        <f t="shared" si="31"/>
        <v>公立</v>
      </c>
      <c r="H991" s="7" t="str">
        <f>IF($D991="上記以外の高等学校等",_xlfn.XLOOKUP(IF(VALUE(LEFT($E991,2))&gt;10,VALUE(LEFT($E991,2)),"0"&amp;VALUE(LEFT($E991,2))),Sheet1!$E:$E,Sheet1!$F:$F)&amp;"所在の"&amp;$D991,IF(OR($B991=1,$B991=2),$D991&amp;$C991,IF($B991=3,$D991&amp;"学校",IF($B991=6,_xlfn.TEXTBEFORE($D991,"高専")&amp;$C991,IF($B991=8,$C991&amp;"（"&amp;$D991&amp;"）",IF($B991=9,$D991,""))))))</f>
        <v>友部東特別支援学校</v>
      </c>
    </row>
    <row r="992" spans="1:8">
      <c r="A992" s="4">
        <v>7</v>
      </c>
      <c r="B992" s="7">
        <v>1</v>
      </c>
      <c r="C992" s="7" t="str">
        <f t="shared" si="30"/>
        <v>高等学校</v>
      </c>
      <c r="D992" s="7" t="s">
        <v>9712</v>
      </c>
      <c r="E992" s="8" t="s">
        <v>9713</v>
      </c>
      <c r="F992" s="4" t="str">
        <f>IFERROR(IF(VALUE(LEFT($E992,5))&gt;50000,"",_xlfn.XLOOKUP(IF(VALUE(LEFT($E992,2))&gt;9,VALUE(LEFT($E992,2)),"0"&amp;VALUE(LEFT($E992,2))),Sheet1!$E:$E,Sheet1!$F:$F)),"")</f>
        <v>茨城県</v>
      </c>
      <c r="G992" s="4" t="str">
        <f t="shared" si="31"/>
        <v>私立</v>
      </c>
      <c r="H992" s="7" t="str">
        <f>IF($D992="上記以外の高等学校等",_xlfn.XLOOKUP(IF(VALUE(LEFT($E992,2))&gt;10,VALUE(LEFT($E992,2)),"0"&amp;VALUE(LEFT($E992,2))),Sheet1!$E:$E,Sheet1!$F:$F)&amp;"所在の"&amp;$D992,IF(OR($B992=1,$B992=2),$D992&amp;$C992,IF($B992=3,$D992&amp;"学校",IF($B992=6,_xlfn.TEXTBEFORE($D992,"高専")&amp;$C992,IF($B992=8,$C992&amp;"（"&amp;$D992&amp;"）",IF($B992=9,$D992,""))))))</f>
        <v>明秀学園日立高等学校</v>
      </c>
    </row>
    <row r="993" spans="1:8">
      <c r="A993" s="4">
        <v>7</v>
      </c>
      <c r="B993" s="7">
        <v>1</v>
      </c>
      <c r="C993" s="7" t="str">
        <f t="shared" si="30"/>
        <v>高等学校</v>
      </c>
      <c r="D993" s="7" t="s">
        <v>9710</v>
      </c>
      <c r="E993" s="8" t="s">
        <v>9711</v>
      </c>
      <c r="F993" s="4" t="str">
        <f>IFERROR(IF(VALUE(LEFT($E993,5))&gt;50000,"",_xlfn.XLOOKUP(IF(VALUE(LEFT($E993,2))&gt;9,VALUE(LEFT($E993,2)),"0"&amp;VALUE(LEFT($E993,2))),Sheet1!$E:$E,Sheet1!$F:$F)),"")</f>
        <v>茨城県</v>
      </c>
      <c r="G993" s="4" t="str">
        <f t="shared" si="31"/>
        <v>私立</v>
      </c>
      <c r="H993" s="7" t="str">
        <f>IF($D993="上記以外の高等学校等",_xlfn.XLOOKUP(IF(VALUE(LEFT($E993,2))&gt;10,VALUE(LEFT($E993,2)),"0"&amp;VALUE(LEFT($E993,2))),Sheet1!$E:$E,Sheet1!$F:$F)&amp;"所在の"&amp;$D993,IF(OR($B993=1,$B993=2),$D993&amp;$C993,IF($B993=3,$D993&amp;"学校",IF($B993=6,_xlfn.TEXTBEFORE($D993,"高専")&amp;$C993,IF($B993=8,$C993&amp;"（"&amp;$D993&amp;"）",IF($B993=9,$D993,""))))))</f>
        <v>茨城キリスト教学園高等学校</v>
      </c>
    </row>
    <row r="994" spans="1:8">
      <c r="A994" s="4">
        <v>7</v>
      </c>
      <c r="B994" s="7">
        <v>1</v>
      </c>
      <c r="C994" s="7" t="str">
        <f t="shared" si="30"/>
        <v>高等学校</v>
      </c>
      <c r="D994" s="7" t="s">
        <v>9708</v>
      </c>
      <c r="E994" s="8" t="s">
        <v>9709</v>
      </c>
      <c r="F994" s="4" t="str">
        <f>IFERROR(IF(VALUE(LEFT($E994,5))&gt;50000,"",_xlfn.XLOOKUP(IF(VALUE(LEFT($E994,2))&gt;9,VALUE(LEFT($E994,2)),"0"&amp;VALUE(LEFT($E994,2))),Sheet1!$E:$E,Sheet1!$F:$F)),"")</f>
        <v>茨城県</v>
      </c>
      <c r="G994" s="4" t="str">
        <f t="shared" si="31"/>
        <v>私立</v>
      </c>
      <c r="H994" s="7" t="str">
        <f>IF($D994="上記以外の高等学校等",_xlfn.XLOOKUP(IF(VALUE(LEFT($E994,2))&gt;10,VALUE(LEFT($E994,2)),"0"&amp;VALUE(LEFT($E994,2))),Sheet1!$E:$E,Sheet1!$F:$F)&amp;"所在の"&amp;$D994,IF(OR($B994=1,$B994=2),$D994&amp;$C994,IF($B994=3,$D994&amp;"学校",IF($B994=6,_xlfn.TEXTBEFORE($D994,"高専")&amp;$C994,IF($B994=8,$C994&amp;"（"&amp;$D994&amp;"）",IF($B994=9,$D994,""))))))</f>
        <v>茨城高等学校</v>
      </c>
    </row>
    <row r="995" spans="1:8">
      <c r="A995" s="4">
        <v>7</v>
      </c>
      <c r="B995" s="7">
        <v>1</v>
      </c>
      <c r="C995" s="7" t="str">
        <f t="shared" si="30"/>
        <v>高等学校</v>
      </c>
      <c r="D995" s="7" t="s">
        <v>9706</v>
      </c>
      <c r="E995" s="8" t="s">
        <v>9707</v>
      </c>
      <c r="F995" s="4" t="str">
        <f>IFERROR(IF(VALUE(LEFT($E995,5))&gt;50000,"",_xlfn.XLOOKUP(IF(VALUE(LEFT($E995,2))&gt;9,VALUE(LEFT($E995,2)),"0"&amp;VALUE(LEFT($E995,2))),Sheet1!$E:$E,Sheet1!$F:$F)),"")</f>
        <v>茨城県</v>
      </c>
      <c r="G995" s="4" t="str">
        <f t="shared" si="31"/>
        <v>私立</v>
      </c>
      <c r="H995" s="7" t="str">
        <f>IF($D995="上記以外の高等学校等",_xlfn.XLOOKUP(IF(VALUE(LEFT($E995,2))&gt;10,VALUE(LEFT($E995,2)),"0"&amp;VALUE(LEFT($E995,2))),Sheet1!$E:$E,Sheet1!$F:$F)&amp;"所在の"&amp;$D995,IF(OR($B995=1,$B995=2),$D995&amp;$C995,IF($B995=3,$D995&amp;"学校",IF($B995=6,_xlfn.TEXTBEFORE($D995,"高専")&amp;$C995,IF($B995=8,$C995&amp;"（"&amp;$D995&amp;"）",IF($B995=9,$D995,""))))))</f>
        <v>大成女子高等学校</v>
      </c>
    </row>
    <row r="996" spans="1:8">
      <c r="A996" s="4">
        <v>7</v>
      </c>
      <c r="B996" s="7">
        <v>1</v>
      </c>
      <c r="C996" s="7" t="str">
        <f t="shared" si="30"/>
        <v>高等学校</v>
      </c>
      <c r="D996" s="7" t="s">
        <v>9704</v>
      </c>
      <c r="E996" s="8" t="s">
        <v>9705</v>
      </c>
      <c r="F996" s="4" t="str">
        <f>IFERROR(IF(VALUE(LEFT($E996,5))&gt;50000,"",_xlfn.XLOOKUP(IF(VALUE(LEFT($E996,2))&gt;9,VALUE(LEFT($E996,2)),"0"&amp;VALUE(LEFT($E996,2))),Sheet1!$E:$E,Sheet1!$F:$F)),"")</f>
        <v>茨城県</v>
      </c>
      <c r="G996" s="4" t="str">
        <f t="shared" si="31"/>
        <v>私立</v>
      </c>
      <c r="H996" s="7" t="str">
        <f>IF($D996="上記以外の高等学校等",_xlfn.XLOOKUP(IF(VALUE(LEFT($E996,2))&gt;10,VALUE(LEFT($E996,2)),"0"&amp;VALUE(LEFT($E996,2))),Sheet1!$E:$E,Sheet1!$F:$F)&amp;"所在の"&amp;$D996,IF(OR($B996=1,$B996=2),$D996&amp;$C996,IF($B996=3,$D996&amp;"学校",IF($B996=6,_xlfn.TEXTBEFORE($D996,"高専")&amp;$C996,IF($B996=8,$C996&amp;"（"&amp;$D996&amp;"）",IF($B996=9,$D996,""))))))</f>
        <v>常磐大学高等学校</v>
      </c>
    </row>
    <row r="997" spans="1:8">
      <c r="A997" s="4">
        <v>7</v>
      </c>
      <c r="B997" s="7">
        <v>1</v>
      </c>
      <c r="C997" s="7" t="str">
        <f t="shared" si="30"/>
        <v>高等学校</v>
      </c>
      <c r="D997" s="7" t="s">
        <v>9702</v>
      </c>
      <c r="E997" s="8" t="s">
        <v>9703</v>
      </c>
      <c r="F997" s="4" t="str">
        <f>IFERROR(IF(VALUE(LEFT($E997,5))&gt;50000,"",_xlfn.XLOOKUP(IF(VALUE(LEFT($E997,2))&gt;9,VALUE(LEFT($E997,2)),"0"&amp;VALUE(LEFT($E997,2))),Sheet1!$E:$E,Sheet1!$F:$F)),"")</f>
        <v>茨城県</v>
      </c>
      <c r="G997" s="4" t="str">
        <f t="shared" si="31"/>
        <v>私立</v>
      </c>
      <c r="H997" s="7" t="str">
        <f>IF($D997="上記以外の高等学校等",_xlfn.XLOOKUP(IF(VALUE(LEFT($E997,2))&gt;10,VALUE(LEFT($E997,2)),"0"&amp;VALUE(LEFT($E997,2))),Sheet1!$E:$E,Sheet1!$F:$F)&amp;"所在の"&amp;$D997,IF(OR($B997=1,$B997=2),$D997&amp;$C997,IF($B997=3,$D997&amp;"学校",IF($B997=6,_xlfn.TEXTBEFORE($D997,"高専")&amp;$C997,IF($B997=8,$C997&amp;"（"&amp;$D997&amp;"）",IF($B997=9,$D997,""))))))</f>
        <v>水戸女子高等学校</v>
      </c>
    </row>
    <row r="998" spans="1:8">
      <c r="A998" s="4">
        <v>7</v>
      </c>
      <c r="B998" s="7">
        <v>1</v>
      </c>
      <c r="C998" s="7" t="str">
        <f t="shared" si="30"/>
        <v>高等学校</v>
      </c>
      <c r="D998" s="7" t="s">
        <v>9700</v>
      </c>
      <c r="E998" s="8" t="s">
        <v>9701</v>
      </c>
      <c r="F998" s="4" t="str">
        <f>IFERROR(IF(VALUE(LEFT($E998,5))&gt;50000,"",_xlfn.XLOOKUP(IF(VALUE(LEFT($E998,2))&gt;9,VALUE(LEFT($E998,2)),"0"&amp;VALUE(LEFT($E998,2))),Sheet1!$E:$E,Sheet1!$F:$F)),"")</f>
        <v>茨城県</v>
      </c>
      <c r="G998" s="4" t="str">
        <f t="shared" si="31"/>
        <v>私立</v>
      </c>
      <c r="H998" s="7" t="str">
        <f>IF($D998="上記以外の高等学校等",_xlfn.XLOOKUP(IF(VALUE(LEFT($E998,2))&gt;10,VALUE(LEFT($E998,2)),"0"&amp;VALUE(LEFT($E998,2))),Sheet1!$E:$E,Sheet1!$F:$F)&amp;"所在の"&amp;$D998,IF(OR($B998=1,$B998=2),$D998&amp;$C998,IF($B998=3,$D998&amp;"学校",IF($B998=6,_xlfn.TEXTBEFORE($D998,"高専")&amp;$C998,IF($B998=8,$C998&amp;"（"&amp;$D998&amp;"）",IF($B998=9,$D998,""))))))</f>
        <v>水戸啓明高等学校</v>
      </c>
    </row>
    <row r="999" spans="1:8">
      <c r="A999" s="4">
        <v>7</v>
      </c>
      <c r="B999" s="7">
        <v>1</v>
      </c>
      <c r="C999" s="7" t="str">
        <f t="shared" si="30"/>
        <v>高等学校</v>
      </c>
      <c r="D999" s="7" t="s">
        <v>9698</v>
      </c>
      <c r="E999" s="8" t="s">
        <v>9699</v>
      </c>
      <c r="F999" s="4" t="str">
        <f>IFERROR(IF(VALUE(LEFT($E999,5))&gt;50000,"",_xlfn.XLOOKUP(IF(VALUE(LEFT($E999,2))&gt;9,VALUE(LEFT($E999,2)),"0"&amp;VALUE(LEFT($E999,2))),Sheet1!$E:$E,Sheet1!$F:$F)),"")</f>
        <v>茨城県</v>
      </c>
      <c r="G999" s="4" t="str">
        <f t="shared" si="31"/>
        <v>私立</v>
      </c>
      <c r="H999" s="7" t="str">
        <f>IF($D999="上記以外の高等学校等",_xlfn.XLOOKUP(IF(VALUE(LEFT($E999,2))&gt;10,VALUE(LEFT($E999,2)),"0"&amp;VALUE(LEFT($E999,2))),Sheet1!$E:$E,Sheet1!$F:$F)&amp;"所在の"&amp;$D999,IF(OR($B999=1,$B999=2),$D999&amp;$C999,IF($B999=3,$D999&amp;"学校",IF($B999=6,_xlfn.TEXTBEFORE($D999,"高専")&amp;$C999,IF($B999=8,$C999&amp;"（"&amp;$D999&amp;"）",IF($B999=9,$D999,""))))))</f>
        <v>水城高等学校</v>
      </c>
    </row>
    <row r="1000" spans="1:8">
      <c r="A1000" s="4">
        <v>7</v>
      </c>
      <c r="B1000" s="7">
        <v>1</v>
      </c>
      <c r="C1000" s="7" t="str">
        <f t="shared" si="30"/>
        <v>高等学校</v>
      </c>
      <c r="D1000" s="7" t="s">
        <v>9696</v>
      </c>
      <c r="E1000" s="8" t="s">
        <v>9697</v>
      </c>
      <c r="F1000" s="4" t="str">
        <f>IFERROR(IF(VALUE(LEFT($E1000,5))&gt;50000,"",_xlfn.XLOOKUP(IF(VALUE(LEFT($E1000,2))&gt;9,VALUE(LEFT($E1000,2)),"0"&amp;VALUE(LEFT($E1000,2))),Sheet1!$E:$E,Sheet1!$F:$F)),"")</f>
        <v>茨城県</v>
      </c>
      <c r="G1000" s="4" t="str">
        <f t="shared" si="31"/>
        <v>私立</v>
      </c>
      <c r="H1000" s="7" t="str">
        <f>IF($D1000="上記以外の高等学校等",_xlfn.XLOOKUP(IF(VALUE(LEFT($E1000,2))&gt;10,VALUE(LEFT($E1000,2)),"0"&amp;VALUE(LEFT($E1000,2))),Sheet1!$E:$E,Sheet1!$F:$F)&amp;"所在の"&amp;$D1000,IF(OR($B1000=1,$B1000=2),$D1000&amp;$C1000,IF($B1000=3,$D1000&amp;"学校",IF($B1000=6,_xlfn.TEXTBEFORE($D1000,"高専")&amp;$C1000,IF($B1000=8,$C1000&amp;"（"&amp;$D1000&amp;"）",IF($B1000=9,$D1000,""))))))</f>
        <v>つくば国際大学高等学校</v>
      </c>
    </row>
    <row r="1001" spans="1:8">
      <c r="A1001" s="4">
        <v>7</v>
      </c>
      <c r="B1001" s="7">
        <v>1</v>
      </c>
      <c r="C1001" s="7" t="str">
        <f t="shared" si="30"/>
        <v>高等学校</v>
      </c>
      <c r="D1001" s="7" t="s">
        <v>9657</v>
      </c>
      <c r="E1001" s="8" t="s">
        <v>9695</v>
      </c>
      <c r="F1001" s="4" t="str">
        <f>IFERROR(IF(VALUE(LEFT($E1001,5))&gt;50000,"",_xlfn.XLOOKUP(IF(VALUE(LEFT($E1001,2))&gt;9,VALUE(LEFT($E1001,2)),"0"&amp;VALUE(LEFT($E1001,2))),Sheet1!$E:$E,Sheet1!$F:$F)),"")</f>
        <v>茨城県</v>
      </c>
      <c r="G1001" s="4" t="str">
        <f t="shared" si="31"/>
        <v>私立</v>
      </c>
      <c r="H1001" s="7" t="str">
        <f>IF($D1001="上記以外の高等学校等",_xlfn.XLOOKUP(IF(VALUE(LEFT($E1001,2))&gt;10,VALUE(LEFT($E1001,2)),"0"&amp;VALUE(LEFT($E1001,2))),Sheet1!$E:$E,Sheet1!$F:$F)&amp;"所在の"&amp;$D1001,IF(OR($B1001=1,$B1001=2),$D1001&amp;$C1001,IF($B1001=3,$D1001&amp;"学校",IF($B1001=6,_xlfn.TEXTBEFORE($D1001,"高専")&amp;$C1001,IF($B1001=8,$C1001&amp;"（"&amp;$D1001&amp;"）",IF($B1001=9,$D1001,""))))))</f>
        <v>土浦日本大学高等学校</v>
      </c>
    </row>
    <row r="1002" spans="1:8">
      <c r="A1002" s="4">
        <v>7</v>
      </c>
      <c r="B1002" s="7">
        <v>1</v>
      </c>
      <c r="C1002" s="7" t="str">
        <f t="shared" si="30"/>
        <v>高等学校</v>
      </c>
      <c r="D1002" s="7" t="s">
        <v>9693</v>
      </c>
      <c r="E1002" s="8" t="s">
        <v>9694</v>
      </c>
      <c r="F1002" s="4" t="str">
        <f>IFERROR(IF(VALUE(LEFT($E1002,5))&gt;50000,"",_xlfn.XLOOKUP(IF(VALUE(LEFT($E1002,2))&gt;9,VALUE(LEFT($E1002,2)),"0"&amp;VALUE(LEFT($E1002,2))),Sheet1!$E:$E,Sheet1!$F:$F)),"")</f>
        <v>茨城県</v>
      </c>
      <c r="G1002" s="4" t="str">
        <f t="shared" si="31"/>
        <v>私立</v>
      </c>
      <c r="H1002" s="7" t="str">
        <f>IF($D1002="上記以外の高等学校等",_xlfn.XLOOKUP(IF(VALUE(LEFT($E1002,2))&gt;10,VALUE(LEFT($E1002,2)),"0"&amp;VALUE(LEFT($E1002,2))),Sheet1!$E:$E,Sheet1!$F:$F)&amp;"所在の"&amp;$D1002,IF(OR($B1002=1,$B1002=2),$D1002&amp;$C1002,IF($B1002=3,$D1002&amp;"学校",IF($B1002=6,_xlfn.TEXTBEFORE($D1002,"高専")&amp;$C1002,IF($B1002=8,$C1002&amp;"（"&amp;$D1002&amp;"）",IF($B1002=9,$D1002,""))))))</f>
        <v>霞ケ浦高等学校</v>
      </c>
    </row>
    <row r="1003" spans="1:8">
      <c r="A1003" s="4">
        <v>7</v>
      </c>
      <c r="B1003" s="7">
        <v>1</v>
      </c>
      <c r="C1003" s="7" t="str">
        <f t="shared" si="30"/>
        <v>高等学校</v>
      </c>
      <c r="D1003" s="7" t="s">
        <v>9691</v>
      </c>
      <c r="E1003" s="8" t="s">
        <v>9692</v>
      </c>
      <c r="F1003" s="4" t="str">
        <f>IFERROR(IF(VALUE(LEFT($E1003,5))&gt;50000,"",_xlfn.XLOOKUP(IF(VALUE(LEFT($E1003,2))&gt;9,VALUE(LEFT($E1003,2)),"0"&amp;VALUE(LEFT($E1003,2))),Sheet1!$E:$E,Sheet1!$F:$F)),"")</f>
        <v>茨城県</v>
      </c>
      <c r="G1003" s="4" t="str">
        <f t="shared" si="31"/>
        <v>私立</v>
      </c>
      <c r="H1003" s="7" t="str">
        <f>IF($D1003="上記以外の高等学校等",_xlfn.XLOOKUP(IF(VALUE(LEFT($E1003,2))&gt;10,VALUE(LEFT($E1003,2)),"0"&amp;VALUE(LEFT($E1003,2))),Sheet1!$E:$E,Sheet1!$F:$F)&amp;"所在の"&amp;$D1003,IF(OR($B1003=1,$B1003=2),$D1003&amp;$C1003,IF($B1003=3,$D1003&amp;"学校",IF($B1003=6,_xlfn.TEXTBEFORE($D1003,"高専")&amp;$C1003,IF($B1003=8,$C1003&amp;"（"&amp;$D1003&amp;"）",IF($B1003=9,$D1003,""))))))</f>
        <v>東洋大学附属牛久高等学校</v>
      </c>
    </row>
    <row r="1004" spans="1:8">
      <c r="A1004" s="4">
        <v>7</v>
      </c>
      <c r="B1004" s="7">
        <v>1</v>
      </c>
      <c r="C1004" s="7" t="str">
        <f t="shared" si="30"/>
        <v>高等学校</v>
      </c>
      <c r="D1004" s="7" t="s">
        <v>9689</v>
      </c>
      <c r="E1004" s="8" t="s">
        <v>9690</v>
      </c>
      <c r="F1004" s="4" t="str">
        <f>IFERROR(IF(VALUE(LEFT($E1004,5))&gt;50000,"",_xlfn.XLOOKUP(IF(VALUE(LEFT($E1004,2))&gt;9,VALUE(LEFT($E1004,2)),"0"&amp;VALUE(LEFT($E1004,2))),Sheet1!$E:$E,Sheet1!$F:$F)),"")</f>
        <v>茨城県</v>
      </c>
      <c r="G1004" s="4" t="str">
        <f t="shared" si="31"/>
        <v>私立</v>
      </c>
      <c r="H1004" s="7" t="str">
        <f>IF($D1004="上記以外の高等学校等",_xlfn.XLOOKUP(IF(VALUE(LEFT($E1004,2))&gt;10,VALUE(LEFT($E1004,2)),"0"&amp;VALUE(LEFT($E1004,2))),Sheet1!$E:$E,Sheet1!$F:$F)&amp;"所在の"&amp;$D1004,IF(OR($B1004=1,$B1004=2),$D1004&amp;$C1004,IF($B1004=3,$D1004&amp;"学校",IF($B1004=6,_xlfn.TEXTBEFORE($D1004,"高専")&amp;$C1004,IF($B1004=8,$C1004&amp;"（"&amp;$D1004&amp;"）",IF($B1004=9,$D1004,""))))))</f>
        <v>愛国学園大学附属龍ケ崎高等学校</v>
      </c>
    </row>
    <row r="1005" spans="1:8">
      <c r="A1005" s="4">
        <v>7</v>
      </c>
      <c r="B1005" s="7">
        <v>1</v>
      </c>
      <c r="C1005" s="7" t="str">
        <f t="shared" si="30"/>
        <v>高等学校</v>
      </c>
      <c r="D1005" s="7" t="s">
        <v>9687</v>
      </c>
      <c r="E1005" s="8" t="s">
        <v>9688</v>
      </c>
      <c r="F1005" s="4" t="str">
        <f>IFERROR(IF(VALUE(LEFT($E1005,5))&gt;50000,"",_xlfn.XLOOKUP(IF(VALUE(LEFT($E1005,2))&gt;9,VALUE(LEFT($E1005,2)),"0"&amp;VALUE(LEFT($E1005,2))),Sheet1!$E:$E,Sheet1!$F:$F)),"")</f>
        <v>茨城県</v>
      </c>
      <c r="G1005" s="4" t="str">
        <f t="shared" si="31"/>
        <v>私立</v>
      </c>
      <c r="H1005" s="7" t="str">
        <f>IF($D1005="上記以外の高等学校等",_xlfn.XLOOKUP(IF(VALUE(LEFT($E1005,2))&gt;10,VALUE(LEFT($E1005,2)),"0"&amp;VALUE(LEFT($E1005,2))),Sheet1!$E:$E,Sheet1!$F:$F)&amp;"所在の"&amp;$D1005,IF(OR($B1005=1,$B1005=2),$D1005&amp;$C1005,IF($B1005=3,$D1005&amp;"学校",IF($B1005=6,_xlfn.TEXTBEFORE($D1005,"高専")&amp;$C1005,IF($B1005=8,$C1005&amp;"（"&amp;$D1005&amp;"）",IF($B1005=9,$D1005,""))))))</f>
        <v>清真学園高等学校</v>
      </c>
    </row>
    <row r="1006" spans="1:8">
      <c r="A1006" s="4">
        <v>7</v>
      </c>
      <c r="B1006" s="7">
        <v>1</v>
      </c>
      <c r="C1006" s="7" t="str">
        <f t="shared" si="30"/>
        <v>高等学校</v>
      </c>
      <c r="D1006" s="7" t="s">
        <v>9685</v>
      </c>
      <c r="E1006" s="8" t="s">
        <v>9686</v>
      </c>
      <c r="F1006" s="4" t="str">
        <f>IFERROR(IF(VALUE(LEFT($E1006,5))&gt;50000,"",_xlfn.XLOOKUP(IF(VALUE(LEFT($E1006,2))&gt;9,VALUE(LEFT($E1006,2)),"0"&amp;VALUE(LEFT($E1006,2))),Sheet1!$E:$E,Sheet1!$F:$F)),"")</f>
        <v>茨城県</v>
      </c>
      <c r="G1006" s="4" t="str">
        <f t="shared" si="31"/>
        <v>私立</v>
      </c>
      <c r="H1006" s="7" t="str">
        <f>IF($D1006="上記以外の高等学校等",_xlfn.XLOOKUP(IF(VALUE(LEFT($E1006,2))&gt;10,VALUE(LEFT($E1006,2)),"0"&amp;VALUE(LEFT($E1006,2))),Sheet1!$E:$E,Sheet1!$F:$F)&amp;"所在の"&amp;$D1006,IF(OR($B1006=1,$B1006=2),$D1006&amp;$C1006,IF($B1006=3,$D1006&amp;"学校",IF($B1006=6,_xlfn.TEXTBEFORE($D1006,"高専")&amp;$C1006,IF($B1006=8,$C1006&amp;"（"&amp;$D1006&amp;"）",IF($B1006=9,$D1006,""))))))</f>
        <v>江戸川学園取手高等学校</v>
      </c>
    </row>
    <row r="1007" spans="1:8">
      <c r="A1007" s="4">
        <v>7</v>
      </c>
      <c r="B1007" s="7">
        <v>1</v>
      </c>
      <c r="C1007" s="7" t="str">
        <f t="shared" si="30"/>
        <v>高等学校</v>
      </c>
      <c r="D1007" s="7" t="s">
        <v>9683</v>
      </c>
      <c r="E1007" s="8" t="s">
        <v>9684</v>
      </c>
      <c r="F1007" s="4" t="str">
        <f>IFERROR(IF(VALUE(LEFT($E1007,5))&gt;50000,"",_xlfn.XLOOKUP(IF(VALUE(LEFT($E1007,2))&gt;9,VALUE(LEFT($E1007,2)),"0"&amp;VALUE(LEFT($E1007,2))),Sheet1!$E:$E,Sheet1!$F:$F)),"")</f>
        <v>茨城県</v>
      </c>
      <c r="G1007" s="4" t="str">
        <f t="shared" si="31"/>
        <v>私立</v>
      </c>
      <c r="H1007" s="7" t="str">
        <f>IF($D1007="上記以外の高等学校等",_xlfn.XLOOKUP(IF(VALUE(LEFT($E1007,2))&gt;10,VALUE(LEFT($E1007,2)),"0"&amp;VALUE(LEFT($E1007,2))),Sheet1!$E:$E,Sheet1!$F:$F)&amp;"所在の"&amp;$D1007,IF(OR($B1007=1,$B1007=2),$D1007&amp;$C1007,IF($B1007=3,$D1007&amp;"学校",IF($B1007=6,_xlfn.TEXTBEFORE($D1007,"高専")&amp;$C1007,IF($B1007=8,$C1007&amp;"（"&amp;$D1007&amp;"）",IF($B1007=9,$D1007,""))))))</f>
        <v>茗溪学園高等学校</v>
      </c>
    </row>
    <row r="1008" spans="1:8">
      <c r="A1008" s="4">
        <v>7</v>
      </c>
      <c r="B1008" s="7">
        <v>1</v>
      </c>
      <c r="C1008" s="7" t="str">
        <f t="shared" si="30"/>
        <v>高等学校</v>
      </c>
      <c r="D1008" s="7" t="s">
        <v>9681</v>
      </c>
      <c r="E1008" s="8" t="s">
        <v>9682</v>
      </c>
      <c r="F1008" s="4" t="str">
        <f>IFERROR(IF(VALUE(LEFT($E1008,5))&gt;50000,"",_xlfn.XLOOKUP(IF(VALUE(LEFT($E1008,2))&gt;9,VALUE(LEFT($E1008,2)),"0"&amp;VALUE(LEFT($E1008,2))),Sheet1!$E:$E,Sheet1!$F:$F)),"")</f>
        <v>茨城県</v>
      </c>
      <c r="G1008" s="4" t="str">
        <f t="shared" si="31"/>
        <v>私立</v>
      </c>
      <c r="H1008" s="7" t="str">
        <f>IF($D1008="上記以外の高等学校等",_xlfn.XLOOKUP(IF(VALUE(LEFT($E1008,2))&gt;10,VALUE(LEFT($E1008,2)),"0"&amp;VALUE(LEFT($E1008,2))),Sheet1!$E:$E,Sheet1!$F:$F)&amp;"所在の"&amp;$D1008,IF(OR($B1008=1,$B1008=2),$D1008&amp;$C1008,IF($B1008=3,$D1008&amp;"学校",IF($B1008=6,_xlfn.TEXTBEFORE($D1008,"高専")&amp;$C1008,IF($B1008=8,$C1008&amp;"（"&amp;$D1008&amp;"）",IF($B1008=9,$D1008,""))))))</f>
        <v>常総学院高等学校</v>
      </c>
    </row>
    <row r="1009" spans="1:8">
      <c r="A1009" s="4">
        <v>7</v>
      </c>
      <c r="B1009" s="7">
        <v>1</v>
      </c>
      <c r="C1009" s="7" t="str">
        <f t="shared" si="30"/>
        <v>高等学校</v>
      </c>
      <c r="D1009" s="7" t="s">
        <v>9679</v>
      </c>
      <c r="E1009" s="8" t="s">
        <v>9680</v>
      </c>
      <c r="F1009" s="4" t="str">
        <f>IFERROR(IF(VALUE(LEFT($E1009,5))&gt;50000,"",_xlfn.XLOOKUP(IF(VALUE(LEFT($E1009,2))&gt;9,VALUE(LEFT($E1009,2)),"0"&amp;VALUE(LEFT($E1009,2))),Sheet1!$E:$E,Sheet1!$F:$F)),"")</f>
        <v>茨城県</v>
      </c>
      <c r="G1009" s="4" t="str">
        <f t="shared" si="31"/>
        <v>私立</v>
      </c>
      <c r="H1009" s="7" t="str">
        <f>IF($D1009="上記以外の高等学校等",_xlfn.XLOOKUP(IF(VALUE(LEFT($E1009,2))&gt;10,VALUE(LEFT($E1009,2)),"0"&amp;VALUE(LEFT($E1009,2))),Sheet1!$E:$E,Sheet1!$F:$F)&amp;"所在の"&amp;$D1009,IF(OR($B1009=1,$B1009=2),$D1009&amp;$C1009,IF($B1009=3,$D1009&amp;"学校",IF($B1009=6,_xlfn.TEXTBEFORE($D1009,"高専")&amp;$C1009,IF($B1009=8,$C1009&amp;"（"&amp;$D1009&amp;"）",IF($B1009=9,$D1009,""))))))</f>
        <v>聖徳大学附属取手聖徳女子高等学校</v>
      </c>
    </row>
    <row r="1010" spans="1:8">
      <c r="A1010" s="4">
        <v>7</v>
      </c>
      <c r="B1010" s="7">
        <v>1</v>
      </c>
      <c r="C1010" s="7" t="str">
        <f t="shared" si="30"/>
        <v>高等学校</v>
      </c>
      <c r="D1010" s="7" t="s">
        <v>9677</v>
      </c>
      <c r="E1010" s="8" t="s">
        <v>9678</v>
      </c>
      <c r="F1010" s="4" t="str">
        <f>IFERROR(IF(VALUE(LEFT($E1010,5))&gt;50000,"",_xlfn.XLOOKUP(IF(VALUE(LEFT($E1010,2))&gt;9,VALUE(LEFT($E1010,2)),"0"&amp;VALUE(LEFT($E1010,2))),Sheet1!$E:$E,Sheet1!$F:$F)),"")</f>
        <v>茨城県</v>
      </c>
      <c r="G1010" s="4" t="str">
        <f t="shared" si="31"/>
        <v>私立</v>
      </c>
      <c r="H1010" s="7" t="str">
        <f>IF($D1010="上記以外の高等学校等",_xlfn.XLOOKUP(IF(VALUE(LEFT($E1010,2))&gt;10,VALUE(LEFT($E1010,2)),"0"&amp;VALUE(LEFT($E1010,2))),Sheet1!$E:$E,Sheet1!$F:$F)&amp;"所在の"&amp;$D1010,IF(OR($B1010=1,$B1010=2),$D1010&amp;$C1010,IF($B1010=3,$D1010&amp;"学校",IF($B1010=6,_xlfn.TEXTBEFORE($D1010,"高専")&amp;$C1010,IF($B1010=8,$C1010&amp;"（"&amp;$D1010&amp;"）",IF($B1010=9,$D1010,""))))))</f>
        <v>水戸葵陵高等学校</v>
      </c>
    </row>
    <row r="1011" spans="1:8">
      <c r="A1011" s="4">
        <v>7</v>
      </c>
      <c r="B1011" s="7">
        <v>1</v>
      </c>
      <c r="C1011" s="7" t="str">
        <f t="shared" si="30"/>
        <v>高等学校</v>
      </c>
      <c r="D1011" s="7" t="s">
        <v>9675</v>
      </c>
      <c r="E1011" s="8" t="s">
        <v>9676</v>
      </c>
      <c r="F1011" s="4" t="str">
        <f>IFERROR(IF(VALUE(LEFT($E1011,5))&gt;50000,"",_xlfn.XLOOKUP(IF(VALUE(LEFT($E1011,2))&gt;9,VALUE(LEFT($E1011,2)),"0"&amp;VALUE(LEFT($E1011,2))),Sheet1!$E:$E,Sheet1!$F:$F)),"")</f>
        <v>茨城県</v>
      </c>
      <c r="G1011" s="4" t="str">
        <f t="shared" si="31"/>
        <v>私立</v>
      </c>
      <c r="H1011" s="7" t="str">
        <f>IF($D1011="上記以外の高等学校等",_xlfn.XLOOKUP(IF(VALUE(LEFT($E1011,2))&gt;10,VALUE(LEFT($E1011,2)),"0"&amp;VALUE(LEFT($E1011,2))),Sheet1!$E:$E,Sheet1!$F:$F)&amp;"所在の"&amp;$D1011,IF(OR($B1011=1,$B1011=2),$D1011&amp;$C1011,IF($B1011=3,$D1011&amp;"学校",IF($B1011=6,_xlfn.TEXTBEFORE($D1011,"高専")&amp;$C1011,IF($B1011=8,$C1011&amp;"（"&amp;$D1011&amp;"）",IF($B1011=9,$D1011,""))))))</f>
        <v>鹿島学園高等学校</v>
      </c>
    </row>
    <row r="1012" spans="1:8">
      <c r="A1012" s="4">
        <v>7</v>
      </c>
      <c r="B1012" s="7">
        <v>1</v>
      </c>
      <c r="C1012" s="7" t="str">
        <f t="shared" si="30"/>
        <v>高等学校</v>
      </c>
      <c r="D1012" s="7" t="s">
        <v>9673</v>
      </c>
      <c r="E1012" s="8" t="s">
        <v>9674</v>
      </c>
      <c r="F1012" s="4" t="str">
        <f>IFERROR(IF(VALUE(LEFT($E1012,5))&gt;50000,"",_xlfn.XLOOKUP(IF(VALUE(LEFT($E1012,2))&gt;9,VALUE(LEFT($E1012,2)),"0"&amp;VALUE(LEFT($E1012,2))),Sheet1!$E:$E,Sheet1!$F:$F)),"")</f>
        <v>茨城県</v>
      </c>
      <c r="G1012" s="4" t="str">
        <f t="shared" si="31"/>
        <v>私立</v>
      </c>
      <c r="H1012" s="7" t="str">
        <f>IF($D1012="上記以外の高等学校等",_xlfn.XLOOKUP(IF(VALUE(LEFT($E1012,2))&gt;10,VALUE(LEFT($E1012,2)),"0"&amp;VALUE(LEFT($E1012,2))),Sheet1!$E:$E,Sheet1!$F:$F)&amp;"所在の"&amp;$D1012,IF(OR($B1012=1,$B1012=2),$D1012&amp;$C1012,IF($B1012=3,$D1012&amp;"学校",IF($B1012=6,_xlfn.TEXTBEFORE($D1012,"高専")&amp;$C1012,IF($B1012=8,$C1012&amp;"（"&amp;$D1012&amp;"）",IF($B1012=9,$D1012,""))))))</f>
        <v>つくば秀英高等学校</v>
      </c>
    </row>
    <row r="1013" spans="1:8">
      <c r="A1013" s="4">
        <v>7</v>
      </c>
      <c r="B1013" s="7">
        <v>1</v>
      </c>
      <c r="C1013" s="7" t="str">
        <f t="shared" si="30"/>
        <v>高等学校</v>
      </c>
      <c r="D1013" s="7" t="s">
        <v>9671</v>
      </c>
      <c r="E1013" s="8" t="s">
        <v>9672</v>
      </c>
      <c r="F1013" s="4" t="str">
        <f>IFERROR(IF(VALUE(LEFT($E1013,5))&gt;50000,"",_xlfn.XLOOKUP(IF(VALUE(LEFT($E1013,2))&gt;9,VALUE(LEFT($E1013,2)),"0"&amp;VALUE(LEFT($E1013,2))),Sheet1!$E:$E,Sheet1!$F:$F)),"")</f>
        <v>茨城県</v>
      </c>
      <c r="G1013" s="4" t="str">
        <f t="shared" si="31"/>
        <v>私立</v>
      </c>
      <c r="H1013" s="7" t="str">
        <f>IF($D1013="上記以外の高等学校等",_xlfn.XLOOKUP(IF(VALUE(LEFT($E1013,2))&gt;10,VALUE(LEFT($E1013,2)),"0"&amp;VALUE(LEFT($E1013,2))),Sheet1!$E:$E,Sheet1!$F:$F)&amp;"所在の"&amp;$D1013,IF(OR($B1013=1,$B1013=2),$D1013&amp;$C1013,IF($B1013=3,$D1013&amp;"学校",IF($B1013=6,_xlfn.TEXTBEFORE($D1013,"高専")&amp;$C1013,IF($B1013=8,$C1013&amp;"（"&amp;$D1013&amp;"）",IF($B1013=9,$D1013,""))))))</f>
        <v>翔洋学園高等学校</v>
      </c>
    </row>
    <row r="1014" spans="1:8">
      <c r="A1014" s="4">
        <v>7</v>
      </c>
      <c r="B1014" s="7">
        <v>1</v>
      </c>
      <c r="C1014" s="7" t="str">
        <f t="shared" si="30"/>
        <v>高等学校</v>
      </c>
      <c r="D1014" s="7" t="s">
        <v>9669</v>
      </c>
      <c r="E1014" s="8" t="s">
        <v>9670</v>
      </c>
      <c r="F1014" s="4" t="str">
        <f>IFERROR(IF(VALUE(LEFT($E1014,5))&gt;50000,"",_xlfn.XLOOKUP(IF(VALUE(LEFT($E1014,2))&gt;9,VALUE(LEFT($E1014,2)),"0"&amp;VALUE(LEFT($E1014,2))),Sheet1!$E:$E,Sheet1!$F:$F)),"")</f>
        <v>茨城県</v>
      </c>
      <c r="G1014" s="4" t="str">
        <f t="shared" si="31"/>
        <v>私立</v>
      </c>
      <c r="H1014" s="7" t="str">
        <f>IF($D1014="上記以外の高等学校等",_xlfn.XLOOKUP(IF(VALUE(LEFT($E1014,2))&gt;10,VALUE(LEFT($E1014,2)),"0"&amp;VALUE(LEFT($E1014,2))),Sheet1!$E:$E,Sheet1!$F:$F)&amp;"所在の"&amp;$D1014,IF(OR($B1014=1,$B1014=2),$D1014&amp;$C1014,IF($B1014=3,$D1014&amp;"学校",IF($B1014=6,_xlfn.TEXTBEFORE($D1014,"高専")&amp;$C1014,IF($B1014=8,$C1014&amp;"（"&amp;$D1014&amp;"）",IF($B1014=9,$D1014,""))))))</f>
        <v>岩瀬日本大学高等学校</v>
      </c>
    </row>
    <row r="1015" spans="1:8">
      <c r="A1015" s="4">
        <v>7</v>
      </c>
      <c r="B1015" s="7">
        <v>1</v>
      </c>
      <c r="C1015" s="7" t="str">
        <f t="shared" si="30"/>
        <v>高等学校</v>
      </c>
      <c r="D1015" s="7" t="s">
        <v>9667</v>
      </c>
      <c r="E1015" s="8" t="s">
        <v>9668</v>
      </c>
      <c r="F1015" s="4" t="str">
        <f>IFERROR(IF(VALUE(LEFT($E1015,5))&gt;50000,"",_xlfn.XLOOKUP(IF(VALUE(LEFT($E1015,2))&gt;9,VALUE(LEFT($E1015,2)),"0"&amp;VALUE(LEFT($E1015,2))),Sheet1!$E:$E,Sheet1!$F:$F)),"")</f>
        <v>茨城県</v>
      </c>
      <c r="G1015" s="4" t="str">
        <f t="shared" si="31"/>
        <v>私立</v>
      </c>
      <c r="H1015" s="7" t="str">
        <f>IF($D1015="上記以外の高等学校等",_xlfn.XLOOKUP(IF(VALUE(LEFT($E1015,2))&gt;10,VALUE(LEFT($E1015,2)),"0"&amp;VALUE(LEFT($E1015,2))),Sheet1!$E:$E,Sheet1!$F:$F)&amp;"所在の"&amp;$D1015,IF(OR($B1015=1,$B1015=2),$D1015&amp;$C1015,IF($B1015=3,$D1015&amp;"学校",IF($B1015=6,_xlfn.TEXTBEFORE($D1015,"高専")&amp;$C1015,IF($B1015=8,$C1015&amp;"（"&amp;$D1015&amp;"）",IF($B1015=9,$D1015,""))))))</f>
        <v>つくば開成高等学校</v>
      </c>
    </row>
    <row r="1016" spans="1:8">
      <c r="A1016" s="4">
        <v>7</v>
      </c>
      <c r="B1016" s="7">
        <v>1</v>
      </c>
      <c r="C1016" s="7" t="str">
        <f t="shared" si="30"/>
        <v>高等学校</v>
      </c>
      <c r="D1016" s="7" t="s">
        <v>9665</v>
      </c>
      <c r="E1016" s="8" t="s">
        <v>9666</v>
      </c>
      <c r="F1016" s="4" t="str">
        <f>IFERROR(IF(VALUE(LEFT($E1016,5))&gt;50000,"",_xlfn.XLOOKUP(IF(VALUE(LEFT($E1016,2))&gt;9,VALUE(LEFT($E1016,2)),"0"&amp;VALUE(LEFT($E1016,2))),Sheet1!$E:$E,Sheet1!$F:$F)),"")</f>
        <v>茨城県</v>
      </c>
      <c r="G1016" s="4" t="str">
        <f t="shared" si="31"/>
        <v>私立</v>
      </c>
      <c r="H1016" s="7" t="str">
        <f>IF($D1016="上記以外の高等学校等",_xlfn.XLOOKUP(IF(VALUE(LEFT($E1016,2))&gt;10,VALUE(LEFT($E1016,2)),"0"&amp;VALUE(LEFT($E1016,2))),Sheet1!$E:$E,Sheet1!$F:$F)&amp;"所在の"&amp;$D1016,IF(OR($B1016=1,$B1016=2),$D1016&amp;$C1016,IF($B1016=3,$D1016&amp;"学校",IF($B1016=6,_xlfn.TEXTBEFORE($D1016,"高専")&amp;$C1016,IF($B1016=8,$C1016&amp;"（"&amp;$D1016&amp;"）",IF($B1016=9,$D1016,""))))))</f>
        <v>晃陽学園高等学校</v>
      </c>
    </row>
    <row r="1017" spans="1:8">
      <c r="A1017" s="4">
        <v>7</v>
      </c>
      <c r="B1017" s="7">
        <v>1</v>
      </c>
      <c r="C1017" s="7" t="str">
        <f t="shared" si="30"/>
        <v>高等学校</v>
      </c>
      <c r="D1017" s="7" t="s">
        <v>9663</v>
      </c>
      <c r="E1017" s="8" t="s">
        <v>9664</v>
      </c>
      <c r="F1017" s="4" t="str">
        <f>IFERROR(IF(VALUE(LEFT($E1017,5))&gt;50000,"",_xlfn.XLOOKUP(IF(VALUE(LEFT($E1017,2))&gt;9,VALUE(LEFT($E1017,2)),"0"&amp;VALUE(LEFT($E1017,2))),Sheet1!$E:$E,Sheet1!$F:$F)),"")</f>
        <v>茨城県</v>
      </c>
      <c r="G1017" s="4" t="str">
        <f t="shared" si="31"/>
        <v>私立</v>
      </c>
      <c r="H1017" s="7" t="str">
        <f>IF($D1017="上記以外の高等学校等",_xlfn.XLOOKUP(IF(VALUE(LEFT($E1017,2))&gt;10,VALUE(LEFT($E1017,2)),"0"&amp;VALUE(LEFT($E1017,2))),Sheet1!$E:$E,Sheet1!$F:$F)&amp;"所在の"&amp;$D1017,IF(OR($B1017=1,$B1017=2),$D1017&amp;$C1017,IF($B1017=3,$D1017&amp;"学校",IF($B1017=6,_xlfn.TEXTBEFORE($D1017,"高専")&amp;$C1017,IF($B1017=8,$C1017&amp;"（"&amp;$D1017&amp;"）",IF($B1017=9,$D1017,""))))))</f>
        <v>第一学院　高萩校高等学校</v>
      </c>
    </row>
    <row r="1018" spans="1:8">
      <c r="A1018" s="4">
        <v>7</v>
      </c>
      <c r="B1018" s="7">
        <v>1</v>
      </c>
      <c r="C1018" s="7" t="str">
        <f t="shared" si="30"/>
        <v>高等学校</v>
      </c>
      <c r="D1018" s="7" t="s">
        <v>9661</v>
      </c>
      <c r="E1018" s="8" t="s">
        <v>9662</v>
      </c>
      <c r="F1018" s="4" t="str">
        <f>IFERROR(IF(VALUE(LEFT($E1018,5))&gt;50000,"",_xlfn.XLOOKUP(IF(VALUE(LEFT($E1018,2))&gt;9,VALUE(LEFT($E1018,2)),"0"&amp;VALUE(LEFT($E1018,2))),Sheet1!$E:$E,Sheet1!$F:$F)),"")</f>
        <v>茨城県</v>
      </c>
      <c r="G1018" s="4" t="str">
        <f t="shared" si="31"/>
        <v>私立</v>
      </c>
      <c r="H1018" s="7" t="str">
        <f>IF($D1018="上記以外の高等学校等",_xlfn.XLOOKUP(IF(VALUE(LEFT($E1018,2))&gt;10,VALUE(LEFT($E1018,2)),"0"&amp;VALUE(LEFT($E1018,2))),Sheet1!$E:$E,Sheet1!$F:$F)&amp;"所在の"&amp;$D1018,IF(OR($B1018=1,$B1018=2),$D1018&amp;$C1018,IF($B1018=3,$D1018&amp;"学校",IF($B1018=6,_xlfn.TEXTBEFORE($D1018,"高専")&amp;$C1018,IF($B1018=8,$C1018&amp;"（"&amp;$D1018&amp;"）",IF($B1018=9,$D1018,""))))))</f>
        <v>ルネサンス高等学校</v>
      </c>
    </row>
    <row r="1019" spans="1:8">
      <c r="A1019" s="4">
        <v>7</v>
      </c>
      <c r="B1019" s="7">
        <v>1</v>
      </c>
      <c r="C1019" s="7" t="str">
        <f t="shared" si="30"/>
        <v>高等学校</v>
      </c>
      <c r="D1019" s="7" t="s">
        <v>9659</v>
      </c>
      <c r="E1019" s="8" t="s">
        <v>9660</v>
      </c>
      <c r="F1019" s="4" t="str">
        <f>IFERROR(IF(VALUE(LEFT($E1019,5))&gt;50000,"",_xlfn.XLOOKUP(IF(VALUE(LEFT($E1019,2))&gt;9,VALUE(LEFT($E1019,2)),"0"&amp;VALUE(LEFT($E1019,2))),Sheet1!$E:$E,Sheet1!$F:$F)),"")</f>
        <v>茨城県</v>
      </c>
      <c r="G1019" s="4" t="str">
        <f t="shared" si="31"/>
        <v>私立</v>
      </c>
      <c r="H1019" s="7" t="str">
        <f>IF($D1019="上記以外の高等学校等",_xlfn.XLOOKUP(IF(VALUE(LEFT($E1019,2))&gt;10,VALUE(LEFT($E1019,2)),"0"&amp;VALUE(LEFT($E1019,2))),Sheet1!$E:$E,Sheet1!$F:$F)&amp;"所在の"&amp;$D1019,IF(OR($B1019=1,$B1019=2),$D1019&amp;$C1019,IF($B1019=3,$D1019&amp;"学校",IF($B1019=6,_xlfn.TEXTBEFORE($D1019,"高専")&amp;$C1019,IF($B1019=8,$C1019&amp;"（"&amp;$D1019&amp;"）",IF($B1019=9,$D1019,""))))))</f>
        <v>水戸平成学園高等学校</v>
      </c>
    </row>
    <row r="1020" spans="1:8">
      <c r="A1020" s="4">
        <v>7</v>
      </c>
      <c r="B1020" s="7">
        <v>2</v>
      </c>
      <c r="C1020" s="7" t="str">
        <f t="shared" si="30"/>
        <v>中等教育学校</v>
      </c>
      <c r="D1020" s="7" t="s">
        <v>9657</v>
      </c>
      <c r="E1020" s="8" t="s">
        <v>9658</v>
      </c>
      <c r="F1020" s="4" t="str">
        <f>IFERROR(IF(VALUE(LEFT($E1020,5))&gt;50000,"",_xlfn.XLOOKUP(IF(VALUE(LEFT($E1020,2))&gt;9,VALUE(LEFT($E1020,2)),"0"&amp;VALUE(LEFT($E1020,2))),Sheet1!$E:$E,Sheet1!$F:$F)),"")</f>
        <v>茨城県</v>
      </c>
      <c r="G1020" s="4" t="str">
        <f t="shared" si="31"/>
        <v>私立</v>
      </c>
      <c r="H1020" s="7" t="str">
        <f>IF($D1020="上記以外の高等学校等",_xlfn.XLOOKUP(IF(VALUE(LEFT($E1020,2))&gt;10,VALUE(LEFT($E1020,2)),"0"&amp;VALUE(LEFT($E1020,2))),Sheet1!$E:$E,Sheet1!$F:$F)&amp;"所在の"&amp;$D1020,IF(OR($B1020=1,$B1020=2),$D1020&amp;$C1020,IF($B1020=3,$D1020&amp;"学校",IF($B1020=6,_xlfn.TEXTBEFORE($D1020,"高専")&amp;$C1020,IF($B1020=8,$C1020&amp;"（"&amp;$D1020&amp;"）",IF($B1020=9,$D1020,""))))))</f>
        <v>土浦日本大学中等教育学校</v>
      </c>
    </row>
    <row r="1021" spans="1:8">
      <c r="A1021" s="4">
        <v>7</v>
      </c>
      <c r="B1021" s="7">
        <v>2</v>
      </c>
      <c r="C1021" s="7" t="str">
        <f t="shared" si="30"/>
        <v>中等教育学校</v>
      </c>
      <c r="D1021" s="7" t="s">
        <v>9655</v>
      </c>
      <c r="E1021" s="8" t="s">
        <v>9656</v>
      </c>
      <c r="F1021" s="4" t="str">
        <f>IFERROR(IF(VALUE(LEFT($E1021,5))&gt;50000,"",_xlfn.XLOOKUP(IF(VALUE(LEFT($E1021,2))&gt;9,VALUE(LEFT($E1021,2)),"0"&amp;VALUE(LEFT($E1021,2))),Sheet1!$E:$E,Sheet1!$F:$F)),"")</f>
        <v>茨城県</v>
      </c>
      <c r="G1021" s="4" t="str">
        <f t="shared" si="31"/>
        <v>私立</v>
      </c>
      <c r="H1021" s="7" t="str">
        <f>IF($D1021="上記以外の高等学校等",_xlfn.XLOOKUP(IF(VALUE(LEFT($E1021,2))&gt;10,VALUE(LEFT($E1021,2)),"0"&amp;VALUE(LEFT($E1021,2))),Sheet1!$E:$E,Sheet1!$F:$F)&amp;"所在の"&amp;$D1021,IF(OR($B1021=1,$B1021=2),$D1021&amp;$C1021,IF($B1021=3,$D1021&amp;"学校",IF($B1021=6,_xlfn.TEXTBEFORE($D1021,"高専")&amp;$C1021,IF($B1021=8,$C1021&amp;"（"&amp;$D1021&amp;"）",IF($B1021=9,$D1021,""))))))</f>
        <v>智学館中等教育学校</v>
      </c>
    </row>
    <row r="1022" spans="1:8">
      <c r="A1022" s="4">
        <v>7</v>
      </c>
      <c r="B1022" s="7">
        <v>1</v>
      </c>
      <c r="C1022" s="7" t="str">
        <f t="shared" si="30"/>
        <v>高等学校</v>
      </c>
      <c r="D1022" s="7" t="s">
        <v>9653</v>
      </c>
      <c r="E1022" s="8" t="s">
        <v>9654</v>
      </c>
      <c r="F1022" s="4" t="str">
        <f>IFERROR(IF(VALUE(LEFT($E1022,5))&gt;50000,"",_xlfn.XLOOKUP(IF(VALUE(LEFT($E1022,2))&gt;9,VALUE(LEFT($E1022,2)),"0"&amp;VALUE(LEFT($E1022,2))),Sheet1!$E:$E,Sheet1!$F:$F)),"")</f>
        <v>茨城県</v>
      </c>
      <c r="G1022" s="4" t="str">
        <f t="shared" si="31"/>
        <v>私立</v>
      </c>
      <c r="H1022" s="7" t="str">
        <f>IF($D1022="上記以外の高等学校等",_xlfn.XLOOKUP(IF(VALUE(LEFT($E1022,2))&gt;10,VALUE(LEFT($E1022,2)),"0"&amp;VALUE(LEFT($E1022,2))),Sheet1!$E:$E,Sheet1!$F:$F)&amp;"所在の"&amp;$D1022,IF(OR($B1022=1,$B1022=2),$D1022&amp;$C1022,IF($B1022=3,$D1022&amp;"学校",IF($B1022=6,_xlfn.TEXTBEFORE($D1022,"高専")&amp;$C1022,IF($B1022=8,$C1022&amp;"（"&amp;$D1022&amp;"）",IF($B1022=9,$D1022,""))))))</f>
        <v>つくば国際大学東風高等学校</v>
      </c>
    </row>
    <row r="1023" spans="1:8">
      <c r="A1023" s="4">
        <v>7</v>
      </c>
      <c r="B1023" s="7">
        <v>1</v>
      </c>
      <c r="C1023" s="7" t="str">
        <f t="shared" si="30"/>
        <v>高等学校</v>
      </c>
      <c r="D1023" s="7" t="s">
        <v>9651</v>
      </c>
      <c r="E1023" s="8" t="s">
        <v>9652</v>
      </c>
      <c r="F1023" s="4" t="str">
        <f>IFERROR(IF(VALUE(LEFT($E1023,5))&gt;50000,"",_xlfn.XLOOKUP(IF(VALUE(LEFT($E1023,2))&gt;9,VALUE(LEFT($E1023,2)),"0"&amp;VALUE(LEFT($E1023,2))),Sheet1!$E:$E,Sheet1!$F:$F)),"")</f>
        <v>茨城県</v>
      </c>
      <c r="G1023" s="4" t="str">
        <f t="shared" si="31"/>
        <v>私立</v>
      </c>
      <c r="H1023" s="7" t="str">
        <f>IF($D1023="上記以外の高等学校等",_xlfn.XLOOKUP(IF(VALUE(LEFT($E1023,2))&gt;10,VALUE(LEFT($E1023,2)),"0"&amp;VALUE(LEFT($E1023,2))),Sheet1!$E:$E,Sheet1!$F:$F)&amp;"所在の"&amp;$D1023,IF(OR($B1023=1,$B1023=2),$D1023&amp;$C1023,IF($B1023=3,$D1023&amp;"学校",IF($B1023=6,_xlfn.TEXTBEFORE($D1023,"高専")&amp;$C1023,IF($B1023=8,$C1023&amp;"（"&amp;$D1023&amp;"）",IF($B1023=9,$D1023,""))))))</f>
        <v>青丘学院つくば高等学校</v>
      </c>
    </row>
    <row r="1024" spans="1:8">
      <c r="A1024" s="4">
        <v>7</v>
      </c>
      <c r="B1024" s="7">
        <v>2</v>
      </c>
      <c r="C1024" s="7" t="str">
        <f t="shared" si="30"/>
        <v>中等教育学校</v>
      </c>
      <c r="D1024" s="7" t="s">
        <v>9649</v>
      </c>
      <c r="E1024" s="8" t="s">
        <v>9650</v>
      </c>
      <c r="F1024" s="4" t="str">
        <f>IFERROR(IF(VALUE(LEFT($E1024,5))&gt;50000,"",_xlfn.XLOOKUP(IF(VALUE(LEFT($E1024,2))&gt;9,VALUE(LEFT($E1024,2)),"0"&amp;VALUE(LEFT($E1024,2))),Sheet1!$E:$E,Sheet1!$F:$F)),"")</f>
        <v>茨城県</v>
      </c>
      <c r="G1024" s="4" t="str">
        <f t="shared" si="31"/>
        <v>私立</v>
      </c>
      <c r="H1024" s="7" t="str">
        <f>IF($D1024="上記以外の高等学校等",_xlfn.XLOOKUP(IF(VALUE(LEFT($E1024,2))&gt;10,VALUE(LEFT($E1024,2)),"0"&amp;VALUE(LEFT($E1024,2))),Sheet1!$E:$E,Sheet1!$F:$F)&amp;"所在の"&amp;$D1024,IF(OR($B1024=1,$B1024=2),$D1024&amp;$C1024,IF($B1024=3,$D1024&amp;"学校",IF($B1024=6,_xlfn.TEXTBEFORE($D1024,"高専")&amp;$C1024,IF($B1024=8,$C1024&amp;"（"&amp;$D1024&amp;"）",IF($B1024=9,$D1024,""))))))</f>
        <v>開智望中等教育学校</v>
      </c>
    </row>
    <row r="1025" spans="1:8">
      <c r="A1025" s="4">
        <v>7</v>
      </c>
      <c r="B1025" s="7">
        <v>1</v>
      </c>
      <c r="C1025" s="7" t="str">
        <f t="shared" si="30"/>
        <v>高等学校</v>
      </c>
      <c r="D1025" s="7" t="s">
        <v>9647</v>
      </c>
      <c r="E1025" s="8" t="s">
        <v>9648</v>
      </c>
      <c r="F1025" s="4" t="str">
        <f>IFERROR(IF(VALUE(LEFT($E1025,5))&gt;50000,"",_xlfn.XLOOKUP(IF(VALUE(LEFT($E1025,2))&gt;9,VALUE(LEFT($E1025,2)),"0"&amp;VALUE(LEFT($E1025,2))),Sheet1!$E:$E,Sheet1!$F:$F)),"")</f>
        <v>茨城県</v>
      </c>
      <c r="G1025" s="4" t="str">
        <f t="shared" si="31"/>
        <v>私立</v>
      </c>
      <c r="H1025" s="7" t="str">
        <f>IF($D1025="上記以外の高等学校等",_xlfn.XLOOKUP(IF(VALUE(LEFT($E1025,2))&gt;10,VALUE(LEFT($E1025,2)),"0"&amp;VALUE(LEFT($E1025,2))),Sheet1!$E:$E,Sheet1!$F:$F)&amp;"所在の"&amp;$D1025,IF(OR($B1025=1,$B1025=2),$D1025&amp;$C1025,IF($B1025=3,$D1025&amp;"学校",IF($B1025=6,_xlfn.TEXTBEFORE($D1025,"高専")&amp;$C1025,IF($B1025=8,$C1025&amp;"（"&amp;$D1025&amp;"）",IF($B1025=9,$D1025,""))))))</f>
        <v>Ｓ高等学校</v>
      </c>
    </row>
    <row r="1026" spans="1:8">
      <c r="A1026" s="4">
        <v>7</v>
      </c>
      <c r="B1026" s="7">
        <v>1</v>
      </c>
      <c r="C1026" s="7" t="str">
        <f t="shared" si="30"/>
        <v>高等学校</v>
      </c>
      <c r="D1026" s="7" t="s">
        <v>1712</v>
      </c>
      <c r="E1026" s="8" t="s">
        <v>9646</v>
      </c>
      <c r="F1026" s="4" t="str">
        <f>IFERROR(IF(VALUE(LEFT($E1026,5))&gt;50000,"",_xlfn.XLOOKUP(IF(VALUE(LEFT($E1026,2))&gt;9,VALUE(LEFT($E1026,2)),"0"&amp;VALUE(LEFT($E1026,2))),Sheet1!$E:$E,Sheet1!$F:$F)),"")</f>
        <v>茨城県</v>
      </c>
      <c r="G1026" s="4" t="str">
        <f t="shared" si="31"/>
        <v>私立</v>
      </c>
      <c r="H1026" s="7" t="str">
        <f>IF($D1026="上記以外の高等学校等",_xlfn.XLOOKUP(IF(VALUE(LEFT($E1026,2))&gt;10,VALUE(LEFT($E1026,2)),"0"&amp;VALUE(LEFT($E1026,2))),Sheet1!$E:$E,Sheet1!$F:$F)&amp;"所在の"&amp;$D1026,IF(OR($B1026=1,$B1026=2),$D1026&amp;$C1026,IF($B1026=3,$D1026&amp;"学校",IF($B1026=6,_xlfn.TEXTBEFORE($D1026,"高専")&amp;$C1026,IF($B1026=8,$C1026&amp;"（"&amp;$D1026&amp;"）",IF($B1026=9,$D1026,""))))))</f>
        <v>日本ウェルネス高等学校</v>
      </c>
    </row>
    <row r="1027" spans="1:8">
      <c r="A1027" s="4">
        <v>7</v>
      </c>
      <c r="B1027" s="7">
        <v>1</v>
      </c>
      <c r="C1027" s="7" t="str">
        <f t="shared" ref="C1027:C1090" si="32">IF($B1027=1,"高等学校",IF($B1027=2,"中等教育学校",IF($B1027=3,"特別支援学校",IF($B1027=6,"高等専門学校",IF($B1027=8,"高等学校卒業程度認定試験等","")))))</f>
        <v>高等学校</v>
      </c>
      <c r="D1027" s="7" t="s">
        <v>9644</v>
      </c>
      <c r="E1027" s="8" t="s">
        <v>9645</v>
      </c>
      <c r="F1027" s="4" t="str">
        <f>IFERROR(IF(VALUE(LEFT($E1027,5))&gt;50000,"",_xlfn.XLOOKUP(IF(VALUE(LEFT($E1027,2))&gt;9,VALUE(LEFT($E1027,2)),"0"&amp;VALUE(LEFT($E1027,2))),Sheet1!$E:$E,Sheet1!$F:$F)),"")</f>
        <v>茨城県</v>
      </c>
      <c r="G1027" s="4" t="str">
        <f t="shared" ref="G1027:G1090" si="33">IF($A1027=1,"国立",IF($A1027=7,"私立",IF($A1027&lt;7,"公立","")))</f>
        <v>私立</v>
      </c>
      <c r="H1027" s="7" t="str">
        <f>IF($D1027="上記以外の高等学校等",_xlfn.XLOOKUP(IF(VALUE(LEFT($E1027,2))&gt;10,VALUE(LEFT($E1027,2)),"0"&amp;VALUE(LEFT($E1027,2))),Sheet1!$E:$E,Sheet1!$F:$F)&amp;"所在の"&amp;$D1027,IF(OR($B1027=1,$B1027=2),$D1027&amp;$C1027,IF($B1027=3,$D1027&amp;"学校",IF($B1027=6,_xlfn.TEXTBEFORE($D1027,"高専")&amp;$C1027,IF($B1027=8,$C1027&amp;"（"&amp;$D1027&amp;"）",IF($B1027=9,$D1027,""))))))</f>
        <v>ＥＩＫＯデジタル・クリエイティブ高等学校</v>
      </c>
    </row>
    <row r="1028" spans="1:8">
      <c r="A1028" s="4">
        <v>7</v>
      </c>
      <c r="B1028" s="7">
        <v>1</v>
      </c>
      <c r="C1028" s="7" t="str">
        <f t="shared" si="32"/>
        <v>高等学校</v>
      </c>
      <c r="D1028" s="7" t="s">
        <v>9642</v>
      </c>
      <c r="E1028" s="8" t="s">
        <v>9643</v>
      </c>
      <c r="F1028" s="4" t="str">
        <f>IFERROR(IF(VALUE(LEFT($E1028,5))&gt;50000,"",_xlfn.XLOOKUP(IF(VALUE(LEFT($E1028,2))&gt;9,VALUE(LEFT($E1028,2)),"0"&amp;VALUE(LEFT($E1028,2))),Sheet1!$E:$E,Sheet1!$F:$F)),"")</f>
        <v>茨城県</v>
      </c>
      <c r="G1028" s="4" t="str">
        <f t="shared" si="33"/>
        <v>私立</v>
      </c>
      <c r="H1028" s="7" t="str">
        <f>IF($D1028="上記以外の高等学校等",_xlfn.XLOOKUP(IF(VALUE(LEFT($E1028,2))&gt;10,VALUE(LEFT($E1028,2)),"0"&amp;VALUE(LEFT($E1028,2))),Sheet1!$E:$E,Sheet1!$F:$F)&amp;"所在の"&amp;$D1028,IF(OR($B1028=1,$B1028=2),$D1028&amp;$C1028,IF($B1028=3,$D1028&amp;"学校",IF($B1028=6,_xlfn.TEXTBEFORE($D1028,"高専")&amp;$C1028,IF($B1028=8,$C1028&amp;"（"&amp;$D1028&amp;"）",IF($B1028=9,$D1028,""))))))</f>
        <v>飛鳥未来きぼう高等学校</v>
      </c>
    </row>
    <row r="1029" spans="1:8">
      <c r="A1029" s="4">
        <v>7</v>
      </c>
      <c r="B1029" s="7">
        <v>1</v>
      </c>
      <c r="C1029" s="7" t="str">
        <f t="shared" si="32"/>
        <v>高等学校</v>
      </c>
      <c r="D1029" s="7" t="s">
        <v>9640</v>
      </c>
      <c r="E1029" s="8" t="s">
        <v>9641</v>
      </c>
      <c r="F1029" s="4" t="str">
        <f>IFERROR(IF(VALUE(LEFT($E1029,5))&gt;50000,"",_xlfn.XLOOKUP(IF(VALUE(LEFT($E1029,2))&gt;9,VALUE(LEFT($E1029,2)),"0"&amp;VALUE(LEFT($E1029,2))),Sheet1!$E:$E,Sheet1!$F:$F)),"")</f>
        <v>茨城県</v>
      </c>
      <c r="G1029" s="4" t="str">
        <f t="shared" si="33"/>
        <v>私立</v>
      </c>
      <c r="H1029" s="7" t="str">
        <f>IF($D1029="上記以外の高等学校等",_xlfn.XLOOKUP(IF(VALUE(LEFT($E1029,2))&gt;10,VALUE(LEFT($E1029,2)),"0"&amp;VALUE(LEFT($E1029,2))),Sheet1!$E:$E,Sheet1!$F:$F)&amp;"所在の"&amp;$D1029,IF(OR($B1029=1,$B1029=2),$D1029&amp;$C1029,IF($B1029=3,$D1029&amp;"学校",IF($B1029=6,_xlfn.TEXTBEFORE($D1029,"高専")&amp;$C1029,IF($B1029=8,$C1029&amp;"（"&amp;$D1029&amp;"）",IF($B1029=9,$D1029,""))))))</f>
        <v>四谷学院高等学校</v>
      </c>
    </row>
    <row r="1030" spans="1:8">
      <c r="A1030" s="4">
        <v>7</v>
      </c>
      <c r="B1030" s="7">
        <v>1</v>
      </c>
      <c r="C1030" s="7" t="str">
        <f t="shared" si="32"/>
        <v>高等学校</v>
      </c>
      <c r="D1030" s="7" t="s">
        <v>9638</v>
      </c>
      <c r="E1030" s="8" t="s">
        <v>9639</v>
      </c>
      <c r="F1030" s="4" t="str">
        <f>IFERROR(IF(VALUE(LEFT($E1030,5))&gt;50000,"",_xlfn.XLOOKUP(IF(VALUE(LEFT($E1030,2))&gt;9,VALUE(LEFT($E1030,2)),"0"&amp;VALUE(LEFT($E1030,2))),Sheet1!$E:$E,Sheet1!$F:$F)),"")</f>
        <v>茨城県</v>
      </c>
      <c r="G1030" s="4" t="str">
        <f t="shared" si="33"/>
        <v>私立</v>
      </c>
      <c r="H1030" s="7" t="str">
        <f>IF($D1030="上記以外の高等学校等",_xlfn.XLOOKUP(IF(VALUE(LEFT($E1030,2))&gt;10,VALUE(LEFT($E1030,2)),"0"&amp;VALUE(LEFT($E1030,2))),Sheet1!$E:$E,Sheet1!$F:$F)&amp;"所在の"&amp;$D1030,IF(OR($B1030=1,$B1030=2),$D1030&amp;$C1030,IF($B1030=3,$D1030&amp;"学校",IF($B1030=6,_xlfn.TEXTBEFORE($D1030,"高専")&amp;$C1030,IF($B1030=8,$C1030&amp;"（"&amp;$D1030&amp;"）",IF($B1030=9,$D1030,""))))))</f>
        <v>わせがくＰＵＲＥ高等学校</v>
      </c>
    </row>
    <row r="1031" spans="1:8">
      <c r="A1031" s="4">
        <v>9</v>
      </c>
      <c r="B1031" s="7">
        <v>9</v>
      </c>
      <c r="C1031" s="7" t="str">
        <f t="shared" si="32"/>
        <v/>
      </c>
      <c r="D1031" s="7" t="s">
        <v>35</v>
      </c>
      <c r="E1031" s="8" t="s">
        <v>9637</v>
      </c>
      <c r="F1031" s="4" t="str">
        <f>IFERROR(IF(VALUE(LEFT($E1031,5))&gt;50000,"",_xlfn.XLOOKUP(IF(VALUE(LEFT($E1031,2))&gt;9,VALUE(LEFT($E1031,2)),"0"&amp;VALUE(LEFT($E1031,2))),Sheet1!$E:$E,Sheet1!$F:$F)),"")</f>
        <v>茨城県</v>
      </c>
      <c r="G1031" s="4" t="str">
        <f t="shared" si="33"/>
        <v/>
      </c>
      <c r="H1031" s="7" t="str">
        <f>IF($D1031="上記以外の高等学校等",_xlfn.XLOOKUP(IF(VALUE(LEFT($E1031,2))&gt;10,VALUE(LEFT($E1031,2)),"0"&amp;VALUE(LEFT($E1031,2))),Sheet1!$E:$E,Sheet1!$F:$F)&amp;"所在の"&amp;$D1031,IF(OR($B1031=1,$B1031=2),$D1031&amp;$C1031,IF($B1031=3,$D1031&amp;"学校",IF($B1031=6,_xlfn.TEXTBEFORE($D1031,"高専")&amp;$C1031,IF($B1031=8,$C1031&amp;"（"&amp;$D1031&amp;"）",IF($B1031=9,$D1031,""))))))</f>
        <v>茨城県所在の上記以外の高等学校等</v>
      </c>
    </row>
    <row r="1032" spans="1:8">
      <c r="A1032" s="4">
        <v>1</v>
      </c>
      <c r="B1032" s="7">
        <v>3</v>
      </c>
      <c r="C1032" s="7" t="str">
        <f t="shared" si="32"/>
        <v>特別支援学校</v>
      </c>
      <c r="D1032" s="7" t="s">
        <v>9635</v>
      </c>
      <c r="E1032" s="8" t="s">
        <v>9636</v>
      </c>
      <c r="F1032" s="4" t="str">
        <f>IFERROR(IF(VALUE(LEFT($E1032,5))&gt;50000,"",_xlfn.XLOOKUP(IF(VALUE(LEFT($E1032,2))&gt;9,VALUE(LEFT($E1032,2)),"0"&amp;VALUE(LEFT($E1032,2))),Sheet1!$E:$E,Sheet1!$F:$F)),"")</f>
        <v>栃木県</v>
      </c>
      <c r="G1032" s="4" t="str">
        <f t="shared" si="33"/>
        <v>国立</v>
      </c>
      <c r="H1032" s="7" t="str">
        <f>IF($D1032="上記以外の高等学校等",_xlfn.XLOOKUP(IF(VALUE(LEFT($E1032,2))&gt;10,VALUE(LEFT($E1032,2)),"0"&amp;VALUE(LEFT($E1032,2))),Sheet1!$E:$E,Sheet1!$F:$F)&amp;"所在の"&amp;$D1032,IF(OR($B1032=1,$B1032=2),$D1032&amp;$C1032,IF($B1032=3,$D1032&amp;"学校",IF($B1032=6,_xlfn.TEXTBEFORE($D1032,"高専")&amp;$C1032,IF($B1032=8,$C1032&amp;"（"&amp;$D1032&amp;"）",IF($B1032=9,$D1032,""))))))</f>
        <v>宇都宮大学共同教育学部附属特別支援学校</v>
      </c>
    </row>
    <row r="1033" spans="1:8">
      <c r="A1033" s="4">
        <v>1</v>
      </c>
      <c r="B1033" s="7">
        <v>6</v>
      </c>
      <c r="C1033" s="7" t="str">
        <f t="shared" si="32"/>
        <v>高等専門学校</v>
      </c>
      <c r="D1033" s="7" t="s">
        <v>9633</v>
      </c>
      <c r="E1033" s="8" t="s">
        <v>9634</v>
      </c>
      <c r="F1033" s="4" t="str">
        <f>IFERROR(IF(VALUE(LEFT($E1033,5))&gt;50000,"",_xlfn.XLOOKUP(IF(VALUE(LEFT($E1033,2))&gt;9,VALUE(LEFT($E1033,2)),"0"&amp;VALUE(LEFT($E1033,2))),Sheet1!$E:$E,Sheet1!$F:$F)),"")</f>
        <v>栃木県</v>
      </c>
      <c r="G1033" s="4" t="str">
        <f t="shared" si="33"/>
        <v>国立</v>
      </c>
      <c r="H1033" s="7" t="str">
        <f>IF($D1033="上記以外の高等学校等",_xlfn.XLOOKUP(IF(VALUE(LEFT($E1033,2))&gt;10,VALUE(LEFT($E1033,2)),"0"&amp;VALUE(LEFT($E1033,2))),Sheet1!$E:$E,Sheet1!$F:$F)&amp;"所在の"&amp;$D1033,IF(OR($B1033=1,$B1033=2),$D1033&amp;$C1033,IF($B1033=3,$D1033&amp;"学校",IF($B1033=6,_xlfn.TEXTBEFORE($D1033,"高専")&amp;$C1033,IF($B1033=8,$C1033&amp;"（"&amp;$D1033&amp;"）",IF($B1033=9,$D1033,""))))))</f>
        <v>小山工業高等専門学校</v>
      </c>
    </row>
    <row r="1034" spans="1:8">
      <c r="A1034" s="4">
        <v>2</v>
      </c>
      <c r="B1034" s="7">
        <v>1</v>
      </c>
      <c r="C1034" s="7" t="str">
        <f t="shared" si="32"/>
        <v>高等学校</v>
      </c>
      <c r="D1034" s="7" t="s">
        <v>9631</v>
      </c>
      <c r="E1034" s="8" t="s">
        <v>9632</v>
      </c>
      <c r="F1034" s="4" t="str">
        <f>IFERROR(IF(VALUE(LEFT($E1034,5))&gt;50000,"",_xlfn.XLOOKUP(IF(VALUE(LEFT($E1034,2))&gt;9,VALUE(LEFT($E1034,2)),"0"&amp;VALUE(LEFT($E1034,2))),Sheet1!$E:$E,Sheet1!$F:$F)),"")</f>
        <v>栃木県</v>
      </c>
      <c r="G1034" s="4" t="str">
        <f t="shared" si="33"/>
        <v>公立</v>
      </c>
      <c r="H1034" s="7" t="str">
        <f>IF($D1034="上記以外の高等学校等",_xlfn.XLOOKUP(IF(VALUE(LEFT($E1034,2))&gt;10,VALUE(LEFT($E1034,2)),"0"&amp;VALUE(LEFT($E1034,2))),Sheet1!$E:$E,Sheet1!$F:$F)&amp;"所在の"&amp;$D1034,IF(OR($B1034=1,$B1034=2),$D1034&amp;$C1034,IF($B1034=3,$D1034&amp;"学校",IF($B1034=6,_xlfn.TEXTBEFORE($D1034,"高専")&amp;$C1034,IF($B1034=8,$C1034&amp;"（"&amp;$D1034&amp;"）",IF($B1034=9,$D1034,""))))))</f>
        <v>宇都宮高等学校</v>
      </c>
    </row>
    <row r="1035" spans="1:8">
      <c r="A1035" s="4">
        <v>2</v>
      </c>
      <c r="B1035" s="7">
        <v>1</v>
      </c>
      <c r="C1035" s="7" t="str">
        <f t="shared" si="32"/>
        <v>高等学校</v>
      </c>
      <c r="D1035" s="7" t="s">
        <v>9629</v>
      </c>
      <c r="E1035" s="8" t="s">
        <v>9630</v>
      </c>
      <c r="F1035" s="4" t="str">
        <f>IFERROR(IF(VALUE(LEFT($E1035,5))&gt;50000,"",_xlfn.XLOOKUP(IF(VALUE(LEFT($E1035,2))&gt;9,VALUE(LEFT($E1035,2)),"0"&amp;VALUE(LEFT($E1035,2))),Sheet1!$E:$E,Sheet1!$F:$F)),"")</f>
        <v>栃木県</v>
      </c>
      <c r="G1035" s="4" t="str">
        <f t="shared" si="33"/>
        <v>公立</v>
      </c>
      <c r="H1035" s="7" t="str">
        <f>IF($D1035="上記以外の高等学校等",_xlfn.XLOOKUP(IF(VALUE(LEFT($E1035,2))&gt;10,VALUE(LEFT($E1035,2)),"0"&amp;VALUE(LEFT($E1035,2))),Sheet1!$E:$E,Sheet1!$F:$F)&amp;"所在の"&amp;$D1035,IF(OR($B1035=1,$B1035=2),$D1035&amp;$C1035,IF($B1035=3,$D1035&amp;"学校",IF($B1035=6,_xlfn.TEXTBEFORE($D1035,"高専")&amp;$C1035,IF($B1035=8,$C1035&amp;"（"&amp;$D1035&amp;"）",IF($B1035=9,$D1035,""))))))</f>
        <v>宇都宮東高等学校</v>
      </c>
    </row>
    <row r="1036" spans="1:8">
      <c r="A1036" s="4">
        <v>2</v>
      </c>
      <c r="B1036" s="7">
        <v>1</v>
      </c>
      <c r="C1036" s="7" t="str">
        <f t="shared" si="32"/>
        <v>高等学校</v>
      </c>
      <c r="D1036" s="7" t="s">
        <v>9627</v>
      </c>
      <c r="E1036" s="8" t="s">
        <v>9628</v>
      </c>
      <c r="F1036" s="4" t="str">
        <f>IFERROR(IF(VALUE(LEFT($E1036,5))&gt;50000,"",_xlfn.XLOOKUP(IF(VALUE(LEFT($E1036,2))&gt;9,VALUE(LEFT($E1036,2)),"0"&amp;VALUE(LEFT($E1036,2))),Sheet1!$E:$E,Sheet1!$F:$F)),"")</f>
        <v>栃木県</v>
      </c>
      <c r="G1036" s="4" t="str">
        <f t="shared" si="33"/>
        <v>公立</v>
      </c>
      <c r="H1036" s="7" t="str">
        <f>IF($D1036="上記以外の高等学校等",_xlfn.XLOOKUP(IF(VALUE(LEFT($E1036,2))&gt;10,VALUE(LEFT($E1036,2)),"0"&amp;VALUE(LEFT($E1036,2))),Sheet1!$E:$E,Sheet1!$F:$F)&amp;"所在の"&amp;$D1036,IF(OR($B1036=1,$B1036=2),$D1036&amp;$C1036,IF($B1036=3,$D1036&amp;"学校",IF($B1036=6,_xlfn.TEXTBEFORE($D1036,"高専")&amp;$C1036,IF($B1036=8,$C1036&amp;"（"&amp;$D1036&amp;"）",IF($B1036=9,$D1036,""))))))</f>
        <v>宇都宮南高等学校</v>
      </c>
    </row>
    <row r="1037" spans="1:8">
      <c r="A1037" s="4">
        <v>2</v>
      </c>
      <c r="B1037" s="7">
        <v>1</v>
      </c>
      <c r="C1037" s="7" t="str">
        <f t="shared" si="32"/>
        <v>高等学校</v>
      </c>
      <c r="D1037" s="7" t="s">
        <v>9625</v>
      </c>
      <c r="E1037" s="8" t="s">
        <v>9626</v>
      </c>
      <c r="F1037" s="4" t="str">
        <f>IFERROR(IF(VALUE(LEFT($E1037,5))&gt;50000,"",_xlfn.XLOOKUP(IF(VALUE(LEFT($E1037,2))&gt;9,VALUE(LEFT($E1037,2)),"0"&amp;VALUE(LEFT($E1037,2))),Sheet1!$E:$E,Sheet1!$F:$F)),"")</f>
        <v>栃木県</v>
      </c>
      <c r="G1037" s="4" t="str">
        <f t="shared" si="33"/>
        <v>公立</v>
      </c>
      <c r="H1037" s="7" t="str">
        <f>IF($D1037="上記以外の高等学校等",_xlfn.XLOOKUP(IF(VALUE(LEFT($E1037,2))&gt;10,VALUE(LEFT($E1037,2)),"0"&amp;VALUE(LEFT($E1037,2))),Sheet1!$E:$E,Sheet1!$F:$F)&amp;"所在の"&amp;$D1037,IF(OR($B1037=1,$B1037=2),$D1037&amp;$C1037,IF($B1037=3,$D1037&amp;"学校",IF($B1037=6,_xlfn.TEXTBEFORE($D1037,"高専")&amp;$C1037,IF($B1037=8,$C1037&amp;"（"&amp;$D1037&amp;"）",IF($B1037=9,$D1037,""))))))</f>
        <v>宇都宮女子高等学校</v>
      </c>
    </row>
    <row r="1038" spans="1:8">
      <c r="A1038" s="4">
        <v>2</v>
      </c>
      <c r="B1038" s="7">
        <v>1</v>
      </c>
      <c r="C1038" s="7" t="str">
        <f t="shared" si="32"/>
        <v>高等学校</v>
      </c>
      <c r="D1038" s="7" t="s">
        <v>9623</v>
      </c>
      <c r="E1038" s="8" t="s">
        <v>9624</v>
      </c>
      <c r="F1038" s="4" t="str">
        <f>IFERROR(IF(VALUE(LEFT($E1038,5))&gt;50000,"",_xlfn.XLOOKUP(IF(VALUE(LEFT($E1038,2))&gt;9,VALUE(LEFT($E1038,2)),"0"&amp;VALUE(LEFT($E1038,2))),Sheet1!$E:$E,Sheet1!$F:$F)),"")</f>
        <v>栃木県</v>
      </c>
      <c r="G1038" s="4" t="str">
        <f t="shared" si="33"/>
        <v>公立</v>
      </c>
      <c r="H1038" s="7" t="str">
        <f>IF($D1038="上記以外の高等学校等",_xlfn.XLOOKUP(IF(VALUE(LEFT($E1038,2))&gt;10,VALUE(LEFT($E1038,2)),"0"&amp;VALUE(LEFT($E1038,2))),Sheet1!$E:$E,Sheet1!$F:$F)&amp;"所在の"&amp;$D1038,IF(OR($B1038=1,$B1038=2),$D1038&amp;$C1038,IF($B1038=3,$D1038&amp;"学校",IF($B1038=6,_xlfn.TEXTBEFORE($D1038,"高専")&amp;$C1038,IF($B1038=8,$C1038&amp;"（"&amp;$D1038&amp;"）",IF($B1038=9,$D1038,""))))))</f>
        <v>宇都宮白楊高等学校</v>
      </c>
    </row>
    <row r="1039" spans="1:8">
      <c r="A1039" s="4">
        <v>2</v>
      </c>
      <c r="B1039" s="7">
        <v>1</v>
      </c>
      <c r="C1039" s="7" t="str">
        <f t="shared" si="32"/>
        <v>高等学校</v>
      </c>
      <c r="D1039" s="7" t="s">
        <v>9621</v>
      </c>
      <c r="E1039" s="8" t="s">
        <v>9622</v>
      </c>
      <c r="F1039" s="4" t="str">
        <f>IFERROR(IF(VALUE(LEFT($E1039,5))&gt;50000,"",_xlfn.XLOOKUP(IF(VALUE(LEFT($E1039,2))&gt;9,VALUE(LEFT($E1039,2)),"0"&amp;VALUE(LEFT($E1039,2))),Sheet1!$E:$E,Sheet1!$F:$F)),"")</f>
        <v>栃木県</v>
      </c>
      <c r="G1039" s="4" t="str">
        <f t="shared" si="33"/>
        <v>公立</v>
      </c>
      <c r="H1039" s="7" t="str">
        <f>IF($D1039="上記以外の高等学校等",_xlfn.XLOOKUP(IF(VALUE(LEFT($E1039,2))&gt;10,VALUE(LEFT($E1039,2)),"0"&amp;VALUE(LEFT($E1039,2))),Sheet1!$E:$E,Sheet1!$F:$F)&amp;"所在の"&amp;$D1039,IF(OR($B1039=1,$B1039=2),$D1039&amp;$C1039,IF($B1039=3,$D1039&amp;"学校",IF($B1039=6,_xlfn.TEXTBEFORE($D1039,"高専")&amp;$C1039,IF($B1039=8,$C1039&amp;"（"&amp;$D1039&amp;"）",IF($B1039=9,$D1039,""))))))</f>
        <v>宇都宮工業高等学校</v>
      </c>
    </row>
    <row r="1040" spans="1:8">
      <c r="A1040" s="4">
        <v>2</v>
      </c>
      <c r="B1040" s="7">
        <v>1</v>
      </c>
      <c r="C1040" s="7" t="str">
        <f t="shared" si="32"/>
        <v>高等学校</v>
      </c>
      <c r="D1040" s="7" t="s">
        <v>9619</v>
      </c>
      <c r="E1040" s="8" t="s">
        <v>9620</v>
      </c>
      <c r="F1040" s="4" t="str">
        <f>IFERROR(IF(VALUE(LEFT($E1040,5))&gt;50000,"",_xlfn.XLOOKUP(IF(VALUE(LEFT($E1040,2))&gt;9,VALUE(LEFT($E1040,2)),"0"&amp;VALUE(LEFT($E1040,2))),Sheet1!$E:$E,Sheet1!$F:$F)),"")</f>
        <v>栃木県</v>
      </c>
      <c r="G1040" s="4" t="str">
        <f t="shared" si="33"/>
        <v>公立</v>
      </c>
      <c r="H1040" s="7" t="str">
        <f>IF($D1040="上記以外の高等学校等",_xlfn.XLOOKUP(IF(VALUE(LEFT($E1040,2))&gt;10,VALUE(LEFT($E1040,2)),"0"&amp;VALUE(LEFT($E1040,2))),Sheet1!$E:$E,Sheet1!$F:$F)&amp;"所在の"&amp;$D1040,IF(OR($B1040=1,$B1040=2),$D1040&amp;$C1040,IF($B1040=3,$D1040&amp;"学校",IF($B1040=6,_xlfn.TEXTBEFORE($D1040,"高専")&amp;$C1040,IF($B1040=8,$C1040&amp;"（"&amp;$D1040&amp;"）",IF($B1040=9,$D1040,""))))))</f>
        <v>宇都宮商業高等学校</v>
      </c>
    </row>
    <row r="1041" spans="1:8">
      <c r="A1041" s="4">
        <v>2</v>
      </c>
      <c r="B1041" s="7">
        <v>1</v>
      </c>
      <c r="C1041" s="7" t="str">
        <f t="shared" si="32"/>
        <v>高等学校</v>
      </c>
      <c r="D1041" s="7" t="s">
        <v>9617</v>
      </c>
      <c r="E1041" s="8" t="s">
        <v>9618</v>
      </c>
      <c r="F1041" s="4" t="str">
        <f>IFERROR(IF(VALUE(LEFT($E1041,5))&gt;50000,"",_xlfn.XLOOKUP(IF(VALUE(LEFT($E1041,2))&gt;9,VALUE(LEFT($E1041,2)),"0"&amp;VALUE(LEFT($E1041,2))),Sheet1!$E:$E,Sheet1!$F:$F)),"")</f>
        <v>栃木県</v>
      </c>
      <c r="G1041" s="4" t="str">
        <f t="shared" si="33"/>
        <v>公立</v>
      </c>
      <c r="H1041" s="7" t="str">
        <f>IF($D1041="上記以外の高等学校等",_xlfn.XLOOKUP(IF(VALUE(LEFT($E1041,2))&gt;10,VALUE(LEFT($E1041,2)),"0"&amp;VALUE(LEFT($E1041,2))),Sheet1!$E:$E,Sheet1!$F:$F)&amp;"所在の"&amp;$D1041,IF(OR($B1041=1,$B1041=2),$D1041&amp;$C1041,IF($B1041=3,$D1041&amp;"学校",IF($B1041=6,_xlfn.TEXTBEFORE($D1041,"高専")&amp;$C1041,IF($B1041=8,$C1041&amp;"（"&amp;$D1041&amp;"）",IF($B1041=9,$D1041,""))))))</f>
        <v>鹿沼高等学校</v>
      </c>
    </row>
    <row r="1042" spans="1:8">
      <c r="A1042" s="4">
        <v>2</v>
      </c>
      <c r="B1042" s="7">
        <v>1</v>
      </c>
      <c r="C1042" s="7" t="str">
        <f t="shared" si="32"/>
        <v>高等学校</v>
      </c>
      <c r="D1042" s="7" t="s">
        <v>9615</v>
      </c>
      <c r="E1042" s="8" t="s">
        <v>9616</v>
      </c>
      <c r="F1042" s="4" t="str">
        <f>IFERROR(IF(VALUE(LEFT($E1042,5))&gt;50000,"",_xlfn.XLOOKUP(IF(VALUE(LEFT($E1042,2))&gt;9,VALUE(LEFT($E1042,2)),"0"&amp;VALUE(LEFT($E1042,2))),Sheet1!$E:$E,Sheet1!$F:$F)),"")</f>
        <v>栃木県</v>
      </c>
      <c r="G1042" s="4" t="str">
        <f t="shared" si="33"/>
        <v>公立</v>
      </c>
      <c r="H1042" s="7" t="str">
        <f>IF($D1042="上記以外の高等学校等",_xlfn.XLOOKUP(IF(VALUE(LEFT($E1042,2))&gt;10,VALUE(LEFT($E1042,2)),"0"&amp;VALUE(LEFT($E1042,2))),Sheet1!$E:$E,Sheet1!$F:$F)&amp;"所在の"&amp;$D1042,IF(OR($B1042=1,$B1042=2),$D1042&amp;$C1042,IF($B1042=3,$D1042&amp;"学校",IF($B1042=6,_xlfn.TEXTBEFORE($D1042,"高専")&amp;$C1042,IF($B1042=8,$C1042&amp;"（"&amp;$D1042&amp;"）",IF($B1042=9,$D1042,""))))))</f>
        <v>鹿沼商工高等学校</v>
      </c>
    </row>
    <row r="1043" spans="1:8">
      <c r="A1043" s="4">
        <v>2</v>
      </c>
      <c r="B1043" s="7">
        <v>1</v>
      </c>
      <c r="C1043" s="7" t="str">
        <f t="shared" si="32"/>
        <v>高等学校</v>
      </c>
      <c r="D1043" s="7" t="s">
        <v>9613</v>
      </c>
      <c r="E1043" s="8" t="s">
        <v>9614</v>
      </c>
      <c r="F1043" s="4" t="str">
        <f>IFERROR(IF(VALUE(LEFT($E1043,5))&gt;50000,"",_xlfn.XLOOKUP(IF(VALUE(LEFT($E1043,2))&gt;9,VALUE(LEFT($E1043,2)),"0"&amp;VALUE(LEFT($E1043,2))),Sheet1!$E:$E,Sheet1!$F:$F)),"")</f>
        <v>栃木県</v>
      </c>
      <c r="G1043" s="4" t="str">
        <f t="shared" si="33"/>
        <v>公立</v>
      </c>
      <c r="H1043" s="7" t="str">
        <f>IF($D1043="上記以外の高等学校等",_xlfn.XLOOKUP(IF(VALUE(LEFT($E1043,2))&gt;10,VALUE(LEFT($E1043,2)),"0"&amp;VALUE(LEFT($E1043,2))),Sheet1!$E:$E,Sheet1!$F:$F)&amp;"所在の"&amp;$D1043,IF(OR($B1043=1,$B1043=2),$D1043&amp;$C1043,IF($B1043=3,$D1043&amp;"学校",IF($B1043=6,_xlfn.TEXTBEFORE($D1043,"高専")&amp;$C1043,IF($B1043=8,$C1043&amp;"（"&amp;$D1043&amp;"）",IF($B1043=9,$D1043,""))))))</f>
        <v>今市高等学校</v>
      </c>
    </row>
    <row r="1044" spans="1:8">
      <c r="A1044" s="4">
        <v>2</v>
      </c>
      <c r="B1044" s="7">
        <v>1</v>
      </c>
      <c r="C1044" s="7" t="str">
        <f t="shared" si="32"/>
        <v>高等学校</v>
      </c>
      <c r="D1044" s="7" t="s">
        <v>9611</v>
      </c>
      <c r="E1044" s="8" t="s">
        <v>9612</v>
      </c>
      <c r="F1044" s="4" t="str">
        <f>IFERROR(IF(VALUE(LEFT($E1044,5))&gt;50000,"",_xlfn.XLOOKUP(IF(VALUE(LEFT($E1044,2))&gt;9,VALUE(LEFT($E1044,2)),"0"&amp;VALUE(LEFT($E1044,2))),Sheet1!$E:$E,Sheet1!$F:$F)),"")</f>
        <v>栃木県</v>
      </c>
      <c r="G1044" s="4" t="str">
        <f t="shared" si="33"/>
        <v>公立</v>
      </c>
      <c r="H1044" s="7" t="str">
        <f>IF($D1044="上記以外の高等学校等",_xlfn.XLOOKUP(IF(VALUE(LEFT($E1044,2))&gt;10,VALUE(LEFT($E1044,2)),"0"&amp;VALUE(LEFT($E1044,2))),Sheet1!$E:$E,Sheet1!$F:$F)&amp;"所在の"&amp;$D1044,IF(OR($B1044=1,$B1044=2),$D1044&amp;$C1044,IF($B1044=3,$D1044&amp;"学校",IF($B1044=6,_xlfn.TEXTBEFORE($D1044,"高専")&amp;$C1044,IF($B1044=8,$C1044&amp;"（"&amp;$D1044&amp;"）",IF($B1044=9,$D1044,""))))))</f>
        <v>今市工業高等学校</v>
      </c>
    </row>
    <row r="1045" spans="1:8">
      <c r="A1045" s="4">
        <v>2</v>
      </c>
      <c r="B1045" s="7">
        <v>1</v>
      </c>
      <c r="C1045" s="7" t="str">
        <f t="shared" si="32"/>
        <v>高等学校</v>
      </c>
      <c r="D1045" s="7" t="s">
        <v>9609</v>
      </c>
      <c r="E1045" s="8" t="s">
        <v>9610</v>
      </c>
      <c r="F1045" s="4" t="str">
        <f>IFERROR(IF(VALUE(LEFT($E1045,5))&gt;50000,"",_xlfn.XLOOKUP(IF(VALUE(LEFT($E1045,2))&gt;9,VALUE(LEFT($E1045,2)),"0"&amp;VALUE(LEFT($E1045,2))),Sheet1!$E:$E,Sheet1!$F:$F)),"")</f>
        <v>栃木県</v>
      </c>
      <c r="G1045" s="4" t="str">
        <f t="shared" si="33"/>
        <v>公立</v>
      </c>
      <c r="H1045" s="7" t="str">
        <f>IF($D1045="上記以外の高等学校等",_xlfn.XLOOKUP(IF(VALUE(LEFT($E1045,2))&gt;10,VALUE(LEFT($E1045,2)),"0"&amp;VALUE(LEFT($E1045,2))),Sheet1!$E:$E,Sheet1!$F:$F)&amp;"所在の"&amp;$D1045,IF(OR($B1045=1,$B1045=2),$D1045&amp;$C1045,IF($B1045=3,$D1045&amp;"学校",IF($B1045=6,_xlfn.TEXTBEFORE($D1045,"高専")&amp;$C1045,IF($B1045=8,$C1045&amp;"（"&amp;$D1045&amp;"）",IF($B1045=9,$D1045,""))))))</f>
        <v>石橋高等学校</v>
      </c>
    </row>
    <row r="1046" spans="1:8">
      <c r="A1046" s="4">
        <v>2</v>
      </c>
      <c r="B1046" s="7">
        <v>1</v>
      </c>
      <c r="C1046" s="7" t="str">
        <f t="shared" si="32"/>
        <v>高等学校</v>
      </c>
      <c r="D1046" s="7" t="s">
        <v>5529</v>
      </c>
      <c r="E1046" s="8" t="s">
        <v>9608</v>
      </c>
      <c r="F1046" s="4" t="str">
        <f>IFERROR(IF(VALUE(LEFT($E1046,5))&gt;50000,"",_xlfn.XLOOKUP(IF(VALUE(LEFT($E1046,2))&gt;9,VALUE(LEFT($E1046,2)),"0"&amp;VALUE(LEFT($E1046,2))),Sheet1!$E:$E,Sheet1!$F:$F)),"")</f>
        <v>栃木県</v>
      </c>
      <c r="G1046" s="4" t="str">
        <f t="shared" si="33"/>
        <v>公立</v>
      </c>
      <c r="H1046" s="7" t="str">
        <f>IF($D1046="上記以外の高等学校等",_xlfn.XLOOKUP(IF(VALUE(LEFT($E1046,2))&gt;10,VALUE(LEFT($E1046,2)),"0"&amp;VALUE(LEFT($E1046,2))),Sheet1!$E:$E,Sheet1!$F:$F)&amp;"所在の"&amp;$D1046,IF(OR($B1046=1,$B1046=2),$D1046&amp;$C1046,IF($B1046=3,$D1046&amp;"学校",IF($B1046=6,_xlfn.TEXTBEFORE($D1046,"高専")&amp;$C1046,IF($B1046=8,$C1046&amp;"（"&amp;$D1046&amp;"）",IF($B1046=9,$D1046,""))))))</f>
        <v>小山高等学校</v>
      </c>
    </row>
    <row r="1047" spans="1:8">
      <c r="A1047" s="4">
        <v>2</v>
      </c>
      <c r="B1047" s="7">
        <v>1</v>
      </c>
      <c r="C1047" s="7" t="str">
        <f t="shared" si="32"/>
        <v>高等学校</v>
      </c>
      <c r="D1047" s="7" t="s">
        <v>9606</v>
      </c>
      <c r="E1047" s="8" t="s">
        <v>9607</v>
      </c>
      <c r="F1047" s="4" t="str">
        <f>IFERROR(IF(VALUE(LEFT($E1047,5))&gt;50000,"",_xlfn.XLOOKUP(IF(VALUE(LEFT($E1047,2))&gt;9,VALUE(LEFT($E1047,2)),"0"&amp;VALUE(LEFT($E1047,2))),Sheet1!$E:$E,Sheet1!$F:$F)),"")</f>
        <v>栃木県</v>
      </c>
      <c r="G1047" s="4" t="str">
        <f t="shared" si="33"/>
        <v>公立</v>
      </c>
      <c r="H1047" s="7" t="str">
        <f>IF($D1047="上記以外の高等学校等",_xlfn.XLOOKUP(IF(VALUE(LEFT($E1047,2))&gt;10,VALUE(LEFT($E1047,2)),"0"&amp;VALUE(LEFT($E1047,2))),Sheet1!$E:$E,Sheet1!$F:$F)&amp;"所在の"&amp;$D1047,IF(OR($B1047=1,$B1047=2),$D1047&amp;$C1047,IF($B1047=3,$D1047&amp;"学校",IF($B1047=6,_xlfn.TEXTBEFORE($D1047,"高専")&amp;$C1047,IF($B1047=8,$C1047&amp;"（"&amp;$D1047&amp;"）",IF($B1047=9,$D1047,""))))))</f>
        <v>小山北桜高等学校</v>
      </c>
    </row>
    <row r="1048" spans="1:8">
      <c r="A1048" s="4">
        <v>2</v>
      </c>
      <c r="B1048" s="7">
        <v>1</v>
      </c>
      <c r="C1048" s="7" t="str">
        <f t="shared" si="32"/>
        <v>高等学校</v>
      </c>
      <c r="D1048" s="7" t="s">
        <v>9604</v>
      </c>
      <c r="E1048" s="8" t="s">
        <v>9605</v>
      </c>
      <c r="F1048" s="4" t="str">
        <f>IFERROR(IF(VALUE(LEFT($E1048,5))&gt;50000,"",_xlfn.XLOOKUP(IF(VALUE(LEFT($E1048,2))&gt;9,VALUE(LEFT($E1048,2)),"0"&amp;VALUE(LEFT($E1048,2))),Sheet1!$E:$E,Sheet1!$F:$F)),"")</f>
        <v>栃木県</v>
      </c>
      <c r="G1048" s="4" t="str">
        <f t="shared" si="33"/>
        <v>公立</v>
      </c>
      <c r="H1048" s="7" t="str">
        <f>IF($D1048="上記以外の高等学校等",_xlfn.XLOOKUP(IF(VALUE(LEFT($E1048,2))&gt;10,VALUE(LEFT($E1048,2)),"0"&amp;VALUE(LEFT($E1048,2))),Sheet1!$E:$E,Sheet1!$F:$F)&amp;"所在の"&amp;$D1048,IF(OR($B1048=1,$B1048=2),$D1048&amp;$C1048,IF($B1048=3,$D1048&amp;"学校",IF($B1048=6,_xlfn.TEXTBEFORE($D1048,"高専")&amp;$C1048,IF($B1048=8,$C1048&amp;"（"&amp;$D1048&amp;"）",IF($B1048=9,$D1048,""))))))</f>
        <v>小山城南高等学校</v>
      </c>
    </row>
    <row r="1049" spans="1:8">
      <c r="A1049" s="4">
        <v>2</v>
      </c>
      <c r="B1049" s="7">
        <v>1</v>
      </c>
      <c r="C1049" s="7" t="str">
        <f t="shared" si="32"/>
        <v>高等学校</v>
      </c>
      <c r="D1049" s="7" t="s">
        <v>9602</v>
      </c>
      <c r="E1049" s="8" t="s">
        <v>9603</v>
      </c>
      <c r="F1049" s="4" t="str">
        <f>IFERROR(IF(VALUE(LEFT($E1049,5))&gt;50000,"",_xlfn.XLOOKUP(IF(VALUE(LEFT($E1049,2))&gt;9,VALUE(LEFT($E1049,2)),"0"&amp;VALUE(LEFT($E1049,2))),Sheet1!$E:$E,Sheet1!$F:$F)),"")</f>
        <v>栃木県</v>
      </c>
      <c r="G1049" s="4" t="str">
        <f t="shared" si="33"/>
        <v>公立</v>
      </c>
      <c r="H1049" s="7" t="str">
        <f>IF($D1049="上記以外の高等学校等",_xlfn.XLOOKUP(IF(VALUE(LEFT($E1049,2))&gt;10,VALUE(LEFT($E1049,2)),"0"&amp;VALUE(LEFT($E1049,2))),Sheet1!$E:$E,Sheet1!$F:$F)&amp;"所在の"&amp;$D1049,IF(OR($B1049=1,$B1049=2),$D1049&amp;$C1049,IF($B1049=3,$D1049&amp;"学校",IF($B1049=6,_xlfn.TEXTBEFORE($D1049,"高専")&amp;$C1049,IF($B1049=8,$C1049&amp;"（"&amp;$D1049&amp;"）",IF($B1049=9,$D1049,""))))))</f>
        <v>栃木高等学校</v>
      </c>
    </row>
    <row r="1050" spans="1:8">
      <c r="A1050" s="4">
        <v>2</v>
      </c>
      <c r="B1050" s="7">
        <v>1</v>
      </c>
      <c r="C1050" s="7" t="str">
        <f t="shared" si="32"/>
        <v>高等学校</v>
      </c>
      <c r="D1050" s="7" t="s">
        <v>9600</v>
      </c>
      <c r="E1050" s="8" t="s">
        <v>9601</v>
      </c>
      <c r="F1050" s="4" t="str">
        <f>IFERROR(IF(VALUE(LEFT($E1050,5))&gt;50000,"",_xlfn.XLOOKUP(IF(VALUE(LEFT($E1050,2))&gt;9,VALUE(LEFT($E1050,2)),"0"&amp;VALUE(LEFT($E1050,2))),Sheet1!$E:$E,Sheet1!$F:$F)),"")</f>
        <v>栃木県</v>
      </c>
      <c r="G1050" s="4" t="str">
        <f t="shared" si="33"/>
        <v>公立</v>
      </c>
      <c r="H1050" s="7" t="str">
        <f>IF($D1050="上記以外の高等学校等",_xlfn.XLOOKUP(IF(VALUE(LEFT($E1050,2))&gt;10,VALUE(LEFT($E1050,2)),"0"&amp;VALUE(LEFT($E1050,2))),Sheet1!$E:$E,Sheet1!$F:$F)&amp;"所在の"&amp;$D1050,IF(OR($B1050=1,$B1050=2),$D1050&amp;$C1050,IF($B1050=3,$D1050&amp;"学校",IF($B1050=6,_xlfn.TEXTBEFORE($D1050,"高専")&amp;$C1050,IF($B1050=8,$C1050&amp;"（"&amp;$D1050&amp;"）",IF($B1050=9,$D1050,""))))))</f>
        <v>栃木女子高等学校</v>
      </c>
    </row>
    <row r="1051" spans="1:8">
      <c r="A1051" s="4">
        <v>2</v>
      </c>
      <c r="B1051" s="7">
        <v>1</v>
      </c>
      <c r="C1051" s="7" t="str">
        <f t="shared" si="32"/>
        <v>高等学校</v>
      </c>
      <c r="D1051" s="7" t="s">
        <v>9598</v>
      </c>
      <c r="E1051" s="8" t="s">
        <v>9599</v>
      </c>
      <c r="F1051" s="4" t="str">
        <f>IFERROR(IF(VALUE(LEFT($E1051,5))&gt;50000,"",_xlfn.XLOOKUP(IF(VALUE(LEFT($E1051,2))&gt;9,VALUE(LEFT($E1051,2)),"0"&amp;VALUE(LEFT($E1051,2))),Sheet1!$E:$E,Sheet1!$F:$F)),"")</f>
        <v>栃木県</v>
      </c>
      <c r="G1051" s="4" t="str">
        <f t="shared" si="33"/>
        <v>公立</v>
      </c>
      <c r="H1051" s="7" t="str">
        <f>IF($D1051="上記以外の高等学校等",_xlfn.XLOOKUP(IF(VALUE(LEFT($E1051,2))&gt;10,VALUE(LEFT($E1051,2)),"0"&amp;VALUE(LEFT($E1051,2))),Sheet1!$E:$E,Sheet1!$F:$F)&amp;"所在の"&amp;$D1051,IF(OR($B1051=1,$B1051=2),$D1051&amp;$C1051,IF($B1051=3,$D1051&amp;"学校",IF($B1051=6,_xlfn.TEXTBEFORE($D1051,"高専")&amp;$C1051,IF($B1051=8,$C1051&amp;"（"&amp;$D1051&amp;"）",IF($B1051=9,$D1051,""))))))</f>
        <v>栃木農業高等学校</v>
      </c>
    </row>
    <row r="1052" spans="1:8">
      <c r="A1052" s="4">
        <v>2</v>
      </c>
      <c r="B1052" s="7">
        <v>1</v>
      </c>
      <c r="C1052" s="7" t="str">
        <f t="shared" si="32"/>
        <v>高等学校</v>
      </c>
      <c r="D1052" s="7" t="s">
        <v>9596</v>
      </c>
      <c r="E1052" s="8" t="s">
        <v>9597</v>
      </c>
      <c r="F1052" s="4" t="str">
        <f>IFERROR(IF(VALUE(LEFT($E1052,5))&gt;50000,"",_xlfn.XLOOKUP(IF(VALUE(LEFT($E1052,2))&gt;9,VALUE(LEFT($E1052,2)),"0"&amp;VALUE(LEFT($E1052,2))),Sheet1!$E:$E,Sheet1!$F:$F)),"")</f>
        <v>栃木県</v>
      </c>
      <c r="G1052" s="4" t="str">
        <f t="shared" si="33"/>
        <v>公立</v>
      </c>
      <c r="H1052" s="7" t="str">
        <f>IF($D1052="上記以外の高等学校等",_xlfn.XLOOKUP(IF(VALUE(LEFT($E1052,2))&gt;10,VALUE(LEFT($E1052,2)),"0"&amp;VALUE(LEFT($E1052,2))),Sheet1!$E:$E,Sheet1!$F:$F)&amp;"所在の"&amp;$D1052,IF(OR($B1052=1,$B1052=2),$D1052&amp;$C1052,IF($B1052=3,$D1052&amp;"学校",IF($B1052=6,_xlfn.TEXTBEFORE($D1052,"高専")&amp;$C1052,IF($B1052=8,$C1052&amp;"（"&amp;$D1052&amp;"）",IF($B1052=9,$D1052,""))))))</f>
        <v>栃木工業高等学校</v>
      </c>
    </row>
    <row r="1053" spans="1:8">
      <c r="A1053" s="4">
        <v>2</v>
      </c>
      <c r="B1053" s="7">
        <v>1</v>
      </c>
      <c r="C1053" s="7" t="str">
        <f t="shared" si="32"/>
        <v>高等学校</v>
      </c>
      <c r="D1053" s="7" t="s">
        <v>9594</v>
      </c>
      <c r="E1053" s="8" t="s">
        <v>9595</v>
      </c>
      <c r="F1053" s="4" t="str">
        <f>IFERROR(IF(VALUE(LEFT($E1053,5))&gt;50000,"",_xlfn.XLOOKUP(IF(VALUE(LEFT($E1053,2))&gt;9,VALUE(LEFT($E1053,2)),"0"&amp;VALUE(LEFT($E1053,2))),Sheet1!$E:$E,Sheet1!$F:$F)),"")</f>
        <v>栃木県</v>
      </c>
      <c r="G1053" s="4" t="str">
        <f t="shared" si="33"/>
        <v>公立</v>
      </c>
      <c r="H1053" s="7" t="str">
        <f>IF($D1053="上記以外の高等学校等",_xlfn.XLOOKUP(IF(VALUE(LEFT($E1053,2))&gt;10,VALUE(LEFT($E1053,2)),"0"&amp;VALUE(LEFT($E1053,2))),Sheet1!$E:$E,Sheet1!$F:$F)&amp;"所在の"&amp;$D1053,IF(OR($B1053=1,$B1053=2),$D1053&amp;$C1053,IF($B1053=3,$D1053&amp;"学校",IF($B1053=6,_xlfn.TEXTBEFORE($D1053,"高専")&amp;$C1053,IF($B1053=8,$C1053&amp;"（"&amp;$D1053&amp;"）",IF($B1053=9,$D1053,""))))))</f>
        <v>栃木商業高等学校</v>
      </c>
    </row>
    <row r="1054" spans="1:8">
      <c r="A1054" s="4">
        <v>2</v>
      </c>
      <c r="B1054" s="7">
        <v>1</v>
      </c>
      <c r="C1054" s="7" t="str">
        <f t="shared" si="32"/>
        <v>高等学校</v>
      </c>
      <c r="D1054" s="7" t="s">
        <v>9592</v>
      </c>
      <c r="E1054" s="8" t="s">
        <v>9593</v>
      </c>
      <c r="F1054" s="4" t="str">
        <f>IFERROR(IF(VALUE(LEFT($E1054,5))&gt;50000,"",_xlfn.XLOOKUP(IF(VALUE(LEFT($E1054,2))&gt;9,VALUE(LEFT($E1054,2)),"0"&amp;VALUE(LEFT($E1054,2))),Sheet1!$E:$E,Sheet1!$F:$F)),"")</f>
        <v>栃木県</v>
      </c>
      <c r="G1054" s="4" t="str">
        <f t="shared" si="33"/>
        <v>公立</v>
      </c>
      <c r="H1054" s="7" t="str">
        <f>IF($D1054="上記以外の高等学校等",_xlfn.XLOOKUP(IF(VALUE(LEFT($E1054,2))&gt;10,VALUE(LEFT($E1054,2)),"0"&amp;VALUE(LEFT($E1054,2))),Sheet1!$E:$E,Sheet1!$F:$F)&amp;"所在の"&amp;$D1054,IF(OR($B1054=1,$B1054=2),$D1054&amp;$C1054,IF($B1054=3,$D1054&amp;"学校",IF($B1054=6,_xlfn.TEXTBEFORE($D1054,"高専")&amp;$C1054,IF($B1054=8,$C1054&amp;"（"&amp;$D1054&amp;"）",IF($B1054=9,$D1054,""))))))</f>
        <v>壬生高等学校</v>
      </c>
    </row>
    <row r="1055" spans="1:8">
      <c r="A1055" s="4">
        <v>2</v>
      </c>
      <c r="B1055" s="7">
        <v>1</v>
      </c>
      <c r="C1055" s="7" t="str">
        <f t="shared" si="32"/>
        <v>高等学校</v>
      </c>
      <c r="D1055" s="7" t="s">
        <v>4171</v>
      </c>
      <c r="E1055" s="8" t="s">
        <v>9591</v>
      </c>
      <c r="F1055" s="4" t="str">
        <f>IFERROR(IF(VALUE(LEFT($E1055,5))&gt;50000,"",_xlfn.XLOOKUP(IF(VALUE(LEFT($E1055,2))&gt;9,VALUE(LEFT($E1055,2)),"0"&amp;VALUE(LEFT($E1055,2))),Sheet1!$E:$E,Sheet1!$F:$F)),"")</f>
        <v>栃木県</v>
      </c>
      <c r="G1055" s="4" t="str">
        <f t="shared" si="33"/>
        <v>公立</v>
      </c>
      <c r="H1055" s="7" t="str">
        <f>IF($D1055="上記以外の高等学校等",_xlfn.XLOOKUP(IF(VALUE(LEFT($E1055,2))&gt;10,VALUE(LEFT($E1055,2)),"0"&amp;VALUE(LEFT($E1055,2))),Sheet1!$E:$E,Sheet1!$F:$F)&amp;"所在の"&amp;$D1055,IF(OR($B1055=1,$B1055=2),$D1055&amp;$C1055,IF($B1055=3,$D1055&amp;"学校",IF($B1055=6,_xlfn.TEXTBEFORE($D1055,"高専")&amp;$C1055,IF($B1055=8,$C1055&amp;"（"&amp;$D1055&amp;"）",IF($B1055=9,$D1055,""))))))</f>
        <v>佐野高等学校</v>
      </c>
    </row>
    <row r="1056" spans="1:8">
      <c r="A1056" s="4">
        <v>2</v>
      </c>
      <c r="B1056" s="7">
        <v>1</v>
      </c>
      <c r="C1056" s="7" t="str">
        <f t="shared" si="32"/>
        <v>高等学校</v>
      </c>
      <c r="D1056" s="7" t="s">
        <v>9589</v>
      </c>
      <c r="E1056" s="8" t="s">
        <v>9590</v>
      </c>
      <c r="F1056" s="4" t="str">
        <f>IFERROR(IF(VALUE(LEFT($E1056,5))&gt;50000,"",_xlfn.XLOOKUP(IF(VALUE(LEFT($E1056,2))&gt;9,VALUE(LEFT($E1056,2)),"0"&amp;VALUE(LEFT($E1056,2))),Sheet1!$E:$E,Sheet1!$F:$F)),"")</f>
        <v>栃木県</v>
      </c>
      <c r="G1056" s="4" t="str">
        <f t="shared" si="33"/>
        <v>公立</v>
      </c>
      <c r="H1056" s="7" t="str">
        <f>IF($D1056="上記以外の高等学校等",_xlfn.XLOOKUP(IF(VALUE(LEFT($E1056,2))&gt;10,VALUE(LEFT($E1056,2)),"0"&amp;VALUE(LEFT($E1056,2))),Sheet1!$E:$E,Sheet1!$F:$F)&amp;"所在の"&amp;$D1056,IF(OR($B1056=1,$B1056=2),$D1056&amp;$C1056,IF($B1056=3,$D1056&amp;"学校",IF($B1056=6,_xlfn.TEXTBEFORE($D1056,"高専")&amp;$C1056,IF($B1056=8,$C1056&amp;"（"&amp;$D1056&amp;"）",IF($B1056=9,$D1056,""))))))</f>
        <v>足利高等学校</v>
      </c>
    </row>
    <row r="1057" spans="1:8">
      <c r="A1057" s="4">
        <v>2</v>
      </c>
      <c r="B1057" s="7">
        <v>1</v>
      </c>
      <c r="C1057" s="7" t="str">
        <f t="shared" si="32"/>
        <v>高等学校</v>
      </c>
      <c r="D1057" s="7" t="s">
        <v>9587</v>
      </c>
      <c r="E1057" s="8" t="s">
        <v>9588</v>
      </c>
      <c r="F1057" s="4" t="str">
        <f>IFERROR(IF(VALUE(LEFT($E1057,5))&gt;50000,"",_xlfn.XLOOKUP(IF(VALUE(LEFT($E1057,2))&gt;9,VALUE(LEFT($E1057,2)),"0"&amp;VALUE(LEFT($E1057,2))),Sheet1!$E:$E,Sheet1!$F:$F)),"")</f>
        <v>栃木県</v>
      </c>
      <c r="G1057" s="4" t="str">
        <f t="shared" si="33"/>
        <v>公立</v>
      </c>
      <c r="H1057" s="7" t="str">
        <f>IF($D1057="上記以外の高等学校等",_xlfn.XLOOKUP(IF(VALUE(LEFT($E1057,2))&gt;10,VALUE(LEFT($E1057,2)),"0"&amp;VALUE(LEFT($E1057,2))),Sheet1!$E:$E,Sheet1!$F:$F)&amp;"所在の"&amp;$D1057,IF(OR($B1057=1,$B1057=2),$D1057&amp;$C1057,IF($B1057=3,$D1057&amp;"学校",IF($B1057=6,_xlfn.TEXTBEFORE($D1057,"高専")&amp;$C1057,IF($B1057=8,$C1057&amp;"（"&amp;$D1057&amp;"）",IF($B1057=9,$D1057,""))))))</f>
        <v>足利南高等学校</v>
      </c>
    </row>
    <row r="1058" spans="1:8">
      <c r="A1058" s="4">
        <v>2</v>
      </c>
      <c r="B1058" s="7">
        <v>1</v>
      </c>
      <c r="C1058" s="7" t="str">
        <f t="shared" si="32"/>
        <v>高等学校</v>
      </c>
      <c r="D1058" s="7" t="s">
        <v>9585</v>
      </c>
      <c r="E1058" s="8" t="s">
        <v>9586</v>
      </c>
      <c r="F1058" s="4" t="str">
        <f>IFERROR(IF(VALUE(LEFT($E1058,5))&gt;50000,"",_xlfn.XLOOKUP(IF(VALUE(LEFT($E1058,2))&gt;9,VALUE(LEFT($E1058,2)),"0"&amp;VALUE(LEFT($E1058,2))),Sheet1!$E:$E,Sheet1!$F:$F)),"")</f>
        <v>栃木県</v>
      </c>
      <c r="G1058" s="4" t="str">
        <f t="shared" si="33"/>
        <v>公立</v>
      </c>
      <c r="H1058" s="7" t="str">
        <f>IF($D1058="上記以外の高等学校等",_xlfn.XLOOKUP(IF(VALUE(LEFT($E1058,2))&gt;10,VALUE(LEFT($E1058,2)),"0"&amp;VALUE(LEFT($E1058,2))),Sheet1!$E:$E,Sheet1!$F:$F)&amp;"所在の"&amp;$D1058,IF(OR($B1058=1,$B1058=2),$D1058&amp;$C1058,IF($B1058=3,$D1058&amp;"学校",IF($B1058=6,_xlfn.TEXTBEFORE($D1058,"高専")&amp;$C1058,IF($B1058=8,$C1058&amp;"（"&amp;$D1058&amp;"）",IF($B1058=9,$D1058,""))))))</f>
        <v>足利工業高等学校</v>
      </c>
    </row>
    <row r="1059" spans="1:8">
      <c r="A1059" s="4">
        <v>2</v>
      </c>
      <c r="B1059" s="7">
        <v>1</v>
      </c>
      <c r="C1059" s="7" t="str">
        <f t="shared" si="32"/>
        <v>高等学校</v>
      </c>
      <c r="D1059" s="7" t="s">
        <v>9583</v>
      </c>
      <c r="E1059" s="8" t="s">
        <v>9584</v>
      </c>
      <c r="F1059" s="4" t="str">
        <f>IFERROR(IF(VALUE(LEFT($E1059,5))&gt;50000,"",_xlfn.XLOOKUP(IF(VALUE(LEFT($E1059,2))&gt;9,VALUE(LEFT($E1059,2)),"0"&amp;VALUE(LEFT($E1059,2))),Sheet1!$E:$E,Sheet1!$F:$F)),"")</f>
        <v>栃木県</v>
      </c>
      <c r="G1059" s="4" t="str">
        <f t="shared" si="33"/>
        <v>公立</v>
      </c>
      <c r="H1059" s="7" t="str">
        <f>IF($D1059="上記以外の高等学校等",_xlfn.XLOOKUP(IF(VALUE(LEFT($E1059,2))&gt;10,VALUE(LEFT($E1059,2)),"0"&amp;VALUE(LEFT($E1059,2))),Sheet1!$E:$E,Sheet1!$F:$F)&amp;"所在の"&amp;$D1059,IF(OR($B1059=1,$B1059=2),$D1059&amp;$C1059,IF($B1059=3,$D1059&amp;"学校",IF($B1059=6,_xlfn.TEXTBEFORE($D1059,"高専")&amp;$C1059,IF($B1059=8,$C1059&amp;"（"&amp;$D1059&amp;"）",IF($B1059=9,$D1059,""))))))</f>
        <v>真岡高等学校</v>
      </c>
    </row>
    <row r="1060" spans="1:8">
      <c r="A1060" s="4">
        <v>2</v>
      </c>
      <c r="B1060" s="7">
        <v>1</v>
      </c>
      <c r="C1060" s="7" t="str">
        <f t="shared" si="32"/>
        <v>高等学校</v>
      </c>
      <c r="D1060" s="7" t="s">
        <v>9581</v>
      </c>
      <c r="E1060" s="8" t="s">
        <v>9582</v>
      </c>
      <c r="F1060" s="4" t="str">
        <f>IFERROR(IF(VALUE(LEFT($E1060,5))&gt;50000,"",_xlfn.XLOOKUP(IF(VALUE(LEFT($E1060,2))&gt;9,VALUE(LEFT($E1060,2)),"0"&amp;VALUE(LEFT($E1060,2))),Sheet1!$E:$E,Sheet1!$F:$F)),"")</f>
        <v>栃木県</v>
      </c>
      <c r="G1060" s="4" t="str">
        <f t="shared" si="33"/>
        <v>公立</v>
      </c>
      <c r="H1060" s="7" t="str">
        <f>IF($D1060="上記以外の高等学校等",_xlfn.XLOOKUP(IF(VALUE(LEFT($E1060,2))&gt;10,VALUE(LEFT($E1060,2)),"0"&amp;VALUE(LEFT($E1060,2))),Sheet1!$E:$E,Sheet1!$F:$F)&amp;"所在の"&amp;$D1060,IF(OR($B1060=1,$B1060=2),$D1060&amp;$C1060,IF($B1060=3,$D1060&amp;"学校",IF($B1060=6,_xlfn.TEXTBEFORE($D1060,"高専")&amp;$C1060,IF($B1060=8,$C1060&amp;"（"&amp;$D1060&amp;"）",IF($B1060=9,$D1060,""))))))</f>
        <v>真岡女子高等学校</v>
      </c>
    </row>
    <row r="1061" spans="1:8">
      <c r="A1061" s="4">
        <v>2</v>
      </c>
      <c r="B1061" s="7">
        <v>1</v>
      </c>
      <c r="C1061" s="7" t="str">
        <f t="shared" si="32"/>
        <v>高等学校</v>
      </c>
      <c r="D1061" s="7" t="s">
        <v>9579</v>
      </c>
      <c r="E1061" s="8" t="s">
        <v>9580</v>
      </c>
      <c r="F1061" s="4" t="str">
        <f>IFERROR(IF(VALUE(LEFT($E1061,5))&gt;50000,"",_xlfn.XLOOKUP(IF(VALUE(LEFT($E1061,2))&gt;9,VALUE(LEFT($E1061,2)),"0"&amp;VALUE(LEFT($E1061,2))),Sheet1!$E:$E,Sheet1!$F:$F)),"")</f>
        <v>栃木県</v>
      </c>
      <c r="G1061" s="4" t="str">
        <f t="shared" si="33"/>
        <v>公立</v>
      </c>
      <c r="H1061" s="7" t="str">
        <f>IF($D1061="上記以外の高等学校等",_xlfn.XLOOKUP(IF(VALUE(LEFT($E1061,2))&gt;10,VALUE(LEFT($E1061,2)),"0"&amp;VALUE(LEFT($E1061,2))),Sheet1!$E:$E,Sheet1!$F:$F)&amp;"所在の"&amp;$D1061,IF(OR($B1061=1,$B1061=2),$D1061&amp;$C1061,IF($B1061=3,$D1061&amp;"学校",IF($B1061=6,_xlfn.TEXTBEFORE($D1061,"高専")&amp;$C1061,IF($B1061=8,$C1061&amp;"（"&amp;$D1061&amp;"）",IF($B1061=9,$D1061,""))))))</f>
        <v>真岡北陵高等学校</v>
      </c>
    </row>
    <row r="1062" spans="1:8">
      <c r="A1062" s="4">
        <v>2</v>
      </c>
      <c r="B1062" s="7">
        <v>1</v>
      </c>
      <c r="C1062" s="7" t="str">
        <f t="shared" si="32"/>
        <v>高等学校</v>
      </c>
      <c r="D1062" s="7" t="s">
        <v>9577</v>
      </c>
      <c r="E1062" s="8" t="s">
        <v>9578</v>
      </c>
      <c r="F1062" s="4" t="str">
        <f>IFERROR(IF(VALUE(LEFT($E1062,5))&gt;50000,"",_xlfn.XLOOKUP(IF(VALUE(LEFT($E1062,2))&gt;9,VALUE(LEFT($E1062,2)),"0"&amp;VALUE(LEFT($E1062,2))),Sheet1!$E:$E,Sheet1!$F:$F)),"")</f>
        <v>栃木県</v>
      </c>
      <c r="G1062" s="4" t="str">
        <f t="shared" si="33"/>
        <v>公立</v>
      </c>
      <c r="H1062" s="7" t="str">
        <f>IF($D1062="上記以外の高等学校等",_xlfn.XLOOKUP(IF(VALUE(LEFT($E1062,2))&gt;10,VALUE(LEFT($E1062,2)),"0"&amp;VALUE(LEFT($E1062,2))),Sheet1!$E:$E,Sheet1!$F:$F)&amp;"所在の"&amp;$D1062,IF(OR($B1062=1,$B1062=2),$D1062&amp;$C1062,IF($B1062=3,$D1062&amp;"学校",IF($B1062=6,_xlfn.TEXTBEFORE($D1062,"高専")&amp;$C1062,IF($B1062=8,$C1062&amp;"（"&amp;$D1062&amp;"）",IF($B1062=9,$D1062,""))))))</f>
        <v>真岡工業高等学校</v>
      </c>
    </row>
    <row r="1063" spans="1:8">
      <c r="A1063" s="4">
        <v>2</v>
      </c>
      <c r="B1063" s="7">
        <v>1</v>
      </c>
      <c r="C1063" s="7" t="str">
        <f t="shared" si="32"/>
        <v>高等学校</v>
      </c>
      <c r="D1063" s="7" t="s">
        <v>9575</v>
      </c>
      <c r="E1063" s="8" t="s">
        <v>9576</v>
      </c>
      <c r="F1063" s="4" t="str">
        <f>IFERROR(IF(VALUE(LEFT($E1063,5))&gt;50000,"",_xlfn.XLOOKUP(IF(VALUE(LEFT($E1063,2))&gt;9,VALUE(LEFT($E1063,2)),"0"&amp;VALUE(LEFT($E1063,2))),Sheet1!$E:$E,Sheet1!$F:$F)),"")</f>
        <v>栃木県</v>
      </c>
      <c r="G1063" s="4" t="str">
        <f t="shared" si="33"/>
        <v>公立</v>
      </c>
      <c r="H1063" s="7" t="str">
        <f>IF($D1063="上記以外の高等学校等",_xlfn.XLOOKUP(IF(VALUE(LEFT($E1063,2))&gt;10,VALUE(LEFT($E1063,2)),"0"&amp;VALUE(LEFT($E1063,2))),Sheet1!$E:$E,Sheet1!$F:$F)&amp;"所在の"&amp;$D1063,IF(OR($B1063=1,$B1063=2),$D1063&amp;$C1063,IF($B1063=3,$D1063&amp;"学校",IF($B1063=6,_xlfn.TEXTBEFORE($D1063,"高専")&amp;$C1063,IF($B1063=8,$C1063&amp;"（"&amp;$D1063&amp;"）",IF($B1063=9,$D1063,""))))))</f>
        <v>茂木高等学校</v>
      </c>
    </row>
    <row r="1064" spans="1:8">
      <c r="A1064" s="4">
        <v>2</v>
      </c>
      <c r="B1064" s="7">
        <v>1</v>
      </c>
      <c r="C1064" s="7" t="str">
        <f t="shared" si="32"/>
        <v>高等学校</v>
      </c>
      <c r="D1064" s="7" t="s">
        <v>9573</v>
      </c>
      <c r="E1064" s="8" t="s">
        <v>9574</v>
      </c>
      <c r="F1064" s="4" t="str">
        <f>IFERROR(IF(VALUE(LEFT($E1064,5))&gt;50000,"",_xlfn.XLOOKUP(IF(VALUE(LEFT($E1064,2))&gt;9,VALUE(LEFT($E1064,2)),"0"&amp;VALUE(LEFT($E1064,2))),Sheet1!$E:$E,Sheet1!$F:$F)),"")</f>
        <v>栃木県</v>
      </c>
      <c r="G1064" s="4" t="str">
        <f t="shared" si="33"/>
        <v>公立</v>
      </c>
      <c r="H1064" s="7" t="str">
        <f>IF($D1064="上記以外の高等学校等",_xlfn.XLOOKUP(IF(VALUE(LEFT($E1064,2))&gt;10,VALUE(LEFT($E1064,2)),"0"&amp;VALUE(LEFT($E1064,2))),Sheet1!$E:$E,Sheet1!$F:$F)&amp;"所在の"&amp;$D1064,IF(OR($B1064=1,$B1064=2),$D1064&amp;$C1064,IF($B1064=3,$D1064&amp;"学校",IF($B1064=6,_xlfn.TEXTBEFORE($D1064,"高専")&amp;$C1064,IF($B1064=8,$C1064&amp;"（"&amp;$D1064&amp;"）",IF($B1064=9,$D1064,""))))))</f>
        <v>烏山高等学校</v>
      </c>
    </row>
    <row r="1065" spans="1:8">
      <c r="A1065" s="4">
        <v>2</v>
      </c>
      <c r="B1065" s="7">
        <v>1</v>
      </c>
      <c r="C1065" s="7" t="str">
        <f t="shared" si="32"/>
        <v>高等学校</v>
      </c>
      <c r="D1065" s="7" t="s">
        <v>9571</v>
      </c>
      <c r="E1065" s="8" t="s">
        <v>9572</v>
      </c>
      <c r="F1065" s="4" t="str">
        <f>IFERROR(IF(VALUE(LEFT($E1065,5))&gt;50000,"",_xlfn.XLOOKUP(IF(VALUE(LEFT($E1065,2))&gt;9,VALUE(LEFT($E1065,2)),"0"&amp;VALUE(LEFT($E1065,2))),Sheet1!$E:$E,Sheet1!$F:$F)),"")</f>
        <v>栃木県</v>
      </c>
      <c r="G1065" s="4" t="str">
        <f t="shared" si="33"/>
        <v>公立</v>
      </c>
      <c r="H1065" s="7" t="str">
        <f>IF($D1065="上記以外の高等学校等",_xlfn.XLOOKUP(IF(VALUE(LEFT($E1065,2))&gt;10,VALUE(LEFT($E1065,2)),"0"&amp;VALUE(LEFT($E1065,2))),Sheet1!$E:$E,Sheet1!$F:$F)&amp;"所在の"&amp;$D1065,IF(OR($B1065=1,$B1065=2),$D1065&amp;$C1065,IF($B1065=3,$D1065&amp;"学校",IF($B1065=6,_xlfn.TEXTBEFORE($D1065,"高専")&amp;$C1065,IF($B1065=8,$C1065&amp;"（"&amp;$D1065&amp;"）",IF($B1065=9,$D1065,""))))))</f>
        <v>馬頭高等学校</v>
      </c>
    </row>
    <row r="1066" spans="1:8">
      <c r="A1066" s="4">
        <v>2</v>
      </c>
      <c r="B1066" s="7">
        <v>1</v>
      </c>
      <c r="C1066" s="7" t="str">
        <f t="shared" si="32"/>
        <v>高等学校</v>
      </c>
      <c r="D1066" s="7" t="s">
        <v>9569</v>
      </c>
      <c r="E1066" s="8" t="s">
        <v>9570</v>
      </c>
      <c r="F1066" s="4" t="str">
        <f>IFERROR(IF(VALUE(LEFT($E1066,5))&gt;50000,"",_xlfn.XLOOKUP(IF(VALUE(LEFT($E1066,2))&gt;9,VALUE(LEFT($E1066,2)),"0"&amp;VALUE(LEFT($E1066,2))),Sheet1!$E:$E,Sheet1!$F:$F)),"")</f>
        <v>栃木県</v>
      </c>
      <c r="G1066" s="4" t="str">
        <f t="shared" si="33"/>
        <v>公立</v>
      </c>
      <c r="H1066" s="7" t="str">
        <f>IF($D1066="上記以外の高等学校等",_xlfn.XLOOKUP(IF(VALUE(LEFT($E1066,2))&gt;10,VALUE(LEFT($E1066,2)),"0"&amp;VALUE(LEFT($E1066,2))),Sheet1!$E:$E,Sheet1!$F:$F)&amp;"所在の"&amp;$D1066,IF(OR($B1066=1,$B1066=2),$D1066&amp;$C1066,IF($B1066=3,$D1066&amp;"学校",IF($B1066=6,_xlfn.TEXTBEFORE($D1066,"高専")&amp;$C1066,IF($B1066=8,$C1066&amp;"（"&amp;$D1066&amp;"）",IF($B1066=9,$D1066,""))))))</f>
        <v>大田原高等学校</v>
      </c>
    </row>
    <row r="1067" spans="1:8">
      <c r="A1067" s="4">
        <v>2</v>
      </c>
      <c r="B1067" s="7">
        <v>1</v>
      </c>
      <c r="C1067" s="7" t="str">
        <f t="shared" si="32"/>
        <v>高等学校</v>
      </c>
      <c r="D1067" s="7" t="s">
        <v>9567</v>
      </c>
      <c r="E1067" s="8" t="s">
        <v>9568</v>
      </c>
      <c r="F1067" s="4" t="str">
        <f>IFERROR(IF(VALUE(LEFT($E1067,5))&gt;50000,"",_xlfn.XLOOKUP(IF(VALUE(LEFT($E1067,2))&gt;9,VALUE(LEFT($E1067,2)),"0"&amp;VALUE(LEFT($E1067,2))),Sheet1!$E:$E,Sheet1!$F:$F)),"")</f>
        <v>栃木県</v>
      </c>
      <c r="G1067" s="4" t="str">
        <f t="shared" si="33"/>
        <v>公立</v>
      </c>
      <c r="H1067" s="7" t="str">
        <f>IF($D1067="上記以外の高等学校等",_xlfn.XLOOKUP(IF(VALUE(LEFT($E1067,2))&gt;10,VALUE(LEFT($E1067,2)),"0"&amp;VALUE(LEFT($E1067,2))),Sheet1!$E:$E,Sheet1!$F:$F)&amp;"所在の"&amp;$D1067,IF(OR($B1067=1,$B1067=2),$D1067&amp;$C1067,IF($B1067=3,$D1067&amp;"学校",IF($B1067=6,_xlfn.TEXTBEFORE($D1067,"高専")&amp;$C1067,IF($B1067=8,$C1067&amp;"（"&amp;$D1067&amp;"）",IF($B1067=9,$D1067,""))))))</f>
        <v>大田原女子高等学校</v>
      </c>
    </row>
    <row r="1068" spans="1:8">
      <c r="A1068" s="4">
        <v>2</v>
      </c>
      <c r="B1068" s="7">
        <v>1</v>
      </c>
      <c r="C1068" s="7" t="str">
        <f t="shared" si="32"/>
        <v>高等学校</v>
      </c>
      <c r="D1068" s="7" t="s">
        <v>9565</v>
      </c>
      <c r="E1068" s="8" t="s">
        <v>9566</v>
      </c>
      <c r="F1068" s="4" t="str">
        <f>IFERROR(IF(VALUE(LEFT($E1068,5))&gt;50000,"",_xlfn.XLOOKUP(IF(VALUE(LEFT($E1068,2))&gt;9,VALUE(LEFT($E1068,2)),"0"&amp;VALUE(LEFT($E1068,2))),Sheet1!$E:$E,Sheet1!$F:$F)),"")</f>
        <v>栃木県</v>
      </c>
      <c r="G1068" s="4" t="str">
        <f t="shared" si="33"/>
        <v>公立</v>
      </c>
      <c r="H1068" s="7" t="str">
        <f>IF($D1068="上記以外の高等学校等",_xlfn.XLOOKUP(IF(VALUE(LEFT($E1068,2))&gt;10,VALUE(LEFT($E1068,2)),"0"&amp;VALUE(LEFT($E1068,2))),Sheet1!$E:$E,Sheet1!$F:$F)&amp;"所在の"&amp;$D1068,IF(OR($B1068=1,$B1068=2),$D1068&amp;$C1068,IF($B1068=3,$D1068&amp;"学校",IF($B1068=6,_xlfn.TEXTBEFORE($D1068,"高専")&amp;$C1068,IF($B1068=8,$C1068&amp;"（"&amp;$D1068&amp;"）",IF($B1068=9,$D1068,""))))))</f>
        <v>大田原東高等学校</v>
      </c>
    </row>
    <row r="1069" spans="1:8">
      <c r="A1069" s="4">
        <v>2</v>
      </c>
      <c r="B1069" s="7">
        <v>1</v>
      </c>
      <c r="C1069" s="7" t="str">
        <f t="shared" si="32"/>
        <v>高等学校</v>
      </c>
      <c r="D1069" s="7" t="s">
        <v>9563</v>
      </c>
      <c r="E1069" s="8" t="s">
        <v>9564</v>
      </c>
      <c r="F1069" s="4" t="str">
        <f>IFERROR(IF(VALUE(LEFT($E1069,5))&gt;50000,"",_xlfn.XLOOKUP(IF(VALUE(LEFT($E1069,2))&gt;9,VALUE(LEFT($E1069,2)),"0"&amp;VALUE(LEFT($E1069,2))),Sheet1!$E:$E,Sheet1!$F:$F)),"")</f>
        <v>栃木県</v>
      </c>
      <c r="G1069" s="4" t="str">
        <f t="shared" si="33"/>
        <v>公立</v>
      </c>
      <c r="H1069" s="7" t="str">
        <f>IF($D1069="上記以外の高等学校等",_xlfn.XLOOKUP(IF(VALUE(LEFT($E1069,2))&gt;10,VALUE(LEFT($E1069,2)),"0"&amp;VALUE(LEFT($E1069,2))),Sheet1!$E:$E,Sheet1!$F:$F)&amp;"所在の"&amp;$D1069,IF(OR($B1069=1,$B1069=2),$D1069&amp;$C1069,IF($B1069=3,$D1069&amp;"学校",IF($B1069=6,_xlfn.TEXTBEFORE($D1069,"高専")&amp;$C1069,IF($B1069=8,$C1069&amp;"（"&amp;$D1069&amp;"）",IF($B1069=9,$D1069,""))))))</f>
        <v>黒羽高等学校</v>
      </c>
    </row>
    <row r="1070" spans="1:8">
      <c r="A1070" s="4">
        <v>2</v>
      </c>
      <c r="B1070" s="7">
        <v>1</v>
      </c>
      <c r="C1070" s="7" t="str">
        <f t="shared" si="32"/>
        <v>高等学校</v>
      </c>
      <c r="D1070" s="7" t="s">
        <v>9561</v>
      </c>
      <c r="E1070" s="8" t="s">
        <v>9562</v>
      </c>
      <c r="F1070" s="4" t="str">
        <f>IFERROR(IF(VALUE(LEFT($E1070,5))&gt;50000,"",_xlfn.XLOOKUP(IF(VALUE(LEFT($E1070,2))&gt;9,VALUE(LEFT($E1070,2)),"0"&amp;VALUE(LEFT($E1070,2))),Sheet1!$E:$E,Sheet1!$F:$F)),"")</f>
        <v>栃木県</v>
      </c>
      <c r="G1070" s="4" t="str">
        <f t="shared" si="33"/>
        <v>公立</v>
      </c>
      <c r="H1070" s="7" t="str">
        <f>IF($D1070="上記以外の高等学校等",_xlfn.XLOOKUP(IF(VALUE(LEFT($E1070,2))&gt;10,VALUE(LEFT($E1070,2)),"0"&amp;VALUE(LEFT($E1070,2))),Sheet1!$E:$E,Sheet1!$F:$F)&amp;"所在の"&amp;$D1070,IF(OR($B1070=1,$B1070=2),$D1070&amp;$C1070,IF($B1070=3,$D1070&amp;"学校",IF($B1070=6,_xlfn.TEXTBEFORE($D1070,"高専")&amp;$C1070,IF($B1070=8,$C1070&amp;"（"&amp;$D1070&amp;"）",IF($B1070=9,$D1070,""))))))</f>
        <v>那須拓陽高等学校</v>
      </c>
    </row>
    <row r="1071" spans="1:8">
      <c r="A1071" s="4">
        <v>2</v>
      </c>
      <c r="B1071" s="7">
        <v>1</v>
      </c>
      <c r="C1071" s="7" t="str">
        <f t="shared" si="32"/>
        <v>高等学校</v>
      </c>
      <c r="D1071" s="7" t="s">
        <v>9559</v>
      </c>
      <c r="E1071" s="8" t="s">
        <v>9560</v>
      </c>
      <c r="F1071" s="4" t="str">
        <f>IFERROR(IF(VALUE(LEFT($E1071,5))&gt;50000,"",_xlfn.XLOOKUP(IF(VALUE(LEFT($E1071,2))&gt;9,VALUE(LEFT($E1071,2)),"0"&amp;VALUE(LEFT($E1071,2))),Sheet1!$E:$E,Sheet1!$F:$F)),"")</f>
        <v>栃木県</v>
      </c>
      <c r="G1071" s="4" t="str">
        <f t="shared" si="33"/>
        <v>公立</v>
      </c>
      <c r="H1071" s="7" t="str">
        <f>IF($D1071="上記以外の高等学校等",_xlfn.XLOOKUP(IF(VALUE(LEFT($E1071,2))&gt;10,VALUE(LEFT($E1071,2)),"0"&amp;VALUE(LEFT($E1071,2))),Sheet1!$E:$E,Sheet1!$F:$F)&amp;"所在の"&amp;$D1071,IF(OR($B1071=1,$B1071=2),$D1071&amp;$C1071,IF($B1071=3,$D1071&amp;"学校",IF($B1071=6,_xlfn.TEXTBEFORE($D1071,"高専")&amp;$C1071,IF($B1071=8,$C1071&amp;"（"&amp;$D1071&amp;"）",IF($B1071=9,$D1071,""))))))</f>
        <v>那須清峰高等学校</v>
      </c>
    </row>
    <row r="1072" spans="1:8">
      <c r="A1072" s="4">
        <v>2</v>
      </c>
      <c r="B1072" s="7">
        <v>1</v>
      </c>
      <c r="C1072" s="7" t="str">
        <f t="shared" si="32"/>
        <v>高等学校</v>
      </c>
      <c r="D1072" s="7" t="s">
        <v>9557</v>
      </c>
      <c r="E1072" s="8" t="s">
        <v>9558</v>
      </c>
      <c r="F1072" s="4" t="str">
        <f>IFERROR(IF(VALUE(LEFT($E1072,5))&gt;50000,"",_xlfn.XLOOKUP(IF(VALUE(LEFT($E1072,2))&gt;9,VALUE(LEFT($E1072,2)),"0"&amp;VALUE(LEFT($E1072,2))),Sheet1!$E:$E,Sheet1!$F:$F)),"")</f>
        <v>栃木県</v>
      </c>
      <c r="G1072" s="4" t="str">
        <f t="shared" si="33"/>
        <v>公立</v>
      </c>
      <c r="H1072" s="7" t="str">
        <f>IF($D1072="上記以外の高等学校等",_xlfn.XLOOKUP(IF(VALUE(LEFT($E1072,2))&gt;10,VALUE(LEFT($E1072,2)),"0"&amp;VALUE(LEFT($E1072,2))),Sheet1!$E:$E,Sheet1!$F:$F)&amp;"所在の"&amp;$D1072,IF(OR($B1072=1,$B1072=2),$D1072&amp;$C1072,IF($B1072=3,$D1072&amp;"学校",IF($B1072=6,_xlfn.TEXTBEFORE($D1072,"高専")&amp;$C1072,IF($B1072=8,$C1072&amp;"（"&amp;$D1072&amp;"）",IF($B1072=9,$D1072,""))))))</f>
        <v>那須高等学校</v>
      </c>
    </row>
    <row r="1073" spans="1:8">
      <c r="A1073" s="4">
        <v>2</v>
      </c>
      <c r="B1073" s="7">
        <v>1</v>
      </c>
      <c r="C1073" s="7" t="str">
        <f t="shared" si="32"/>
        <v>高等学校</v>
      </c>
      <c r="D1073" s="7" t="s">
        <v>9555</v>
      </c>
      <c r="E1073" s="8" t="s">
        <v>9556</v>
      </c>
      <c r="F1073" s="4" t="str">
        <f>IFERROR(IF(VALUE(LEFT($E1073,5))&gt;50000,"",_xlfn.XLOOKUP(IF(VALUE(LEFT($E1073,2))&gt;9,VALUE(LEFT($E1073,2)),"0"&amp;VALUE(LEFT($E1073,2))),Sheet1!$E:$E,Sheet1!$F:$F)),"")</f>
        <v>栃木県</v>
      </c>
      <c r="G1073" s="4" t="str">
        <f t="shared" si="33"/>
        <v>公立</v>
      </c>
      <c r="H1073" s="7" t="str">
        <f>IF($D1073="上記以外の高等学校等",_xlfn.XLOOKUP(IF(VALUE(LEFT($E1073,2))&gt;10,VALUE(LEFT($E1073,2)),"0"&amp;VALUE(LEFT($E1073,2))),Sheet1!$E:$E,Sheet1!$F:$F)&amp;"所在の"&amp;$D1073,IF(OR($B1073=1,$B1073=2),$D1073&amp;$C1073,IF($B1073=3,$D1073&amp;"学校",IF($B1073=6,_xlfn.TEXTBEFORE($D1073,"高専")&amp;$C1073,IF($B1073=8,$C1073&amp;"（"&amp;$D1073&amp;"）",IF($B1073=9,$D1073,""))))))</f>
        <v>黒磯高等学校</v>
      </c>
    </row>
    <row r="1074" spans="1:8">
      <c r="A1074" s="4">
        <v>2</v>
      </c>
      <c r="B1074" s="7">
        <v>1</v>
      </c>
      <c r="C1074" s="7" t="str">
        <f t="shared" si="32"/>
        <v>高等学校</v>
      </c>
      <c r="D1074" s="7" t="s">
        <v>9553</v>
      </c>
      <c r="E1074" s="8" t="s">
        <v>9554</v>
      </c>
      <c r="F1074" s="4" t="str">
        <f>IFERROR(IF(VALUE(LEFT($E1074,5))&gt;50000,"",_xlfn.XLOOKUP(IF(VALUE(LEFT($E1074,2))&gt;9,VALUE(LEFT($E1074,2)),"0"&amp;VALUE(LEFT($E1074,2))),Sheet1!$E:$E,Sheet1!$F:$F)),"")</f>
        <v>栃木県</v>
      </c>
      <c r="G1074" s="4" t="str">
        <f t="shared" si="33"/>
        <v>公立</v>
      </c>
      <c r="H1074" s="7" t="str">
        <f>IF($D1074="上記以外の高等学校等",_xlfn.XLOOKUP(IF(VALUE(LEFT($E1074,2))&gt;10,VALUE(LEFT($E1074,2)),"0"&amp;VALUE(LEFT($E1074,2))),Sheet1!$E:$E,Sheet1!$F:$F)&amp;"所在の"&amp;$D1074,IF(OR($B1074=1,$B1074=2),$D1074&amp;$C1074,IF($B1074=3,$D1074&amp;"学校",IF($B1074=6,_xlfn.TEXTBEFORE($D1074,"高専")&amp;$C1074,IF($B1074=8,$C1074&amp;"（"&amp;$D1074&amp;"）",IF($B1074=9,$D1074,""))))))</f>
        <v>黒磯南高等学校</v>
      </c>
    </row>
    <row r="1075" spans="1:8">
      <c r="A1075" s="4">
        <v>2</v>
      </c>
      <c r="B1075" s="7">
        <v>1</v>
      </c>
      <c r="C1075" s="7" t="str">
        <f t="shared" si="32"/>
        <v>高等学校</v>
      </c>
      <c r="D1075" s="7" t="s">
        <v>9551</v>
      </c>
      <c r="E1075" s="8" t="s">
        <v>9552</v>
      </c>
      <c r="F1075" s="4" t="str">
        <f>IFERROR(IF(VALUE(LEFT($E1075,5))&gt;50000,"",_xlfn.XLOOKUP(IF(VALUE(LEFT($E1075,2))&gt;9,VALUE(LEFT($E1075,2)),"0"&amp;VALUE(LEFT($E1075,2))),Sheet1!$E:$E,Sheet1!$F:$F)),"")</f>
        <v>栃木県</v>
      </c>
      <c r="G1075" s="4" t="str">
        <f t="shared" si="33"/>
        <v>公立</v>
      </c>
      <c r="H1075" s="7" t="str">
        <f>IF($D1075="上記以外の高等学校等",_xlfn.XLOOKUP(IF(VALUE(LEFT($E1075,2))&gt;10,VALUE(LEFT($E1075,2)),"0"&amp;VALUE(LEFT($E1075,2))),Sheet1!$E:$E,Sheet1!$F:$F)&amp;"所在の"&amp;$D1075,IF(OR($B1075=1,$B1075=2),$D1075&amp;$C1075,IF($B1075=3,$D1075&amp;"学校",IF($B1075=6,_xlfn.TEXTBEFORE($D1075,"高専")&amp;$C1075,IF($B1075=8,$C1075&amp;"（"&amp;$D1075&amp;"）",IF($B1075=9,$D1075,""))))))</f>
        <v>矢板高等学校</v>
      </c>
    </row>
    <row r="1076" spans="1:8">
      <c r="A1076" s="4">
        <v>2</v>
      </c>
      <c r="B1076" s="7">
        <v>1</v>
      </c>
      <c r="C1076" s="7" t="str">
        <f t="shared" si="32"/>
        <v>高等学校</v>
      </c>
      <c r="D1076" s="7" t="s">
        <v>9549</v>
      </c>
      <c r="E1076" s="8" t="s">
        <v>9550</v>
      </c>
      <c r="F1076" s="4" t="str">
        <f>IFERROR(IF(VALUE(LEFT($E1076,5))&gt;50000,"",_xlfn.XLOOKUP(IF(VALUE(LEFT($E1076,2))&gt;9,VALUE(LEFT($E1076,2)),"0"&amp;VALUE(LEFT($E1076,2))),Sheet1!$E:$E,Sheet1!$F:$F)),"")</f>
        <v>栃木県</v>
      </c>
      <c r="G1076" s="4" t="str">
        <f t="shared" si="33"/>
        <v>公立</v>
      </c>
      <c r="H1076" s="7" t="str">
        <f>IF($D1076="上記以外の高等学校等",_xlfn.XLOOKUP(IF(VALUE(LEFT($E1076,2))&gt;10,VALUE(LEFT($E1076,2)),"0"&amp;VALUE(LEFT($E1076,2))),Sheet1!$E:$E,Sheet1!$F:$F)&amp;"所在の"&amp;$D1076,IF(OR($B1076=1,$B1076=2),$D1076&amp;$C1076,IF($B1076=3,$D1076&amp;"学校",IF($B1076=6,_xlfn.TEXTBEFORE($D1076,"高専")&amp;$C1076,IF($B1076=8,$C1076&amp;"（"&amp;$D1076&amp;"）",IF($B1076=9,$D1076,""))))))</f>
        <v>矢板東高等学校</v>
      </c>
    </row>
    <row r="1077" spans="1:8">
      <c r="A1077" s="4">
        <v>2</v>
      </c>
      <c r="B1077" s="7">
        <v>1</v>
      </c>
      <c r="C1077" s="7" t="str">
        <f t="shared" si="32"/>
        <v>高等学校</v>
      </c>
      <c r="D1077" s="7" t="s">
        <v>9547</v>
      </c>
      <c r="E1077" s="8" t="s">
        <v>9548</v>
      </c>
      <c r="F1077" s="4" t="str">
        <f>IFERROR(IF(VALUE(LEFT($E1077,5))&gt;50000,"",_xlfn.XLOOKUP(IF(VALUE(LEFT($E1077,2))&gt;9,VALUE(LEFT($E1077,2)),"0"&amp;VALUE(LEFT($E1077,2))),Sheet1!$E:$E,Sheet1!$F:$F)),"")</f>
        <v>栃木県</v>
      </c>
      <c r="G1077" s="4" t="str">
        <f t="shared" si="33"/>
        <v>公立</v>
      </c>
      <c r="H1077" s="7" t="str">
        <f>IF($D1077="上記以外の高等学校等",_xlfn.XLOOKUP(IF(VALUE(LEFT($E1077,2))&gt;10,VALUE(LEFT($E1077,2)),"0"&amp;VALUE(LEFT($E1077,2))),Sheet1!$E:$E,Sheet1!$F:$F)&amp;"所在の"&amp;$D1077,IF(OR($B1077=1,$B1077=2),$D1077&amp;$C1077,IF($B1077=3,$D1077&amp;"学校",IF($B1077=6,_xlfn.TEXTBEFORE($D1077,"高専")&amp;$C1077,IF($B1077=8,$C1077&amp;"（"&amp;$D1077&amp;"）",IF($B1077=9,$D1077,""))))))</f>
        <v>高根沢高等学校</v>
      </c>
    </row>
    <row r="1078" spans="1:8">
      <c r="A1078" s="4">
        <v>2</v>
      </c>
      <c r="B1078" s="7">
        <v>1</v>
      </c>
      <c r="C1078" s="7" t="str">
        <f t="shared" si="32"/>
        <v>高等学校</v>
      </c>
      <c r="D1078" s="7" t="s">
        <v>9545</v>
      </c>
      <c r="E1078" s="8" t="s">
        <v>9546</v>
      </c>
      <c r="F1078" s="4" t="str">
        <f>IFERROR(IF(VALUE(LEFT($E1078,5))&gt;50000,"",_xlfn.XLOOKUP(IF(VALUE(LEFT($E1078,2))&gt;9,VALUE(LEFT($E1078,2)),"0"&amp;VALUE(LEFT($E1078,2))),Sheet1!$E:$E,Sheet1!$F:$F)),"")</f>
        <v>栃木県</v>
      </c>
      <c r="G1078" s="4" t="str">
        <f t="shared" si="33"/>
        <v>公立</v>
      </c>
      <c r="H1078" s="7" t="str">
        <f>IF($D1078="上記以外の高等学校等",_xlfn.XLOOKUP(IF(VALUE(LEFT($E1078,2))&gt;10,VALUE(LEFT($E1078,2)),"0"&amp;VALUE(LEFT($E1078,2))),Sheet1!$E:$E,Sheet1!$F:$F)&amp;"所在の"&amp;$D1078,IF(OR($B1078=1,$B1078=2),$D1078&amp;$C1078,IF($B1078=3,$D1078&amp;"学校",IF($B1078=6,_xlfn.TEXTBEFORE($D1078,"高専")&amp;$C1078,IF($B1078=8,$C1078&amp;"（"&amp;$D1078&amp;"）",IF($B1078=9,$D1078,""))))))</f>
        <v>小山南高等学校</v>
      </c>
    </row>
    <row r="1079" spans="1:8">
      <c r="A1079" s="4">
        <v>2</v>
      </c>
      <c r="B1079" s="7">
        <v>1</v>
      </c>
      <c r="C1079" s="7" t="str">
        <f t="shared" si="32"/>
        <v>高等学校</v>
      </c>
      <c r="D1079" s="7" t="s">
        <v>9543</v>
      </c>
      <c r="E1079" s="8" t="s">
        <v>9544</v>
      </c>
      <c r="F1079" s="4" t="str">
        <f>IFERROR(IF(VALUE(LEFT($E1079,5))&gt;50000,"",_xlfn.XLOOKUP(IF(VALUE(LEFT($E1079,2))&gt;9,VALUE(LEFT($E1079,2)),"0"&amp;VALUE(LEFT($E1079,2))),Sheet1!$E:$E,Sheet1!$F:$F)),"")</f>
        <v>栃木県</v>
      </c>
      <c r="G1079" s="4" t="str">
        <f t="shared" si="33"/>
        <v>公立</v>
      </c>
      <c r="H1079" s="7" t="str">
        <f>IF($D1079="上記以外の高等学校等",_xlfn.XLOOKUP(IF(VALUE(LEFT($E1079,2))&gt;10,VALUE(LEFT($E1079,2)),"0"&amp;VALUE(LEFT($E1079,2))),Sheet1!$E:$E,Sheet1!$F:$F)&amp;"所在の"&amp;$D1079,IF(OR($B1079=1,$B1079=2),$D1079&amp;$C1079,IF($B1079=3,$D1079&amp;"学校",IF($B1079=6,_xlfn.TEXTBEFORE($D1079,"高専")&amp;$C1079,IF($B1079=8,$C1079&amp;"（"&amp;$D1079&amp;"）",IF($B1079=9,$D1079,""))))))</f>
        <v>宇都宮北高等学校</v>
      </c>
    </row>
    <row r="1080" spans="1:8">
      <c r="A1080" s="4">
        <v>2</v>
      </c>
      <c r="B1080" s="7">
        <v>1</v>
      </c>
      <c r="C1080" s="7" t="str">
        <f t="shared" si="32"/>
        <v>高等学校</v>
      </c>
      <c r="D1080" s="7" t="s">
        <v>9541</v>
      </c>
      <c r="E1080" s="8" t="s">
        <v>9542</v>
      </c>
      <c r="F1080" s="4" t="str">
        <f>IFERROR(IF(VALUE(LEFT($E1080,5))&gt;50000,"",_xlfn.XLOOKUP(IF(VALUE(LEFT($E1080,2))&gt;9,VALUE(LEFT($E1080,2)),"0"&amp;VALUE(LEFT($E1080,2))),Sheet1!$E:$E,Sheet1!$F:$F)),"")</f>
        <v>栃木県</v>
      </c>
      <c r="G1080" s="4" t="str">
        <f t="shared" si="33"/>
        <v>公立</v>
      </c>
      <c r="H1080" s="7" t="str">
        <f>IF($D1080="上記以外の高等学校等",_xlfn.XLOOKUP(IF(VALUE(LEFT($E1080,2))&gt;10,VALUE(LEFT($E1080,2)),"0"&amp;VALUE(LEFT($E1080,2))),Sheet1!$E:$E,Sheet1!$F:$F)&amp;"所在の"&amp;$D1080,IF(OR($B1080=1,$B1080=2),$D1080&amp;$C1080,IF($B1080=3,$D1080&amp;"学校",IF($B1080=6,_xlfn.TEXTBEFORE($D1080,"高専")&amp;$C1080,IF($B1080=8,$C1080&amp;"（"&amp;$D1080&amp;"）",IF($B1080=9,$D1080,""))))))</f>
        <v>鹿沼東高等学校</v>
      </c>
    </row>
    <row r="1081" spans="1:8">
      <c r="A1081" s="4">
        <v>2</v>
      </c>
      <c r="B1081" s="7">
        <v>1</v>
      </c>
      <c r="C1081" s="7" t="str">
        <f t="shared" si="32"/>
        <v>高等学校</v>
      </c>
      <c r="D1081" s="7" t="s">
        <v>9539</v>
      </c>
      <c r="E1081" s="8" t="s">
        <v>9540</v>
      </c>
      <c r="F1081" s="4" t="str">
        <f>IFERROR(IF(VALUE(LEFT($E1081,5))&gt;50000,"",_xlfn.XLOOKUP(IF(VALUE(LEFT($E1081,2))&gt;9,VALUE(LEFT($E1081,2)),"0"&amp;VALUE(LEFT($E1081,2))),Sheet1!$E:$E,Sheet1!$F:$F)),"")</f>
        <v>栃木県</v>
      </c>
      <c r="G1081" s="4" t="str">
        <f t="shared" si="33"/>
        <v>公立</v>
      </c>
      <c r="H1081" s="7" t="str">
        <f>IF($D1081="上記以外の高等学校等",_xlfn.XLOOKUP(IF(VALUE(LEFT($E1081,2))&gt;10,VALUE(LEFT($E1081,2)),"0"&amp;VALUE(LEFT($E1081,2))),Sheet1!$E:$E,Sheet1!$F:$F)&amp;"所在の"&amp;$D1081,IF(OR($B1081=1,$B1081=2),$D1081&amp;$C1081,IF($B1081=3,$D1081&amp;"学校",IF($B1081=6,_xlfn.TEXTBEFORE($D1081,"高専")&amp;$C1081,IF($B1081=8,$C1081&amp;"（"&amp;$D1081&amp;"）",IF($B1081=9,$D1081,""))))))</f>
        <v>上三川高等学校</v>
      </c>
    </row>
    <row r="1082" spans="1:8">
      <c r="A1082" s="4">
        <v>2</v>
      </c>
      <c r="B1082" s="7">
        <v>1</v>
      </c>
      <c r="C1082" s="7" t="str">
        <f t="shared" si="32"/>
        <v>高等学校</v>
      </c>
      <c r="D1082" s="7" t="s">
        <v>9537</v>
      </c>
      <c r="E1082" s="8" t="s">
        <v>9538</v>
      </c>
      <c r="F1082" s="4" t="str">
        <f>IFERROR(IF(VALUE(LEFT($E1082,5))&gt;50000,"",_xlfn.XLOOKUP(IF(VALUE(LEFT($E1082,2))&gt;9,VALUE(LEFT($E1082,2)),"0"&amp;VALUE(LEFT($E1082,2))),Sheet1!$E:$E,Sheet1!$F:$F)),"")</f>
        <v>栃木県</v>
      </c>
      <c r="G1082" s="4" t="str">
        <f t="shared" si="33"/>
        <v>公立</v>
      </c>
      <c r="H1082" s="7" t="str">
        <f>IF($D1082="上記以外の高等学校等",_xlfn.XLOOKUP(IF(VALUE(LEFT($E1082,2))&gt;10,VALUE(LEFT($E1082,2)),"0"&amp;VALUE(LEFT($E1082,2))),Sheet1!$E:$E,Sheet1!$F:$F)&amp;"所在の"&amp;$D1082,IF(OR($B1082=1,$B1082=2),$D1082&amp;$C1082,IF($B1082=3,$D1082&amp;"学校",IF($B1082=6,_xlfn.TEXTBEFORE($D1082,"高専")&amp;$C1082,IF($B1082=8,$C1082&amp;"（"&amp;$D1082&amp;"）",IF($B1082=9,$D1082,""))))))</f>
        <v>宇都宮清陵高等学校</v>
      </c>
    </row>
    <row r="1083" spans="1:8">
      <c r="A1083" s="4">
        <v>2</v>
      </c>
      <c r="B1083" s="7">
        <v>1</v>
      </c>
      <c r="C1083" s="7" t="str">
        <f t="shared" si="32"/>
        <v>高等学校</v>
      </c>
      <c r="D1083" s="7" t="s">
        <v>9535</v>
      </c>
      <c r="E1083" s="8" t="s">
        <v>9536</v>
      </c>
      <c r="F1083" s="4" t="str">
        <f>IFERROR(IF(VALUE(LEFT($E1083,5))&gt;50000,"",_xlfn.XLOOKUP(IF(VALUE(LEFT($E1083,2))&gt;9,VALUE(LEFT($E1083,2)),"0"&amp;VALUE(LEFT($E1083,2))),Sheet1!$E:$E,Sheet1!$F:$F)),"")</f>
        <v>栃木県</v>
      </c>
      <c r="G1083" s="4" t="str">
        <f t="shared" si="33"/>
        <v>公立</v>
      </c>
      <c r="H1083" s="7" t="str">
        <f>IF($D1083="上記以外の高等学校等",_xlfn.XLOOKUP(IF(VALUE(LEFT($E1083,2))&gt;10,VALUE(LEFT($E1083,2)),"0"&amp;VALUE(LEFT($E1083,2))),Sheet1!$E:$E,Sheet1!$F:$F)&amp;"所在の"&amp;$D1083,IF(OR($B1083=1,$B1083=2),$D1083&amp;$C1083,IF($B1083=3,$D1083&amp;"学校",IF($B1083=6,_xlfn.TEXTBEFORE($D1083,"高専")&amp;$C1083,IF($B1083=8,$C1083&amp;"（"&amp;$D1083&amp;"）",IF($B1083=9,$D1083,""))))))</f>
        <v>小山西高等学校</v>
      </c>
    </row>
    <row r="1084" spans="1:8">
      <c r="A1084" s="4">
        <v>2</v>
      </c>
      <c r="B1084" s="7">
        <v>1</v>
      </c>
      <c r="C1084" s="7" t="str">
        <f t="shared" si="32"/>
        <v>高等学校</v>
      </c>
      <c r="D1084" s="7" t="s">
        <v>9533</v>
      </c>
      <c r="E1084" s="8" t="s">
        <v>9534</v>
      </c>
      <c r="F1084" s="4" t="str">
        <f>IFERROR(IF(VALUE(LEFT($E1084,5))&gt;50000,"",_xlfn.XLOOKUP(IF(VALUE(LEFT($E1084,2))&gt;9,VALUE(LEFT($E1084,2)),"0"&amp;VALUE(LEFT($E1084,2))),Sheet1!$E:$E,Sheet1!$F:$F)),"")</f>
        <v>栃木県</v>
      </c>
      <c r="G1084" s="4" t="str">
        <f t="shared" si="33"/>
        <v>公立</v>
      </c>
      <c r="H1084" s="7" t="str">
        <f>IF($D1084="上記以外の高等学校等",_xlfn.XLOOKUP(IF(VALUE(LEFT($E1084,2))&gt;10,VALUE(LEFT($E1084,2)),"0"&amp;VALUE(LEFT($E1084,2))),Sheet1!$E:$E,Sheet1!$F:$F)&amp;"所在の"&amp;$D1084,IF(OR($B1084=1,$B1084=2),$D1084&amp;$C1084,IF($B1084=3,$D1084&amp;"学校",IF($B1084=6,_xlfn.TEXTBEFORE($D1084,"高専")&amp;$C1084,IF($B1084=8,$C1084&amp;"（"&amp;$D1084&amp;"）",IF($B1084=9,$D1084,""))))))</f>
        <v>日光明峰高等学校</v>
      </c>
    </row>
    <row r="1085" spans="1:8">
      <c r="A1085" s="4">
        <v>2</v>
      </c>
      <c r="B1085" s="7">
        <v>1</v>
      </c>
      <c r="C1085" s="7" t="str">
        <f t="shared" si="32"/>
        <v>高等学校</v>
      </c>
      <c r="D1085" s="7" t="s">
        <v>9531</v>
      </c>
      <c r="E1085" s="8" t="s">
        <v>9532</v>
      </c>
      <c r="F1085" s="4" t="str">
        <f>IFERROR(IF(VALUE(LEFT($E1085,5))&gt;50000,"",_xlfn.XLOOKUP(IF(VALUE(LEFT($E1085,2))&gt;9,VALUE(LEFT($E1085,2)),"0"&amp;VALUE(LEFT($E1085,2))),Sheet1!$E:$E,Sheet1!$F:$F)),"")</f>
        <v>栃木県</v>
      </c>
      <c r="G1085" s="4" t="str">
        <f t="shared" si="33"/>
        <v>公立</v>
      </c>
      <c r="H1085" s="7" t="str">
        <f>IF($D1085="上記以外の高等学校等",_xlfn.XLOOKUP(IF(VALUE(LEFT($E1085,2))&gt;10,VALUE(LEFT($E1085,2)),"0"&amp;VALUE(LEFT($E1085,2))),Sheet1!$E:$E,Sheet1!$F:$F)&amp;"所在の"&amp;$D1085,IF(OR($B1085=1,$B1085=2),$D1085&amp;$C1085,IF($B1085=3,$D1085&amp;"学校",IF($B1085=6,_xlfn.TEXTBEFORE($D1085,"高専")&amp;$C1085,IF($B1085=8,$C1085&amp;"（"&amp;$D1085&amp;"）",IF($B1085=9,$D1085,""))))))</f>
        <v>益子芳星高等学校</v>
      </c>
    </row>
    <row r="1086" spans="1:8">
      <c r="A1086" s="4">
        <v>2</v>
      </c>
      <c r="B1086" s="7">
        <v>1</v>
      </c>
      <c r="C1086" s="7" t="str">
        <f t="shared" si="32"/>
        <v>高等学校</v>
      </c>
      <c r="D1086" s="7" t="s">
        <v>9529</v>
      </c>
      <c r="E1086" s="8" t="s">
        <v>9530</v>
      </c>
      <c r="F1086" s="4" t="str">
        <f>IFERROR(IF(VALUE(LEFT($E1086,5))&gt;50000,"",_xlfn.XLOOKUP(IF(VALUE(LEFT($E1086,2))&gt;9,VALUE(LEFT($E1086,2)),"0"&amp;VALUE(LEFT($E1086,2))),Sheet1!$E:$E,Sheet1!$F:$F)),"")</f>
        <v>栃木県</v>
      </c>
      <c r="G1086" s="4" t="str">
        <f t="shared" si="33"/>
        <v>公立</v>
      </c>
      <c r="H1086" s="7" t="str">
        <f>IF($D1086="上記以外の高等学校等",_xlfn.XLOOKUP(IF(VALUE(LEFT($E1086,2))&gt;10,VALUE(LEFT($E1086,2)),"0"&amp;VALUE(LEFT($E1086,2))),Sheet1!$E:$E,Sheet1!$F:$F)&amp;"所在の"&amp;$D1086,IF(OR($B1086=1,$B1086=2),$D1086&amp;$C1086,IF($B1086=3,$D1086&amp;"学校",IF($B1086=6,_xlfn.TEXTBEFORE($D1086,"高専")&amp;$C1086,IF($B1086=8,$C1086&amp;"（"&amp;$D1086&amp;"）",IF($B1086=9,$D1086,""))))))</f>
        <v>学悠館高等学校</v>
      </c>
    </row>
    <row r="1087" spans="1:8">
      <c r="A1087" s="4">
        <v>2</v>
      </c>
      <c r="B1087" s="7">
        <v>1</v>
      </c>
      <c r="C1087" s="7" t="str">
        <f t="shared" si="32"/>
        <v>高等学校</v>
      </c>
      <c r="D1087" s="7" t="s">
        <v>9527</v>
      </c>
      <c r="E1087" s="8" t="s">
        <v>9528</v>
      </c>
      <c r="F1087" s="4" t="str">
        <f>IFERROR(IF(VALUE(LEFT($E1087,5))&gt;50000,"",_xlfn.XLOOKUP(IF(VALUE(LEFT($E1087,2))&gt;9,VALUE(LEFT($E1087,2)),"0"&amp;VALUE(LEFT($E1087,2))),Sheet1!$E:$E,Sheet1!$F:$F)),"")</f>
        <v>栃木県</v>
      </c>
      <c r="G1087" s="4" t="str">
        <f t="shared" si="33"/>
        <v>公立</v>
      </c>
      <c r="H1087" s="7" t="str">
        <f>IF($D1087="上記以外の高等学校等",_xlfn.XLOOKUP(IF(VALUE(LEFT($E1087,2))&gt;10,VALUE(LEFT($E1087,2)),"0"&amp;VALUE(LEFT($E1087,2))),Sheet1!$E:$E,Sheet1!$F:$F)&amp;"所在の"&amp;$D1087,IF(OR($B1087=1,$B1087=2),$D1087&amp;$C1087,IF($B1087=3,$D1087&amp;"学校",IF($B1087=6,_xlfn.TEXTBEFORE($D1087,"高専")&amp;$C1087,IF($B1087=8,$C1087&amp;"（"&amp;$D1087&amp;"）",IF($B1087=9,$D1087,""))))))</f>
        <v>さくら清修高等学校</v>
      </c>
    </row>
    <row r="1088" spans="1:8">
      <c r="A1088" s="4">
        <v>2</v>
      </c>
      <c r="B1088" s="7">
        <v>1</v>
      </c>
      <c r="C1088" s="7" t="str">
        <f t="shared" si="32"/>
        <v>高等学校</v>
      </c>
      <c r="D1088" s="7" t="s">
        <v>9525</v>
      </c>
      <c r="E1088" s="8" t="s">
        <v>9526</v>
      </c>
      <c r="F1088" s="4" t="str">
        <f>IFERROR(IF(VALUE(LEFT($E1088,5))&gt;50000,"",_xlfn.XLOOKUP(IF(VALUE(LEFT($E1088,2))&gt;9,VALUE(LEFT($E1088,2)),"0"&amp;VALUE(LEFT($E1088,2))),Sheet1!$E:$E,Sheet1!$F:$F)),"")</f>
        <v>栃木県</v>
      </c>
      <c r="G1088" s="4" t="str">
        <f t="shared" si="33"/>
        <v>公立</v>
      </c>
      <c r="H1088" s="7" t="str">
        <f>IF($D1088="上記以外の高等学校等",_xlfn.XLOOKUP(IF(VALUE(LEFT($E1088,2))&gt;10,VALUE(LEFT($E1088,2)),"0"&amp;VALUE(LEFT($E1088,2))),Sheet1!$E:$E,Sheet1!$F:$F)&amp;"所在の"&amp;$D1088,IF(OR($B1088=1,$B1088=2),$D1088&amp;$C1088,IF($B1088=3,$D1088&amp;"学校",IF($B1088=6,_xlfn.TEXTBEFORE($D1088,"高専")&amp;$C1088,IF($B1088=8,$C1088&amp;"（"&amp;$D1088&amp;"）",IF($B1088=9,$D1088,""))))))</f>
        <v>栃木翔南高等学校</v>
      </c>
    </row>
    <row r="1089" spans="1:8">
      <c r="A1089" s="4">
        <v>2</v>
      </c>
      <c r="B1089" s="7">
        <v>1</v>
      </c>
      <c r="C1089" s="7" t="str">
        <f t="shared" si="32"/>
        <v>高等学校</v>
      </c>
      <c r="D1089" s="7" t="s">
        <v>9523</v>
      </c>
      <c r="E1089" s="8" t="s">
        <v>9524</v>
      </c>
      <c r="F1089" s="4" t="str">
        <f>IFERROR(IF(VALUE(LEFT($E1089,5))&gt;50000,"",_xlfn.XLOOKUP(IF(VALUE(LEFT($E1089,2))&gt;9,VALUE(LEFT($E1089,2)),"0"&amp;VALUE(LEFT($E1089,2))),Sheet1!$E:$E,Sheet1!$F:$F)),"")</f>
        <v>栃木県</v>
      </c>
      <c r="G1089" s="4" t="str">
        <f t="shared" si="33"/>
        <v>公立</v>
      </c>
      <c r="H1089" s="7" t="str">
        <f>IF($D1089="上記以外の高等学校等",_xlfn.XLOOKUP(IF(VALUE(LEFT($E1089,2))&gt;10,VALUE(LEFT($E1089,2)),"0"&amp;VALUE(LEFT($E1089,2))),Sheet1!$E:$E,Sheet1!$F:$F)&amp;"所在の"&amp;$D1089,IF(OR($B1089=1,$B1089=2),$D1089&amp;$C1089,IF($B1089=3,$D1089&amp;"学校",IF($B1089=6,_xlfn.TEXTBEFORE($D1089,"高専")&amp;$C1089,IF($B1089=8,$C1089&amp;"（"&amp;$D1089&amp;"）",IF($B1089=9,$D1089,""))))))</f>
        <v>足利清風高等学校</v>
      </c>
    </row>
    <row r="1090" spans="1:8">
      <c r="A1090" s="4">
        <v>2</v>
      </c>
      <c r="B1090" s="7">
        <v>1</v>
      </c>
      <c r="C1090" s="7" t="str">
        <f t="shared" si="32"/>
        <v>高等学校</v>
      </c>
      <c r="D1090" s="7" t="s">
        <v>9521</v>
      </c>
      <c r="E1090" s="8" t="s">
        <v>9522</v>
      </c>
      <c r="F1090" s="4" t="str">
        <f>IFERROR(IF(VALUE(LEFT($E1090,5))&gt;50000,"",_xlfn.XLOOKUP(IF(VALUE(LEFT($E1090,2))&gt;9,VALUE(LEFT($E1090,2)),"0"&amp;VALUE(LEFT($E1090,2))),Sheet1!$E:$E,Sheet1!$F:$F)),"")</f>
        <v>栃木県</v>
      </c>
      <c r="G1090" s="4" t="str">
        <f t="shared" si="33"/>
        <v>公立</v>
      </c>
      <c r="H1090" s="7" t="str">
        <f>IF($D1090="上記以外の高等学校等",_xlfn.XLOOKUP(IF(VALUE(LEFT($E1090,2))&gt;10,VALUE(LEFT($E1090,2)),"0"&amp;VALUE(LEFT($E1090,2))),Sheet1!$E:$E,Sheet1!$F:$F)&amp;"所在の"&amp;$D1090,IF(OR($B1090=1,$B1090=2),$D1090&amp;$C1090,IF($B1090=3,$D1090&amp;"学校",IF($B1090=6,_xlfn.TEXTBEFORE($D1090,"高専")&amp;$C1090,IF($B1090=8,$C1090&amp;"（"&amp;$D1090&amp;"）",IF($B1090=9,$D1090,""))))))</f>
        <v>鹿沼南高等学校</v>
      </c>
    </row>
    <row r="1091" spans="1:8">
      <c r="A1091" s="4">
        <v>2</v>
      </c>
      <c r="B1091" s="7">
        <v>1</v>
      </c>
      <c r="C1091" s="7" t="str">
        <f t="shared" ref="C1091:C1154" si="34">IF($B1091=1,"高等学校",IF($B1091=2,"中等教育学校",IF($B1091=3,"特別支援学校",IF($B1091=6,"高等専門学校",IF($B1091=8,"高等学校卒業程度認定試験等","")))))</f>
        <v>高等学校</v>
      </c>
      <c r="D1091" s="7" t="s">
        <v>9519</v>
      </c>
      <c r="E1091" s="8" t="s">
        <v>9520</v>
      </c>
      <c r="F1091" s="4" t="str">
        <f>IFERROR(IF(VALUE(LEFT($E1091,5))&gt;50000,"",_xlfn.XLOOKUP(IF(VALUE(LEFT($E1091,2))&gt;9,VALUE(LEFT($E1091,2)),"0"&amp;VALUE(LEFT($E1091,2))),Sheet1!$E:$E,Sheet1!$F:$F)),"")</f>
        <v>栃木県</v>
      </c>
      <c r="G1091" s="4" t="str">
        <f t="shared" ref="G1091:G1154" si="35">IF($A1091=1,"国立",IF($A1091=7,"私立",IF($A1091&lt;7,"公立","")))</f>
        <v>公立</v>
      </c>
      <c r="H1091" s="7" t="str">
        <f>IF($D1091="上記以外の高等学校等",_xlfn.XLOOKUP(IF(VALUE(LEFT($E1091,2))&gt;10,VALUE(LEFT($E1091,2)),"0"&amp;VALUE(LEFT($E1091,2))),Sheet1!$E:$E,Sheet1!$F:$F)&amp;"所在の"&amp;$D1091,IF(OR($B1091=1,$B1091=2),$D1091&amp;$C1091,IF($B1091=3,$D1091&amp;"学校",IF($B1091=6,_xlfn.TEXTBEFORE($D1091,"高専")&amp;$C1091,IF($B1091=8,$C1091&amp;"（"&amp;$D1091&amp;"）",IF($B1091=9,$D1091,""))))))</f>
        <v>佐野東高等学校</v>
      </c>
    </row>
    <row r="1092" spans="1:8">
      <c r="A1092" s="4">
        <v>2</v>
      </c>
      <c r="B1092" s="7">
        <v>1</v>
      </c>
      <c r="C1092" s="7" t="str">
        <f t="shared" si="34"/>
        <v>高等学校</v>
      </c>
      <c r="D1092" s="7" t="s">
        <v>9517</v>
      </c>
      <c r="E1092" s="8" t="s">
        <v>9518</v>
      </c>
      <c r="F1092" s="4" t="str">
        <f>IFERROR(IF(VALUE(LEFT($E1092,5))&gt;50000,"",_xlfn.XLOOKUP(IF(VALUE(LEFT($E1092,2))&gt;9,VALUE(LEFT($E1092,2)),"0"&amp;VALUE(LEFT($E1092,2))),Sheet1!$E:$E,Sheet1!$F:$F)),"")</f>
        <v>栃木県</v>
      </c>
      <c r="G1092" s="4" t="str">
        <f t="shared" si="35"/>
        <v>公立</v>
      </c>
      <c r="H1092" s="7" t="str">
        <f>IF($D1092="上記以外の高等学校等",_xlfn.XLOOKUP(IF(VALUE(LEFT($E1092,2))&gt;10,VALUE(LEFT($E1092,2)),"0"&amp;VALUE(LEFT($E1092,2))),Sheet1!$E:$E,Sheet1!$F:$F)&amp;"所在の"&amp;$D1092,IF(OR($B1092=1,$B1092=2),$D1092&amp;$C1092,IF($B1092=3,$D1092&amp;"学校",IF($B1092=6,_xlfn.TEXTBEFORE($D1092,"高専")&amp;$C1092,IF($B1092=8,$C1092&amp;"（"&amp;$D1092&amp;"）",IF($B1092=9,$D1092,""))))))</f>
        <v>佐野松桜高等学校</v>
      </c>
    </row>
    <row r="1093" spans="1:8">
      <c r="A1093" s="4">
        <v>2</v>
      </c>
      <c r="B1093" s="7">
        <v>1</v>
      </c>
      <c r="C1093" s="7" t="str">
        <f t="shared" si="34"/>
        <v>高等学校</v>
      </c>
      <c r="D1093" s="7" t="s">
        <v>9515</v>
      </c>
      <c r="E1093" s="8" t="s">
        <v>9516</v>
      </c>
      <c r="F1093" s="4" t="str">
        <f>IFERROR(IF(VALUE(LEFT($E1093,5))&gt;50000,"",_xlfn.XLOOKUP(IF(VALUE(LEFT($E1093,2))&gt;9,VALUE(LEFT($E1093,2)),"0"&amp;VALUE(LEFT($E1093,2))),Sheet1!$E:$E,Sheet1!$F:$F)),"")</f>
        <v>栃木県</v>
      </c>
      <c r="G1093" s="4" t="str">
        <f t="shared" si="35"/>
        <v>公立</v>
      </c>
      <c r="H1093" s="7" t="str">
        <f>IF($D1093="上記以外の高等学校等",_xlfn.XLOOKUP(IF(VALUE(LEFT($E1093,2))&gt;10,VALUE(LEFT($E1093,2)),"0"&amp;VALUE(LEFT($E1093,2))),Sheet1!$E:$E,Sheet1!$F:$F)&amp;"所在の"&amp;$D1093,IF(OR($B1093=1,$B1093=2),$D1093&amp;$C1093,IF($B1093=3,$D1093&amp;"学校",IF($B1093=6,_xlfn.TEXTBEFORE($D1093,"高専")&amp;$C1093,IF($B1093=8,$C1093&amp;"（"&amp;$D1093&amp;"）",IF($B1093=9,$D1093,""))))))</f>
        <v>宇都宮中央高等学校</v>
      </c>
    </row>
    <row r="1094" spans="1:8">
      <c r="A1094" s="4">
        <v>2</v>
      </c>
      <c r="B1094" s="7">
        <v>3</v>
      </c>
      <c r="C1094" s="7" t="str">
        <f t="shared" si="34"/>
        <v>特別支援学校</v>
      </c>
      <c r="D1094" s="7" t="s">
        <v>9513</v>
      </c>
      <c r="E1094" s="8" t="s">
        <v>9514</v>
      </c>
      <c r="F1094" s="4" t="str">
        <f>IFERROR(IF(VALUE(LEFT($E1094,5))&gt;50000,"",_xlfn.XLOOKUP(IF(VALUE(LEFT($E1094,2))&gt;9,VALUE(LEFT($E1094,2)),"0"&amp;VALUE(LEFT($E1094,2))),Sheet1!$E:$E,Sheet1!$F:$F)),"")</f>
        <v>栃木県</v>
      </c>
      <c r="G1094" s="4" t="str">
        <f t="shared" si="35"/>
        <v>公立</v>
      </c>
      <c r="H1094" s="7" t="str">
        <f>IF($D1094="上記以外の高等学校等",_xlfn.XLOOKUP(IF(VALUE(LEFT($E1094,2))&gt;10,VALUE(LEFT($E1094,2)),"0"&amp;VALUE(LEFT($E1094,2))),Sheet1!$E:$E,Sheet1!$F:$F)&amp;"所在の"&amp;$D1094,IF(OR($B1094=1,$B1094=2),$D1094&amp;$C1094,IF($B1094=3,$D1094&amp;"学校",IF($B1094=6,_xlfn.TEXTBEFORE($D1094,"高専")&amp;$C1094,IF($B1094=8,$C1094&amp;"（"&amp;$D1094&amp;"）",IF($B1094=9,$D1094,""))))))</f>
        <v>宇都宮青葉高等学園学校</v>
      </c>
    </row>
    <row r="1095" spans="1:8">
      <c r="A1095" s="4">
        <v>2</v>
      </c>
      <c r="B1095" s="7">
        <v>3</v>
      </c>
      <c r="C1095" s="7" t="str">
        <f t="shared" si="34"/>
        <v>特別支援学校</v>
      </c>
      <c r="D1095" s="7" t="s">
        <v>9511</v>
      </c>
      <c r="E1095" s="8" t="s">
        <v>9512</v>
      </c>
      <c r="F1095" s="4" t="str">
        <f>IFERROR(IF(VALUE(LEFT($E1095,5))&gt;50000,"",_xlfn.XLOOKUP(IF(VALUE(LEFT($E1095,2))&gt;9,VALUE(LEFT($E1095,2)),"0"&amp;VALUE(LEFT($E1095,2))),Sheet1!$E:$E,Sheet1!$F:$F)),"")</f>
        <v>栃木県</v>
      </c>
      <c r="G1095" s="4" t="str">
        <f t="shared" si="35"/>
        <v>公立</v>
      </c>
      <c r="H1095" s="7" t="str">
        <f>IF($D1095="上記以外の高等学校等",_xlfn.XLOOKUP(IF(VALUE(LEFT($E1095,2))&gt;10,VALUE(LEFT($E1095,2)),"0"&amp;VALUE(LEFT($E1095,2))),Sheet1!$E:$E,Sheet1!$F:$F)&amp;"所在の"&amp;$D1095,IF(OR($B1095=1,$B1095=2),$D1095&amp;$C1095,IF($B1095=3,$D1095&amp;"学校",IF($B1095=6,_xlfn.TEXTBEFORE($D1095,"高専")&amp;$C1095,IF($B1095=8,$C1095&amp;"（"&amp;$D1095&amp;"）",IF($B1095=9,$D1095,""))))))</f>
        <v>岡本特別支援学校</v>
      </c>
    </row>
    <row r="1096" spans="1:8">
      <c r="A1096" s="4">
        <v>2</v>
      </c>
      <c r="B1096" s="7">
        <v>3</v>
      </c>
      <c r="C1096" s="7" t="str">
        <f t="shared" si="34"/>
        <v>特別支援学校</v>
      </c>
      <c r="D1096" s="7" t="s">
        <v>9509</v>
      </c>
      <c r="E1096" s="8" t="s">
        <v>9510</v>
      </c>
      <c r="F1096" s="4" t="str">
        <f>IFERROR(IF(VALUE(LEFT($E1096,5))&gt;50000,"",_xlfn.XLOOKUP(IF(VALUE(LEFT($E1096,2))&gt;9,VALUE(LEFT($E1096,2)),"0"&amp;VALUE(LEFT($E1096,2))),Sheet1!$E:$E,Sheet1!$F:$F)),"")</f>
        <v>栃木県</v>
      </c>
      <c r="G1096" s="4" t="str">
        <f t="shared" si="35"/>
        <v>公立</v>
      </c>
      <c r="H1096" s="7" t="str">
        <f>IF($D1096="上記以外の高等学校等",_xlfn.XLOOKUP(IF(VALUE(LEFT($E1096,2))&gt;10,VALUE(LEFT($E1096,2)),"0"&amp;VALUE(LEFT($E1096,2))),Sheet1!$E:$E,Sheet1!$F:$F)&amp;"所在の"&amp;$D1096,IF(OR($B1096=1,$B1096=2),$D1096&amp;$C1096,IF($B1096=3,$D1096&amp;"学校",IF($B1096=6,_xlfn.TEXTBEFORE($D1096,"高専")&amp;$C1096,IF($B1096=8,$C1096&amp;"（"&amp;$D1096&amp;"）",IF($B1096=9,$D1096,""))))))</f>
        <v>足利特別支援学校</v>
      </c>
    </row>
    <row r="1097" spans="1:8">
      <c r="A1097" s="4">
        <v>2</v>
      </c>
      <c r="B1097" s="7">
        <v>3</v>
      </c>
      <c r="C1097" s="7" t="str">
        <f t="shared" si="34"/>
        <v>特別支援学校</v>
      </c>
      <c r="D1097" s="7" t="s">
        <v>9507</v>
      </c>
      <c r="E1097" s="8" t="s">
        <v>9508</v>
      </c>
      <c r="F1097" s="4" t="str">
        <f>IFERROR(IF(VALUE(LEFT($E1097,5))&gt;50000,"",_xlfn.XLOOKUP(IF(VALUE(LEFT($E1097,2))&gt;9,VALUE(LEFT($E1097,2)),"0"&amp;VALUE(LEFT($E1097,2))),Sheet1!$E:$E,Sheet1!$F:$F)),"")</f>
        <v>栃木県</v>
      </c>
      <c r="G1097" s="4" t="str">
        <f t="shared" si="35"/>
        <v>公立</v>
      </c>
      <c r="H1097" s="7" t="str">
        <f>IF($D1097="上記以外の高等学校等",_xlfn.XLOOKUP(IF(VALUE(LEFT($E1097,2))&gt;10,VALUE(LEFT($E1097,2)),"0"&amp;VALUE(LEFT($E1097,2))),Sheet1!$E:$E,Sheet1!$F:$F)&amp;"所在の"&amp;$D1097,IF(OR($B1097=1,$B1097=2),$D1097&amp;$C1097,IF($B1097=3,$D1097&amp;"学校",IF($B1097=6,_xlfn.TEXTBEFORE($D1097,"高専")&amp;$C1097,IF($B1097=8,$C1097&amp;"（"&amp;$D1097&amp;"）",IF($B1097=9,$D1097,""))))))</f>
        <v>今市特別支援学校</v>
      </c>
    </row>
    <row r="1098" spans="1:8">
      <c r="A1098" s="4">
        <v>2</v>
      </c>
      <c r="B1098" s="7">
        <v>3</v>
      </c>
      <c r="C1098" s="7" t="str">
        <f t="shared" si="34"/>
        <v>特別支援学校</v>
      </c>
      <c r="D1098" s="7" t="s">
        <v>9505</v>
      </c>
      <c r="E1098" s="8" t="s">
        <v>9506</v>
      </c>
      <c r="F1098" s="4" t="str">
        <f>IFERROR(IF(VALUE(LEFT($E1098,5))&gt;50000,"",_xlfn.XLOOKUP(IF(VALUE(LEFT($E1098,2))&gt;9,VALUE(LEFT($E1098,2)),"0"&amp;VALUE(LEFT($E1098,2))),Sheet1!$E:$E,Sheet1!$F:$F)),"")</f>
        <v>栃木県</v>
      </c>
      <c r="G1098" s="4" t="str">
        <f t="shared" si="35"/>
        <v>公立</v>
      </c>
      <c r="H1098" s="7" t="str">
        <f>IF($D1098="上記以外の高等学校等",_xlfn.XLOOKUP(IF(VALUE(LEFT($E1098,2))&gt;10,VALUE(LEFT($E1098,2)),"0"&amp;VALUE(LEFT($E1098,2))),Sheet1!$E:$E,Sheet1!$F:$F)&amp;"所在の"&amp;$D1098,IF(OR($B1098=1,$B1098=2),$D1098&amp;$C1098,IF($B1098=3,$D1098&amp;"学校",IF($B1098=6,_xlfn.TEXTBEFORE($D1098,"高専")&amp;$C1098,IF($B1098=8,$C1098&amp;"（"&amp;$D1098&amp;"）",IF($B1098=9,$D1098,""))))))</f>
        <v>南那須特別支援学校</v>
      </c>
    </row>
    <row r="1099" spans="1:8">
      <c r="A1099" s="4">
        <v>2</v>
      </c>
      <c r="B1099" s="7">
        <v>3</v>
      </c>
      <c r="C1099" s="7" t="str">
        <f t="shared" si="34"/>
        <v>特別支援学校</v>
      </c>
      <c r="D1099" s="7" t="s">
        <v>612</v>
      </c>
      <c r="E1099" s="8" t="s">
        <v>9504</v>
      </c>
      <c r="F1099" s="4" t="str">
        <f>IFERROR(IF(VALUE(LEFT($E1099,5))&gt;50000,"",_xlfn.XLOOKUP(IF(VALUE(LEFT($E1099,2))&gt;9,VALUE(LEFT($E1099,2)),"0"&amp;VALUE(LEFT($E1099,2))),Sheet1!$E:$E,Sheet1!$F:$F)),"")</f>
        <v>栃木県</v>
      </c>
      <c r="G1099" s="4" t="str">
        <f t="shared" si="35"/>
        <v>公立</v>
      </c>
      <c r="H1099" s="7" t="str">
        <f>IF($D1099="上記以外の高等学校等",_xlfn.XLOOKUP(IF(VALUE(LEFT($E1099,2))&gt;10,VALUE(LEFT($E1099,2)),"0"&amp;VALUE(LEFT($E1099,2))),Sheet1!$E:$E,Sheet1!$F:$F)&amp;"所在の"&amp;$D1099,IF(OR($B1099=1,$B1099=2),$D1099&amp;$C1099,IF($B1099=3,$D1099&amp;"学校",IF($B1099=6,_xlfn.TEXTBEFORE($D1099,"高専")&amp;$C1099,IF($B1099=8,$C1099&amp;"（"&amp;$D1099&amp;"）",IF($B1099=9,$D1099,""))))))</f>
        <v>盲学校</v>
      </c>
    </row>
    <row r="1100" spans="1:8">
      <c r="A1100" s="4">
        <v>2</v>
      </c>
      <c r="B1100" s="7">
        <v>3</v>
      </c>
      <c r="C1100" s="7" t="str">
        <f t="shared" si="34"/>
        <v>特別支援学校</v>
      </c>
      <c r="D1100" s="7" t="s">
        <v>4734</v>
      </c>
      <c r="E1100" s="8" t="s">
        <v>9503</v>
      </c>
      <c r="F1100" s="4" t="str">
        <f>IFERROR(IF(VALUE(LEFT($E1100,5))&gt;50000,"",_xlfn.XLOOKUP(IF(VALUE(LEFT($E1100,2))&gt;9,VALUE(LEFT($E1100,2)),"0"&amp;VALUE(LEFT($E1100,2))),Sheet1!$E:$E,Sheet1!$F:$F)),"")</f>
        <v>栃木県</v>
      </c>
      <c r="G1100" s="4" t="str">
        <f t="shared" si="35"/>
        <v>公立</v>
      </c>
      <c r="H1100" s="7" t="str">
        <f>IF($D1100="上記以外の高等学校等",_xlfn.XLOOKUP(IF(VALUE(LEFT($E1100,2))&gt;10,VALUE(LEFT($E1100,2)),"0"&amp;VALUE(LEFT($E1100,2))),Sheet1!$E:$E,Sheet1!$F:$F)&amp;"所在の"&amp;$D1100,IF(OR($B1100=1,$B1100=2),$D1100&amp;$C1100,IF($B1100=3,$D1100&amp;"学校",IF($B1100=6,_xlfn.TEXTBEFORE($D1100,"高専")&amp;$C1100,IF($B1100=8,$C1100&amp;"（"&amp;$D1100&amp;"）",IF($B1100=9,$D1100,""))))))</f>
        <v>聾学校</v>
      </c>
    </row>
    <row r="1101" spans="1:8">
      <c r="A1101" s="4">
        <v>2</v>
      </c>
      <c r="B1101" s="7">
        <v>3</v>
      </c>
      <c r="C1101" s="7" t="str">
        <f t="shared" si="34"/>
        <v>特別支援学校</v>
      </c>
      <c r="D1101" s="7" t="s">
        <v>9501</v>
      </c>
      <c r="E1101" s="8" t="s">
        <v>9502</v>
      </c>
      <c r="F1101" s="4" t="str">
        <f>IFERROR(IF(VALUE(LEFT($E1101,5))&gt;50000,"",_xlfn.XLOOKUP(IF(VALUE(LEFT($E1101,2))&gt;9,VALUE(LEFT($E1101,2)),"0"&amp;VALUE(LEFT($E1101,2))),Sheet1!$E:$E,Sheet1!$F:$F)),"")</f>
        <v>栃木県</v>
      </c>
      <c r="G1101" s="4" t="str">
        <f t="shared" si="35"/>
        <v>公立</v>
      </c>
      <c r="H1101" s="7" t="str">
        <f>IF($D1101="上記以外の高等学校等",_xlfn.XLOOKUP(IF(VALUE(LEFT($E1101,2))&gt;10,VALUE(LEFT($E1101,2)),"0"&amp;VALUE(LEFT($E1101,2))),Sheet1!$E:$E,Sheet1!$F:$F)&amp;"所在の"&amp;$D1101,IF(OR($B1101=1,$B1101=2),$D1101&amp;$C1101,IF($B1101=3,$D1101&amp;"学校",IF($B1101=6,_xlfn.TEXTBEFORE($D1101,"高専")&amp;$C1101,IF($B1101=8,$C1101&amp;"（"&amp;$D1101&amp;"）",IF($B1101=9,$D1101,""))))))</f>
        <v>のざわ特別支援学校</v>
      </c>
    </row>
    <row r="1102" spans="1:8">
      <c r="A1102" s="4">
        <v>2</v>
      </c>
      <c r="B1102" s="7">
        <v>3</v>
      </c>
      <c r="C1102" s="7" t="str">
        <f t="shared" si="34"/>
        <v>特別支援学校</v>
      </c>
      <c r="D1102" s="7" t="s">
        <v>9499</v>
      </c>
      <c r="E1102" s="8" t="s">
        <v>9500</v>
      </c>
      <c r="F1102" s="4" t="str">
        <f>IFERROR(IF(VALUE(LEFT($E1102,5))&gt;50000,"",_xlfn.XLOOKUP(IF(VALUE(LEFT($E1102,2))&gt;9,VALUE(LEFT($E1102,2)),"0"&amp;VALUE(LEFT($E1102,2))),Sheet1!$E:$E,Sheet1!$F:$F)),"")</f>
        <v>栃木県</v>
      </c>
      <c r="G1102" s="4" t="str">
        <f t="shared" si="35"/>
        <v>公立</v>
      </c>
      <c r="H1102" s="7" t="str">
        <f>IF($D1102="上記以外の高等学校等",_xlfn.XLOOKUP(IF(VALUE(LEFT($E1102,2))&gt;10,VALUE(LEFT($E1102,2)),"0"&amp;VALUE(LEFT($E1102,2))),Sheet1!$E:$E,Sheet1!$F:$F)&amp;"所在の"&amp;$D1102,IF(OR($B1102=1,$B1102=2),$D1102&amp;$C1102,IF($B1102=3,$D1102&amp;"学校",IF($B1102=6,_xlfn.TEXTBEFORE($D1102,"高専")&amp;$C1102,IF($B1102=8,$C1102&amp;"（"&amp;$D1102&amp;"）",IF($B1102=9,$D1102,""))))))</f>
        <v>栃木特別支援学校</v>
      </c>
    </row>
    <row r="1103" spans="1:8">
      <c r="A1103" s="4">
        <v>2</v>
      </c>
      <c r="B1103" s="7">
        <v>3</v>
      </c>
      <c r="C1103" s="7" t="str">
        <f t="shared" si="34"/>
        <v>特別支援学校</v>
      </c>
      <c r="D1103" s="7" t="s">
        <v>9497</v>
      </c>
      <c r="E1103" s="8" t="s">
        <v>9498</v>
      </c>
      <c r="F1103" s="4" t="str">
        <f>IFERROR(IF(VALUE(LEFT($E1103,5))&gt;50000,"",_xlfn.XLOOKUP(IF(VALUE(LEFT($E1103,2))&gt;9,VALUE(LEFT($E1103,2)),"0"&amp;VALUE(LEFT($E1103,2))),Sheet1!$E:$E,Sheet1!$F:$F)),"")</f>
        <v>栃木県</v>
      </c>
      <c r="G1103" s="4" t="str">
        <f t="shared" si="35"/>
        <v>公立</v>
      </c>
      <c r="H1103" s="7" t="str">
        <f>IF($D1103="上記以外の高等学校等",_xlfn.XLOOKUP(IF(VALUE(LEFT($E1103,2))&gt;10,VALUE(LEFT($E1103,2)),"0"&amp;VALUE(LEFT($E1103,2))),Sheet1!$E:$E,Sheet1!$F:$F)&amp;"所在の"&amp;$D1103,IF(OR($B1103=1,$B1103=2),$D1103&amp;$C1103,IF($B1103=3,$D1103&amp;"学校",IF($B1103=6,_xlfn.TEXTBEFORE($D1103,"高専")&amp;$C1103,IF($B1103=8,$C1103&amp;"（"&amp;$D1103&amp;"）",IF($B1103=9,$D1103,""))))))</f>
        <v>那須特別支援学校</v>
      </c>
    </row>
    <row r="1104" spans="1:8">
      <c r="A1104" s="4">
        <v>2</v>
      </c>
      <c r="B1104" s="7">
        <v>3</v>
      </c>
      <c r="C1104" s="7" t="str">
        <f t="shared" si="34"/>
        <v>特別支援学校</v>
      </c>
      <c r="D1104" s="7" t="s">
        <v>9495</v>
      </c>
      <c r="E1104" s="8" t="s">
        <v>9496</v>
      </c>
      <c r="F1104" s="4" t="str">
        <f>IFERROR(IF(VALUE(LEFT($E1104,5))&gt;50000,"",_xlfn.XLOOKUP(IF(VALUE(LEFT($E1104,2))&gt;9,VALUE(LEFT($E1104,2)),"0"&amp;VALUE(LEFT($E1104,2))),Sheet1!$E:$E,Sheet1!$F:$F)),"")</f>
        <v>栃木県</v>
      </c>
      <c r="G1104" s="4" t="str">
        <f t="shared" si="35"/>
        <v>公立</v>
      </c>
      <c r="H1104" s="7" t="str">
        <f>IF($D1104="上記以外の高等学校等",_xlfn.XLOOKUP(IF(VALUE(LEFT($E1104,2))&gt;10,VALUE(LEFT($E1104,2)),"0"&amp;VALUE(LEFT($E1104,2))),Sheet1!$E:$E,Sheet1!$F:$F)&amp;"所在の"&amp;$D1104,IF(OR($B1104=1,$B1104=2),$D1104&amp;$C1104,IF($B1104=3,$D1104&amp;"学校",IF($B1104=6,_xlfn.TEXTBEFORE($D1104,"高専")&amp;$C1104,IF($B1104=8,$C1104&amp;"（"&amp;$D1104&amp;"）",IF($B1104=9,$D1104,""))))))</f>
        <v>富屋特別支援学校</v>
      </c>
    </row>
    <row r="1105" spans="1:8">
      <c r="A1105" s="4">
        <v>2</v>
      </c>
      <c r="B1105" s="7">
        <v>3</v>
      </c>
      <c r="C1105" s="7" t="str">
        <f t="shared" si="34"/>
        <v>特別支援学校</v>
      </c>
      <c r="D1105" s="7" t="s">
        <v>9493</v>
      </c>
      <c r="E1105" s="8" t="s">
        <v>9494</v>
      </c>
      <c r="F1105" s="4" t="str">
        <f>IFERROR(IF(VALUE(LEFT($E1105,5))&gt;50000,"",_xlfn.XLOOKUP(IF(VALUE(LEFT($E1105,2))&gt;9,VALUE(LEFT($E1105,2)),"0"&amp;VALUE(LEFT($E1105,2))),Sheet1!$E:$E,Sheet1!$F:$F)),"")</f>
        <v>栃木県</v>
      </c>
      <c r="G1105" s="4" t="str">
        <f t="shared" si="35"/>
        <v>公立</v>
      </c>
      <c r="H1105" s="7" t="str">
        <f>IF($D1105="上記以外の高等学校等",_xlfn.XLOOKUP(IF(VALUE(LEFT($E1105,2))&gt;10,VALUE(LEFT($E1105,2)),"0"&amp;VALUE(LEFT($E1105,2))),Sheet1!$E:$E,Sheet1!$F:$F)&amp;"所在の"&amp;$D1105,IF(OR($B1105=1,$B1105=2),$D1105&amp;$C1105,IF($B1105=3,$D1105&amp;"学校",IF($B1105=6,_xlfn.TEXTBEFORE($D1105,"高専")&amp;$C1105,IF($B1105=8,$C1105&amp;"（"&amp;$D1105&amp;"）",IF($B1105=9,$D1105,""))))))</f>
        <v>足利中央特別支援学校</v>
      </c>
    </row>
    <row r="1106" spans="1:8">
      <c r="A1106" s="4">
        <v>2</v>
      </c>
      <c r="B1106" s="7">
        <v>3</v>
      </c>
      <c r="C1106" s="7" t="str">
        <f t="shared" si="34"/>
        <v>特別支援学校</v>
      </c>
      <c r="D1106" s="7" t="s">
        <v>9491</v>
      </c>
      <c r="E1106" s="8" t="s">
        <v>9492</v>
      </c>
      <c r="F1106" s="4" t="str">
        <f>IFERROR(IF(VALUE(LEFT($E1106,5))&gt;50000,"",_xlfn.XLOOKUP(IF(VALUE(LEFT($E1106,2))&gt;9,VALUE(LEFT($E1106,2)),"0"&amp;VALUE(LEFT($E1106,2))),Sheet1!$E:$E,Sheet1!$F:$F)),"")</f>
        <v>栃木県</v>
      </c>
      <c r="G1106" s="4" t="str">
        <f t="shared" si="35"/>
        <v>公立</v>
      </c>
      <c r="H1106" s="7" t="str">
        <f>IF($D1106="上記以外の高等学校等",_xlfn.XLOOKUP(IF(VALUE(LEFT($E1106,2))&gt;10,VALUE(LEFT($E1106,2)),"0"&amp;VALUE(LEFT($E1106,2))),Sheet1!$E:$E,Sheet1!$F:$F)&amp;"所在の"&amp;$D1106,IF(OR($B1106=1,$B1106=2),$D1106&amp;$C1106,IF($B1106=3,$D1106&amp;"学校",IF($B1106=6,_xlfn.TEXTBEFORE($D1106,"高専")&amp;$C1106,IF($B1106=8,$C1106&amp;"（"&amp;$D1106&amp;"）",IF($B1106=9,$D1106,""))))))</f>
        <v>益子特別支援学校</v>
      </c>
    </row>
    <row r="1107" spans="1:8">
      <c r="A1107" s="4">
        <v>2</v>
      </c>
      <c r="B1107" s="7">
        <v>3</v>
      </c>
      <c r="C1107" s="7" t="str">
        <f t="shared" si="34"/>
        <v>特別支援学校</v>
      </c>
      <c r="D1107" s="7" t="s">
        <v>9489</v>
      </c>
      <c r="E1107" s="8" t="s">
        <v>9490</v>
      </c>
      <c r="F1107" s="4" t="str">
        <f>IFERROR(IF(VALUE(LEFT($E1107,5))&gt;50000,"",_xlfn.XLOOKUP(IF(VALUE(LEFT($E1107,2))&gt;9,VALUE(LEFT($E1107,2)),"0"&amp;VALUE(LEFT($E1107,2))),Sheet1!$E:$E,Sheet1!$F:$F)),"")</f>
        <v>栃木県</v>
      </c>
      <c r="G1107" s="4" t="str">
        <f t="shared" si="35"/>
        <v>公立</v>
      </c>
      <c r="H1107" s="7" t="str">
        <f>IF($D1107="上記以外の高等学校等",_xlfn.XLOOKUP(IF(VALUE(LEFT($E1107,2))&gt;10,VALUE(LEFT($E1107,2)),"0"&amp;VALUE(LEFT($E1107,2))),Sheet1!$E:$E,Sheet1!$F:$F)&amp;"所在の"&amp;$D1107,IF(OR($B1107=1,$B1107=2),$D1107&amp;$C1107,IF($B1107=3,$D1107&amp;"学校",IF($B1107=6,_xlfn.TEXTBEFORE($D1107,"高専")&amp;$C1107,IF($B1107=8,$C1107&amp;"（"&amp;$D1107&amp;"）",IF($B1107=9,$D1107,""))))))</f>
        <v>国分寺特別支援学校</v>
      </c>
    </row>
    <row r="1108" spans="1:8">
      <c r="A1108" s="4">
        <v>7</v>
      </c>
      <c r="B1108" s="7">
        <v>1</v>
      </c>
      <c r="C1108" s="7" t="str">
        <f t="shared" si="34"/>
        <v>高等学校</v>
      </c>
      <c r="D1108" s="7" t="s">
        <v>9487</v>
      </c>
      <c r="E1108" s="8" t="s">
        <v>9488</v>
      </c>
      <c r="F1108" s="4" t="str">
        <f>IFERROR(IF(VALUE(LEFT($E1108,5))&gt;50000,"",_xlfn.XLOOKUP(IF(VALUE(LEFT($E1108,2))&gt;9,VALUE(LEFT($E1108,2)),"0"&amp;VALUE(LEFT($E1108,2))),Sheet1!$E:$E,Sheet1!$F:$F)),"")</f>
        <v>栃木県</v>
      </c>
      <c r="G1108" s="4" t="str">
        <f t="shared" si="35"/>
        <v>私立</v>
      </c>
      <c r="H1108" s="7" t="str">
        <f>IF($D1108="上記以外の高等学校等",_xlfn.XLOOKUP(IF(VALUE(LEFT($E1108,2))&gt;10,VALUE(LEFT($E1108,2)),"0"&amp;VALUE(LEFT($E1108,2))),Sheet1!$E:$E,Sheet1!$F:$F)&amp;"所在の"&amp;$D1108,IF(OR($B1108=1,$B1108=2),$D1108&amp;$C1108,IF($B1108=3,$D1108&amp;"学校",IF($B1108=6,_xlfn.TEXTBEFORE($D1108,"高専")&amp;$C1108,IF($B1108=8,$C1108&amp;"（"&amp;$D1108&amp;"）",IF($B1108=9,$D1108,""))))))</f>
        <v>作新学院高等学校</v>
      </c>
    </row>
    <row r="1109" spans="1:8">
      <c r="A1109" s="4">
        <v>7</v>
      </c>
      <c r="B1109" s="7">
        <v>1</v>
      </c>
      <c r="C1109" s="7" t="str">
        <f t="shared" si="34"/>
        <v>高等学校</v>
      </c>
      <c r="D1109" s="7" t="s">
        <v>9485</v>
      </c>
      <c r="E1109" s="8" t="s">
        <v>9486</v>
      </c>
      <c r="F1109" s="4" t="str">
        <f>IFERROR(IF(VALUE(LEFT($E1109,5))&gt;50000,"",_xlfn.XLOOKUP(IF(VALUE(LEFT($E1109,2))&gt;9,VALUE(LEFT($E1109,2)),"0"&amp;VALUE(LEFT($E1109,2))),Sheet1!$E:$E,Sheet1!$F:$F)),"")</f>
        <v>栃木県</v>
      </c>
      <c r="G1109" s="4" t="str">
        <f t="shared" si="35"/>
        <v>私立</v>
      </c>
      <c r="H1109" s="7" t="str">
        <f>IF($D1109="上記以外の高等学校等",_xlfn.XLOOKUP(IF(VALUE(LEFT($E1109,2))&gt;10,VALUE(LEFT($E1109,2)),"0"&amp;VALUE(LEFT($E1109,2))),Sheet1!$E:$E,Sheet1!$F:$F)&amp;"所在の"&amp;$D1109,IF(OR($B1109=1,$B1109=2),$D1109&amp;$C1109,IF($B1109=3,$D1109&amp;"学校",IF($B1109=6,_xlfn.TEXTBEFORE($D1109,"高専")&amp;$C1109,IF($B1109=8,$C1109&amp;"（"&amp;$D1109&amp;"）",IF($B1109=9,$D1109,""))))))</f>
        <v>文星芸術大学附属高等学校</v>
      </c>
    </row>
    <row r="1110" spans="1:8">
      <c r="A1110" s="4">
        <v>7</v>
      </c>
      <c r="B1110" s="7">
        <v>1</v>
      </c>
      <c r="C1110" s="7" t="str">
        <f t="shared" si="34"/>
        <v>高等学校</v>
      </c>
      <c r="D1110" s="7" t="s">
        <v>9483</v>
      </c>
      <c r="E1110" s="8" t="s">
        <v>9484</v>
      </c>
      <c r="F1110" s="4" t="str">
        <f>IFERROR(IF(VALUE(LEFT($E1110,5))&gt;50000,"",_xlfn.XLOOKUP(IF(VALUE(LEFT($E1110,2))&gt;9,VALUE(LEFT($E1110,2)),"0"&amp;VALUE(LEFT($E1110,2))),Sheet1!$E:$E,Sheet1!$F:$F)),"")</f>
        <v>栃木県</v>
      </c>
      <c r="G1110" s="4" t="str">
        <f t="shared" si="35"/>
        <v>私立</v>
      </c>
      <c r="H1110" s="7" t="str">
        <f>IF($D1110="上記以外の高等学校等",_xlfn.XLOOKUP(IF(VALUE(LEFT($E1110,2))&gt;10,VALUE(LEFT($E1110,2)),"0"&amp;VALUE(LEFT($E1110,2))),Sheet1!$E:$E,Sheet1!$F:$F)&amp;"所在の"&amp;$D1110,IF(OR($B1110=1,$B1110=2),$D1110&amp;$C1110,IF($B1110=3,$D1110&amp;"学校",IF($B1110=6,_xlfn.TEXTBEFORE($D1110,"高専")&amp;$C1110,IF($B1110=8,$C1110&amp;"（"&amp;$D1110&amp;"）",IF($B1110=9,$D1110,""))))))</f>
        <v>宇都宮文星女子高等学校</v>
      </c>
    </row>
    <row r="1111" spans="1:8">
      <c r="A1111" s="4">
        <v>7</v>
      </c>
      <c r="B1111" s="7">
        <v>1</v>
      </c>
      <c r="C1111" s="7" t="str">
        <f t="shared" si="34"/>
        <v>高等学校</v>
      </c>
      <c r="D1111" s="7" t="s">
        <v>9481</v>
      </c>
      <c r="E1111" s="8" t="s">
        <v>9482</v>
      </c>
      <c r="F1111" s="4" t="str">
        <f>IFERROR(IF(VALUE(LEFT($E1111,5))&gt;50000,"",_xlfn.XLOOKUP(IF(VALUE(LEFT($E1111,2))&gt;9,VALUE(LEFT($E1111,2)),"0"&amp;VALUE(LEFT($E1111,2))),Sheet1!$E:$E,Sheet1!$F:$F)),"")</f>
        <v>栃木県</v>
      </c>
      <c r="G1111" s="4" t="str">
        <f t="shared" si="35"/>
        <v>私立</v>
      </c>
      <c r="H1111" s="7" t="str">
        <f>IF($D1111="上記以外の高等学校等",_xlfn.XLOOKUP(IF(VALUE(LEFT($E1111,2))&gt;10,VALUE(LEFT($E1111,2)),"0"&amp;VALUE(LEFT($E1111,2))),Sheet1!$E:$E,Sheet1!$F:$F)&amp;"所在の"&amp;$D1111,IF(OR($B1111=1,$B1111=2),$D1111&amp;$C1111,IF($B1111=3,$D1111&amp;"学校",IF($B1111=6,_xlfn.TEXTBEFORE($D1111,"高専")&amp;$C1111,IF($B1111=8,$C1111&amp;"（"&amp;$D1111&amp;"）",IF($B1111=9,$D1111,""))))))</f>
        <v>宇都宮短期大学附属高等学校</v>
      </c>
    </row>
    <row r="1112" spans="1:8">
      <c r="A1112" s="4">
        <v>7</v>
      </c>
      <c r="B1112" s="7">
        <v>1</v>
      </c>
      <c r="C1112" s="7" t="str">
        <f t="shared" si="34"/>
        <v>高等学校</v>
      </c>
      <c r="D1112" s="7" t="s">
        <v>9479</v>
      </c>
      <c r="E1112" s="8" t="s">
        <v>9480</v>
      </c>
      <c r="F1112" s="4" t="str">
        <f>IFERROR(IF(VALUE(LEFT($E1112,5))&gt;50000,"",_xlfn.XLOOKUP(IF(VALUE(LEFT($E1112,2))&gt;9,VALUE(LEFT($E1112,2)),"0"&amp;VALUE(LEFT($E1112,2))),Sheet1!$E:$E,Sheet1!$F:$F)),"")</f>
        <v>栃木県</v>
      </c>
      <c r="G1112" s="4" t="str">
        <f t="shared" si="35"/>
        <v>私立</v>
      </c>
      <c r="H1112" s="7" t="str">
        <f>IF($D1112="上記以外の高等学校等",_xlfn.XLOOKUP(IF(VALUE(LEFT($E1112,2))&gt;10,VALUE(LEFT($E1112,2)),"0"&amp;VALUE(LEFT($E1112,2))),Sheet1!$E:$E,Sheet1!$F:$F)&amp;"所在の"&amp;$D1112,IF(OR($B1112=1,$B1112=2),$D1112&amp;$C1112,IF($B1112=3,$D1112&amp;"学校",IF($B1112=6,_xlfn.TEXTBEFORE($D1112,"高専")&amp;$C1112,IF($B1112=8,$C1112&amp;"（"&amp;$D1112&amp;"）",IF($B1112=9,$D1112,""))))))</f>
        <v>星の杜高等学校</v>
      </c>
    </row>
    <row r="1113" spans="1:8">
      <c r="A1113" s="4">
        <v>7</v>
      </c>
      <c r="B1113" s="7">
        <v>1</v>
      </c>
      <c r="C1113" s="7" t="str">
        <f t="shared" si="34"/>
        <v>高等学校</v>
      </c>
      <c r="D1113" s="7" t="s">
        <v>9477</v>
      </c>
      <c r="E1113" s="8" t="s">
        <v>9478</v>
      </c>
      <c r="F1113" s="4" t="str">
        <f>IFERROR(IF(VALUE(LEFT($E1113,5))&gt;50000,"",_xlfn.XLOOKUP(IF(VALUE(LEFT($E1113,2))&gt;9,VALUE(LEFT($E1113,2)),"0"&amp;VALUE(LEFT($E1113,2))),Sheet1!$E:$E,Sheet1!$F:$F)),"")</f>
        <v>栃木県</v>
      </c>
      <c r="G1113" s="4" t="str">
        <f t="shared" si="35"/>
        <v>私立</v>
      </c>
      <c r="H1113" s="7" t="str">
        <f>IF($D1113="上記以外の高等学校等",_xlfn.XLOOKUP(IF(VALUE(LEFT($E1113,2))&gt;10,VALUE(LEFT($E1113,2)),"0"&amp;VALUE(LEFT($E1113,2))),Sheet1!$E:$E,Sheet1!$F:$F)&amp;"所在の"&amp;$D1113,IF(OR($B1113=1,$B1113=2),$D1113&amp;$C1113,IF($B1113=3,$D1113&amp;"学校",IF($B1113=6,_xlfn.TEXTBEFORE($D1113,"高専")&amp;$C1113,IF($B1113=8,$C1113&amp;"（"&amp;$D1113&amp;"）",IF($B1113=9,$D1113,""))))))</f>
        <v>國學院大學栃木高等学校</v>
      </c>
    </row>
    <row r="1114" spans="1:8">
      <c r="A1114" s="4">
        <v>7</v>
      </c>
      <c r="B1114" s="7">
        <v>1</v>
      </c>
      <c r="C1114" s="7" t="str">
        <f t="shared" si="34"/>
        <v>高等学校</v>
      </c>
      <c r="D1114" s="7" t="s">
        <v>9475</v>
      </c>
      <c r="E1114" s="8" t="s">
        <v>9476</v>
      </c>
      <c r="F1114" s="4" t="str">
        <f>IFERROR(IF(VALUE(LEFT($E1114,5))&gt;50000,"",_xlfn.XLOOKUP(IF(VALUE(LEFT($E1114,2))&gt;9,VALUE(LEFT($E1114,2)),"0"&amp;VALUE(LEFT($E1114,2))),Sheet1!$E:$E,Sheet1!$F:$F)),"")</f>
        <v>栃木県</v>
      </c>
      <c r="G1114" s="4" t="str">
        <f t="shared" si="35"/>
        <v>私立</v>
      </c>
      <c r="H1114" s="7" t="str">
        <f>IF($D1114="上記以外の高等学校等",_xlfn.XLOOKUP(IF(VALUE(LEFT($E1114,2))&gt;10,VALUE(LEFT($E1114,2)),"0"&amp;VALUE(LEFT($E1114,2))),Sheet1!$E:$E,Sheet1!$F:$F)&amp;"所在の"&amp;$D1114,IF(OR($B1114=1,$B1114=2),$D1114&amp;$C1114,IF($B1114=3,$D1114&amp;"学校",IF($B1114=6,_xlfn.TEXTBEFORE($D1114,"高専")&amp;$C1114,IF($B1114=8,$C1114&amp;"（"&amp;$D1114&amp;"）",IF($B1114=9,$D1114,""))))))</f>
        <v>佐野清澄高等学校</v>
      </c>
    </row>
    <row r="1115" spans="1:8">
      <c r="A1115" s="4">
        <v>7</v>
      </c>
      <c r="B1115" s="7">
        <v>1</v>
      </c>
      <c r="C1115" s="7" t="str">
        <f t="shared" si="34"/>
        <v>高等学校</v>
      </c>
      <c r="D1115" s="7" t="s">
        <v>9460</v>
      </c>
      <c r="E1115" s="8" t="s">
        <v>9474</v>
      </c>
      <c r="F1115" s="4" t="str">
        <f>IFERROR(IF(VALUE(LEFT($E1115,5))&gt;50000,"",_xlfn.XLOOKUP(IF(VALUE(LEFT($E1115,2))&gt;9,VALUE(LEFT($E1115,2)),"0"&amp;VALUE(LEFT($E1115,2))),Sheet1!$E:$E,Sheet1!$F:$F)),"")</f>
        <v>栃木県</v>
      </c>
      <c r="G1115" s="4" t="str">
        <f t="shared" si="35"/>
        <v>私立</v>
      </c>
      <c r="H1115" s="7" t="str">
        <f>IF($D1115="上記以外の高等学校等",_xlfn.XLOOKUP(IF(VALUE(LEFT($E1115,2))&gt;10,VALUE(LEFT($E1115,2)),"0"&amp;VALUE(LEFT($E1115,2))),Sheet1!$E:$E,Sheet1!$F:$F)&amp;"所在の"&amp;$D1115,IF(OR($B1115=1,$B1115=2),$D1115&amp;$C1115,IF($B1115=3,$D1115&amp;"学校",IF($B1115=6,_xlfn.TEXTBEFORE($D1115,"高専")&amp;$C1115,IF($B1115=8,$C1115&amp;"（"&amp;$D1115&amp;"）",IF($B1115=9,$D1115,""))))))</f>
        <v>佐野日本大学高等学校</v>
      </c>
    </row>
    <row r="1116" spans="1:8">
      <c r="A1116" s="4">
        <v>7</v>
      </c>
      <c r="B1116" s="7">
        <v>1</v>
      </c>
      <c r="C1116" s="7" t="str">
        <f t="shared" si="34"/>
        <v>高等学校</v>
      </c>
      <c r="D1116" s="7" t="s">
        <v>9472</v>
      </c>
      <c r="E1116" s="8" t="s">
        <v>9473</v>
      </c>
      <c r="F1116" s="4" t="str">
        <f>IFERROR(IF(VALUE(LEFT($E1116,5))&gt;50000,"",_xlfn.XLOOKUP(IF(VALUE(LEFT($E1116,2))&gt;9,VALUE(LEFT($E1116,2)),"0"&amp;VALUE(LEFT($E1116,2))),Sheet1!$E:$E,Sheet1!$F:$F)),"")</f>
        <v>栃木県</v>
      </c>
      <c r="G1116" s="4" t="str">
        <f t="shared" si="35"/>
        <v>私立</v>
      </c>
      <c r="H1116" s="7" t="str">
        <f>IF($D1116="上記以外の高等学校等",_xlfn.XLOOKUP(IF(VALUE(LEFT($E1116,2))&gt;10,VALUE(LEFT($E1116,2)),"0"&amp;VALUE(LEFT($E1116,2))),Sheet1!$E:$E,Sheet1!$F:$F)&amp;"所在の"&amp;$D1116,IF(OR($B1116=1,$B1116=2),$D1116&amp;$C1116,IF($B1116=3,$D1116&amp;"学校",IF($B1116=6,_xlfn.TEXTBEFORE($D1116,"高専")&amp;$C1116,IF($B1116=8,$C1116&amp;"（"&amp;$D1116&amp;"）",IF($B1116=9,$D1116,""))))))</f>
        <v>足利大学附属女子高等学校</v>
      </c>
    </row>
    <row r="1117" spans="1:8">
      <c r="A1117" s="4">
        <v>7</v>
      </c>
      <c r="B1117" s="7">
        <v>1</v>
      </c>
      <c r="C1117" s="7" t="str">
        <f t="shared" si="34"/>
        <v>高等学校</v>
      </c>
      <c r="D1117" s="7" t="s">
        <v>9470</v>
      </c>
      <c r="E1117" s="8" t="s">
        <v>9471</v>
      </c>
      <c r="F1117" s="4" t="str">
        <f>IFERROR(IF(VALUE(LEFT($E1117,5))&gt;50000,"",_xlfn.XLOOKUP(IF(VALUE(LEFT($E1117,2))&gt;9,VALUE(LEFT($E1117,2)),"0"&amp;VALUE(LEFT($E1117,2))),Sheet1!$E:$E,Sheet1!$F:$F)),"")</f>
        <v>栃木県</v>
      </c>
      <c r="G1117" s="4" t="str">
        <f t="shared" si="35"/>
        <v>私立</v>
      </c>
      <c r="H1117" s="7" t="str">
        <f>IF($D1117="上記以外の高等学校等",_xlfn.XLOOKUP(IF(VALUE(LEFT($E1117,2))&gt;10,VALUE(LEFT($E1117,2)),"0"&amp;VALUE(LEFT($E1117,2))),Sheet1!$E:$E,Sheet1!$F:$F)&amp;"所在の"&amp;$D1117,IF(OR($B1117=1,$B1117=2),$D1117&amp;$C1117,IF($B1117=3,$D1117&amp;"学校",IF($B1117=6,_xlfn.TEXTBEFORE($D1117,"高専")&amp;$C1117,IF($B1117=8,$C1117&amp;"（"&amp;$D1117&amp;"）",IF($B1117=9,$D1117,""))))))</f>
        <v>足利大学附属高等学校</v>
      </c>
    </row>
    <row r="1118" spans="1:8">
      <c r="A1118" s="4">
        <v>7</v>
      </c>
      <c r="B1118" s="7">
        <v>1</v>
      </c>
      <c r="C1118" s="7" t="str">
        <f t="shared" si="34"/>
        <v>高等学校</v>
      </c>
      <c r="D1118" s="7" t="s">
        <v>9468</v>
      </c>
      <c r="E1118" s="8" t="s">
        <v>9469</v>
      </c>
      <c r="F1118" s="4" t="str">
        <f>IFERROR(IF(VALUE(LEFT($E1118,5))&gt;50000,"",_xlfn.XLOOKUP(IF(VALUE(LEFT($E1118,2))&gt;9,VALUE(LEFT($E1118,2)),"0"&amp;VALUE(LEFT($E1118,2))),Sheet1!$E:$E,Sheet1!$F:$F)),"")</f>
        <v>栃木県</v>
      </c>
      <c r="G1118" s="4" t="str">
        <f t="shared" si="35"/>
        <v>私立</v>
      </c>
      <c r="H1118" s="7" t="str">
        <f>IF($D1118="上記以外の高等学校等",_xlfn.XLOOKUP(IF(VALUE(LEFT($E1118,2))&gt;10,VALUE(LEFT($E1118,2)),"0"&amp;VALUE(LEFT($E1118,2))),Sheet1!$E:$E,Sheet1!$F:$F)&amp;"所在の"&amp;$D1118,IF(OR($B1118=1,$B1118=2),$D1118&amp;$C1118,IF($B1118=3,$D1118&amp;"学校",IF($B1118=6,_xlfn.TEXTBEFORE($D1118,"高専")&amp;$C1118,IF($B1118=8,$C1118&amp;"（"&amp;$D1118&amp;"）",IF($B1118=9,$D1118,""))))))</f>
        <v>白鴎大学足利高等学校</v>
      </c>
    </row>
    <row r="1119" spans="1:8">
      <c r="A1119" s="4">
        <v>7</v>
      </c>
      <c r="B1119" s="7">
        <v>1</v>
      </c>
      <c r="C1119" s="7" t="str">
        <f t="shared" si="34"/>
        <v>高等学校</v>
      </c>
      <c r="D1119" s="7" t="s">
        <v>9466</v>
      </c>
      <c r="E1119" s="8" t="s">
        <v>9467</v>
      </c>
      <c r="F1119" s="4" t="str">
        <f>IFERROR(IF(VALUE(LEFT($E1119,5))&gt;50000,"",_xlfn.XLOOKUP(IF(VALUE(LEFT($E1119,2))&gt;9,VALUE(LEFT($E1119,2)),"0"&amp;VALUE(LEFT($E1119,2))),Sheet1!$E:$E,Sheet1!$F:$F)),"")</f>
        <v>栃木県</v>
      </c>
      <c r="G1119" s="4" t="str">
        <f t="shared" si="35"/>
        <v>私立</v>
      </c>
      <c r="H1119" s="7" t="str">
        <f>IF($D1119="上記以外の高等学校等",_xlfn.XLOOKUP(IF(VALUE(LEFT($E1119,2))&gt;10,VALUE(LEFT($E1119,2)),"0"&amp;VALUE(LEFT($E1119,2))),Sheet1!$E:$E,Sheet1!$F:$F)&amp;"所在の"&amp;$D1119,IF(OR($B1119=1,$B1119=2),$D1119&amp;$C1119,IF($B1119=3,$D1119&amp;"学校",IF($B1119=6,_xlfn.TEXTBEFORE($D1119,"高専")&amp;$C1119,IF($B1119=8,$C1119&amp;"（"&amp;$D1119&amp;"）",IF($B1119=9,$D1119,""))))))</f>
        <v>矢板中央高等学校</v>
      </c>
    </row>
    <row r="1120" spans="1:8">
      <c r="A1120" s="4">
        <v>7</v>
      </c>
      <c r="B1120" s="7">
        <v>1</v>
      </c>
      <c r="C1120" s="7" t="str">
        <f t="shared" si="34"/>
        <v>高等学校</v>
      </c>
      <c r="D1120" s="7" t="s">
        <v>9464</v>
      </c>
      <c r="E1120" s="8" t="s">
        <v>9465</v>
      </c>
      <c r="F1120" s="4" t="str">
        <f>IFERROR(IF(VALUE(LEFT($E1120,5))&gt;50000,"",_xlfn.XLOOKUP(IF(VALUE(LEFT($E1120,2))&gt;9,VALUE(LEFT($E1120,2)),"0"&amp;VALUE(LEFT($E1120,2))),Sheet1!$E:$E,Sheet1!$F:$F)),"")</f>
        <v>栃木県</v>
      </c>
      <c r="G1120" s="4" t="str">
        <f t="shared" si="35"/>
        <v>私立</v>
      </c>
      <c r="H1120" s="7" t="str">
        <f>IF($D1120="上記以外の高等学校等",_xlfn.XLOOKUP(IF(VALUE(LEFT($E1120,2))&gt;10,VALUE(LEFT($E1120,2)),"0"&amp;VALUE(LEFT($E1120,2))),Sheet1!$E:$E,Sheet1!$F:$F)&amp;"所在の"&amp;$D1120,IF(OR($B1120=1,$B1120=2),$D1120&amp;$C1120,IF($B1120=3,$D1120&amp;"学校",IF($B1120=6,_xlfn.TEXTBEFORE($D1120,"高専")&amp;$C1120,IF($B1120=8,$C1120&amp;"（"&amp;$D1120&amp;"）",IF($B1120=9,$D1120,""))))))</f>
        <v>青藍泰斗高等学校</v>
      </c>
    </row>
    <row r="1121" spans="1:8">
      <c r="A1121" s="4">
        <v>7</v>
      </c>
      <c r="B1121" s="7">
        <v>1</v>
      </c>
      <c r="C1121" s="7" t="str">
        <f t="shared" si="34"/>
        <v>高等学校</v>
      </c>
      <c r="D1121" s="7" t="s">
        <v>9462</v>
      </c>
      <c r="E1121" s="8" t="s">
        <v>9463</v>
      </c>
      <c r="F1121" s="4" t="str">
        <f>IFERROR(IF(VALUE(LEFT($E1121,5))&gt;50000,"",_xlfn.XLOOKUP(IF(VALUE(LEFT($E1121,2))&gt;9,VALUE(LEFT($E1121,2)),"0"&amp;VALUE(LEFT($E1121,2))),Sheet1!$E:$E,Sheet1!$F:$F)),"")</f>
        <v>栃木県</v>
      </c>
      <c r="G1121" s="4" t="str">
        <f t="shared" si="35"/>
        <v>私立</v>
      </c>
      <c r="H1121" s="7" t="str">
        <f>IF($D1121="上記以外の高等学校等",_xlfn.XLOOKUP(IF(VALUE(LEFT($E1121,2))&gt;10,VALUE(LEFT($E1121,2)),"0"&amp;VALUE(LEFT($E1121,2))),Sheet1!$E:$E,Sheet1!$F:$F)&amp;"所在の"&amp;$D1121,IF(OR($B1121=1,$B1121=2),$D1121&amp;$C1121,IF($B1121=3,$D1121&amp;"学校",IF($B1121=6,_xlfn.TEXTBEFORE($D1121,"高専")&amp;$C1121,IF($B1121=8,$C1121&amp;"（"&amp;$D1121&amp;"）",IF($B1121=9,$D1121,""))))))</f>
        <v>日々輝学園高等学校</v>
      </c>
    </row>
    <row r="1122" spans="1:8">
      <c r="A1122" s="4">
        <v>7</v>
      </c>
      <c r="B1122" s="7">
        <v>2</v>
      </c>
      <c r="C1122" s="7" t="str">
        <f t="shared" si="34"/>
        <v>中等教育学校</v>
      </c>
      <c r="D1122" s="7" t="s">
        <v>9460</v>
      </c>
      <c r="E1122" s="8" t="s">
        <v>9461</v>
      </c>
      <c r="F1122" s="4" t="str">
        <f>IFERROR(IF(VALUE(LEFT($E1122,5))&gt;50000,"",_xlfn.XLOOKUP(IF(VALUE(LEFT($E1122,2))&gt;9,VALUE(LEFT($E1122,2)),"0"&amp;VALUE(LEFT($E1122,2))),Sheet1!$E:$E,Sheet1!$F:$F)),"")</f>
        <v>栃木県</v>
      </c>
      <c r="G1122" s="4" t="str">
        <f t="shared" si="35"/>
        <v>私立</v>
      </c>
      <c r="H1122" s="7" t="str">
        <f>IF($D1122="上記以外の高等学校等",_xlfn.XLOOKUP(IF(VALUE(LEFT($E1122,2))&gt;10,VALUE(LEFT($E1122,2)),"0"&amp;VALUE(LEFT($E1122,2))),Sheet1!$E:$E,Sheet1!$F:$F)&amp;"所在の"&amp;$D1122,IF(OR($B1122=1,$B1122=2),$D1122&amp;$C1122,IF($B1122=3,$D1122&amp;"学校",IF($B1122=6,_xlfn.TEXTBEFORE($D1122,"高専")&amp;$C1122,IF($B1122=8,$C1122&amp;"（"&amp;$D1122&amp;"）",IF($B1122=9,$D1122,""))))))</f>
        <v>佐野日本大学中等教育学校</v>
      </c>
    </row>
    <row r="1123" spans="1:8">
      <c r="A1123" s="4">
        <v>7</v>
      </c>
      <c r="B1123" s="7">
        <v>1</v>
      </c>
      <c r="C1123" s="7" t="str">
        <f t="shared" si="34"/>
        <v>高等学校</v>
      </c>
      <c r="D1123" s="7" t="s">
        <v>9458</v>
      </c>
      <c r="E1123" s="8" t="s">
        <v>9459</v>
      </c>
      <c r="F1123" s="4" t="str">
        <f>IFERROR(IF(VALUE(LEFT($E1123,5))&gt;50000,"",_xlfn.XLOOKUP(IF(VALUE(LEFT($E1123,2))&gt;9,VALUE(LEFT($E1123,2)),"0"&amp;VALUE(LEFT($E1123,2))),Sheet1!$E:$E,Sheet1!$F:$F)),"")</f>
        <v>栃木県</v>
      </c>
      <c r="G1123" s="4" t="str">
        <f t="shared" si="35"/>
        <v>私立</v>
      </c>
      <c r="H1123" s="7" t="str">
        <f>IF($D1123="上記以外の高等学校等",_xlfn.XLOOKUP(IF(VALUE(LEFT($E1123,2))&gt;10,VALUE(LEFT($E1123,2)),"0"&amp;VALUE(LEFT($E1123,2))),Sheet1!$E:$E,Sheet1!$F:$F)&amp;"所在の"&amp;$D1123,IF(OR($B1123=1,$B1123=2),$D1123&amp;$C1123,IF($B1123=3,$D1123&amp;"学校",IF($B1123=6,_xlfn.TEXTBEFORE($D1123,"高専")&amp;$C1123,IF($B1123=8,$C1123&amp;"（"&amp;$D1123&amp;"）",IF($B1123=9,$D1123,""))))))</f>
        <v>幸福の科学学園高等学校</v>
      </c>
    </row>
    <row r="1124" spans="1:8">
      <c r="A1124" s="4">
        <v>9</v>
      </c>
      <c r="B1124" s="7">
        <v>9</v>
      </c>
      <c r="C1124" s="7" t="str">
        <f t="shared" si="34"/>
        <v/>
      </c>
      <c r="D1124" s="7" t="s">
        <v>35</v>
      </c>
      <c r="E1124" s="8" t="s">
        <v>9457</v>
      </c>
      <c r="F1124" s="4" t="str">
        <f>IFERROR(IF(VALUE(LEFT($E1124,5))&gt;50000,"",_xlfn.XLOOKUP(IF(VALUE(LEFT($E1124,2))&gt;9,VALUE(LEFT($E1124,2)),"0"&amp;VALUE(LEFT($E1124,2))),Sheet1!$E:$E,Sheet1!$F:$F)),"")</f>
        <v>栃木県</v>
      </c>
      <c r="G1124" s="4" t="str">
        <f t="shared" si="35"/>
        <v/>
      </c>
      <c r="H1124" s="7" t="str">
        <f>IF($D1124="上記以外の高等学校等",_xlfn.XLOOKUP(IF(VALUE(LEFT($E1124,2))&gt;10,VALUE(LEFT($E1124,2)),"0"&amp;VALUE(LEFT($E1124,2))),Sheet1!$E:$E,Sheet1!$F:$F)&amp;"所在の"&amp;$D1124,IF(OR($B1124=1,$B1124=2),$D1124&amp;$C1124,IF($B1124=3,$D1124&amp;"学校",IF($B1124=6,_xlfn.TEXTBEFORE($D1124,"高専")&amp;$C1124,IF($B1124=8,$C1124&amp;"（"&amp;$D1124&amp;"）",IF($B1124=9,$D1124,""))))))</f>
        <v>栃木県所在の上記以外の高等学校等</v>
      </c>
    </row>
    <row r="1125" spans="1:8">
      <c r="A1125" s="4">
        <v>1</v>
      </c>
      <c r="B1125" s="7">
        <v>3</v>
      </c>
      <c r="C1125" s="7" t="str">
        <f t="shared" si="34"/>
        <v>特別支援学校</v>
      </c>
      <c r="D1125" s="7" t="s">
        <v>9455</v>
      </c>
      <c r="E1125" s="8" t="s">
        <v>9456</v>
      </c>
      <c r="F1125" s="4" t="str">
        <f>IFERROR(IF(VALUE(LEFT($E1125,5))&gt;50000,"",_xlfn.XLOOKUP(IF(VALUE(LEFT($E1125,2))&gt;9,VALUE(LEFT($E1125,2)),"0"&amp;VALUE(LEFT($E1125,2))),Sheet1!$E:$E,Sheet1!$F:$F)),"")</f>
        <v>群馬県</v>
      </c>
      <c r="G1125" s="4" t="str">
        <f t="shared" si="35"/>
        <v>国立</v>
      </c>
      <c r="H1125" s="7" t="str">
        <f>IF($D1125="上記以外の高等学校等",_xlfn.XLOOKUP(IF(VALUE(LEFT($E1125,2))&gt;10,VALUE(LEFT($E1125,2)),"0"&amp;VALUE(LEFT($E1125,2))),Sheet1!$E:$E,Sheet1!$F:$F)&amp;"所在の"&amp;$D1125,IF(OR($B1125=1,$B1125=2),$D1125&amp;$C1125,IF($B1125=3,$D1125&amp;"学校",IF($B1125=6,_xlfn.TEXTBEFORE($D1125,"高専")&amp;$C1125,IF($B1125=8,$C1125&amp;"（"&amp;$D1125&amp;"）",IF($B1125=9,$D1125,""))))))</f>
        <v>群馬大学共同教育学部附属特別支援学校</v>
      </c>
    </row>
    <row r="1126" spans="1:8">
      <c r="A1126" s="4">
        <v>1</v>
      </c>
      <c r="B1126" s="7">
        <v>6</v>
      </c>
      <c r="C1126" s="7" t="str">
        <f t="shared" si="34"/>
        <v>高等専門学校</v>
      </c>
      <c r="D1126" s="7" t="s">
        <v>9453</v>
      </c>
      <c r="E1126" s="8" t="s">
        <v>9454</v>
      </c>
      <c r="F1126" s="4" t="str">
        <f>IFERROR(IF(VALUE(LEFT($E1126,5))&gt;50000,"",_xlfn.XLOOKUP(IF(VALUE(LEFT($E1126,2))&gt;9,VALUE(LEFT($E1126,2)),"0"&amp;VALUE(LEFT($E1126,2))),Sheet1!$E:$E,Sheet1!$F:$F)),"")</f>
        <v>群馬県</v>
      </c>
      <c r="G1126" s="4" t="str">
        <f t="shared" si="35"/>
        <v>国立</v>
      </c>
      <c r="H1126" s="7" t="str">
        <f>IF($D1126="上記以外の高等学校等",_xlfn.XLOOKUP(IF(VALUE(LEFT($E1126,2))&gt;10,VALUE(LEFT($E1126,2)),"0"&amp;VALUE(LEFT($E1126,2))),Sheet1!$E:$E,Sheet1!$F:$F)&amp;"所在の"&amp;$D1126,IF(OR($B1126=1,$B1126=2),$D1126&amp;$C1126,IF($B1126=3,$D1126&amp;"学校",IF($B1126=6,_xlfn.TEXTBEFORE($D1126,"高専")&amp;$C1126,IF($B1126=8,$C1126&amp;"（"&amp;$D1126&amp;"）",IF($B1126=9,$D1126,""))))))</f>
        <v>群馬工業高等専門学校</v>
      </c>
    </row>
    <row r="1127" spans="1:8">
      <c r="A1127" s="4">
        <v>2</v>
      </c>
      <c r="B1127" s="7">
        <v>1</v>
      </c>
      <c r="C1127" s="7" t="str">
        <f t="shared" si="34"/>
        <v>高等学校</v>
      </c>
      <c r="D1127" s="7" t="s">
        <v>9451</v>
      </c>
      <c r="E1127" s="8" t="s">
        <v>9452</v>
      </c>
      <c r="F1127" s="4" t="str">
        <f>IFERROR(IF(VALUE(LEFT($E1127,5))&gt;50000,"",_xlfn.XLOOKUP(IF(VALUE(LEFT($E1127,2))&gt;9,VALUE(LEFT($E1127,2)),"0"&amp;VALUE(LEFT($E1127,2))),Sheet1!$E:$E,Sheet1!$F:$F)),"")</f>
        <v>群馬県</v>
      </c>
      <c r="G1127" s="4" t="str">
        <f t="shared" si="35"/>
        <v>公立</v>
      </c>
      <c r="H1127" s="7" t="str">
        <f>IF($D1127="上記以外の高等学校等",_xlfn.XLOOKUP(IF(VALUE(LEFT($E1127,2))&gt;10,VALUE(LEFT($E1127,2)),"0"&amp;VALUE(LEFT($E1127,2))),Sheet1!$E:$E,Sheet1!$F:$F)&amp;"所在の"&amp;$D1127,IF(OR($B1127=1,$B1127=2),$D1127&amp;$C1127,IF($B1127=3,$D1127&amp;"学校",IF($B1127=6,_xlfn.TEXTBEFORE($D1127,"高専")&amp;$C1127,IF($B1127=8,$C1127&amp;"（"&amp;$D1127&amp;"）",IF($B1127=9,$D1127,""))))))</f>
        <v>前橋（県立）高等学校</v>
      </c>
    </row>
    <row r="1128" spans="1:8">
      <c r="A1128" s="4">
        <v>2</v>
      </c>
      <c r="B1128" s="7">
        <v>1</v>
      </c>
      <c r="C1128" s="7" t="str">
        <f t="shared" si="34"/>
        <v>高等学校</v>
      </c>
      <c r="D1128" s="7" t="s">
        <v>9449</v>
      </c>
      <c r="E1128" s="8" t="s">
        <v>9450</v>
      </c>
      <c r="F1128" s="4" t="str">
        <f>IFERROR(IF(VALUE(LEFT($E1128,5))&gt;50000,"",_xlfn.XLOOKUP(IF(VALUE(LEFT($E1128,2))&gt;9,VALUE(LEFT($E1128,2)),"0"&amp;VALUE(LEFT($E1128,2))),Sheet1!$E:$E,Sheet1!$F:$F)),"")</f>
        <v>群馬県</v>
      </c>
      <c r="G1128" s="4" t="str">
        <f t="shared" si="35"/>
        <v>公立</v>
      </c>
      <c r="H1128" s="7" t="str">
        <f>IF($D1128="上記以外の高等学校等",_xlfn.XLOOKUP(IF(VALUE(LEFT($E1128,2))&gt;10,VALUE(LEFT($E1128,2)),"0"&amp;VALUE(LEFT($E1128,2))),Sheet1!$E:$E,Sheet1!$F:$F)&amp;"所在の"&amp;$D1128,IF(OR($B1128=1,$B1128=2),$D1128&amp;$C1128,IF($B1128=3,$D1128&amp;"学校",IF($B1128=6,_xlfn.TEXTBEFORE($D1128,"高専")&amp;$C1128,IF($B1128=8,$C1128&amp;"（"&amp;$D1128&amp;"）",IF($B1128=9,$D1128,""))))))</f>
        <v>前橋南高等学校</v>
      </c>
    </row>
    <row r="1129" spans="1:8">
      <c r="A1129" s="4">
        <v>2</v>
      </c>
      <c r="B1129" s="7">
        <v>1</v>
      </c>
      <c r="C1129" s="7" t="str">
        <f t="shared" si="34"/>
        <v>高等学校</v>
      </c>
      <c r="D1129" s="7" t="s">
        <v>9447</v>
      </c>
      <c r="E1129" s="8" t="s">
        <v>9448</v>
      </c>
      <c r="F1129" s="4" t="str">
        <f>IFERROR(IF(VALUE(LEFT($E1129,5))&gt;50000,"",_xlfn.XLOOKUP(IF(VALUE(LEFT($E1129,2))&gt;9,VALUE(LEFT($E1129,2)),"0"&amp;VALUE(LEFT($E1129,2))),Sheet1!$E:$E,Sheet1!$F:$F)),"")</f>
        <v>群馬県</v>
      </c>
      <c r="G1129" s="4" t="str">
        <f t="shared" si="35"/>
        <v>公立</v>
      </c>
      <c r="H1129" s="7" t="str">
        <f>IF($D1129="上記以外の高等学校等",_xlfn.XLOOKUP(IF(VALUE(LEFT($E1129,2))&gt;10,VALUE(LEFT($E1129,2)),"0"&amp;VALUE(LEFT($E1129,2))),Sheet1!$E:$E,Sheet1!$F:$F)&amp;"所在の"&amp;$D1129,IF(OR($B1129=1,$B1129=2),$D1129&amp;$C1129,IF($B1129=3,$D1129&amp;"学校",IF($B1129=6,_xlfn.TEXTBEFORE($D1129,"高専")&amp;$C1129,IF($B1129=8,$C1129&amp;"（"&amp;$D1129&amp;"）",IF($B1129=9,$D1129,""))))))</f>
        <v>前橋女子高等学校</v>
      </c>
    </row>
    <row r="1130" spans="1:8">
      <c r="A1130" s="4">
        <v>2</v>
      </c>
      <c r="B1130" s="7">
        <v>1</v>
      </c>
      <c r="C1130" s="7" t="str">
        <f t="shared" si="34"/>
        <v>高等学校</v>
      </c>
      <c r="D1130" s="7" t="s">
        <v>9445</v>
      </c>
      <c r="E1130" s="8" t="s">
        <v>9446</v>
      </c>
      <c r="F1130" s="4" t="str">
        <f>IFERROR(IF(VALUE(LEFT($E1130,5))&gt;50000,"",_xlfn.XLOOKUP(IF(VALUE(LEFT($E1130,2))&gt;9,VALUE(LEFT($E1130,2)),"0"&amp;VALUE(LEFT($E1130,2))),Sheet1!$E:$E,Sheet1!$F:$F)),"")</f>
        <v>群馬県</v>
      </c>
      <c r="G1130" s="4" t="str">
        <f t="shared" si="35"/>
        <v>公立</v>
      </c>
      <c r="H1130" s="7" t="str">
        <f>IF($D1130="上記以外の高等学校等",_xlfn.XLOOKUP(IF(VALUE(LEFT($E1130,2))&gt;10,VALUE(LEFT($E1130,2)),"0"&amp;VALUE(LEFT($E1130,2))),Sheet1!$E:$E,Sheet1!$F:$F)&amp;"所在の"&amp;$D1130,IF(OR($B1130=1,$B1130=2),$D1130&amp;$C1130,IF($B1130=3,$D1130&amp;"学校",IF($B1130=6,_xlfn.TEXTBEFORE($D1130,"高専")&amp;$C1130,IF($B1130=8,$C1130&amp;"（"&amp;$D1130&amp;"）",IF($B1130=9,$D1130,""))))))</f>
        <v>勢多農林高等学校</v>
      </c>
    </row>
    <row r="1131" spans="1:8">
      <c r="A1131" s="4">
        <v>2</v>
      </c>
      <c r="B1131" s="7">
        <v>1</v>
      </c>
      <c r="C1131" s="7" t="str">
        <f t="shared" si="34"/>
        <v>高等学校</v>
      </c>
      <c r="D1131" s="7" t="s">
        <v>9443</v>
      </c>
      <c r="E1131" s="8" t="s">
        <v>9444</v>
      </c>
      <c r="F1131" s="4" t="str">
        <f>IFERROR(IF(VALUE(LEFT($E1131,5))&gt;50000,"",_xlfn.XLOOKUP(IF(VALUE(LEFT($E1131,2))&gt;9,VALUE(LEFT($E1131,2)),"0"&amp;VALUE(LEFT($E1131,2))),Sheet1!$E:$E,Sheet1!$F:$F)),"")</f>
        <v>群馬県</v>
      </c>
      <c r="G1131" s="4" t="str">
        <f t="shared" si="35"/>
        <v>公立</v>
      </c>
      <c r="H1131" s="7" t="str">
        <f>IF($D1131="上記以外の高等学校等",_xlfn.XLOOKUP(IF(VALUE(LEFT($E1131,2))&gt;10,VALUE(LEFT($E1131,2)),"0"&amp;VALUE(LEFT($E1131,2))),Sheet1!$E:$E,Sheet1!$F:$F)&amp;"所在の"&amp;$D1131,IF(OR($B1131=1,$B1131=2),$D1131&amp;$C1131,IF($B1131=3,$D1131&amp;"学校",IF($B1131=6,_xlfn.TEXTBEFORE($D1131,"高専")&amp;$C1131,IF($B1131=8,$C1131&amp;"（"&amp;$D1131&amp;"）",IF($B1131=9,$D1131,""))))))</f>
        <v>前橋工業高等学校</v>
      </c>
    </row>
    <row r="1132" spans="1:8">
      <c r="A1132" s="4">
        <v>2</v>
      </c>
      <c r="B1132" s="7">
        <v>1</v>
      </c>
      <c r="C1132" s="7" t="str">
        <f t="shared" si="34"/>
        <v>高等学校</v>
      </c>
      <c r="D1132" s="7" t="s">
        <v>9441</v>
      </c>
      <c r="E1132" s="8" t="s">
        <v>9442</v>
      </c>
      <c r="F1132" s="4" t="str">
        <f>IFERROR(IF(VALUE(LEFT($E1132,5))&gt;50000,"",_xlfn.XLOOKUP(IF(VALUE(LEFT($E1132,2))&gt;9,VALUE(LEFT($E1132,2)),"0"&amp;VALUE(LEFT($E1132,2))),Sheet1!$E:$E,Sheet1!$F:$F)),"")</f>
        <v>群馬県</v>
      </c>
      <c r="G1132" s="4" t="str">
        <f t="shared" si="35"/>
        <v>公立</v>
      </c>
      <c r="H1132" s="7" t="str">
        <f>IF($D1132="上記以外の高等学校等",_xlfn.XLOOKUP(IF(VALUE(LEFT($E1132,2))&gt;10,VALUE(LEFT($E1132,2)),"0"&amp;VALUE(LEFT($E1132,2))),Sheet1!$E:$E,Sheet1!$F:$F)&amp;"所在の"&amp;$D1132,IF(OR($B1132=1,$B1132=2),$D1132&amp;$C1132,IF($B1132=3,$D1132&amp;"学校",IF($B1132=6,_xlfn.TEXTBEFORE($D1132,"高専")&amp;$C1132,IF($B1132=8,$C1132&amp;"（"&amp;$D1132&amp;"）",IF($B1132=9,$D1132,""))))))</f>
        <v>前橋商業高等学校</v>
      </c>
    </row>
    <row r="1133" spans="1:8">
      <c r="A1133" s="4">
        <v>2</v>
      </c>
      <c r="B1133" s="7">
        <v>1</v>
      </c>
      <c r="C1133" s="7" t="str">
        <f t="shared" si="34"/>
        <v>高等学校</v>
      </c>
      <c r="D1133" s="7" t="s">
        <v>9439</v>
      </c>
      <c r="E1133" s="8" t="s">
        <v>9440</v>
      </c>
      <c r="F1133" s="4" t="str">
        <f>IFERROR(IF(VALUE(LEFT($E1133,5))&gt;50000,"",_xlfn.XLOOKUP(IF(VALUE(LEFT($E1133,2))&gt;9,VALUE(LEFT($E1133,2)),"0"&amp;VALUE(LEFT($E1133,2))),Sheet1!$E:$E,Sheet1!$F:$F)),"")</f>
        <v>群馬県</v>
      </c>
      <c r="G1133" s="4" t="str">
        <f t="shared" si="35"/>
        <v>公立</v>
      </c>
      <c r="H1133" s="7" t="str">
        <f>IF($D1133="上記以外の高等学校等",_xlfn.XLOOKUP(IF(VALUE(LEFT($E1133,2))&gt;10,VALUE(LEFT($E1133,2)),"0"&amp;VALUE(LEFT($E1133,2))),Sheet1!$E:$E,Sheet1!$F:$F)&amp;"所在の"&amp;$D1133,IF(OR($B1133=1,$B1133=2),$D1133&amp;$C1133,IF($B1133=3,$D1133&amp;"学校",IF($B1133=6,_xlfn.TEXTBEFORE($D1133,"高専")&amp;$C1133,IF($B1133=8,$C1133&amp;"（"&amp;$D1133&amp;"）",IF($B1133=9,$D1133,""))))))</f>
        <v>前橋清陵高等学校</v>
      </c>
    </row>
    <row r="1134" spans="1:8">
      <c r="A1134" s="4">
        <v>2</v>
      </c>
      <c r="B1134" s="7">
        <v>1</v>
      </c>
      <c r="C1134" s="7" t="str">
        <f t="shared" si="34"/>
        <v>高等学校</v>
      </c>
      <c r="D1134" s="7" t="s">
        <v>9437</v>
      </c>
      <c r="E1134" s="8" t="s">
        <v>9438</v>
      </c>
      <c r="F1134" s="4" t="str">
        <f>IFERROR(IF(VALUE(LEFT($E1134,5))&gt;50000,"",_xlfn.XLOOKUP(IF(VALUE(LEFT($E1134,2))&gt;9,VALUE(LEFT($E1134,2)),"0"&amp;VALUE(LEFT($E1134,2))),Sheet1!$E:$E,Sheet1!$F:$F)),"")</f>
        <v>群馬県</v>
      </c>
      <c r="G1134" s="4" t="str">
        <f t="shared" si="35"/>
        <v>公立</v>
      </c>
      <c r="H1134" s="7" t="str">
        <f>IF($D1134="上記以外の高等学校等",_xlfn.XLOOKUP(IF(VALUE(LEFT($E1134,2))&gt;10,VALUE(LEFT($E1134,2)),"0"&amp;VALUE(LEFT($E1134,2))),Sheet1!$E:$E,Sheet1!$F:$F)&amp;"所在の"&amp;$D1134,IF(OR($B1134=1,$B1134=2),$D1134&amp;$C1134,IF($B1134=3,$D1134&amp;"学校",IF($B1134=6,_xlfn.TEXTBEFORE($D1134,"高専")&amp;$C1134,IF($B1134=8,$C1134&amp;"（"&amp;$D1134&amp;"）",IF($B1134=9,$D1134,""))))))</f>
        <v>高崎高等学校</v>
      </c>
    </row>
    <row r="1135" spans="1:8">
      <c r="A1135" s="4">
        <v>2</v>
      </c>
      <c r="B1135" s="7">
        <v>1</v>
      </c>
      <c r="C1135" s="7" t="str">
        <f t="shared" si="34"/>
        <v>高等学校</v>
      </c>
      <c r="D1135" s="7" t="s">
        <v>9435</v>
      </c>
      <c r="E1135" s="8" t="s">
        <v>9436</v>
      </c>
      <c r="F1135" s="4" t="str">
        <f>IFERROR(IF(VALUE(LEFT($E1135,5))&gt;50000,"",_xlfn.XLOOKUP(IF(VALUE(LEFT($E1135,2))&gt;9,VALUE(LEFT($E1135,2)),"0"&amp;VALUE(LEFT($E1135,2))),Sheet1!$E:$E,Sheet1!$F:$F)),"")</f>
        <v>群馬県</v>
      </c>
      <c r="G1135" s="4" t="str">
        <f t="shared" si="35"/>
        <v>公立</v>
      </c>
      <c r="H1135" s="7" t="str">
        <f>IF($D1135="上記以外の高等学校等",_xlfn.XLOOKUP(IF(VALUE(LEFT($E1135,2))&gt;10,VALUE(LEFT($E1135,2)),"0"&amp;VALUE(LEFT($E1135,2))),Sheet1!$E:$E,Sheet1!$F:$F)&amp;"所在の"&amp;$D1135,IF(OR($B1135=1,$B1135=2),$D1135&amp;$C1135,IF($B1135=3,$D1135&amp;"学校",IF($B1135=6,_xlfn.TEXTBEFORE($D1135,"高専")&amp;$C1135,IF($B1135=8,$C1135&amp;"（"&amp;$D1135&amp;"）",IF($B1135=9,$D1135,""))))))</f>
        <v>高崎女子高等学校</v>
      </c>
    </row>
    <row r="1136" spans="1:8">
      <c r="A1136" s="4">
        <v>2</v>
      </c>
      <c r="B1136" s="7">
        <v>1</v>
      </c>
      <c r="C1136" s="7" t="str">
        <f t="shared" si="34"/>
        <v>高等学校</v>
      </c>
      <c r="D1136" s="7" t="s">
        <v>9433</v>
      </c>
      <c r="E1136" s="8" t="s">
        <v>9434</v>
      </c>
      <c r="F1136" s="4" t="str">
        <f>IFERROR(IF(VALUE(LEFT($E1136,5))&gt;50000,"",_xlfn.XLOOKUP(IF(VALUE(LEFT($E1136,2))&gt;9,VALUE(LEFT($E1136,2)),"0"&amp;VALUE(LEFT($E1136,2))),Sheet1!$E:$E,Sheet1!$F:$F)),"")</f>
        <v>群馬県</v>
      </c>
      <c r="G1136" s="4" t="str">
        <f t="shared" si="35"/>
        <v>公立</v>
      </c>
      <c r="H1136" s="7" t="str">
        <f>IF($D1136="上記以外の高等学校等",_xlfn.XLOOKUP(IF(VALUE(LEFT($E1136,2))&gt;10,VALUE(LEFT($E1136,2)),"0"&amp;VALUE(LEFT($E1136,2))),Sheet1!$E:$E,Sheet1!$F:$F)&amp;"所在の"&amp;$D1136,IF(OR($B1136=1,$B1136=2),$D1136&amp;$C1136,IF($B1136=3,$D1136&amp;"学校",IF($B1136=6,_xlfn.TEXTBEFORE($D1136,"高専")&amp;$C1136,IF($B1136=8,$C1136&amp;"（"&amp;$D1136&amp;"）",IF($B1136=9,$D1136,""))))))</f>
        <v>高崎工業高等学校</v>
      </c>
    </row>
    <row r="1137" spans="1:8">
      <c r="A1137" s="4">
        <v>2</v>
      </c>
      <c r="B1137" s="7">
        <v>1</v>
      </c>
      <c r="C1137" s="7" t="str">
        <f t="shared" si="34"/>
        <v>高等学校</v>
      </c>
      <c r="D1137" s="7" t="s">
        <v>9431</v>
      </c>
      <c r="E1137" s="8" t="s">
        <v>9432</v>
      </c>
      <c r="F1137" s="4" t="str">
        <f>IFERROR(IF(VALUE(LEFT($E1137,5))&gt;50000,"",_xlfn.XLOOKUP(IF(VALUE(LEFT($E1137,2))&gt;9,VALUE(LEFT($E1137,2)),"0"&amp;VALUE(LEFT($E1137,2))),Sheet1!$E:$E,Sheet1!$F:$F)),"")</f>
        <v>群馬県</v>
      </c>
      <c r="G1137" s="4" t="str">
        <f t="shared" si="35"/>
        <v>公立</v>
      </c>
      <c r="H1137" s="7" t="str">
        <f>IF($D1137="上記以外の高等学校等",_xlfn.XLOOKUP(IF(VALUE(LEFT($E1137,2))&gt;10,VALUE(LEFT($E1137,2)),"0"&amp;VALUE(LEFT($E1137,2))),Sheet1!$E:$E,Sheet1!$F:$F)&amp;"所在の"&amp;$D1137,IF(OR($B1137=1,$B1137=2),$D1137&amp;$C1137,IF($B1137=3,$D1137&amp;"学校",IF($B1137=6,_xlfn.TEXTBEFORE($D1137,"高専")&amp;$C1137,IF($B1137=8,$C1137&amp;"（"&amp;$D1137&amp;"）",IF($B1137=9,$D1137,""))))))</f>
        <v>高崎商業高等学校</v>
      </c>
    </row>
    <row r="1138" spans="1:8">
      <c r="A1138" s="4">
        <v>2</v>
      </c>
      <c r="B1138" s="7">
        <v>1</v>
      </c>
      <c r="C1138" s="7" t="str">
        <f t="shared" si="34"/>
        <v>高等学校</v>
      </c>
      <c r="D1138" s="7" t="s">
        <v>9429</v>
      </c>
      <c r="E1138" s="8" t="s">
        <v>9430</v>
      </c>
      <c r="F1138" s="4" t="str">
        <f>IFERROR(IF(VALUE(LEFT($E1138,5))&gt;50000,"",_xlfn.XLOOKUP(IF(VALUE(LEFT($E1138,2))&gt;9,VALUE(LEFT($E1138,2)),"0"&amp;VALUE(LEFT($E1138,2))),Sheet1!$E:$E,Sheet1!$F:$F)),"")</f>
        <v>群馬県</v>
      </c>
      <c r="G1138" s="4" t="str">
        <f t="shared" si="35"/>
        <v>公立</v>
      </c>
      <c r="H1138" s="7" t="str">
        <f>IF($D1138="上記以外の高等学校等",_xlfn.XLOOKUP(IF(VALUE(LEFT($E1138,2))&gt;10,VALUE(LEFT($E1138,2)),"0"&amp;VALUE(LEFT($E1138,2))),Sheet1!$E:$E,Sheet1!$F:$F)&amp;"所在の"&amp;$D1138,IF(OR($B1138=1,$B1138=2),$D1138&amp;$C1138,IF($B1138=3,$D1138&amp;"学校",IF($B1138=6,_xlfn.TEXTBEFORE($D1138,"高専")&amp;$C1138,IF($B1138=8,$C1138&amp;"（"&amp;$D1138&amp;"）",IF($B1138=9,$D1138,""))))))</f>
        <v>桐生工業高等学校</v>
      </c>
    </row>
    <row r="1139" spans="1:8">
      <c r="A1139" s="4">
        <v>2</v>
      </c>
      <c r="B1139" s="7">
        <v>1</v>
      </c>
      <c r="C1139" s="7" t="str">
        <f t="shared" si="34"/>
        <v>高等学校</v>
      </c>
      <c r="D1139" s="7" t="s">
        <v>9427</v>
      </c>
      <c r="E1139" s="8" t="s">
        <v>9428</v>
      </c>
      <c r="F1139" s="4" t="str">
        <f>IFERROR(IF(VALUE(LEFT($E1139,5))&gt;50000,"",_xlfn.XLOOKUP(IF(VALUE(LEFT($E1139,2))&gt;9,VALUE(LEFT($E1139,2)),"0"&amp;VALUE(LEFT($E1139,2))),Sheet1!$E:$E,Sheet1!$F:$F)),"")</f>
        <v>群馬県</v>
      </c>
      <c r="G1139" s="4" t="str">
        <f t="shared" si="35"/>
        <v>公立</v>
      </c>
      <c r="H1139" s="7" t="str">
        <f>IF($D1139="上記以外の高等学校等",_xlfn.XLOOKUP(IF(VALUE(LEFT($E1139,2))&gt;10,VALUE(LEFT($E1139,2)),"0"&amp;VALUE(LEFT($E1139,2))),Sheet1!$E:$E,Sheet1!$F:$F)&amp;"所在の"&amp;$D1139,IF(OR($B1139=1,$B1139=2),$D1139&amp;$C1139,IF($B1139=3,$D1139&amp;"学校",IF($B1139=6,_xlfn.TEXTBEFORE($D1139,"高専")&amp;$C1139,IF($B1139=8,$C1139&amp;"（"&amp;$D1139&amp;"）",IF($B1139=9,$D1139,""))))))</f>
        <v>伊勢崎清明高等学校</v>
      </c>
    </row>
    <row r="1140" spans="1:8">
      <c r="A1140" s="4">
        <v>2</v>
      </c>
      <c r="B1140" s="7">
        <v>1</v>
      </c>
      <c r="C1140" s="7" t="str">
        <f t="shared" si="34"/>
        <v>高等学校</v>
      </c>
      <c r="D1140" s="7" t="s">
        <v>9425</v>
      </c>
      <c r="E1140" s="8" t="s">
        <v>9426</v>
      </c>
      <c r="F1140" s="4" t="str">
        <f>IFERROR(IF(VALUE(LEFT($E1140,5))&gt;50000,"",_xlfn.XLOOKUP(IF(VALUE(LEFT($E1140,2))&gt;9,VALUE(LEFT($E1140,2)),"0"&amp;VALUE(LEFT($E1140,2))),Sheet1!$E:$E,Sheet1!$F:$F)),"")</f>
        <v>群馬県</v>
      </c>
      <c r="G1140" s="4" t="str">
        <f t="shared" si="35"/>
        <v>公立</v>
      </c>
      <c r="H1140" s="7" t="str">
        <f>IF($D1140="上記以外の高等学校等",_xlfn.XLOOKUP(IF(VALUE(LEFT($E1140,2))&gt;10,VALUE(LEFT($E1140,2)),"0"&amp;VALUE(LEFT($E1140,2))),Sheet1!$E:$E,Sheet1!$F:$F)&amp;"所在の"&amp;$D1140,IF(OR($B1140=1,$B1140=2),$D1140&amp;$C1140,IF($B1140=3,$D1140&amp;"学校",IF($B1140=6,_xlfn.TEXTBEFORE($D1140,"高専")&amp;$C1140,IF($B1140=8,$C1140&amp;"（"&amp;$D1140&amp;"）",IF($B1140=9,$D1140,""))))))</f>
        <v>伊勢崎興陽高等学校</v>
      </c>
    </row>
    <row r="1141" spans="1:8">
      <c r="A1141" s="4">
        <v>2</v>
      </c>
      <c r="B1141" s="7">
        <v>1</v>
      </c>
      <c r="C1141" s="7" t="str">
        <f t="shared" si="34"/>
        <v>高等学校</v>
      </c>
      <c r="D1141" s="7" t="s">
        <v>9423</v>
      </c>
      <c r="E1141" s="8" t="s">
        <v>9424</v>
      </c>
      <c r="F1141" s="4" t="str">
        <f>IFERROR(IF(VALUE(LEFT($E1141,5))&gt;50000,"",_xlfn.XLOOKUP(IF(VALUE(LEFT($E1141,2))&gt;9,VALUE(LEFT($E1141,2)),"0"&amp;VALUE(LEFT($E1141,2))),Sheet1!$E:$E,Sheet1!$F:$F)),"")</f>
        <v>群馬県</v>
      </c>
      <c r="G1141" s="4" t="str">
        <f t="shared" si="35"/>
        <v>公立</v>
      </c>
      <c r="H1141" s="7" t="str">
        <f>IF($D1141="上記以外の高等学校等",_xlfn.XLOOKUP(IF(VALUE(LEFT($E1141,2))&gt;10,VALUE(LEFT($E1141,2)),"0"&amp;VALUE(LEFT($E1141,2))),Sheet1!$E:$E,Sheet1!$F:$F)&amp;"所在の"&amp;$D1141,IF(OR($B1141=1,$B1141=2),$D1141&amp;$C1141,IF($B1141=3,$D1141&amp;"学校",IF($B1141=6,_xlfn.TEXTBEFORE($D1141,"高専")&amp;$C1141,IF($B1141=8,$C1141&amp;"（"&amp;$D1141&amp;"）",IF($B1141=9,$D1141,""))))))</f>
        <v>伊勢崎工業高等学校</v>
      </c>
    </row>
    <row r="1142" spans="1:8">
      <c r="A1142" s="4">
        <v>2</v>
      </c>
      <c r="B1142" s="7">
        <v>1</v>
      </c>
      <c r="C1142" s="7" t="str">
        <f t="shared" si="34"/>
        <v>高等学校</v>
      </c>
      <c r="D1142" s="7" t="s">
        <v>9421</v>
      </c>
      <c r="E1142" s="8" t="s">
        <v>9422</v>
      </c>
      <c r="F1142" s="4" t="str">
        <f>IFERROR(IF(VALUE(LEFT($E1142,5))&gt;50000,"",_xlfn.XLOOKUP(IF(VALUE(LEFT($E1142,2))&gt;9,VALUE(LEFT($E1142,2)),"0"&amp;VALUE(LEFT($E1142,2))),Sheet1!$E:$E,Sheet1!$F:$F)),"")</f>
        <v>群馬県</v>
      </c>
      <c r="G1142" s="4" t="str">
        <f t="shared" si="35"/>
        <v>公立</v>
      </c>
      <c r="H1142" s="7" t="str">
        <f>IF($D1142="上記以外の高等学校等",_xlfn.XLOOKUP(IF(VALUE(LEFT($E1142,2))&gt;10,VALUE(LEFT($E1142,2)),"0"&amp;VALUE(LEFT($E1142,2))),Sheet1!$E:$E,Sheet1!$F:$F)&amp;"所在の"&amp;$D1142,IF(OR($B1142=1,$B1142=2),$D1142&amp;$C1142,IF($B1142=3,$D1142&amp;"学校",IF($B1142=6,_xlfn.TEXTBEFORE($D1142,"高専")&amp;$C1142,IF($B1142=8,$C1142&amp;"（"&amp;$D1142&amp;"）",IF($B1142=9,$D1142,""))))))</f>
        <v>伊勢崎商業高等学校</v>
      </c>
    </row>
    <row r="1143" spans="1:8">
      <c r="A1143" s="4">
        <v>2</v>
      </c>
      <c r="B1143" s="7">
        <v>1</v>
      </c>
      <c r="C1143" s="7" t="str">
        <f t="shared" si="34"/>
        <v>高等学校</v>
      </c>
      <c r="D1143" s="7" t="s">
        <v>9419</v>
      </c>
      <c r="E1143" s="8" t="s">
        <v>9420</v>
      </c>
      <c r="F1143" s="4" t="str">
        <f>IFERROR(IF(VALUE(LEFT($E1143,5))&gt;50000,"",_xlfn.XLOOKUP(IF(VALUE(LEFT($E1143,2))&gt;9,VALUE(LEFT($E1143,2)),"0"&amp;VALUE(LEFT($E1143,2))),Sheet1!$E:$E,Sheet1!$F:$F)),"")</f>
        <v>群馬県</v>
      </c>
      <c r="G1143" s="4" t="str">
        <f t="shared" si="35"/>
        <v>公立</v>
      </c>
      <c r="H1143" s="7" t="str">
        <f>IF($D1143="上記以外の高等学校等",_xlfn.XLOOKUP(IF(VALUE(LEFT($E1143,2))&gt;10,VALUE(LEFT($E1143,2)),"0"&amp;VALUE(LEFT($E1143,2))),Sheet1!$E:$E,Sheet1!$F:$F)&amp;"所在の"&amp;$D1143,IF(OR($B1143=1,$B1143=2),$D1143&amp;$C1143,IF($B1143=3,$D1143&amp;"学校",IF($B1143=6,_xlfn.TEXTBEFORE($D1143,"高専")&amp;$C1143,IF($B1143=8,$C1143&amp;"（"&amp;$D1143&amp;"）",IF($B1143=9,$D1143,""))))))</f>
        <v>太田（県立）高等学校</v>
      </c>
    </row>
    <row r="1144" spans="1:8">
      <c r="A1144" s="4">
        <v>2</v>
      </c>
      <c r="B1144" s="7">
        <v>1</v>
      </c>
      <c r="C1144" s="7" t="str">
        <f t="shared" si="34"/>
        <v>高等学校</v>
      </c>
      <c r="D1144" s="7" t="s">
        <v>9417</v>
      </c>
      <c r="E1144" s="8" t="s">
        <v>9418</v>
      </c>
      <c r="F1144" s="4" t="str">
        <f>IFERROR(IF(VALUE(LEFT($E1144,5))&gt;50000,"",_xlfn.XLOOKUP(IF(VALUE(LEFT($E1144,2))&gt;9,VALUE(LEFT($E1144,2)),"0"&amp;VALUE(LEFT($E1144,2))),Sheet1!$E:$E,Sheet1!$F:$F)),"")</f>
        <v>群馬県</v>
      </c>
      <c r="G1144" s="4" t="str">
        <f t="shared" si="35"/>
        <v>公立</v>
      </c>
      <c r="H1144" s="7" t="str">
        <f>IF($D1144="上記以外の高等学校等",_xlfn.XLOOKUP(IF(VALUE(LEFT($E1144,2))&gt;10,VALUE(LEFT($E1144,2)),"0"&amp;VALUE(LEFT($E1144,2))),Sheet1!$E:$E,Sheet1!$F:$F)&amp;"所在の"&amp;$D1144,IF(OR($B1144=1,$B1144=2),$D1144&amp;$C1144,IF($B1144=3,$D1144&amp;"学校",IF($B1144=6,_xlfn.TEXTBEFORE($D1144,"高専")&amp;$C1144,IF($B1144=8,$C1144&amp;"（"&amp;$D1144&amp;"）",IF($B1144=9,$D1144,""))))))</f>
        <v>太田女子高等学校</v>
      </c>
    </row>
    <row r="1145" spans="1:8">
      <c r="A1145" s="4">
        <v>2</v>
      </c>
      <c r="B1145" s="7">
        <v>1</v>
      </c>
      <c r="C1145" s="7" t="str">
        <f t="shared" si="34"/>
        <v>高等学校</v>
      </c>
      <c r="D1145" s="7" t="s">
        <v>9415</v>
      </c>
      <c r="E1145" s="8" t="s">
        <v>9416</v>
      </c>
      <c r="F1145" s="4" t="str">
        <f>IFERROR(IF(VALUE(LEFT($E1145,5))&gt;50000,"",_xlfn.XLOOKUP(IF(VALUE(LEFT($E1145,2))&gt;9,VALUE(LEFT($E1145,2)),"0"&amp;VALUE(LEFT($E1145,2))),Sheet1!$E:$E,Sheet1!$F:$F)),"")</f>
        <v>群馬県</v>
      </c>
      <c r="G1145" s="4" t="str">
        <f t="shared" si="35"/>
        <v>公立</v>
      </c>
      <c r="H1145" s="7" t="str">
        <f>IF($D1145="上記以外の高等学校等",_xlfn.XLOOKUP(IF(VALUE(LEFT($E1145,2))&gt;10,VALUE(LEFT($E1145,2)),"0"&amp;VALUE(LEFT($E1145,2))),Sheet1!$E:$E,Sheet1!$F:$F)&amp;"所在の"&amp;$D1145,IF(OR($B1145=1,$B1145=2),$D1145&amp;$C1145,IF($B1145=3,$D1145&amp;"学校",IF($B1145=6,_xlfn.TEXTBEFORE($D1145,"高専")&amp;$C1145,IF($B1145=8,$C1145&amp;"（"&amp;$D1145&amp;"）",IF($B1145=9,$D1145,""))))))</f>
        <v>太田工業高等学校</v>
      </c>
    </row>
    <row r="1146" spans="1:8">
      <c r="A1146" s="4">
        <v>2</v>
      </c>
      <c r="B1146" s="7">
        <v>1</v>
      </c>
      <c r="C1146" s="7" t="str">
        <f t="shared" si="34"/>
        <v>高等学校</v>
      </c>
      <c r="D1146" s="7" t="s">
        <v>2372</v>
      </c>
      <c r="E1146" s="8" t="s">
        <v>9414</v>
      </c>
      <c r="F1146" s="4" t="str">
        <f>IFERROR(IF(VALUE(LEFT($E1146,5))&gt;50000,"",_xlfn.XLOOKUP(IF(VALUE(LEFT($E1146,2))&gt;9,VALUE(LEFT($E1146,2)),"0"&amp;VALUE(LEFT($E1146,2))),Sheet1!$E:$E,Sheet1!$F:$F)),"")</f>
        <v>群馬県</v>
      </c>
      <c r="G1146" s="4" t="str">
        <f t="shared" si="35"/>
        <v>公立</v>
      </c>
      <c r="H1146" s="7" t="str">
        <f>IF($D1146="上記以外の高等学校等",_xlfn.XLOOKUP(IF(VALUE(LEFT($E1146,2))&gt;10,VALUE(LEFT($E1146,2)),"0"&amp;VALUE(LEFT($E1146,2))),Sheet1!$E:$E,Sheet1!$F:$F)&amp;"所在の"&amp;$D1146,IF(OR($B1146=1,$B1146=2),$D1146&amp;$C1146,IF($B1146=3,$D1146&amp;"学校",IF($B1146=6,_xlfn.TEXTBEFORE($D1146,"高専")&amp;$C1146,IF($B1146=8,$C1146&amp;"（"&amp;$D1146&amp;"）",IF($B1146=9,$D1146,""))))))</f>
        <v>沼田高等学校</v>
      </c>
    </row>
    <row r="1147" spans="1:8">
      <c r="A1147" s="4">
        <v>2</v>
      </c>
      <c r="B1147" s="7">
        <v>1</v>
      </c>
      <c r="C1147" s="7" t="str">
        <f t="shared" si="34"/>
        <v>高等学校</v>
      </c>
      <c r="D1147" s="7" t="s">
        <v>9412</v>
      </c>
      <c r="E1147" s="8" t="s">
        <v>9413</v>
      </c>
      <c r="F1147" s="4" t="str">
        <f>IFERROR(IF(VALUE(LEFT($E1147,5))&gt;50000,"",_xlfn.XLOOKUP(IF(VALUE(LEFT($E1147,2))&gt;9,VALUE(LEFT($E1147,2)),"0"&amp;VALUE(LEFT($E1147,2))),Sheet1!$E:$E,Sheet1!$F:$F)),"")</f>
        <v>群馬県</v>
      </c>
      <c r="G1147" s="4" t="str">
        <f t="shared" si="35"/>
        <v>公立</v>
      </c>
      <c r="H1147" s="7" t="str">
        <f>IF($D1147="上記以外の高等学校等",_xlfn.XLOOKUP(IF(VALUE(LEFT($E1147,2))&gt;10,VALUE(LEFT($E1147,2)),"0"&amp;VALUE(LEFT($E1147,2))),Sheet1!$E:$E,Sheet1!$F:$F)&amp;"所在の"&amp;$D1147,IF(OR($B1147=1,$B1147=2),$D1147&amp;$C1147,IF($B1147=3,$D1147&amp;"学校",IF($B1147=6,_xlfn.TEXTBEFORE($D1147,"高専")&amp;$C1147,IF($B1147=8,$C1147&amp;"（"&amp;$D1147&amp;"）",IF($B1147=9,$D1147,""))))))</f>
        <v>利根実業高等学校</v>
      </c>
    </row>
    <row r="1148" spans="1:8">
      <c r="A1148" s="4">
        <v>2</v>
      </c>
      <c r="B1148" s="7">
        <v>1</v>
      </c>
      <c r="C1148" s="7" t="str">
        <f t="shared" si="34"/>
        <v>高等学校</v>
      </c>
      <c r="D1148" s="7" t="s">
        <v>9410</v>
      </c>
      <c r="E1148" s="8" t="s">
        <v>9411</v>
      </c>
      <c r="F1148" s="4" t="str">
        <f>IFERROR(IF(VALUE(LEFT($E1148,5))&gt;50000,"",_xlfn.XLOOKUP(IF(VALUE(LEFT($E1148,2))&gt;9,VALUE(LEFT($E1148,2)),"0"&amp;VALUE(LEFT($E1148,2))),Sheet1!$E:$E,Sheet1!$F:$F)),"")</f>
        <v>群馬県</v>
      </c>
      <c r="G1148" s="4" t="str">
        <f t="shared" si="35"/>
        <v>公立</v>
      </c>
      <c r="H1148" s="7" t="str">
        <f>IF($D1148="上記以外の高等学校等",_xlfn.XLOOKUP(IF(VALUE(LEFT($E1148,2))&gt;10,VALUE(LEFT($E1148,2)),"0"&amp;VALUE(LEFT($E1148,2))),Sheet1!$E:$E,Sheet1!$F:$F)&amp;"所在の"&amp;$D1148,IF(OR($B1148=1,$B1148=2),$D1148&amp;$C1148,IF($B1148=3,$D1148&amp;"学校",IF($B1148=6,_xlfn.TEXTBEFORE($D1148,"高専")&amp;$C1148,IF($B1148=8,$C1148&amp;"（"&amp;$D1148&amp;"）",IF($B1148=9,$D1148,""))))))</f>
        <v>館林高等学校</v>
      </c>
    </row>
    <row r="1149" spans="1:8">
      <c r="A1149" s="4">
        <v>2</v>
      </c>
      <c r="B1149" s="7">
        <v>1</v>
      </c>
      <c r="C1149" s="7" t="str">
        <f t="shared" si="34"/>
        <v>高等学校</v>
      </c>
      <c r="D1149" s="7" t="s">
        <v>9408</v>
      </c>
      <c r="E1149" s="8" t="s">
        <v>9409</v>
      </c>
      <c r="F1149" s="4" t="str">
        <f>IFERROR(IF(VALUE(LEFT($E1149,5))&gt;50000,"",_xlfn.XLOOKUP(IF(VALUE(LEFT($E1149,2))&gt;9,VALUE(LEFT($E1149,2)),"0"&amp;VALUE(LEFT($E1149,2))),Sheet1!$E:$E,Sheet1!$F:$F)),"")</f>
        <v>群馬県</v>
      </c>
      <c r="G1149" s="4" t="str">
        <f t="shared" si="35"/>
        <v>公立</v>
      </c>
      <c r="H1149" s="7" t="str">
        <f>IF($D1149="上記以外の高等学校等",_xlfn.XLOOKUP(IF(VALUE(LEFT($E1149,2))&gt;10,VALUE(LEFT($E1149,2)),"0"&amp;VALUE(LEFT($E1149,2))),Sheet1!$E:$E,Sheet1!$F:$F)&amp;"所在の"&amp;$D1149,IF(OR($B1149=1,$B1149=2),$D1149&amp;$C1149,IF($B1149=3,$D1149&amp;"学校",IF($B1149=6,_xlfn.TEXTBEFORE($D1149,"高専")&amp;$C1149,IF($B1149=8,$C1149&amp;"（"&amp;$D1149&amp;"）",IF($B1149=9,$D1149,""))))))</f>
        <v>館林女子高等学校</v>
      </c>
    </row>
    <row r="1150" spans="1:8">
      <c r="A1150" s="4">
        <v>2</v>
      </c>
      <c r="B1150" s="7">
        <v>1</v>
      </c>
      <c r="C1150" s="7" t="str">
        <f t="shared" si="34"/>
        <v>高等学校</v>
      </c>
      <c r="D1150" s="7" t="s">
        <v>9406</v>
      </c>
      <c r="E1150" s="8" t="s">
        <v>9407</v>
      </c>
      <c r="F1150" s="4" t="str">
        <f>IFERROR(IF(VALUE(LEFT($E1150,5))&gt;50000,"",_xlfn.XLOOKUP(IF(VALUE(LEFT($E1150,2))&gt;9,VALUE(LEFT($E1150,2)),"0"&amp;VALUE(LEFT($E1150,2))),Sheet1!$E:$E,Sheet1!$F:$F)),"")</f>
        <v>群馬県</v>
      </c>
      <c r="G1150" s="4" t="str">
        <f t="shared" si="35"/>
        <v>公立</v>
      </c>
      <c r="H1150" s="7" t="str">
        <f>IF($D1150="上記以外の高等学校等",_xlfn.XLOOKUP(IF(VALUE(LEFT($E1150,2))&gt;10,VALUE(LEFT($E1150,2)),"0"&amp;VALUE(LEFT($E1150,2))),Sheet1!$E:$E,Sheet1!$F:$F)&amp;"所在の"&amp;$D1150,IF(OR($B1150=1,$B1150=2),$D1150&amp;$C1150,IF($B1150=3,$D1150&amp;"学校",IF($B1150=6,_xlfn.TEXTBEFORE($D1150,"高専")&amp;$C1150,IF($B1150=8,$C1150&amp;"（"&amp;$D1150&amp;"）",IF($B1150=9,$D1150,""))))))</f>
        <v>渋川高等学校</v>
      </c>
    </row>
    <row r="1151" spans="1:8">
      <c r="A1151" s="4">
        <v>2</v>
      </c>
      <c r="B1151" s="7">
        <v>1</v>
      </c>
      <c r="C1151" s="7" t="str">
        <f t="shared" si="34"/>
        <v>高等学校</v>
      </c>
      <c r="D1151" s="7" t="s">
        <v>9404</v>
      </c>
      <c r="E1151" s="8" t="s">
        <v>9405</v>
      </c>
      <c r="F1151" s="4" t="str">
        <f>IFERROR(IF(VALUE(LEFT($E1151,5))&gt;50000,"",_xlfn.XLOOKUP(IF(VALUE(LEFT($E1151,2))&gt;9,VALUE(LEFT($E1151,2)),"0"&amp;VALUE(LEFT($E1151,2))),Sheet1!$E:$E,Sheet1!$F:$F)),"")</f>
        <v>群馬県</v>
      </c>
      <c r="G1151" s="4" t="str">
        <f t="shared" si="35"/>
        <v>公立</v>
      </c>
      <c r="H1151" s="7" t="str">
        <f>IF($D1151="上記以外の高等学校等",_xlfn.XLOOKUP(IF(VALUE(LEFT($E1151,2))&gt;10,VALUE(LEFT($E1151,2)),"0"&amp;VALUE(LEFT($E1151,2))),Sheet1!$E:$E,Sheet1!$F:$F)&amp;"所在の"&amp;$D1151,IF(OR($B1151=1,$B1151=2),$D1151&amp;$C1151,IF($B1151=3,$D1151&amp;"学校",IF($B1151=6,_xlfn.TEXTBEFORE($D1151,"高専")&amp;$C1151,IF($B1151=8,$C1151&amp;"（"&amp;$D1151&amp;"）",IF($B1151=9,$D1151,""))))))</f>
        <v>渋川女子高等学校</v>
      </c>
    </row>
    <row r="1152" spans="1:8">
      <c r="A1152" s="4">
        <v>2</v>
      </c>
      <c r="B1152" s="7">
        <v>1</v>
      </c>
      <c r="C1152" s="7" t="str">
        <f t="shared" si="34"/>
        <v>高等学校</v>
      </c>
      <c r="D1152" s="7" t="s">
        <v>9402</v>
      </c>
      <c r="E1152" s="8" t="s">
        <v>9403</v>
      </c>
      <c r="F1152" s="4" t="str">
        <f>IFERROR(IF(VALUE(LEFT($E1152,5))&gt;50000,"",_xlfn.XLOOKUP(IF(VALUE(LEFT($E1152,2))&gt;9,VALUE(LEFT($E1152,2)),"0"&amp;VALUE(LEFT($E1152,2))),Sheet1!$E:$E,Sheet1!$F:$F)),"")</f>
        <v>群馬県</v>
      </c>
      <c r="G1152" s="4" t="str">
        <f t="shared" si="35"/>
        <v>公立</v>
      </c>
      <c r="H1152" s="7" t="str">
        <f>IF($D1152="上記以外の高等学校等",_xlfn.XLOOKUP(IF(VALUE(LEFT($E1152,2))&gt;10,VALUE(LEFT($E1152,2)),"0"&amp;VALUE(LEFT($E1152,2))),Sheet1!$E:$E,Sheet1!$F:$F)&amp;"所在の"&amp;$D1152,IF(OR($B1152=1,$B1152=2),$D1152&amp;$C1152,IF($B1152=3,$D1152&amp;"学校",IF($B1152=6,_xlfn.TEXTBEFORE($D1152,"高専")&amp;$C1152,IF($B1152=8,$C1152&amp;"（"&amp;$D1152&amp;"）",IF($B1152=9,$D1152,""))))))</f>
        <v>藤岡工業高等学校</v>
      </c>
    </row>
    <row r="1153" spans="1:8">
      <c r="A1153" s="4">
        <v>2</v>
      </c>
      <c r="B1153" s="7">
        <v>1</v>
      </c>
      <c r="C1153" s="7" t="str">
        <f t="shared" si="34"/>
        <v>高等学校</v>
      </c>
      <c r="D1153" s="7" t="s">
        <v>9400</v>
      </c>
      <c r="E1153" s="8" t="s">
        <v>9401</v>
      </c>
      <c r="F1153" s="4" t="str">
        <f>IFERROR(IF(VALUE(LEFT($E1153,5))&gt;50000,"",_xlfn.XLOOKUP(IF(VALUE(LEFT($E1153,2))&gt;9,VALUE(LEFT($E1153,2)),"0"&amp;VALUE(LEFT($E1153,2))),Sheet1!$E:$E,Sheet1!$F:$F)),"")</f>
        <v>群馬県</v>
      </c>
      <c r="G1153" s="4" t="str">
        <f t="shared" si="35"/>
        <v>公立</v>
      </c>
      <c r="H1153" s="7" t="str">
        <f>IF($D1153="上記以外の高等学校等",_xlfn.XLOOKUP(IF(VALUE(LEFT($E1153,2))&gt;10,VALUE(LEFT($E1153,2)),"0"&amp;VALUE(LEFT($E1153,2))),Sheet1!$E:$E,Sheet1!$F:$F)&amp;"所在の"&amp;$D1153,IF(OR($B1153=1,$B1153=2),$D1153&amp;$C1153,IF($B1153=3,$D1153&amp;"学校",IF($B1153=6,_xlfn.TEXTBEFORE($D1153,"高専")&amp;$C1153,IF($B1153=8,$C1153&amp;"（"&amp;$D1153&amp;"）",IF($B1153=9,$D1153,""))))))</f>
        <v>富岡実業高等学校</v>
      </c>
    </row>
    <row r="1154" spans="1:8">
      <c r="A1154" s="4">
        <v>2</v>
      </c>
      <c r="B1154" s="7">
        <v>1</v>
      </c>
      <c r="C1154" s="7" t="str">
        <f t="shared" si="34"/>
        <v>高等学校</v>
      </c>
      <c r="D1154" s="7" t="s">
        <v>9398</v>
      </c>
      <c r="E1154" s="8" t="s">
        <v>9399</v>
      </c>
      <c r="F1154" s="4" t="str">
        <f>IFERROR(IF(VALUE(LEFT($E1154,5))&gt;50000,"",_xlfn.XLOOKUP(IF(VALUE(LEFT($E1154,2))&gt;9,VALUE(LEFT($E1154,2)),"0"&amp;VALUE(LEFT($E1154,2))),Sheet1!$E:$E,Sheet1!$F:$F)),"")</f>
        <v>群馬県</v>
      </c>
      <c r="G1154" s="4" t="str">
        <f t="shared" si="35"/>
        <v>公立</v>
      </c>
      <c r="H1154" s="7" t="str">
        <f>IF($D1154="上記以外の高等学校等",_xlfn.XLOOKUP(IF(VALUE(LEFT($E1154,2))&gt;10,VALUE(LEFT($E1154,2)),"0"&amp;VALUE(LEFT($E1154,2))),Sheet1!$E:$E,Sheet1!$F:$F)&amp;"所在の"&amp;$D1154,IF(OR($B1154=1,$B1154=2),$D1154&amp;$C1154,IF($B1154=3,$D1154&amp;"学校",IF($B1154=6,_xlfn.TEXTBEFORE($D1154,"高専")&amp;$C1154,IF($B1154=8,$C1154&amp;"（"&amp;$D1154&amp;"）",IF($B1154=9,$D1154,""))))))</f>
        <v>榛名高等学校</v>
      </c>
    </row>
    <row r="1155" spans="1:8">
      <c r="A1155" s="4">
        <v>2</v>
      </c>
      <c r="B1155" s="7">
        <v>1</v>
      </c>
      <c r="C1155" s="7" t="str">
        <f t="shared" ref="C1155:C1218" si="36">IF($B1155=1,"高等学校",IF($B1155=2,"中等教育学校",IF($B1155=3,"特別支援学校",IF($B1155=6,"高等専門学校",IF($B1155=8,"高等学校卒業程度認定試験等","")))))</f>
        <v>高等学校</v>
      </c>
      <c r="D1155" s="7" t="s">
        <v>9396</v>
      </c>
      <c r="E1155" s="8" t="s">
        <v>9397</v>
      </c>
      <c r="F1155" s="4" t="str">
        <f>IFERROR(IF(VALUE(LEFT($E1155,5))&gt;50000,"",_xlfn.XLOOKUP(IF(VALUE(LEFT($E1155,2))&gt;9,VALUE(LEFT($E1155,2)),"0"&amp;VALUE(LEFT($E1155,2))),Sheet1!$E:$E,Sheet1!$F:$F)),"")</f>
        <v>群馬県</v>
      </c>
      <c r="G1155" s="4" t="str">
        <f t="shared" ref="G1155:G1218" si="37">IF($A1155=1,"国立",IF($A1155=7,"私立",IF($A1155&lt;7,"公立","")))</f>
        <v>公立</v>
      </c>
      <c r="H1155" s="7" t="str">
        <f>IF($D1155="上記以外の高等学校等",_xlfn.XLOOKUP(IF(VALUE(LEFT($E1155,2))&gt;10,VALUE(LEFT($E1155,2)),"0"&amp;VALUE(LEFT($E1155,2))),Sheet1!$E:$E,Sheet1!$F:$F)&amp;"所在の"&amp;$D1155,IF(OR($B1155=1,$B1155=2),$D1155&amp;$C1155,IF($B1155=3,$D1155&amp;"学校",IF($B1155=6,_xlfn.TEXTBEFORE($D1155,"高専")&amp;$C1155,IF($B1155=8,$C1155&amp;"（"&amp;$D1155&amp;"）",IF($B1155=9,$D1155,""))))))</f>
        <v>吉井高等学校</v>
      </c>
    </row>
    <row r="1156" spans="1:8">
      <c r="A1156" s="4">
        <v>2</v>
      </c>
      <c r="B1156" s="7">
        <v>1</v>
      </c>
      <c r="C1156" s="7" t="str">
        <f t="shared" si="36"/>
        <v>高等学校</v>
      </c>
      <c r="D1156" s="7" t="s">
        <v>9394</v>
      </c>
      <c r="E1156" s="8" t="s">
        <v>9395</v>
      </c>
      <c r="F1156" s="4" t="str">
        <f>IFERROR(IF(VALUE(LEFT($E1156,5))&gt;50000,"",_xlfn.XLOOKUP(IF(VALUE(LEFT($E1156,2))&gt;9,VALUE(LEFT($E1156,2)),"0"&amp;VALUE(LEFT($E1156,2))),Sheet1!$E:$E,Sheet1!$F:$F)),"")</f>
        <v>群馬県</v>
      </c>
      <c r="G1156" s="4" t="str">
        <f t="shared" si="37"/>
        <v>公立</v>
      </c>
      <c r="H1156" s="7" t="str">
        <f>IF($D1156="上記以外の高等学校等",_xlfn.XLOOKUP(IF(VALUE(LEFT($E1156,2))&gt;10,VALUE(LEFT($E1156,2)),"0"&amp;VALUE(LEFT($E1156,2))),Sheet1!$E:$E,Sheet1!$F:$F)&amp;"所在の"&amp;$D1156,IF(OR($B1156=1,$B1156=2),$D1156&amp;$C1156,IF($B1156=3,$D1156&amp;"学校",IF($B1156=6,_xlfn.TEXTBEFORE($D1156,"高専")&amp;$C1156,IF($B1156=8,$C1156&amp;"（"&amp;$D1156&amp;"）",IF($B1156=9,$D1156,""))))))</f>
        <v>万場高等学校</v>
      </c>
    </row>
    <row r="1157" spans="1:8">
      <c r="A1157" s="4">
        <v>2</v>
      </c>
      <c r="B1157" s="7">
        <v>1</v>
      </c>
      <c r="C1157" s="7" t="str">
        <f t="shared" si="36"/>
        <v>高等学校</v>
      </c>
      <c r="D1157" s="7" t="s">
        <v>9392</v>
      </c>
      <c r="E1157" s="8" t="s">
        <v>9393</v>
      </c>
      <c r="F1157" s="4" t="str">
        <f>IFERROR(IF(VALUE(LEFT($E1157,5))&gt;50000,"",_xlfn.XLOOKUP(IF(VALUE(LEFT($E1157,2))&gt;9,VALUE(LEFT($E1157,2)),"0"&amp;VALUE(LEFT($E1157,2))),Sheet1!$E:$E,Sheet1!$F:$F)),"")</f>
        <v>群馬県</v>
      </c>
      <c r="G1157" s="4" t="str">
        <f t="shared" si="37"/>
        <v>公立</v>
      </c>
      <c r="H1157" s="7" t="str">
        <f>IF($D1157="上記以外の高等学校等",_xlfn.XLOOKUP(IF(VALUE(LEFT($E1157,2))&gt;10,VALUE(LEFT($E1157,2)),"0"&amp;VALUE(LEFT($E1157,2))),Sheet1!$E:$E,Sheet1!$F:$F)&amp;"所在の"&amp;$D1157,IF(OR($B1157=1,$B1157=2),$D1157&amp;$C1157,IF($B1157=3,$D1157&amp;"学校",IF($B1157=6,_xlfn.TEXTBEFORE($D1157,"高専")&amp;$C1157,IF($B1157=8,$C1157&amp;"（"&amp;$D1157&amp;"）",IF($B1157=9,$D1157,""))))))</f>
        <v>下仁田高等学校</v>
      </c>
    </row>
    <row r="1158" spans="1:8">
      <c r="A1158" s="4">
        <v>2</v>
      </c>
      <c r="B1158" s="7">
        <v>1</v>
      </c>
      <c r="C1158" s="7" t="str">
        <f t="shared" si="36"/>
        <v>高等学校</v>
      </c>
      <c r="D1158" s="7" t="s">
        <v>9390</v>
      </c>
      <c r="E1158" s="8" t="s">
        <v>9391</v>
      </c>
      <c r="F1158" s="4" t="str">
        <f>IFERROR(IF(VALUE(LEFT($E1158,5))&gt;50000,"",_xlfn.XLOOKUP(IF(VALUE(LEFT($E1158,2))&gt;9,VALUE(LEFT($E1158,2)),"0"&amp;VALUE(LEFT($E1158,2))),Sheet1!$E:$E,Sheet1!$F:$F)),"")</f>
        <v>群馬県</v>
      </c>
      <c r="G1158" s="4" t="str">
        <f t="shared" si="37"/>
        <v>公立</v>
      </c>
      <c r="H1158" s="7" t="str">
        <f>IF($D1158="上記以外の高等学校等",_xlfn.XLOOKUP(IF(VALUE(LEFT($E1158,2))&gt;10,VALUE(LEFT($E1158,2)),"0"&amp;VALUE(LEFT($E1158,2))),Sheet1!$E:$E,Sheet1!$F:$F)&amp;"所在の"&amp;$D1158,IF(OR($B1158=1,$B1158=2),$D1158&amp;$C1158,IF($B1158=3,$D1158&amp;"学校",IF($B1158=6,_xlfn.TEXTBEFORE($D1158,"高専")&amp;$C1158,IF($B1158=8,$C1158&amp;"（"&amp;$D1158&amp;"）",IF($B1158=9,$D1158,""))))))</f>
        <v>松井田高等学校</v>
      </c>
    </row>
    <row r="1159" spans="1:8">
      <c r="A1159" s="4">
        <v>2</v>
      </c>
      <c r="B1159" s="7">
        <v>1</v>
      </c>
      <c r="C1159" s="7" t="str">
        <f t="shared" si="36"/>
        <v>高等学校</v>
      </c>
      <c r="D1159" s="7" t="s">
        <v>9388</v>
      </c>
      <c r="E1159" s="8" t="s">
        <v>9389</v>
      </c>
      <c r="F1159" s="4" t="str">
        <f>IFERROR(IF(VALUE(LEFT($E1159,5))&gt;50000,"",_xlfn.XLOOKUP(IF(VALUE(LEFT($E1159,2))&gt;9,VALUE(LEFT($E1159,2)),"0"&amp;VALUE(LEFT($E1159,2))),Sheet1!$E:$E,Sheet1!$F:$F)),"")</f>
        <v>群馬県</v>
      </c>
      <c r="G1159" s="4" t="str">
        <f t="shared" si="37"/>
        <v>公立</v>
      </c>
      <c r="H1159" s="7" t="str">
        <f>IF($D1159="上記以外の高等学校等",_xlfn.XLOOKUP(IF(VALUE(LEFT($E1159,2))&gt;10,VALUE(LEFT($E1159,2)),"0"&amp;VALUE(LEFT($E1159,2))),Sheet1!$E:$E,Sheet1!$F:$F)&amp;"所在の"&amp;$D1159,IF(OR($B1159=1,$B1159=2),$D1159&amp;$C1159,IF($B1159=3,$D1159&amp;"学校",IF($B1159=6,_xlfn.TEXTBEFORE($D1159,"高専")&amp;$C1159,IF($B1159=8,$C1159&amp;"（"&amp;$D1159&amp;"）",IF($B1159=9,$D1159,""))))))</f>
        <v>長野原高等学校</v>
      </c>
    </row>
    <row r="1160" spans="1:8">
      <c r="A1160" s="4">
        <v>2</v>
      </c>
      <c r="B1160" s="7">
        <v>1</v>
      </c>
      <c r="C1160" s="7" t="str">
        <f t="shared" si="36"/>
        <v>高等学校</v>
      </c>
      <c r="D1160" s="7" t="s">
        <v>9386</v>
      </c>
      <c r="E1160" s="8" t="s">
        <v>9387</v>
      </c>
      <c r="F1160" s="4" t="str">
        <f>IFERROR(IF(VALUE(LEFT($E1160,5))&gt;50000,"",_xlfn.XLOOKUP(IF(VALUE(LEFT($E1160,2))&gt;9,VALUE(LEFT($E1160,2)),"0"&amp;VALUE(LEFT($E1160,2))),Sheet1!$E:$E,Sheet1!$F:$F)),"")</f>
        <v>群馬県</v>
      </c>
      <c r="G1160" s="4" t="str">
        <f t="shared" si="37"/>
        <v>公立</v>
      </c>
      <c r="H1160" s="7" t="str">
        <f>IF($D1160="上記以外の高等学校等",_xlfn.XLOOKUP(IF(VALUE(LEFT($E1160,2))&gt;10,VALUE(LEFT($E1160,2)),"0"&amp;VALUE(LEFT($E1160,2))),Sheet1!$E:$E,Sheet1!$F:$F)&amp;"所在の"&amp;$D1160,IF(OR($B1160=1,$B1160=2),$D1160&amp;$C1160,IF($B1160=3,$D1160&amp;"学校",IF($B1160=6,_xlfn.TEXTBEFORE($D1160,"高専")&amp;$C1160,IF($B1160=8,$C1160&amp;"（"&amp;$D1160&amp;"）",IF($B1160=9,$D1160,""))))))</f>
        <v>嬬恋高等学校</v>
      </c>
    </row>
    <row r="1161" spans="1:8">
      <c r="A1161" s="4">
        <v>2</v>
      </c>
      <c r="B1161" s="7">
        <v>1</v>
      </c>
      <c r="C1161" s="7" t="str">
        <f t="shared" si="36"/>
        <v>高等学校</v>
      </c>
      <c r="D1161" s="7" t="s">
        <v>9384</v>
      </c>
      <c r="E1161" s="8" t="s">
        <v>9385</v>
      </c>
      <c r="F1161" s="4" t="str">
        <f>IFERROR(IF(VALUE(LEFT($E1161,5))&gt;50000,"",_xlfn.XLOOKUP(IF(VALUE(LEFT($E1161,2))&gt;9,VALUE(LEFT($E1161,2)),"0"&amp;VALUE(LEFT($E1161,2))),Sheet1!$E:$E,Sheet1!$F:$F)),"")</f>
        <v>群馬県</v>
      </c>
      <c r="G1161" s="4" t="str">
        <f t="shared" si="37"/>
        <v>公立</v>
      </c>
      <c r="H1161" s="7" t="str">
        <f>IF($D1161="上記以外の高等学校等",_xlfn.XLOOKUP(IF(VALUE(LEFT($E1161,2))&gt;10,VALUE(LEFT($E1161,2)),"0"&amp;VALUE(LEFT($E1161,2))),Sheet1!$E:$E,Sheet1!$F:$F)&amp;"所在の"&amp;$D1161,IF(OR($B1161=1,$B1161=2),$D1161&amp;$C1161,IF($B1161=3,$D1161&amp;"学校",IF($B1161=6,_xlfn.TEXTBEFORE($D1161,"高専")&amp;$C1161,IF($B1161=8,$C1161&amp;"（"&amp;$D1161&amp;"）",IF($B1161=9,$D1161,""))))))</f>
        <v>尾瀬高等学校</v>
      </c>
    </row>
    <row r="1162" spans="1:8">
      <c r="A1162" s="4">
        <v>2</v>
      </c>
      <c r="B1162" s="7">
        <v>1</v>
      </c>
      <c r="C1162" s="7" t="str">
        <f t="shared" si="36"/>
        <v>高等学校</v>
      </c>
      <c r="D1162" s="7" t="s">
        <v>9382</v>
      </c>
      <c r="E1162" s="8" t="s">
        <v>9383</v>
      </c>
      <c r="F1162" s="4" t="str">
        <f>IFERROR(IF(VALUE(LEFT($E1162,5))&gt;50000,"",_xlfn.XLOOKUP(IF(VALUE(LEFT($E1162,2))&gt;9,VALUE(LEFT($E1162,2)),"0"&amp;VALUE(LEFT($E1162,2))),Sheet1!$E:$E,Sheet1!$F:$F)),"")</f>
        <v>群馬県</v>
      </c>
      <c r="G1162" s="4" t="str">
        <f t="shared" si="37"/>
        <v>公立</v>
      </c>
      <c r="H1162" s="7" t="str">
        <f>IF($D1162="上記以外の高等学校等",_xlfn.XLOOKUP(IF(VALUE(LEFT($E1162,2))&gt;10,VALUE(LEFT($E1162,2)),"0"&amp;VALUE(LEFT($E1162,2))),Sheet1!$E:$E,Sheet1!$F:$F)&amp;"所在の"&amp;$D1162,IF(OR($B1162=1,$B1162=2),$D1162&amp;$C1162,IF($B1162=3,$D1162&amp;"学校",IF($B1162=6,_xlfn.TEXTBEFORE($D1162,"高専")&amp;$C1162,IF($B1162=8,$C1162&amp;"（"&amp;$D1162&amp;"）",IF($B1162=9,$D1162,""))))))</f>
        <v>玉村高等学校</v>
      </c>
    </row>
    <row r="1163" spans="1:8">
      <c r="A1163" s="4">
        <v>2</v>
      </c>
      <c r="B1163" s="7">
        <v>1</v>
      </c>
      <c r="C1163" s="7" t="str">
        <f t="shared" si="36"/>
        <v>高等学校</v>
      </c>
      <c r="D1163" s="7" t="s">
        <v>9380</v>
      </c>
      <c r="E1163" s="8" t="s">
        <v>9381</v>
      </c>
      <c r="F1163" s="4" t="str">
        <f>IFERROR(IF(VALUE(LEFT($E1163,5))&gt;50000,"",_xlfn.XLOOKUP(IF(VALUE(LEFT($E1163,2))&gt;9,VALUE(LEFT($E1163,2)),"0"&amp;VALUE(LEFT($E1163,2))),Sheet1!$E:$E,Sheet1!$F:$F)),"")</f>
        <v>群馬県</v>
      </c>
      <c r="G1163" s="4" t="str">
        <f t="shared" si="37"/>
        <v>公立</v>
      </c>
      <c r="H1163" s="7" t="str">
        <f>IF($D1163="上記以外の高等学校等",_xlfn.XLOOKUP(IF(VALUE(LEFT($E1163,2))&gt;10,VALUE(LEFT($E1163,2)),"0"&amp;VALUE(LEFT($E1163,2))),Sheet1!$E:$E,Sheet1!$F:$F)&amp;"所在の"&amp;$D1163,IF(OR($B1163=1,$B1163=2),$D1163&amp;$C1163,IF($B1163=3,$D1163&amp;"学校",IF($B1163=6,_xlfn.TEXTBEFORE($D1163,"高専")&amp;$C1163,IF($B1163=8,$C1163&amp;"（"&amp;$D1163&amp;"）",IF($B1163=9,$D1163,""))))))</f>
        <v>新田暁高等学校</v>
      </c>
    </row>
    <row r="1164" spans="1:8">
      <c r="A1164" s="4">
        <v>2</v>
      </c>
      <c r="B1164" s="7">
        <v>1</v>
      </c>
      <c r="C1164" s="7" t="str">
        <f t="shared" si="36"/>
        <v>高等学校</v>
      </c>
      <c r="D1164" s="7" t="s">
        <v>9378</v>
      </c>
      <c r="E1164" s="8" t="s">
        <v>9379</v>
      </c>
      <c r="F1164" s="4" t="str">
        <f>IFERROR(IF(VALUE(LEFT($E1164,5))&gt;50000,"",_xlfn.XLOOKUP(IF(VALUE(LEFT($E1164,2))&gt;9,VALUE(LEFT($E1164,2)),"0"&amp;VALUE(LEFT($E1164,2))),Sheet1!$E:$E,Sheet1!$F:$F)),"")</f>
        <v>群馬県</v>
      </c>
      <c r="G1164" s="4" t="str">
        <f t="shared" si="37"/>
        <v>公立</v>
      </c>
      <c r="H1164" s="7" t="str">
        <f>IF($D1164="上記以外の高等学校等",_xlfn.XLOOKUP(IF(VALUE(LEFT($E1164,2))&gt;10,VALUE(LEFT($E1164,2)),"0"&amp;VALUE(LEFT($E1164,2))),Sheet1!$E:$E,Sheet1!$F:$F)&amp;"所在の"&amp;$D1164,IF(OR($B1164=1,$B1164=2),$D1164&amp;$C1164,IF($B1164=3,$D1164&amp;"学校",IF($B1164=6,_xlfn.TEXTBEFORE($D1164,"高専")&amp;$C1164,IF($B1164=8,$C1164&amp;"（"&amp;$D1164&amp;"）",IF($B1164=9,$D1164,""))))))</f>
        <v>大間々高等学校</v>
      </c>
    </row>
    <row r="1165" spans="1:8">
      <c r="A1165" s="4">
        <v>2</v>
      </c>
      <c r="B1165" s="7">
        <v>1</v>
      </c>
      <c r="C1165" s="7" t="str">
        <f t="shared" si="36"/>
        <v>高等学校</v>
      </c>
      <c r="D1165" s="7" t="s">
        <v>9376</v>
      </c>
      <c r="E1165" s="8" t="s">
        <v>9377</v>
      </c>
      <c r="F1165" s="4" t="str">
        <f>IFERROR(IF(VALUE(LEFT($E1165,5))&gt;50000,"",_xlfn.XLOOKUP(IF(VALUE(LEFT($E1165,2))&gt;9,VALUE(LEFT($E1165,2)),"0"&amp;VALUE(LEFT($E1165,2))),Sheet1!$E:$E,Sheet1!$F:$F)),"")</f>
        <v>群馬県</v>
      </c>
      <c r="G1165" s="4" t="str">
        <f t="shared" si="37"/>
        <v>公立</v>
      </c>
      <c r="H1165" s="7" t="str">
        <f>IF($D1165="上記以外の高等学校等",_xlfn.XLOOKUP(IF(VALUE(LEFT($E1165,2))&gt;10,VALUE(LEFT($E1165,2)),"0"&amp;VALUE(LEFT($E1165,2))),Sheet1!$E:$E,Sheet1!$F:$F)&amp;"所在の"&amp;$D1165,IF(OR($B1165=1,$B1165=2),$D1165&amp;$C1165,IF($B1165=3,$D1165&amp;"学校",IF($B1165=6,_xlfn.TEXTBEFORE($D1165,"高専")&amp;$C1165,IF($B1165=8,$C1165&amp;"（"&amp;$D1165&amp;"）",IF($B1165=9,$D1165,""))))))</f>
        <v>板倉高等学校</v>
      </c>
    </row>
    <row r="1166" spans="1:8">
      <c r="A1166" s="4">
        <v>2</v>
      </c>
      <c r="B1166" s="7">
        <v>1</v>
      </c>
      <c r="C1166" s="7" t="str">
        <f t="shared" si="36"/>
        <v>高等学校</v>
      </c>
      <c r="D1166" s="7" t="s">
        <v>9374</v>
      </c>
      <c r="E1166" s="8" t="s">
        <v>9375</v>
      </c>
      <c r="F1166" s="4" t="str">
        <f>IFERROR(IF(VALUE(LEFT($E1166,5))&gt;50000,"",_xlfn.XLOOKUP(IF(VALUE(LEFT($E1166,2))&gt;9,VALUE(LEFT($E1166,2)),"0"&amp;VALUE(LEFT($E1166,2))),Sheet1!$E:$E,Sheet1!$F:$F)),"")</f>
        <v>群馬県</v>
      </c>
      <c r="G1166" s="4" t="str">
        <f t="shared" si="37"/>
        <v>公立</v>
      </c>
      <c r="H1166" s="7" t="str">
        <f>IF($D1166="上記以外の高等学校等",_xlfn.XLOOKUP(IF(VALUE(LEFT($E1166,2))&gt;10,VALUE(LEFT($E1166,2)),"0"&amp;VALUE(LEFT($E1166,2))),Sheet1!$E:$E,Sheet1!$F:$F)&amp;"所在の"&amp;$D1166,IF(OR($B1166=1,$B1166=2),$D1166&amp;$C1166,IF($B1166=3,$D1166&amp;"学校",IF($B1166=6,_xlfn.TEXTBEFORE($D1166,"高専")&amp;$C1166,IF($B1166=8,$C1166&amp;"（"&amp;$D1166&amp;"）",IF($B1166=9,$D1166,""))))))</f>
        <v>西邑楽高等学校</v>
      </c>
    </row>
    <row r="1167" spans="1:8">
      <c r="A1167" s="4">
        <v>2</v>
      </c>
      <c r="B1167" s="7">
        <v>1</v>
      </c>
      <c r="C1167" s="7" t="str">
        <f t="shared" si="36"/>
        <v>高等学校</v>
      </c>
      <c r="D1167" s="7" t="s">
        <v>8290</v>
      </c>
      <c r="E1167" s="8" t="s">
        <v>9373</v>
      </c>
      <c r="F1167" s="4" t="str">
        <f>IFERROR(IF(VALUE(LEFT($E1167,5))&gt;50000,"",_xlfn.XLOOKUP(IF(VALUE(LEFT($E1167,2))&gt;9,VALUE(LEFT($E1167,2)),"0"&amp;VALUE(LEFT($E1167,2))),Sheet1!$E:$E,Sheet1!$F:$F)),"")</f>
        <v>群馬県</v>
      </c>
      <c r="G1167" s="4" t="str">
        <f t="shared" si="37"/>
        <v>公立</v>
      </c>
      <c r="H1167" s="7" t="str">
        <f>IF($D1167="上記以外の高等学校等",_xlfn.XLOOKUP(IF(VALUE(LEFT($E1167,2))&gt;10,VALUE(LEFT($E1167,2)),"0"&amp;VALUE(LEFT($E1167,2))),Sheet1!$E:$E,Sheet1!$F:$F)&amp;"所在の"&amp;$D1167,IF(OR($B1167=1,$B1167=2),$D1167&amp;$C1167,IF($B1167=3,$D1167&amp;"学校",IF($B1167=6,_xlfn.TEXTBEFORE($D1167,"高専")&amp;$C1167,IF($B1167=8,$C1167&amp;"（"&amp;$D1167&amp;"）",IF($B1167=9,$D1167,""))))))</f>
        <v>大泉高等学校</v>
      </c>
    </row>
    <row r="1168" spans="1:8">
      <c r="A1168" s="4">
        <v>2</v>
      </c>
      <c r="B1168" s="7">
        <v>1</v>
      </c>
      <c r="C1168" s="7" t="str">
        <f t="shared" si="36"/>
        <v>高等学校</v>
      </c>
      <c r="D1168" s="7" t="s">
        <v>9371</v>
      </c>
      <c r="E1168" s="8" t="s">
        <v>9372</v>
      </c>
      <c r="F1168" s="4" t="str">
        <f>IFERROR(IF(VALUE(LEFT($E1168,5))&gt;50000,"",_xlfn.XLOOKUP(IF(VALUE(LEFT($E1168,2))&gt;9,VALUE(LEFT($E1168,2)),"0"&amp;VALUE(LEFT($E1168,2))),Sheet1!$E:$E,Sheet1!$F:$F)),"")</f>
        <v>群馬県</v>
      </c>
      <c r="G1168" s="4" t="str">
        <f t="shared" si="37"/>
        <v>公立</v>
      </c>
      <c r="H1168" s="7" t="str">
        <f>IF($D1168="上記以外の高等学校等",_xlfn.XLOOKUP(IF(VALUE(LEFT($E1168,2))&gt;10,VALUE(LEFT($E1168,2)),"0"&amp;VALUE(LEFT($E1168,2))),Sheet1!$E:$E,Sheet1!$F:$F)&amp;"所在の"&amp;$D1168,IF(OR($B1168=1,$B1168=2),$D1168&amp;$C1168,IF($B1168=3,$D1168&amp;"学校",IF($B1168=6,_xlfn.TEXTBEFORE($D1168,"高専")&amp;$C1168,IF($B1168=8,$C1168&amp;"（"&amp;$D1168&amp;"）",IF($B1168=9,$D1168,""))))))</f>
        <v>渋川青翠高等学校</v>
      </c>
    </row>
    <row r="1169" spans="1:8">
      <c r="A1169" s="4">
        <v>3</v>
      </c>
      <c r="B1169" s="7">
        <v>1</v>
      </c>
      <c r="C1169" s="7" t="str">
        <f t="shared" si="36"/>
        <v>高等学校</v>
      </c>
      <c r="D1169" s="7" t="s">
        <v>9369</v>
      </c>
      <c r="E1169" s="8" t="s">
        <v>9370</v>
      </c>
      <c r="F1169" s="4" t="str">
        <f>IFERROR(IF(VALUE(LEFT($E1169,5))&gt;50000,"",_xlfn.XLOOKUP(IF(VALUE(LEFT($E1169,2))&gt;9,VALUE(LEFT($E1169,2)),"0"&amp;VALUE(LEFT($E1169,2))),Sheet1!$E:$E,Sheet1!$F:$F)),"")</f>
        <v>群馬県</v>
      </c>
      <c r="G1169" s="4" t="str">
        <f t="shared" si="37"/>
        <v>公立</v>
      </c>
      <c r="H1169" s="7" t="str">
        <f>IF($D1169="上記以外の高等学校等",_xlfn.XLOOKUP(IF(VALUE(LEFT($E1169,2))&gt;10,VALUE(LEFT($E1169,2)),"0"&amp;VALUE(LEFT($E1169,2))),Sheet1!$E:$E,Sheet1!$F:$F)&amp;"所在の"&amp;$D1169,IF(OR($B1169=1,$B1169=2),$D1169&amp;$C1169,IF($B1169=3,$D1169&amp;"学校",IF($B1169=6,_xlfn.TEXTBEFORE($D1169,"高専")&amp;$C1169,IF($B1169=8,$C1169&amp;"（"&amp;$D1169&amp;"）",IF($B1169=9,$D1169,""))))))</f>
        <v>前橋（市立）高等学校</v>
      </c>
    </row>
    <row r="1170" spans="1:8">
      <c r="A1170" s="4">
        <v>3</v>
      </c>
      <c r="B1170" s="7">
        <v>1</v>
      </c>
      <c r="C1170" s="7" t="str">
        <f t="shared" si="36"/>
        <v>高等学校</v>
      </c>
      <c r="D1170" s="7" t="s">
        <v>9367</v>
      </c>
      <c r="E1170" s="8" t="s">
        <v>9368</v>
      </c>
      <c r="F1170" s="4" t="str">
        <f>IFERROR(IF(VALUE(LEFT($E1170,5))&gt;50000,"",_xlfn.XLOOKUP(IF(VALUE(LEFT($E1170,2))&gt;9,VALUE(LEFT($E1170,2)),"0"&amp;VALUE(LEFT($E1170,2))),Sheet1!$E:$E,Sheet1!$F:$F)),"")</f>
        <v>群馬県</v>
      </c>
      <c r="G1170" s="4" t="str">
        <f t="shared" si="37"/>
        <v>公立</v>
      </c>
      <c r="H1170" s="7" t="str">
        <f>IF($D1170="上記以外の高等学校等",_xlfn.XLOOKUP(IF(VALUE(LEFT($E1170,2))&gt;10,VALUE(LEFT($E1170,2)),"0"&amp;VALUE(LEFT($E1170,2))),Sheet1!$E:$E,Sheet1!$F:$F)&amp;"所在の"&amp;$D1170,IF(OR($B1170=1,$B1170=2),$D1170&amp;$C1170,IF($B1170=3,$D1170&amp;"学校",IF($B1170=6,_xlfn.TEXTBEFORE($D1170,"高専")&amp;$C1170,IF($B1170=8,$C1170&amp;"（"&amp;$D1170&amp;"）",IF($B1170=9,$D1170,""))))))</f>
        <v>桐生市立商業高等学校</v>
      </c>
    </row>
    <row r="1171" spans="1:8">
      <c r="A1171" s="4">
        <v>2</v>
      </c>
      <c r="B1171" s="7">
        <v>1</v>
      </c>
      <c r="C1171" s="7" t="str">
        <f t="shared" si="36"/>
        <v>高等学校</v>
      </c>
      <c r="D1171" s="7" t="s">
        <v>9365</v>
      </c>
      <c r="E1171" s="8" t="s">
        <v>9366</v>
      </c>
      <c r="F1171" s="4" t="str">
        <f>IFERROR(IF(VALUE(LEFT($E1171,5))&gt;50000,"",_xlfn.XLOOKUP(IF(VALUE(LEFT($E1171,2))&gt;9,VALUE(LEFT($E1171,2)),"0"&amp;VALUE(LEFT($E1171,2))),Sheet1!$E:$E,Sheet1!$F:$F)),"")</f>
        <v>群馬県</v>
      </c>
      <c r="G1171" s="4" t="str">
        <f t="shared" si="37"/>
        <v>公立</v>
      </c>
      <c r="H1171" s="7" t="str">
        <f>IF($D1171="上記以外の高等学校等",_xlfn.XLOOKUP(IF(VALUE(LEFT($E1171,2))&gt;10,VALUE(LEFT($E1171,2)),"0"&amp;VALUE(LEFT($E1171,2))),Sheet1!$E:$E,Sheet1!$F:$F)&amp;"所在の"&amp;$D1171,IF(OR($B1171=1,$B1171=2),$D1171&amp;$C1171,IF($B1171=3,$D1171&amp;"学校",IF($B1171=6,_xlfn.TEXTBEFORE($D1171,"高専")&amp;$C1171,IF($B1171=8,$C1171&amp;"（"&amp;$D1171&amp;"）",IF($B1171=9,$D1171,""))))))</f>
        <v>渋川工業高等学校</v>
      </c>
    </row>
    <row r="1172" spans="1:8">
      <c r="A1172" s="4">
        <v>3</v>
      </c>
      <c r="B1172" s="7">
        <v>1</v>
      </c>
      <c r="C1172" s="7" t="str">
        <f t="shared" si="36"/>
        <v>高等学校</v>
      </c>
      <c r="D1172" s="7" t="s">
        <v>9363</v>
      </c>
      <c r="E1172" s="8" t="s">
        <v>9364</v>
      </c>
      <c r="F1172" s="4" t="str">
        <f>IFERROR(IF(VALUE(LEFT($E1172,5))&gt;50000,"",_xlfn.XLOOKUP(IF(VALUE(LEFT($E1172,2))&gt;9,VALUE(LEFT($E1172,2)),"0"&amp;VALUE(LEFT($E1172,2))),Sheet1!$E:$E,Sheet1!$F:$F)),"")</f>
        <v>群馬県</v>
      </c>
      <c r="G1172" s="4" t="str">
        <f t="shared" si="37"/>
        <v>公立</v>
      </c>
      <c r="H1172" s="7" t="str">
        <f>IF($D1172="上記以外の高等学校等",_xlfn.XLOOKUP(IF(VALUE(LEFT($E1172,2))&gt;10,VALUE(LEFT($E1172,2)),"0"&amp;VALUE(LEFT($E1172,2))),Sheet1!$E:$E,Sheet1!$F:$F)&amp;"所在の"&amp;$D1172,IF(OR($B1172=1,$B1172=2),$D1172&amp;$C1172,IF($B1172=3,$D1172&amp;"学校",IF($B1172=6,_xlfn.TEXTBEFORE($D1172,"高専")&amp;$C1172,IF($B1172=8,$C1172&amp;"（"&amp;$D1172&amp;"）",IF($B1172=9,$D1172,""))))))</f>
        <v>太田（市立）高等学校</v>
      </c>
    </row>
    <row r="1173" spans="1:8">
      <c r="A1173" s="4">
        <v>6</v>
      </c>
      <c r="B1173" s="7">
        <v>1</v>
      </c>
      <c r="C1173" s="7" t="str">
        <f t="shared" si="36"/>
        <v>高等学校</v>
      </c>
      <c r="D1173" s="7" t="s">
        <v>9361</v>
      </c>
      <c r="E1173" s="8" t="s">
        <v>9362</v>
      </c>
      <c r="F1173" s="4" t="str">
        <f>IFERROR(IF(VALUE(LEFT($E1173,5))&gt;50000,"",_xlfn.XLOOKUP(IF(VALUE(LEFT($E1173,2))&gt;9,VALUE(LEFT($E1173,2)),"0"&amp;VALUE(LEFT($E1173,2))),Sheet1!$E:$E,Sheet1!$F:$F)),"")</f>
        <v>群馬県</v>
      </c>
      <c r="G1173" s="4" t="str">
        <f t="shared" si="37"/>
        <v>公立</v>
      </c>
      <c r="H1173" s="7" t="str">
        <f>IF($D1173="上記以外の高等学校等",_xlfn.XLOOKUP(IF(VALUE(LEFT($E1173,2))&gt;10,VALUE(LEFT($E1173,2)),"0"&amp;VALUE(LEFT($E1173,2))),Sheet1!$E:$E,Sheet1!$F:$F)&amp;"所在の"&amp;$D1173,IF(OR($B1173=1,$B1173=2),$D1173&amp;$C1173,IF($B1173=3,$D1173&amp;"学校",IF($B1173=6,_xlfn.TEXTBEFORE($D1173,"高専")&amp;$C1173,IF($B1173=8,$C1173&amp;"（"&amp;$D1173&amp;"）",IF($B1173=9,$D1173,""))))))</f>
        <v>利根商業高等学校</v>
      </c>
    </row>
    <row r="1174" spans="1:8">
      <c r="A1174" s="4">
        <v>2</v>
      </c>
      <c r="B1174" s="7">
        <v>1</v>
      </c>
      <c r="C1174" s="7" t="str">
        <f t="shared" si="36"/>
        <v>高等学校</v>
      </c>
      <c r="D1174" s="7" t="s">
        <v>9359</v>
      </c>
      <c r="E1174" s="8" t="s">
        <v>9360</v>
      </c>
      <c r="F1174" s="4" t="str">
        <f>IFERROR(IF(VALUE(LEFT($E1174,5))&gt;50000,"",_xlfn.XLOOKUP(IF(VALUE(LEFT($E1174,2))&gt;9,VALUE(LEFT($E1174,2)),"0"&amp;VALUE(LEFT($E1174,2))),Sheet1!$E:$E,Sheet1!$F:$F)),"")</f>
        <v>群馬県</v>
      </c>
      <c r="G1174" s="4" t="str">
        <f t="shared" si="37"/>
        <v>公立</v>
      </c>
      <c r="H1174" s="7" t="str">
        <f>IF($D1174="上記以外の高等学校等",_xlfn.XLOOKUP(IF(VALUE(LEFT($E1174,2))&gt;10,VALUE(LEFT($E1174,2)),"0"&amp;VALUE(LEFT($E1174,2))),Sheet1!$E:$E,Sheet1!$F:$F)&amp;"所在の"&amp;$D1174,IF(OR($B1174=1,$B1174=2),$D1174&amp;$C1174,IF($B1174=3,$D1174&amp;"学校",IF($B1174=6,_xlfn.TEXTBEFORE($D1174,"高専")&amp;$C1174,IF($B1174=8,$C1174&amp;"（"&amp;$D1174&amp;"）",IF($B1174=9,$D1174,""))))))</f>
        <v>高崎北高等学校</v>
      </c>
    </row>
    <row r="1175" spans="1:8">
      <c r="A1175" s="4">
        <v>2</v>
      </c>
      <c r="B1175" s="7">
        <v>1</v>
      </c>
      <c r="C1175" s="7" t="str">
        <f t="shared" si="36"/>
        <v>高等学校</v>
      </c>
      <c r="D1175" s="7" t="s">
        <v>9357</v>
      </c>
      <c r="E1175" s="8" t="s">
        <v>9358</v>
      </c>
      <c r="F1175" s="4" t="str">
        <f>IFERROR(IF(VALUE(LEFT($E1175,5))&gt;50000,"",_xlfn.XLOOKUP(IF(VALUE(LEFT($E1175,2))&gt;9,VALUE(LEFT($E1175,2)),"0"&amp;VALUE(LEFT($E1175,2))),Sheet1!$E:$E,Sheet1!$F:$F)),"")</f>
        <v>群馬県</v>
      </c>
      <c r="G1175" s="4" t="str">
        <f t="shared" si="37"/>
        <v>公立</v>
      </c>
      <c r="H1175" s="7" t="str">
        <f>IF($D1175="上記以外の高等学校等",_xlfn.XLOOKUP(IF(VALUE(LEFT($E1175,2))&gt;10,VALUE(LEFT($E1175,2)),"0"&amp;VALUE(LEFT($E1175,2))),Sheet1!$E:$E,Sheet1!$F:$F)&amp;"所在の"&amp;$D1175,IF(OR($B1175=1,$B1175=2),$D1175&amp;$C1175,IF($B1175=3,$D1175&amp;"学校",IF($B1175=6,_xlfn.TEXTBEFORE($D1175,"高専")&amp;$C1175,IF($B1175=8,$C1175&amp;"（"&amp;$D1175&amp;"）",IF($B1175=9,$D1175,""))))))</f>
        <v>前橋東高等学校</v>
      </c>
    </row>
    <row r="1176" spans="1:8">
      <c r="A1176" s="4">
        <v>2</v>
      </c>
      <c r="B1176" s="7">
        <v>1</v>
      </c>
      <c r="C1176" s="7" t="str">
        <f t="shared" si="36"/>
        <v>高等学校</v>
      </c>
      <c r="D1176" s="7" t="s">
        <v>9355</v>
      </c>
      <c r="E1176" s="8" t="s">
        <v>9356</v>
      </c>
      <c r="F1176" s="4" t="str">
        <f>IFERROR(IF(VALUE(LEFT($E1176,5))&gt;50000,"",_xlfn.XLOOKUP(IF(VALUE(LEFT($E1176,2))&gt;9,VALUE(LEFT($E1176,2)),"0"&amp;VALUE(LEFT($E1176,2))),Sheet1!$E:$E,Sheet1!$F:$F)),"")</f>
        <v>群馬県</v>
      </c>
      <c r="G1176" s="4" t="str">
        <f t="shared" si="37"/>
        <v>公立</v>
      </c>
      <c r="H1176" s="7" t="str">
        <f>IF($D1176="上記以外の高等学校等",_xlfn.XLOOKUP(IF(VALUE(LEFT($E1176,2))&gt;10,VALUE(LEFT($E1176,2)),"0"&amp;VALUE(LEFT($E1176,2))),Sheet1!$E:$E,Sheet1!$F:$F)&amp;"所在の"&amp;$D1176,IF(OR($B1176=1,$B1176=2),$D1176&amp;$C1176,IF($B1176=3,$D1176&amp;"学校",IF($B1176=6,_xlfn.TEXTBEFORE($D1176,"高専")&amp;$C1176,IF($B1176=8,$C1176&amp;"（"&amp;$D1176&amp;"）",IF($B1176=9,$D1176,""))))))</f>
        <v>前橋西高等学校</v>
      </c>
    </row>
    <row r="1177" spans="1:8">
      <c r="A1177" s="4">
        <v>2</v>
      </c>
      <c r="B1177" s="7">
        <v>1</v>
      </c>
      <c r="C1177" s="7" t="str">
        <f t="shared" si="36"/>
        <v>高等学校</v>
      </c>
      <c r="D1177" s="7" t="s">
        <v>9353</v>
      </c>
      <c r="E1177" s="8" t="s">
        <v>9354</v>
      </c>
      <c r="F1177" s="4" t="str">
        <f>IFERROR(IF(VALUE(LEFT($E1177,5))&gt;50000,"",_xlfn.XLOOKUP(IF(VALUE(LEFT($E1177,2))&gt;9,VALUE(LEFT($E1177,2)),"0"&amp;VALUE(LEFT($E1177,2))),Sheet1!$E:$E,Sheet1!$F:$F)),"")</f>
        <v>群馬県</v>
      </c>
      <c r="G1177" s="4" t="str">
        <f t="shared" si="37"/>
        <v>公立</v>
      </c>
      <c r="H1177" s="7" t="str">
        <f>IF($D1177="上記以外の高等学校等",_xlfn.XLOOKUP(IF(VALUE(LEFT($E1177,2))&gt;10,VALUE(LEFT($E1177,2)),"0"&amp;VALUE(LEFT($E1177,2))),Sheet1!$E:$E,Sheet1!$F:$F)&amp;"所在の"&amp;$D1177,IF(OR($B1177=1,$B1177=2),$D1177&amp;$C1177,IF($B1177=3,$D1177&amp;"学校",IF($B1177=6,_xlfn.TEXTBEFORE($D1177,"高専")&amp;$C1177,IF($B1177=8,$C1177&amp;"（"&amp;$D1177&amp;"）",IF($B1177=9,$D1177,""))))))</f>
        <v>太田東高等学校</v>
      </c>
    </row>
    <row r="1178" spans="1:8">
      <c r="A1178" s="4">
        <v>2</v>
      </c>
      <c r="B1178" s="7">
        <v>1</v>
      </c>
      <c r="C1178" s="7" t="str">
        <f t="shared" si="36"/>
        <v>高等学校</v>
      </c>
      <c r="D1178" s="7" t="s">
        <v>9351</v>
      </c>
      <c r="E1178" s="8" t="s">
        <v>9352</v>
      </c>
      <c r="F1178" s="4" t="str">
        <f>IFERROR(IF(VALUE(LEFT($E1178,5))&gt;50000,"",_xlfn.XLOOKUP(IF(VALUE(LEFT($E1178,2))&gt;9,VALUE(LEFT($E1178,2)),"0"&amp;VALUE(LEFT($E1178,2))),Sheet1!$E:$E,Sheet1!$F:$F)),"")</f>
        <v>群馬県</v>
      </c>
      <c r="G1178" s="4" t="str">
        <f t="shared" si="37"/>
        <v>公立</v>
      </c>
      <c r="H1178" s="7" t="str">
        <f>IF($D1178="上記以外の高等学校等",_xlfn.XLOOKUP(IF(VALUE(LEFT($E1178,2))&gt;10,VALUE(LEFT($E1178,2)),"0"&amp;VALUE(LEFT($E1178,2))),Sheet1!$E:$E,Sheet1!$F:$F)&amp;"所在の"&amp;$D1178,IF(OR($B1178=1,$B1178=2),$D1178&amp;$C1178,IF($B1178=3,$D1178&amp;"学校",IF($B1178=6,_xlfn.TEXTBEFORE($D1178,"高専")&amp;$C1178,IF($B1178=8,$C1178&amp;"（"&amp;$D1178&amp;"）",IF($B1178=9,$D1178,""))))))</f>
        <v>藤岡北高等学校</v>
      </c>
    </row>
    <row r="1179" spans="1:8">
      <c r="A1179" s="4">
        <v>2</v>
      </c>
      <c r="B1179" s="7">
        <v>1</v>
      </c>
      <c r="C1179" s="7" t="str">
        <f t="shared" si="36"/>
        <v>高等学校</v>
      </c>
      <c r="D1179" s="7" t="s">
        <v>9349</v>
      </c>
      <c r="E1179" s="8" t="s">
        <v>9350</v>
      </c>
      <c r="F1179" s="4" t="str">
        <f>IFERROR(IF(VALUE(LEFT($E1179,5))&gt;50000,"",_xlfn.XLOOKUP(IF(VALUE(LEFT($E1179,2))&gt;9,VALUE(LEFT($E1179,2)),"0"&amp;VALUE(LEFT($E1179,2))),Sheet1!$E:$E,Sheet1!$F:$F)),"")</f>
        <v>群馬県</v>
      </c>
      <c r="G1179" s="4" t="str">
        <f t="shared" si="37"/>
        <v>公立</v>
      </c>
      <c r="H1179" s="7" t="str">
        <f>IF($D1179="上記以外の高等学校等",_xlfn.XLOOKUP(IF(VALUE(LEFT($E1179,2))&gt;10,VALUE(LEFT($E1179,2)),"0"&amp;VALUE(LEFT($E1179,2))),Sheet1!$E:$E,Sheet1!$F:$F)&amp;"所在の"&amp;$D1179,IF(OR($B1179=1,$B1179=2),$D1179&amp;$C1179,IF($B1179=3,$D1179&amp;"学校",IF($B1179=6,_xlfn.TEXTBEFORE($D1179,"高専")&amp;$C1179,IF($B1179=8,$C1179&amp;"（"&amp;$D1179&amp;"）",IF($B1179=9,$D1179,""))))))</f>
        <v>高崎東高等学校</v>
      </c>
    </row>
    <row r="1180" spans="1:8">
      <c r="A1180" s="4">
        <v>2</v>
      </c>
      <c r="B1180" s="7">
        <v>1</v>
      </c>
      <c r="C1180" s="7" t="str">
        <f t="shared" si="36"/>
        <v>高等学校</v>
      </c>
      <c r="D1180" s="7" t="s">
        <v>9347</v>
      </c>
      <c r="E1180" s="8" t="s">
        <v>9348</v>
      </c>
      <c r="F1180" s="4" t="str">
        <f>IFERROR(IF(VALUE(LEFT($E1180,5))&gt;50000,"",_xlfn.XLOOKUP(IF(VALUE(LEFT($E1180,2))&gt;9,VALUE(LEFT($E1180,2)),"0"&amp;VALUE(LEFT($E1180,2))),Sheet1!$E:$E,Sheet1!$F:$F)),"")</f>
        <v>群馬県</v>
      </c>
      <c r="G1180" s="4" t="str">
        <f t="shared" si="37"/>
        <v>公立</v>
      </c>
      <c r="H1180" s="7" t="str">
        <f>IF($D1180="上記以外の高等学校等",_xlfn.XLOOKUP(IF(VALUE(LEFT($E1180,2))&gt;10,VALUE(LEFT($E1180,2)),"0"&amp;VALUE(LEFT($E1180,2))),Sheet1!$E:$E,Sheet1!$F:$F)&amp;"所在の"&amp;$D1180,IF(OR($B1180=1,$B1180=2),$D1180&amp;$C1180,IF($B1180=3,$D1180&amp;"学校",IF($B1180=6,_xlfn.TEXTBEFORE($D1180,"高専")&amp;$C1180,IF($B1180=8,$C1180&amp;"（"&amp;$D1180&amp;"）",IF($B1180=9,$D1180,""))))))</f>
        <v>館林商工高等学校</v>
      </c>
    </row>
    <row r="1181" spans="1:8">
      <c r="A1181" s="4">
        <v>3</v>
      </c>
      <c r="B1181" s="7">
        <v>1</v>
      </c>
      <c r="C1181" s="7" t="str">
        <f t="shared" si="36"/>
        <v>高等学校</v>
      </c>
      <c r="D1181" s="7" t="s">
        <v>9345</v>
      </c>
      <c r="E1181" s="8" t="s">
        <v>9346</v>
      </c>
      <c r="F1181" s="4" t="str">
        <f>IFERROR(IF(VALUE(LEFT($E1181,5))&gt;50000,"",_xlfn.XLOOKUP(IF(VALUE(LEFT($E1181,2))&gt;9,VALUE(LEFT($E1181,2)),"0"&amp;VALUE(LEFT($E1181,2))),Sheet1!$E:$E,Sheet1!$F:$F)),"")</f>
        <v>群馬県</v>
      </c>
      <c r="G1181" s="4" t="str">
        <f t="shared" si="37"/>
        <v>公立</v>
      </c>
      <c r="H1181" s="7" t="str">
        <f>IF($D1181="上記以外の高等学校等",_xlfn.XLOOKUP(IF(VALUE(LEFT($E1181,2))&gt;10,VALUE(LEFT($E1181,2)),"0"&amp;VALUE(LEFT($E1181,2))),Sheet1!$E:$E,Sheet1!$F:$F)&amp;"所在の"&amp;$D1181,IF(OR($B1181=1,$B1181=2),$D1181&amp;$C1181,IF($B1181=3,$D1181&amp;"学校",IF($B1181=6,_xlfn.TEXTBEFORE($D1181,"高専")&amp;$C1181,IF($B1181=8,$C1181&amp;"（"&amp;$D1181&amp;"）",IF($B1181=9,$D1181,""))))))</f>
        <v>高崎経済大学附属高等学校</v>
      </c>
    </row>
    <row r="1182" spans="1:8">
      <c r="A1182" s="4">
        <v>2</v>
      </c>
      <c r="B1182" s="7">
        <v>2</v>
      </c>
      <c r="C1182" s="7" t="str">
        <f t="shared" si="36"/>
        <v>中等教育学校</v>
      </c>
      <c r="D1182" s="7" t="s">
        <v>4079</v>
      </c>
      <c r="E1182" s="8" t="s">
        <v>9344</v>
      </c>
      <c r="F1182" s="4" t="str">
        <f>IFERROR(IF(VALUE(LEFT($E1182,5))&gt;50000,"",_xlfn.XLOOKUP(IF(VALUE(LEFT($E1182,2))&gt;9,VALUE(LEFT($E1182,2)),"0"&amp;VALUE(LEFT($E1182,2))),Sheet1!$E:$E,Sheet1!$F:$F)),"")</f>
        <v>群馬県</v>
      </c>
      <c r="G1182" s="4" t="str">
        <f t="shared" si="37"/>
        <v>公立</v>
      </c>
      <c r="H1182" s="7" t="str">
        <f>IF($D1182="上記以外の高等学校等",_xlfn.XLOOKUP(IF(VALUE(LEFT($E1182,2))&gt;10,VALUE(LEFT($E1182,2)),"0"&amp;VALUE(LEFT($E1182,2))),Sheet1!$E:$E,Sheet1!$F:$F)&amp;"所在の"&amp;$D1182,IF(OR($B1182=1,$B1182=2),$D1182&amp;$C1182,IF($B1182=3,$D1182&amp;"学校",IF($B1182=6,_xlfn.TEXTBEFORE($D1182,"高専")&amp;$C1182,IF($B1182=8,$C1182&amp;"（"&amp;$D1182&amp;"）",IF($B1182=9,$D1182,""))))))</f>
        <v>中央中等教育学校</v>
      </c>
    </row>
    <row r="1183" spans="1:8">
      <c r="A1183" s="4">
        <v>2</v>
      </c>
      <c r="B1183" s="7">
        <v>1</v>
      </c>
      <c r="C1183" s="7" t="str">
        <f t="shared" si="36"/>
        <v>高等学校</v>
      </c>
      <c r="D1183" s="7" t="s">
        <v>9342</v>
      </c>
      <c r="E1183" s="8" t="s">
        <v>9343</v>
      </c>
      <c r="F1183" s="4" t="str">
        <f>IFERROR(IF(VALUE(LEFT($E1183,5))&gt;50000,"",_xlfn.XLOOKUP(IF(VALUE(LEFT($E1183,2))&gt;9,VALUE(LEFT($E1183,2)),"0"&amp;VALUE(LEFT($E1183,2))),Sheet1!$E:$E,Sheet1!$F:$F)),"")</f>
        <v>群馬県</v>
      </c>
      <c r="G1183" s="4" t="str">
        <f t="shared" si="37"/>
        <v>公立</v>
      </c>
      <c r="H1183" s="7" t="str">
        <f>IF($D1183="上記以外の高等学校等",_xlfn.XLOOKUP(IF(VALUE(LEFT($E1183,2))&gt;10,VALUE(LEFT($E1183,2)),"0"&amp;VALUE(LEFT($E1183,2))),Sheet1!$E:$E,Sheet1!$F:$F)&amp;"所在の"&amp;$D1183,IF(OR($B1183=1,$B1183=2),$D1183&amp;$C1183,IF($B1183=3,$D1183&amp;"学校",IF($B1183=6,_xlfn.TEXTBEFORE($D1183,"高専")&amp;$C1183,IF($B1183=8,$C1183&amp;"（"&amp;$D1183&amp;"）",IF($B1183=9,$D1183,""))))))</f>
        <v>藤岡中央高等学校</v>
      </c>
    </row>
    <row r="1184" spans="1:8">
      <c r="A1184" s="4">
        <v>2</v>
      </c>
      <c r="B1184" s="7">
        <v>1</v>
      </c>
      <c r="C1184" s="7" t="str">
        <f t="shared" si="36"/>
        <v>高等学校</v>
      </c>
      <c r="D1184" s="7" t="s">
        <v>9340</v>
      </c>
      <c r="E1184" s="8" t="s">
        <v>9341</v>
      </c>
      <c r="F1184" s="4" t="str">
        <f>IFERROR(IF(VALUE(LEFT($E1184,5))&gt;50000,"",_xlfn.XLOOKUP(IF(VALUE(LEFT($E1184,2))&gt;9,VALUE(LEFT($E1184,2)),"0"&amp;VALUE(LEFT($E1184,2))),Sheet1!$E:$E,Sheet1!$F:$F)),"")</f>
        <v>群馬県</v>
      </c>
      <c r="G1184" s="4" t="str">
        <f t="shared" si="37"/>
        <v>公立</v>
      </c>
      <c r="H1184" s="7" t="str">
        <f>IF($D1184="上記以外の高等学校等",_xlfn.XLOOKUP(IF(VALUE(LEFT($E1184,2))&gt;10,VALUE(LEFT($E1184,2)),"0"&amp;VALUE(LEFT($E1184,2))),Sheet1!$E:$E,Sheet1!$F:$F)&amp;"所在の"&amp;$D1184,IF(OR($B1184=1,$B1184=2),$D1184&amp;$C1184,IF($B1184=3,$D1184&amp;"学校",IF($B1184=6,_xlfn.TEXTBEFORE($D1184,"高専")&amp;$C1184,IF($B1184=8,$C1184&amp;"（"&amp;$D1184&amp;"）",IF($B1184=9,$D1184,""))))))</f>
        <v>伊勢崎高等学校</v>
      </c>
    </row>
    <row r="1185" spans="1:8">
      <c r="A1185" s="4">
        <v>2</v>
      </c>
      <c r="B1185" s="7">
        <v>1</v>
      </c>
      <c r="C1185" s="7" t="str">
        <f t="shared" si="36"/>
        <v>高等学校</v>
      </c>
      <c r="D1185" s="7" t="s">
        <v>9338</v>
      </c>
      <c r="E1185" s="8" t="s">
        <v>9339</v>
      </c>
      <c r="F1185" s="4" t="str">
        <f>IFERROR(IF(VALUE(LEFT($E1185,5))&gt;50000,"",_xlfn.XLOOKUP(IF(VALUE(LEFT($E1185,2))&gt;9,VALUE(LEFT($E1185,2)),"0"&amp;VALUE(LEFT($E1185,2))),Sheet1!$E:$E,Sheet1!$F:$F)),"")</f>
        <v>群馬県</v>
      </c>
      <c r="G1185" s="4" t="str">
        <f t="shared" si="37"/>
        <v>公立</v>
      </c>
      <c r="H1185" s="7" t="str">
        <f>IF($D1185="上記以外の高等学校等",_xlfn.XLOOKUP(IF(VALUE(LEFT($E1185,2))&gt;10,VALUE(LEFT($E1185,2)),"0"&amp;VALUE(LEFT($E1185,2))),Sheet1!$E:$E,Sheet1!$F:$F)&amp;"所在の"&amp;$D1185,IF(OR($B1185=1,$B1185=2),$D1185&amp;$C1185,IF($B1185=3,$D1185&amp;"学校",IF($B1185=6,_xlfn.TEXTBEFORE($D1185,"高専")&amp;$C1185,IF($B1185=8,$C1185&amp;"（"&amp;$D1185&amp;"）",IF($B1185=9,$D1185,""))))))</f>
        <v>太田フレックス高等学校</v>
      </c>
    </row>
    <row r="1186" spans="1:8">
      <c r="A1186" s="4">
        <v>2</v>
      </c>
      <c r="B1186" s="7">
        <v>1</v>
      </c>
      <c r="C1186" s="7" t="str">
        <f t="shared" si="36"/>
        <v>高等学校</v>
      </c>
      <c r="D1186" s="7" t="s">
        <v>9336</v>
      </c>
      <c r="E1186" s="8" t="s">
        <v>9337</v>
      </c>
      <c r="F1186" s="4" t="str">
        <f>IFERROR(IF(VALUE(LEFT($E1186,5))&gt;50000,"",_xlfn.XLOOKUP(IF(VALUE(LEFT($E1186,2))&gt;9,VALUE(LEFT($E1186,2)),"0"&amp;VALUE(LEFT($E1186,2))),Sheet1!$E:$E,Sheet1!$F:$F)),"")</f>
        <v>群馬県</v>
      </c>
      <c r="G1186" s="4" t="str">
        <f t="shared" si="37"/>
        <v>公立</v>
      </c>
      <c r="H1186" s="7" t="str">
        <f>IF($D1186="上記以外の高等学校等",_xlfn.XLOOKUP(IF(VALUE(LEFT($E1186,2))&gt;10,VALUE(LEFT($E1186,2)),"0"&amp;VALUE(LEFT($E1186,2))),Sheet1!$E:$E,Sheet1!$F:$F)&amp;"所在の"&amp;$D1186,IF(OR($B1186=1,$B1186=2),$D1186&amp;$C1186,IF($B1186=3,$D1186&amp;"学校",IF($B1186=6,_xlfn.TEXTBEFORE($D1186,"高専")&amp;$C1186,IF($B1186=8,$C1186&amp;"（"&amp;$D1186&amp;"）",IF($B1186=9,$D1186,""))))))</f>
        <v>安中総合学園高等学校</v>
      </c>
    </row>
    <row r="1187" spans="1:8">
      <c r="A1187" s="4">
        <v>3</v>
      </c>
      <c r="B1187" s="7">
        <v>2</v>
      </c>
      <c r="C1187" s="7" t="str">
        <f t="shared" si="36"/>
        <v>中等教育学校</v>
      </c>
      <c r="D1187" s="7" t="s">
        <v>9334</v>
      </c>
      <c r="E1187" s="8" t="s">
        <v>9335</v>
      </c>
      <c r="F1187" s="4" t="str">
        <f>IFERROR(IF(VALUE(LEFT($E1187,5))&gt;50000,"",_xlfn.XLOOKUP(IF(VALUE(LEFT($E1187,2))&gt;9,VALUE(LEFT($E1187,2)),"0"&amp;VALUE(LEFT($E1187,2))),Sheet1!$E:$E,Sheet1!$F:$F)),"")</f>
        <v>群馬県</v>
      </c>
      <c r="G1187" s="4" t="str">
        <f t="shared" si="37"/>
        <v>公立</v>
      </c>
      <c r="H1187" s="7" t="str">
        <f>IF($D1187="上記以外の高等学校等",_xlfn.XLOOKUP(IF(VALUE(LEFT($E1187,2))&gt;10,VALUE(LEFT($E1187,2)),"0"&amp;VALUE(LEFT($E1187,2))),Sheet1!$E:$E,Sheet1!$F:$F)&amp;"所在の"&amp;$D1187,IF(OR($B1187=1,$B1187=2),$D1187&amp;$C1187,IF($B1187=3,$D1187&amp;"学校",IF($B1187=6,_xlfn.TEXTBEFORE($D1187,"高専")&amp;$C1187,IF($B1187=8,$C1187&amp;"（"&amp;$D1187&amp;"）",IF($B1187=9,$D1187,""))))))</f>
        <v>四ツ葉学園中等教育学校</v>
      </c>
    </row>
    <row r="1188" spans="1:8">
      <c r="A1188" s="4">
        <v>2</v>
      </c>
      <c r="B1188" s="7">
        <v>1</v>
      </c>
      <c r="C1188" s="7" t="str">
        <f t="shared" si="36"/>
        <v>高等学校</v>
      </c>
      <c r="D1188" s="7" t="s">
        <v>9332</v>
      </c>
      <c r="E1188" s="8" t="s">
        <v>9333</v>
      </c>
      <c r="F1188" s="4" t="str">
        <f>IFERROR(IF(VALUE(LEFT($E1188,5))&gt;50000,"",_xlfn.XLOOKUP(IF(VALUE(LEFT($E1188,2))&gt;9,VALUE(LEFT($E1188,2)),"0"&amp;VALUE(LEFT($E1188,2))),Sheet1!$E:$E,Sheet1!$F:$F)),"")</f>
        <v>群馬県</v>
      </c>
      <c r="G1188" s="4" t="str">
        <f t="shared" si="37"/>
        <v>公立</v>
      </c>
      <c r="H1188" s="7" t="str">
        <f>IF($D1188="上記以外の高等学校等",_xlfn.XLOOKUP(IF(VALUE(LEFT($E1188,2))&gt;10,VALUE(LEFT($E1188,2)),"0"&amp;VALUE(LEFT($E1188,2))),Sheet1!$E:$E,Sheet1!$F:$F)&amp;"所在の"&amp;$D1188,IF(OR($B1188=1,$B1188=2),$D1188&amp;$C1188,IF($B1188=3,$D1188&amp;"学校",IF($B1188=6,_xlfn.TEXTBEFORE($D1188,"高専")&amp;$C1188,IF($B1188=8,$C1188&amp;"（"&amp;$D1188&amp;"）",IF($B1188=9,$D1188,""))))))</f>
        <v>富岡高等学校</v>
      </c>
    </row>
    <row r="1189" spans="1:8">
      <c r="A1189" s="4">
        <v>2</v>
      </c>
      <c r="B1189" s="7">
        <v>1</v>
      </c>
      <c r="C1189" s="7" t="str">
        <f t="shared" si="36"/>
        <v>高等学校</v>
      </c>
      <c r="D1189" s="7" t="s">
        <v>9330</v>
      </c>
      <c r="E1189" s="8" t="s">
        <v>9331</v>
      </c>
      <c r="F1189" s="4" t="str">
        <f>IFERROR(IF(VALUE(LEFT($E1189,5))&gt;50000,"",_xlfn.XLOOKUP(IF(VALUE(LEFT($E1189,2))&gt;9,VALUE(LEFT($E1189,2)),"0"&amp;VALUE(LEFT($E1189,2))),Sheet1!$E:$E,Sheet1!$F:$F)),"")</f>
        <v>群馬県</v>
      </c>
      <c r="G1189" s="4" t="str">
        <f t="shared" si="37"/>
        <v>公立</v>
      </c>
      <c r="H1189" s="7" t="str">
        <f>IF($D1189="上記以外の高等学校等",_xlfn.XLOOKUP(IF(VALUE(LEFT($E1189,2))&gt;10,VALUE(LEFT($E1189,2)),"0"&amp;VALUE(LEFT($E1189,2))),Sheet1!$E:$E,Sheet1!$F:$F)&amp;"所在の"&amp;$D1189,IF(OR($B1189=1,$B1189=2),$D1189&amp;$C1189,IF($B1189=3,$D1189&amp;"学校",IF($B1189=6,_xlfn.TEXTBEFORE($D1189,"高専")&amp;$C1189,IF($B1189=8,$C1189&amp;"（"&amp;$D1189&amp;"）",IF($B1189=9,$D1189,""))))))</f>
        <v>吾妻中央高等学校</v>
      </c>
    </row>
    <row r="1190" spans="1:8">
      <c r="A1190" s="4">
        <v>2</v>
      </c>
      <c r="B1190" s="7">
        <v>1</v>
      </c>
      <c r="C1190" s="7" t="str">
        <f t="shared" si="36"/>
        <v>高等学校</v>
      </c>
      <c r="D1190" s="7" t="s">
        <v>9328</v>
      </c>
      <c r="E1190" s="8" t="s">
        <v>9329</v>
      </c>
      <c r="F1190" s="4" t="str">
        <f>IFERROR(IF(VALUE(LEFT($E1190,5))&gt;50000,"",_xlfn.XLOOKUP(IF(VALUE(LEFT($E1190,2))&gt;9,VALUE(LEFT($E1190,2)),"0"&amp;VALUE(LEFT($E1190,2))),Sheet1!$E:$E,Sheet1!$F:$F)),"")</f>
        <v>群馬県</v>
      </c>
      <c r="G1190" s="4" t="str">
        <f t="shared" si="37"/>
        <v>公立</v>
      </c>
      <c r="H1190" s="7" t="str">
        <f>IF($D1190="上記以外の高等学校等",_xlfn.XLOOKUP(IF(VALUE(LEFT($E1190,2))&gt;10,VALUE(LEFT($E1190,2)),"0"&amp;VALUE(LEFT($E1190,2))),Sheet1!$E:$E,Sheet1!$F:$F)&amp;"所在の"&amp;$D1190,IF(OR($B1190=1,$B1190=2),$D1190&amp;$C1190,IF($B1190=3,$D1190&amp;"学校",IF($B1190=6,_xlfn.TEXTBEFORE($D1190,"高専")&amp;$C1190,IF($B1190=8,$C1190&amp;"（"&amp;$D1190&amp;"）",IF($B1190=9,$D1190,""))))))</f>
        <v>桐生高等学校</v>
      </c>
    </row>
    <row r="1191" spans="1:8">
      <c r="A1191" s="4">
        <v>2</v>
      </c>
      <c r="B1191" s="7">
        <v>1</v>
      </c>
      <c r="C1191" s="7" t="str">
        <f t="shared" si="36"/>
        <v>高等学校</v>
      </c>
      <c r="D1191" s="7" t="s">
        <v>9326</v>
      </c>
      <c r="E1191" s="8" t="s">
        <v>9327</v>
      </c>
      <c r="F1191" s="4" t="str">
        <f>IFERROR(IF(VALUE(LEFT($E1191,5))&gt;50000,"",_xlfn.XLOOKUP(IF(VALUE(LEFT($E1191,2))&gt;9,VALUE(LEFT($E1191,2)),"0"&amp;VALUE(LEFT($E1191,2))),Sheet1!$E:$E,Sheet1!$F:$F)),"")</f>
        <v>群馬県</v>
      </c>
      <c r="G1191" s="4" t="str">
        <f t="shared" si="37"/>
        <v>公立</v>
      </c>
      <c r="H1191" s="7" t="str">
        <f>IF($D1191="上記以外の高等学校等",_xlfn.XLOOKUP(IF(VALUE(LEFT($E1191,2))&gt;10,VALUE(LEFT($E1191,2)),"0"&amp;VALUE(LEFT($E1191,2))),Sheet1!$E:$E,Sheet1!$F:$F)&amp;"所在の"&amp;$D1191,IF(OR($B1191=1,$B1191=2),$D1191&amp;$C1191,IF($B1191=3,$D1191&amp;"学校",IF($B1191=6,_xlfn.TEXTBEFORE($D1191,"高専")&amp;$C1191,IF($B1191=8,$C1191&amp;"（"&amp;$D1191&amp;"）",IF($B1191=9,$D1191,""))))))</f>
        <v>桐生清桜高等学校</v>
      </c>
    </row>
    <row r="1192" spans="1:8">
      <c r="A1192" s="4">
        <v>2</v>
      </c>
      <c r="B1192" s="7">
        <v>3</v>
      </c>
      <c r="C1192" s="7" t="str">
        <f t="shared" si="36"/>
        <v>特別支援学校</v>
      </c>
      <c r="D1192" s="7" t="s">
        <v>9324</v>
      </c>
      <c r="E1192" s="8" t="s">
        <v>9325</v>
      </c>
      <c r="F1192" s="4" t="str">
        <f>IFERROR(IF(VALUE(LEFT($E1192,5))&gt;50000,"",_xlfn.XLOOKUP(IF(VALUE(LEFT($E1192,2))&gt;9,VALUE(LEFT($E1192,2)),"0"&amp;VALUE(LEFT($E1192,2))),Sheet1!$E:$E,Sheet1!$F:$F)),"")</f>
        <v>群馬県</v>
      </c>
      <c r="G1192" s="4" t="str">
        <f t="shared" si="37"/>
        <v>公立</v>
      </c>
      <c r="H1192" s="7" t="str">
        <f>IF($D1192="上記以外の高等学校等",_xlfn.XLOOKUP(IF(VALUE(LEFT($E1192,2))&gt;10,VALUE(LEFT($E1192,2)),"0"&amp;VALUE(LEFT($E1192,2))),Sheet1!$E:$E,Sheet1!$F:$F)&amp;"所在の"&amp;$D1192,IF(OR($B1192=1,$B1192=2),$D1192&amp;$C1192,IF($B1192=3,$D1192&amp;"学校",IF($B1192=6,_xlfn.TEXTBEFORE($D1192,"高専")&amp;$C1192,IF($B1192=8,$C1192&amp;"（"&amp;$D1192&amp;"）",IF($B1192=9,$D1192,""))))))</f>
        <v>館林高等特別支援学校</v>
      </c>
    </row>
    <row r="1193" spans="1:8">
      <c r="A1193" s="4">
        <v>2</v>
      </c>
      <c r="B1193" s="7">
        <v>3</v>
      </c>
      <c r="C1193" s="7" t="str">
        <f t="shared" si="36"/>
        <v>特別支援学校</v>
      </c>
      <c r="D1193" s="7" t="s">
        <v>9322</v>
      </c>
      <c r="E1193" s="8" t="s">
        <v>9323</v>
      </c>
      <c r="F1193" s="4" t="str">
        <f>IFERROR(IF(VALUE(LEFT($E1193,5))&gt;50000,"",_xlfn.XLOOKUP(IF(VALUE(LEFT($E1193,2))&gt;9,VALUE(LEFT($E1193,2)),"0"&amp;VALUE(LEFT($E1193,2))),Sheet1!$E:$E,Sheet1!$F:$F)),"")</f>
        <v>群馬県</v>
      </c>
      <c r="G1193" s="4" t="str">
        <f t="shared" si="37"/>
        <v>公立</v>
      </c>
      <c r="H1193" s="7" t="str">
        <f>IF($D1193="上記以外の高等学校等",_xlfn.XLOOKUP(IF(VALUE(LEFT($E1193,2))&gt;10,VALUE(LEFT($E1193,2)),"0"&amp;VALUE(LEFT($E1193,2))),Sheet1!$E:$E,Sheet1!$F:$F)&amp;"所在の"&amp;$D1193,IF(OR($B1193=1,$B1193=2),$D1193&amp;$C1193,IF($B1193=3,$D1193&amp;"学校",IF($B1193=6,_xlfn.TEXTBEFORE($D1193,"高専")&amp;$C1193,IF($B1193=8,$C1193&amp;"（"&amp;$D1193&amp;"）",IF($B1193=9,$D1193,""))))))</f>
        <v>しろがね特別支援学校</v>
      </c>
    </row>
    <row r="1194" spans="1:8">
      <c r="A1194" s="4">
        <v>2</v>
      </c>
      <c r="B1194" s="7">
        <v>3</v>
      </c>
      <c r="C1194" s="7" t="str">
        <f t="shared" si="36"/>
        <v>特別支援学校</v>
      </c>
      <c r="D1194" s="7" t="s">
        <v>9320</v>
      </c>
      <c r="E1194" s="8" t="s">
        <v>9321</v>
      </c>
      <c r="F1194" s="4" t="str">
        <f>IFERROR(IF(VALUE(LEFT($E1194,5))&gt;50000,"",_xlfn.XLOOKUP(IF(VALUE(LEFT($E1194,2))&gt;9,VALUE(LEFT($E1194,2)),"0"&amp;VALUE(LEFT($E1194,2))),Sheet1!$E:$E,Sheet1!$F:$F)),"")</f>
        <v>群馬県</v>
      </c>
      <c r="G1194" s="4" t="str">
        <f t="shared" si="37"/>
        <v>公立</v>
      </c>
      <c r="H1194" s="7" t="str">
        <f>IF($D1194="上記以外の高等学校等",_xlfn.XLOOKUP(IF(VALUE(LEFT($E1194,2))&gt;10,VALUE(LEFT($E1194,2)),"0"&amp;VALUE(LEFT($E1194,2))),Sheet1!$E:$E,Sheet1!$F:$F)&amp;"所在の"&amp;$D1194,IF(OR($B1194=1,$B1194=2),$D1194&amp;$C1194,IF($B1194=3,$D1194&amp;"学校",IF($B1194=6,_xlfn.TEXTBEFORE($D1194,"高専")&amp;$C1194,IF($B1194=8,$C1194&amp;"（"&amp;$D1194&amp;"）",IF($B1194=9,$D1194,""))))))</f>
        <v>伊勢崎高等特別支援学校</v>
      </c>
    </row>
    <row r="1195" spans="1:8">
      <c r="A1195" s="4">
        <v>2</v>
      </c>
      <c r="B1195" s="7">
        <v>3</v>
      </c>
      <c r="C1195" s="7" t="str">
        <f t="shared" si="36"/>
        <v>特別支援学校</v>
      </c>
      <c r="D1195" s="7" t="s">
        <v>9318</v>
      </c>
      <c r="E1195" s="8" t="s">
        <v>9319</v>
      </c>
      <c r="F1195" s="4" t="str">
        <f>IFERROR(IF(VALUE(LEFT($E1195,5))&gt;50000,"",_xlfn.XLOOKUP(IF(VALUE(LEFT($E1195,2))&gt;9,VALUE(LEFT($E1195,2)),"0"&amp;VALUE(LEFT($E1195,2))),Sheet1!$E:$E,Sheet1!$F:$F)),"")</f>
        <v>群馬県</v>
      </c>
      <c r="G1195" s="4" t="str">
        <f t="shared" si="37"/>
        <v>公立</v>
      </c>
      <c r="H1195" s="7" t="str">
        <f>IF($D1195="上記以外の高等学校等",_xlfn.XLOOKUP(IF(VALUE(LEFT($E1195,2))&gt;10,VALUE(LEFT($E1195,2)),"0"&amp;VALUE(LEFT($E1195,2))),Sheet1!$E:$E,Sheet1!$F:$F)&amp;"所在の"&amp;$D1195,IF(OR($B1195=1,$B1195=2),$D1195&amp;$C1195,IF($B1195=3,$D1195&amp;"学校",IF($B1195=6,_xlfn.TEXTBEFORE($D1195,"高専")&amp;$C1195,IF($B1195=8,$C1195&amp;"（"&amp;$D1195&amp;"）",IF($B1195=9,$D1195,""))))))</f>
        <v>沼田特別支援学校</v>
      </c>
    </row>
    <row r="1196" spans="1:8">
      <c r="A1196" s="4">
        <v>2</v>
      </c>
      <c r="B1196" s="7">
        <v>3</v>
      </c>
      <c r="C1196" s="7" t="str">
        <f t="shared" si="36"/>
        <v>特別支援学校</v>
      </c>
      <c r="D1196" s="7" t="s">
        <v>9316</v>
      </c>
      <c r="E1196" s="8" t="s">
        <v>9317</v>
      </c>
      <c r="F1196" s="4" t="str">
        <f>IFERROR(IF(VALUE(LEFT($E1196,5))&gt;50000,"",_xlfn.XLOOKUP(IF(VALUE(LEFT($E1196,2))&gt;9,VALUE(LEFT($E1196,2)),"0"&amp;VALUE(LEFT($E1196,2))),Sheet1!$E:$E,Sheet1!$F:$F)),"")</f>
        <v>群馬県</v>
      </c>
      <c r="G1196" s="4" t="str">
        <f t="shared" si="37"/>
        <v>公立</v>
      </c>
      <c r="H1196" s="7" t="str">
        <f>IF($D1196="上記以外の高等学校等",_xlfn.XLOOKUP(IF(VALUE(LEFT($E1196,2))&gt;10,VALUE(LEFT($E1196,2)),"0"&amp;VALUE(LEFT($E1196,2))),Sheet1!$E:$E,Sheet1!$F:$F)&amp;"所在の"&amp;$D1196,IF(OR($B1196=1,$B1196=2),$D1196&amp;$C1196,IF($B1196=3,$D1196&amp;"学校",IF($B1196=6,_xlfn.TEXTBEFORE($D1196,"高専")&amp;$C1196,IF($B1196=8,$C1196&amp;"（"&amp;$D1196&amp;"）",IF($B1196=9,$D1196,""))))))</f>
        <v>藤岡特別支援学校</v>
      </c>
    </row>
    <row r="1197" spans="1:8">
      <c r="A1197" s="4">
        <v>2</v>
      </c>
      <c r="B1197" s="7">
        <v>3</v>
      </c>
      <c r="C1197" s="7" t="str">
        <f t="shared" si="36"/>
        <v>特別支援学校</v>
      </c>
      <c r="D1197" s="7" t="s">
        <v>9314</v>
      </c>
      <c r="E1197" s="8" t="s">
        <v>9315</v>
      </c>
      <c r="F1197" s="4" t="str">
        <f>IFERROR(IF(VALUE(LEFT($E1197,5))&gt;50000,"",_xlfn.XLOOKUP(IF(VALUE(LEFT($E1197,2))&gt;9,VALUE(LEFT($E1197,2)),"0"&amp;VALUE(LEFT($E1197,2))),Sheet1!$E:$E,Sheet1!$F:$F)),"")</f>
        <v>群馬県</v>
      </c>
      <c r="G1197" s="4" t="str">
        <f t="shared" si="37"/>
        <v>公立</v>
      </c>
      <c r="H1197" s="7" t="str">
        <f>IF($D1197="上記以外の高等学校等",_xlfn.XLOOKUP(IF(VALUE(LEFT($E1197,2))&gt;10,VALUE(LEFT($E1197,2)),"0"&amp;VALUE(LEFT($E1197,2))),Sheet1!$E:$E,Sheet1!$F:$F)&amp;"所在の"&amp;$D1197,IF(OR($B1197=1,$B1197=2),$D1197&amp;$C1197,IF($B1197=3,$D1197&amp;"学校",IF($B1197=6,_xlfn.TEXTBEFORE($D1197,"高専")&amp;$C1197,IF($B1197=8,$C1197&amp;"（"&amp;$D1197&amp;"）",IF($B1197=9,$D1197,""))))))</f>
        <v>富岡特別支援学校</v>
      </c>
    </row>
    <row r="1198" spans="1:8">
      <c r="A1198" s="4">
        <v>2</v>
      </c>
      <c r="B1198" s="7">
        <v>3</v>
      </c>
      <c r="C1198" s="7" t="str">
        <f t="shared" si="36"/>
        <v>特別支援学校</v>
      </c>
      <c r="D1198" s="7" t="s">
        <v>9312</v>
      </c>
      <c r="E1198" s="8" t="s">
        <v>9313</v>
      </c>
      <c r="F1198" s="4" t="str">
        <f>IFERROR(IF(VALUE(LEFT($E1198,5))&gt;50000,"",_xlfn.XLOOKUP(IF(VALUE(LEFT($E1198,2))&gt;9,VALUE(LEFT($E1198,2)),"0"&amp;VALUE(LEFT($E1198,2))),Sheet1!$E:$E,Sheet1!$F:$F)),"")</f>
        <v>群馬県</v>
      </c>
      <c r="G1198" s="4" t="str">
        <f t="shared" si="37"/>
        <v>公立</v>
      </c>
      <c r="H1198" s="7" t="str">
        <f>IF($D1198="上記以外の高等学校等",_xlfn.XLOOKUP(IF(VALUE(LEFT($E1198,2))&gt;10,VALUE(LEFT($E1198,2)),"0"&amp;VALUE(LEFT($E1198,2))),Sheet1!$E:$E,Sheet1!$F:$F)&amp;"所在の"&amp;$D1198,IF(OR($B1198=1,$B1198=2),$D1198&amp;$C1198,IF($B1198=3,$D1198&amp;"学校",IF($B1198=6,_xlfn.TEXTBEFORE($D1198,"高専")&amp;$C1198,IF($B1198=8,$C1198&amp;"（"&amp;$D1198&amp;"）",IF($B1198=9,$D1198,""))))))</f>
        <v>吾妻特別支援学校</v>
      </c>
    </row>
    <row r="1199" spans="1:8">
      <c r="A1199" s="4">
        <v>2</v>
      </c>
      <c r="B1199" s="7">
        <v>3</v>
      </c>
      <c r="C1199" s="7" t="str">
        <f t="shared" si="36"/>
        <v>特別支援学校</v>
      </c>
      <c r="D1199" s="7" t="s">
        <v>9310</v>
      </c>
      <c r="E1199" s="8" t="s">
        <v>9311</v>
      </c>
      <c r="F1199" s="4" t="str">
        <f>IFERROR(IF(VALUE(LEFT($E1199,5))&gt;50000,"",_xlfn.XLOOKUP(IF(VALUE(LEFT($E1199,2))&gt;9,VALUE(LEFT($E1199,2)),"0"&amp;VALUE(LEFT($E1199,2))),Sheet1!$E:$E,Sheet1!$F:$F)),"")</f>
        <v>群馬県</v>
      </c>
      <c r="G1199" s="4" t="str">
        <f t="shared" si="37"/>
        <v>公立</v>
      </c>
      <c r="H1199" s="7" t="str">
        <f>IF($D1199="上記以外の高等学校等",_xlfn.XLOOKUP(IF(VALUE(LEFT($E1199,2))&gt;10,VALUE(LEFT($E1199,2)),"0"&amp;VALUE(LEFT($E1199,2))),Sheet1!$E:$E,Sheet1!$F:$F)&amp;"所在の"&amp;$D1199,IF(OR($B1199=1,$B1199=2),$D1199&amp;$C1199,IF($B1199=3,$D1199&amp;"学校",IF($B1199=6,_xlfn.TEXTBEFORE($D1199,"高専")&amp;$C1199,IF($B1199=8,$C1199&amp;"（"&amp;$D1199&amp;"）",IF($B1199=9,$D1199,""))))))</f>
        <v>前橋高等特別支援学校</v>
      </c>
    </row>
    <row r="1200" spans="1:8">
      <c r="A1200" s="4">
        <v>2</v>
      </c>
      <c r="B1200" s="7">
        <v>3</v>
      </c>
      <c r="C1200" s="7" t="str">
        <f t="shared" si="36"/>
        <v>特別支援学校</v>
      </c>
      <c r="D1200" s="7" t="s">
        <v>9308</v>
      </c>
      <c r="E1200" s="8" t="s">
        <v>9309</v>
      </c>
      <c r="F1200" s="4" t="str">
        <f>IFERROR(IF(VALUE(LEFT($E1200,5))&gt;50000,"",_xlfn.XLOOKUP(IF(VALUE(LEFT($E1200,2))&gt;9,VALUE(LEFT($E1200,2)),"0"&amp;VALUE(LEFT($E1200,2))),Sheet1!$E:$E,Sheet1!$F:$F)),"")</f>
        <v>群馬県</v>
      </c>
      <c r="G1200" s="4" t="str">
        <f t="shared" si="37"/>
        <v>公立</v>
      </c>
      <c r="H1200" s="7" t="str">
        <f>IF($D1200="上記以外の高等学校等",_xlfn.XLOOKUP(IF(VALUE(LEFT($E1200,2))&gt;10,VALUE(LEFT($E1200,2)),"0"&amp;VALUE(LEFT($E1200,2))),Sheet1!$E:$E,Sheet1!$F:$F)&amp;"所在の"&amp;$D1200,IF(OR($B1200=1,$B1200=2),$D1200&amp;$C1200,IF($B1200=3,$D1200&amp;"学校",IF($B1200=6,_xlfn.TEXTBEFORE($D1200,"高専")&amp;$C1200,IF($B1200=8,$C1200&amp;"（"&amp;$D1200&amp;"）",IF($B1200=9,$D1200,""))))))</f>
        <v>赤城特別支援学校</v>
      </c>
    </row>
    <row r="1201" spans="1:8">
      <c r="A1201" s="4">
        <v>2</v>
      </c>
      <c r="B1201" s="7">
        <v>3</v>
      </c>
      <c r="C1201" s="7" t="str">
        <f t="shared" si="36"/>
        <v>特別支援学校</v>
      </c>
      <c r="D1201" s="7" t="s">
        <v>9306</v>
      </c>
      <c r="E1201" s="8" t="s">
        <v>9307</v>
      </c>
      <c r="F1201" s="4" t="str">
        <f>IFERROR(IF(VALUE(LEFT($E1201,5))&gt;50000,"",_xlfn.XLOOKUP(IF(VALUE(LEFT($E1201,2))&gt;9,VALUE(LEFT($E1201,2)),"0"&amp;VALUE(LEFT($E1201,2))),Sheet1!$E:$E,Sheet1!$F:$F)),"")</f>
        <v>群馬県</v>
      </c>
      <c r="G1201" s="4" t="str">
        <f t="shared" si="37"/>
        <v>公立</v>
      </c>
      <c r="H1201" s="7" t="str">
        <f>IF($D1201="上記以外の高等学校等",_xlfn.XLOOKUP(IF(VALUE(LEFT($E1201,2))&gt;10,VALUE(LEFT($E1201,2)),"0"&amp;VALUE(LEFT($E1201,2))),Sheet1!$E:$E,Sheet1!$F:$F)&amp;"所在の"&amp;$D1201,IF(OR($B1201=1,$B1201=2),$D1201&amp;$C1201,IF($B1201=3,$D1201&amp;"学校",IF($B1201=6,_xlfn.TEXTBEFORE($D1201,"高専")&amp;$C1201,IF($B1201=8,$C1201&amp;"（"&amp;$D1201&amp;"）",IF($B1201=9,$D1201,""))))))</f>
        <v>高崎高等特別支援学校</v>
      </c>
    </row>
    <row r="1202" spans="1:8">
      <c r="A1202" s="4">
        <v>2</v>
      </c>
      <c r="B1202" s="7">
        <v>3</v>
      </c>
      <c r="C1202" s="7" t="str">
        <f t="shared" si="36"/>
        <v>特別支援学校</v>
      </c>
      <c r="D1202" s="7" t="s">
        <v>9304</v>
      </c>
      <c r="E1202" s="8" t="s">
        <v>9305</v>
      </c>
      <c r="F1202" s="4" t="str">
        <f>IFERROR(IF(VALUE(LEFT($E1202,5))&gt;50000,"",_xlfn.XLOOKUP(IF(VALUE(LEFT($E1202,2))&gt;9,VALUE(LEFT($E1202,2)),"0"&amp;VALUE(LEFT($E1202,2))),Sheet1!$E:$E,Sheet1!$F:$F)),"")</f>
        <v>群馬県</v>
      </c>
      <c r="G1202" s="4" t="str">
        <f t="shared" si="37"/>
        <v>公立</v>
      </c>
      <c r="H1202" s="7" t="str">
        <f>IF($D1202="上記以外の高等学校等",_xlfn.XLOOKUP(IF(VALUE(LEFT($E1202,2))&gt;10,VALUE(LEFT($E1202,2)),"0"&amp;VALUE(LEFT($E1202,2))),Sheet1!$E:$E,Sheet1!$F:$F)&amp;"所在の"&amp;$D1202,IF(OR($B1202=1,$B1202=2),$D1202&amp;$C1202,IF($B1202=3,$D1202&amp;"学校",IF($B1202=6,_xlfn.TEXTBEFORE($D1202,"高専")&amp;$C1202,IF($B1202=8,$C1202&amp;"（"&amp;$D1202&amp;"）",IF($B1202=9,$D1202,""))))))</f>
        <v>二葉高等特別支援学校</v>
      </c>
    </row>
    <row r="1203" spans="1:8">
      <c r="A1203" s="4">
        <v>2</v>
      </c>
      <c r="B1203" s="7">
        <v>3</v>
      </c>
      <c r="C1203" s="7" t="str">
        <f t="shared" si="36"/>
        <v>特別支援学校</v>
      </c>
      <c r="D1203" s="7" t="s">
        <v>612</v>
      </c>
      <c r="E1203" s="8" t="s">
        <v>9303</v>
      </c>
      <c r="F1203" s="4" t="str">
        <f>IFERROR(IF(VALUE(LEFT($E1203,5))&gt;50000,"",_xlfn.XLOOKUP(IF(VALUE(LEFT($E1203,2))&gt;9,VALUE(LEFT($E1203,2)),"0"&amp;VALUE(LEFT($E1203,2))),Sheet1!$E:$E,Sheet1!$F:$F)),"")</f>
        <v>群馬県</v>
      </c>
      <c r="G1203" s="4" t="str">
        <f t="shared" si="37"/>
        <v>公立</v>
      </c>
      <c r="H1203" s="7" t="str">
        <f>IF($D1203="上記以外の高等学校等",_xlfn.XLOOKUP(IF(VALUE(LEFT($E1203,2))&gt;10,VALUE(LEFT($E1203,2)),"0"&amp;VALUE(LEFT($E1203,2))),Sheet1!$E:$E,Sheet1!$F:$F)&amp;"所在の"&amp;$D1203,IF(OR($B1203=1,$B1203=2),$D1203&amp;$C1203,IF($B1203=3,$D1203&amp;"学校",IF($B1203=6,_xlfn.TEXTBEFORE($D1203,"高専")&amp;$C1203,IF($B1203=8,$C1203&amp;"（"&amp;$D1203&amp;"）",IF($B1203=9,$D1203,""))))))</f>
        <v>盲学校</v>
      </c>
    </row>
    <row r="1204" spans="1:8">
      <c r="A1204" s="4">
        <v>2</v>
      </c>
      <c r="B1204" s="7">
        <v>3</v>
      </c>
      <c r="C1204" s="7" t="str">
        <f t="shared" si="36"/>
        <v>特別支援学校</v>
      </c>
      <c r="D1204" s="7" t="s">
        <v>610</v>
      </c>
      <c r="E1204" s="8" t="s">
        <v>9302</v>
      </c>
      <c r="F1204" s="4" t="str">
        <f>IFERROR(IF(VALUE(LEFT($E1204,5))&gt;50000,"",_xlfn.XLOOKUP(IF(VALUE(LEFT($E1204,2))&gt;9,VALUE(LEFT($E1204,2)),"0"&amp;VALUE(LEFT($E1204,2))),Sheet1!$E:$E,Sheet1!$F:$F)),"")</f>
        <v>群馬県</v>
      </c>
      <c r="G1204" s="4" t="str">
        <f t="shared" si="37"/>
        <v>公立</v>
      </c>
      <c r="H1204" s="7" t="str">
        <f>IF($D1204="上記以外の高等学校等",_xlfn.XLOOKUP(IF(VALUE(LEFT($E1204,2))&gt;10,VALUE(LEFT($E1204,2)),"0"&amp;VALUE(LEFT($E1204,2))),Sheet1!$E:$E,Sheet1!$F:$F)&amp;"所在の"&amp;$D1204,IF(OR($B1204=1,$B1204=2),$D1204&amp;$C1204,IF($B1204=3,$D1204&amp;"学校",IF($B1204=6,_xlfn.TEXTBEFORE($D1204,"高専")&amp;$C1204,IF($B1204=8,$C1204&amp;"（"&amp;$D1204&amp;"）",IF($B1204=9,$D1204,""))))))</f>
        <v>ろう学校</v>
      </c>
    </row>
    <row r="1205" spans="1:8">
      <c r="A1205" s="4">
        <v>2</v>
      </c>
      <c r="B1205" s="7">
        <v>3</v>
      </c>
      <c r="C1205" s="7" t="str">
        <f t="shared" si="36"/>
        <v>特別支援学校</v>
      </c>
      <c r="D1205" s="7" t="s">
        <v>9300</v>
      </c>
      <c r="E1205" s="8" t="s">
        <v>9301</v>
      </c>
      <c r="F1205" s="4" t="str">
        <f>IFERROR(IF(VALUE(LEFT($E1205,5))&gt;50000,"",_xlfn.XLOOKUP(IF(VALUE(LEFT($E1205,2))&gt;9,VALUE(LEFT($E1205,2)),"0"&amp;VALUE(LEFT($E1205,2))),Sheet1!$E:$E,Sheet1!$F:$F)),"")</f>
        <v>群馬県</v>
      </c>
      <c r="G1205" s="4" t="str">
        <f t="shared" si="37"/>
        <v>公立</v>
      </c>
      <c r="H1205" s="7" t="str">
        <f>IF($D1205="上記以外の高等学校等",_xlfn.XLOOKUP(IF(VALUE(LEFT($E1205,2))&gt;10,VALUE(LEFT($E1205,2)),"0"&amp;VALUE(LEFT($E1205,2))),Sheet1!$E:$E,Sheet1!$F:$F)&amp;"所在の"&amp;$D1205,IF(OR($B1205=1,$B1205=2),$D1205&amp;$C1205,IF($B1205=3,$D1205&amp;"学校",IF($B1205=6,_xlfn.TEXTBEFORE($D1205,"高専")&amp;$C1205,IF($B1205=8,$C1205&amp;"（"&amp;$D1205&amp;"）",IF($B1205=9,$D1205,""))))))</f>
        <v>あさひ特別支援学校</v>
      </c>
    </row>
    <row r="1206" spans="1:8">
      <c r="A1206" s="4">
        <v>2</v>
      </c>
      <c r="B1206" s="7">
        <v>3</v>
      </c>
      <c r="C1206" s="7" t="str">
        <f t="shared" si="36"/>
        <v>特別支援学校</v>
      </c>
      <c r="D1206" s="7" t="s">
        <v>9298</v>
      </c>
      <c r="E1206" s="8" t="s">
        <v>9299</v>
      </c>
      <c r="F1206" s="4" t="str">
        <f>IFERROR(IF(VALUE(LEFT($E1206,5))&gt;50000,"",_xlfn.XLOOKUP(IF(VALUE(LEFT($E1206,2))&gt;9,VALUE(LEFT($E1206,2)),"0"&amp;VALUE(LEFT($E1206,2))),Sheet1!$E:$E,Sheet1!$F:$F)),"")</f>
        <v>群馬県</v>
      </c>
      <c r="G1206" s="4" t="str">
        <f t="shared" si="37"/>
        <v>公立</v>
      </c>
      <c r="H1206" s="7" t="str">
        <f>IF($D1206="上記以外の高等学校等",_xlfn.XLOOKUP(IF(VALUE(LEFT($E1206,2))&gt;10,VALUE(LEFT($E1206,2)),"0"&amp;VALUE(LEFT($E1206,2))),Sheet1!$E:$E,Sheet1!$F:$F)&amp;"所在の"&amp;$D1206,IF(OR($B1206=1,$B1206=2),$D1206&amp;$C1206,IF($B1206=3,$D1206&amp;"学校",IF($B1206=6,_xlfn.TEXTBEFORE($D1206,"高専")&amp;$C1206,IF($B1206=8,$C1206&amp;"（"&amp;$D1206&amp;"）",IF($B1206=9,$D1206,""))))))</f>
        <v>高崎特別支援学校</v>
      </c>
    </row>
    <row r="1207" spans="1:8">
      <c r="A1207" s="4">
        <v>2</v>
      </c>
      <c r="B1207" s="7">
        <v>3</v>
      </c>
      <c r="C1207" s="7" t="str">
        <f t="shared" si="36"/>
        <v>特別支援学校</v>
      </c>
      <c r="D1207" s="7" t="s">
        <v>9296</v>
      </c>
      <c r="E1207" s="8" t="s">
        <v>9297</v>
      </c>
      <c r="F1207" s="4" t="str">
        <f>IFERROR(IF(VALUE(LEFT($E1207,5))&gt;50000,"",_xlfn.XLOOKUP(IF(VALUE(LEFT($E1207,2))&gt;9,VALUE(LEFT($E1207,2)),"0"&amp;VALUE(LEFT($E1207,2))),Sheet1!$E:$E,Sheet1!$F:$F)),"")</f>
        <v>群馬県</v>
      </c>
      <c r="G1207" s="4" t="str">
        <f t="shared" si="37"/>
        <v>公立</v>
      </c>
      <c r="H1207" s="7" t="str">
        <f>IF($D1207="上記以外の高等学校等",_xlfn.XLOOKUP(IF(VALUE(LEFT($E1207,2))&gt;10,VALUE(LEFT($E1207,2)),"0"&amp;VALUE(LEFT($E1207,2))),Sheet1!$E:$E,Sheet1!$F:$F)&amp;"所在の"&amp;$D1207,IF(OR($B1207=1,$B1207=2),$D1207&amp;$C1207,IF($B1207=3,$D1207&amp;"学校",IF($B1207=6,_xlfn.TEXTBEFORE($D1207,"高専")&amp;$C1207,IF($B1207=8,$C1207&amp;"（"&amp;$D1207&amp;"）",IF($B1207=9,$D1207,""))))))</f>
        <v>渋川特別支援学校</v>
      </c>
    </row>
    <row r="1208" spans="1:8">
      <c r="A1208" s="4">
        <v>2</v>
      </c>
      <c r="B1208" s="7">
        <v>3</v>
      </c>
      <c r="C1208" s="7" t="str">
        <f t="shared" si="36"/>
        <v>特別支援学校</v>
      </c>
      <c r="D1208" s="7" t="s">
        <v>9294</v>
      </c>
      <c r="E1208" s="8" t="s">
        <v>9295</v>
      </c>
      <c r="F1208" s="4" t="str">
        <f>IFERROR(IF(VALUE(LEFT($E1208,5))&gt;50000,"",_xlfn.XLOOKUP(IF(VALUE(LEFT($E1208,2))&gt;9,VALUE(LEFT($E1208,2)),"0"&amp;VALUE(LEFT($E1208,2))),Sheet1!$E:$E,Sheet1!$F:$F)),"")</f>
        <v>群馬県</v>
      </c>
      <c r="G1208" s="4" t="str">
        <f t="shared" si="37"/>
        <v>公立</v>
      </c>
      <c r="H1208" s="7" t="str">
        <f>IF($D1208="上記以外の高等学校等",_xlfn.XLOOKUP(IF(VALUE(LEFT($E1208,2))&gt;10,VALUE(LEFT($E1208,2)),"0"&amp;VALUE(LEFT($E1208,2))),Sheet1!$E:$E,Sheet1!$F:$F)&amp;"所在の"&amp;$D1208,IF(OR($B1208=1,$B1208=2),$D1208&amp;$C1208,IF($B1208=3,$D1208&amp;"学校",IF($B1208=6,_xlfn.TEXTBEFORE($D1208,"高専")&amp;$C1208,IF($B1208=8,$C1208&amp;"（"&amp;$D1208&amp;"）",IF($B1208=9,$D1208,""))))))</f>
        <v>太田高等特別支援学校</v>
      </c>
    </row>
    <row r="1209" spans="1:8">
      <c r="A1209" s="4">
        <v>2</v>
      </c>
      <c r="B1209" s="7">
        <v>3</v>
      </c>
      <c r="C1209" s="7" t="str">
        <f t="shared" si="36"/>
        <v>特別支援学校</v>
      </c>
      <c r="D1209" s="7" t="s">
        <v>9292</v>
      </c>
      <c r="E1209" s="8" t="s">
        <v>9293</v>
      </c>
      <c r="F1209" s="4" t="str">
        <f>IFERROR(IF(VALUE(LEFT($E1209,5))&gt;50000,"",_xlfn.XLOOKUP(IF(VALUE(LEFT($E1209,2))&gt;9,VALUE(LEFT($E1209,2)),"0"&amp;VALUE(LEFT($E1209,2))),Sheet1!$E:$E,Sheet1!$F:$F)),"")</f>
        <v>群馬県</v>
      </c>
      <c r="G1209" s="4" t="str">
        <f t="shared" si="37"/>
        <v>公立</v>
      </c>
      <c r="H1209" s="7" t="str">
        <f>IF($D1209="上記以外の高等学校等",_xlfn.XLOOKUP(IF(VALUE(LEFT($E1209,2))&gt;10,VALUE(LEFT($E1209,2)),"0"&amp;VALUE(LEFT($E1209,2))),Sheet1!$E:$E,Sheet1!$F:$F)&amp;"所在の"&amp;$D1209,IF(OR($B1209=1,$B1209=2),$D1209&amp;$C1209,IF($B1209=3,$D1209&amp;"学校",IF($B1209=6,_xlfn.TEXTBEFORE($D1209,"高専")&amp;$C1209,IF($B1209=8,$C1209&amp;"（"&amp;$D1209&amp;"）",IF($B1209=9,$D1209,""))))))</f>
        <v>渡良瀬特別支援学校</v>
      </c>
    </row>
    <row r="1210" spans="1:8">
      <c r="A1210" s="4">
        <v>7</v>
      </c>
      <c r="B1210" s="7">
        <v>1</v>
      </c>
      <c r="C1210" s="7" t="str">
        <f t="shared" si="36"/>
        <v>高等学校</v>
      </c>
      <c r="D1210" s="7" t="s">
        <v>9290</v>
      </c>
      <c r="E1210" s="8" t="s">
        <v>9291</v>
      </c>
      <c r="F1210" s="4" t="str">
        <f>IFERROR(IF(VALUE(LEFT($E1210,5))&gt;50000,"",_xlfn.XLOOKUP(IF(VALUE(LEFT($E1210,2))&gt;9,VALUE(LEFT($E1210,2)),"0"&amp;VALUE(LEFT($E1210,2))),Sheet1!$E:$E,Sheet1!$F:$F)),"")</f>
        <v>群馬県</v>
      </c>
      <c r="G1210" s="4" t="str">
        <f t="shared" si="37"/>
        <v>私立</v>
      </c>
      <c r="H1210" s="7" t="str">
        <f>IF($D1210="上記以外の高等学校等",_xlfn.XLOOKUP(IF(VALUE(LEFT($E1210,2))&gt;10,VALUE(LEFT($E1210,2)),"0"&amp;VALUE(LEFT($E1210,2))),Sheet1!$E:$E,Sheet1!$F:$F)&amp;"所在の"&amp;$D1210,IF(OR($B1210=1,$B1210=2),$D1210&amp;$C1210,IF($B1210=3,$D1210&amp;"学校",IF($B1210=6,_xlfn.TEXTBEFORE($D1210,"高専")&amp;$C1210,IF($B1210=8,$C1210&amp;"（"&amp;$D1210&amp;"）",IF($B1210=9,$D1210,""))))))</f>
        <v>共愛学園高等学校</v>
      </c>
    </row>
    <row r="1211" spans="1:8">
      <c r="A1211" s="4">
        <v>7</v>
      </c>
      <c r="B1211" s="7">
        <v>1</v>
      </c>
      <c r="C1211" s="7" t="str">
        <f t="shared" si="36"/>
        <v>高等学校</v>
      </c>
      <c r="D1211" s="7" t="s">
        <v>9288</v>
      </c>
      <c r="E1211" s="8" t="s">
        <v>9289</v>
      </c>
      <c r="F1211" s="4" t="str">
        <f>IFERROR(IF(VALUE(LEFT($E1211,5))&gt;50000,"",_xlfn.XLOOKUP(IF(VALUE(LEFT($E1211,2))&gt;9,VALUE(LEFT($E1211,2)),"0"&amp;VALUE(LEFT($E1211,2))),Sheet1!$E:$E,Sheet1!$F:$F)),"")</f>
        <v>群馬県</v>
      </c>
      <c r="G1211" s="4" t="str">
        <f t="shared" si="37"/>
        <v>私立</v>
      </c>
      <c r="H1211" s="7" t="str">
        <f>IF($D1211="上記以外の高等学校等",_xlfn.XLOOKUP(IF(VALUE(LEFT($E1211,2))&gt;10,VALUE(LEFT($E1211,2)),"0"&amp;VALUE(LEFT($E1211,2))),Sheet1!$E:$E,Sheet1!$F:$F)&amp;"所在の"&amp;$D1211,IF(OR($B1211=1,$B1211=2),$D1211&amp;$C1211,IF($B1211=3,$D1211&amp;"学校",IF($B1211=6,_xlfn.TEXTBEFORE($D1211,"高専")&amp;$C1211,IF($B1211=8,$C1211&amp;"（"&amp;$D1211&amp;"）",IF($B1211=9,$D1211,""))))))</f>
        <v>桐生第一高等学校</v>
      </c>
    </row>
    <row r="1212" spans="1:8">
      <c r="A1212" s="4">
        <v>7</v>
      </c>
      <c r="B1212" s="7">
        <v>1</v>
      </c>
      <c r="C1212" s="7" t="str">
        <f t="shared" si="36"/>
        <v>高等学校</v>
      </c>
      <c r="D1212" s="7" t="s">
        <v>1306</v>
      </c>
      <c r="E1212" s="8" t="s">
        <v>9287</v>
      </c>
      <c r="F1212" s="4" t="str">
        <f>IFERROR(IF(VALUE(LEFT($E1212,5))&gt;50000,"",_xlfn.XLOOKUP(IF(VALUE(LEFT($E1212,2))&gt;9,VALUE(LEFT($E1212,2)),"0"&amp;VALUE(LEFT($E1212,2))),Sheet1!$E:$E,Sheet1!$F:$F)),"")</f>
        <v>群馬県</v>
      </c>
      <c r="G1212" s="4" t="str">
        <f t="shared" si="37"/>
        <v>私立</v>
      </c>
      <c r="H1212" s="7" t="str">
        <f>IF($D1212="上記以外の高等学校等",_xlfn.XLOOKUP(IF(VALUE(LEFT($E1212,2))&gt;10,VALUE(LEFT($E1212,2)),"0"&amp;VALUE(LEFT($E1212,2))),Sheet1!$E:$E,Sheet1!$F:$F)&amp;"所在の"&amp;$D1212,IF(OR($B1212=1,$B1212=2),$D1212&amp;$C1212,IF($B1212=3,$D1212&amp;"学校",IF($B1212=6,_xlfn.TEXTBEFORE($D1212,"高専")&amp;$C1212,IF($B1212=8,$C1212&amp;"（"&amp;$D1212&amp;"）",IF($B1212=9,$D1212,""))))))</f>
        <v>常磐高等学校</v>
      </c>
    </row>
    <row r="1213" spans="1:8">
      <c r="A1213" s="4">
        <v>7</v>
      </c>
      <c r="B1213" s="7">
        <v>1</v>
      </c>
      <c r="C1213" s="7" t="str">
        <f t="shared" si="36"/>
        <v>高等学校</v>
      </c>
      <c r="D1213" s="7" t="s">
        <v>9285</v>
      </c>
      <c r="E1213" s="8" t="s">
        <v>9286</v>
      </c>
      <c r="F1213" s="4" t="str">
        <f>IFERROR(IF(VALUE(LEFT($E1213,5))&gt;50000,"",_xlfn.XLOOKUP(IF(VALUE(LEFT($E1213,2))&gt;9,VALUE(LEFT($E1213,2)),"0"&amp;VALUE(LEFT($E1213,2))),Sheet1!$E:$E,Sheet1!$F:$F)),"")</f>
        <v>群馬県</v>
      </c>
      <c r="G1213" s="4" t="str">
        <f t="shared" si="37"/>
        <v>私立</v>
      </c>
      <c r="H1213" s="7" t="str">
        <f>IF($D1213="上記以外の高等学校等",_xlfn.XLOOKUP(IF(VALUE(LEFT($E1213,2))&gt;10,VALUE(LEFT($E1213,2)),"0"&amp;VALUE(LEFT($E1213,2))),Sheet1!$E:$E,Sheet1!$F:$F)&amp;"所在の"&amp;$D1213,IF(OR($B1213=1,$B1213=2),$D1213&amp;$C1213,IF($B1213=3,$D1213&amp;"学校",IF($B1213=6,_xlfn.TEXTBEFORE($D1213,"高専")&amp;$C1213,IF($B1213=8,$C1213&amp;"（"&amp;$D1213&amp;"）",IF($B1213=9,$D1213,""))))))</f>
        <v>新島学園高等学校</v>
      </c>
    </row>
    <row r="1214" spans="1:8">
      <c r="A1214" s="4">
        <v>7</v>
      </c>
      <c r="B1214" s="7">
        <v>1</v>
      </c>
      <c r="C1214" s="7" t="str">
        <f t="shared" si="36"/>
        <v>高等学校</v>
      </c>
      <c r="D1214" s="7" t="s">
        <v>9283</v>
      </c>
      <c r="E1214" s="8" t="s">
        <v>9284</v>
      </c>
      <c r="F1214" s="4" t="str">
        <f>IFERROR(IF(VALUE(LEFT($E1214,5))&gt;50000,"",_xlfn.XLOOKUP(IF(VALUE(LEFT($E1214,2))&gt;9,VALUE(LEFT($E1214,2)),"0"&amp;VALUE(LEFT($E1214,2))),Sheet1!$E:$E,Sheet1!$F:$F)),"")</f>
        <v>群馬県</v>
      </c>
      <c r="G1214" s="4" t="str">
        <f t="shared" si="37"/>
        <v>私立</v>
      </c>
      <c r="H1214" s="7" t="str">
        <f>IF($D1214="上記以外の高等学校等",_xlfn.XLOOKUP(IF(VALUE(LEFT($E1214,2))&gt;10,VALUE(LEFT($E1214,2)),"0"&amp;VALUE(LEFT($E1214,2))),Sheet1!$E:$E,Sheet1!$F:$F)&amp;"所在の"&amp;$D1214,IF(OR($B1214=1,$B1214=2),$D1214&amp;$C1214,IF($B1214=3,$D1214&amp;"学校",IF($B1214=6,_xlfn.TEXTBEFORE($D1214,"高専")&amp;$C1214,IF($B1214=8,$C1214&amp;"（"&amp;$D1214&amp;"）",IF($B1214=9,$D1214,""))))))</f>
        <v>高崎商科大学附属高等学校</v>
      </c>
    </row>
    <row r="1215" spans="1:8">
      <c r="A1215" s="4">
        <v>7</v>
      </c>
      <c r="B1215" s="7">
        <v>1</v>
      </c>
      <c r="C1215" s="7" t="str">
        <f t="shared" si="36"/>
        <v>高等学校</v>
      </c>
      <c r="D1215" s="7" t="s">
        <v>9281</v>
      </c>
      <c r="E1215" s="8" t="s">
        <v>9282</v>
      </c>
      <c r="F1215" s="4" t="str">
        <f>IFERROR(IF(VALUE(LEFT($E1215,5))&gt;50000,"",_xlfn.XLOOKUP(IF(VALUE(LEFT($E1215,2))&gt;9,VALUE(LEFT($E1215,2)),"0"&amp;VALUE(LEFT($E1215,2))),Sheet1!$E:$E,Sheet1!$F:$F)),"")</f>
        <v>群馬県</v>
      </c>
      <c r="G1215" s="4" t="str">
        <f t="shared" si="37"/>
        <v>私立</v>
      </c>
      <c r="H1215" s="7" t="str">
        <f>IF($D1215="上記以外の高等学校等",_xlfn.XLOOKUP(IF(VALUE(LEFT($E1215,2))&gt;10,VALUE(LEFT($E1215,2)),"0"&amp;VALUE(LEFT($E1215,2))),Sheet1!$E:$E,Sheet1!$F:$F)&amp;"所在の"&amp;$D1215,IF(OR($B1215=1,$B1215=2),$D1215&amp;$C1215,IF($B1215=3,$D1215&amp;"学校",IF($B1215=6,_xlfn.TEXTBEFORE($D1215,"高専")&amp;$C1215,IF($B1215=8,$C1215&amp;"（"&amp;$D1215&amp;"）",IF($B1215=9,$D1215,""))))))</f>
        <v>関東学園大学附属高等学校</v>
      </c>
    </row>
    <row r="1216" spans="1:8">
      <c r="A1216" s="4">
        <v>7</v>
      </c>
      <c r="B1216" s="7">
        <v>1</v>
      </c>
      <c r="C1216" s="7" t="str">
        <f t="shared" si="36"/>
        <v>高等学校</v>
      </c>
      <c r="D1216" s="7" t="s">
        <v>9279</v>
      </c>
      <c r="E1216" s="8" t="s">
        <v>9280</v>
      </c>
      <c r="F1216" s="4" t="str">
        <f>IFERROR(IF(VALUE(LEFT($E1216,5))&gt;50000,"",_xlfn.XLOOKUP(IF(VALUE(LEFT($E1216,2))&gt;9,VALUE(LEFT($E1216,2)),"0"&amp;VALUE(LEFT($E1216,2))),Sheet1!$E:$E,Sheet1!$F:$F)),"")</f>
        <v>群馬県</v>
      </c>
      <c r="G1216" s="4" t="str">
        <f t="shared" si="37"/>
        <v>私立</v>
      </c>
      <c r="H1216" s="7" t="str">
        <f>IF($D1216="上記以外の高等学校等",_xlfn.XLOOKUP(IF(VALUE(LEFT($E1216,2))&gt;10,VALUE(LEFT($E1216,2)),"0"&amp;VALUE(LEFT($E1216,2))),Sheet1!$E:$E,Sheet1!$F:$F)&amp;"所在の"&amp;$D1216,IF(OR($B1216=1,$B1216=2),$D1216&amp;$C1216,IF($B1216=3,$D1216&amp;"学校",IF($B1216=6,_xlfn.TEXTBEFORE($D1216,"高専")&amp;$C1216,IF($B1216=8,$C1216&amp;"（"&amp;$D1216&amp;"）",IF($B1216=9,$D1216,""))))))</f>
        <v>東京農業大学第二高等学校</v>
      </c>
    </row>
    <row r="1217" spans="1:8">
      <c r="A1217" s="4">
        <v>7</v>
      </c>
      <c r="B1217" s="7">
        <v>1</v>
      </c>
      <c r="C1217" s="7" t="str">
        <f t="shared" si="36"/>
        <v>高等学校</v>
      </c>
      <c r="D1217" s="7" t="s">
        <v>9277</v>
      </c>
      <c r="E1217" s="8" t="s">
        <v>9278</v>
      </c>
      <c r="F1217" s="4" t="str">
        <f>IFERROR(IF(VALUE(LEFT($E1217,5))&gt;50000,"",_xlfn.XLOOKUP(IF(VALUE(LEFT($E1217,2))&gt;9,VALUE(LEFT($E1217,2)),"0"&amp;VALUE(LEFT($E1217,2))),Sheet1!$E:$E,Sheet1!$F:$F)),"")</f>
        <v>群馬県</v>
      </c>
      <c r="G1217" s="4" t="str">
        <f t="shared" si="37"/>
        <v>私立</v>
      </c>
      <c r="H1217" s="7" t="str">
        <f>IF($D1217="上記以外の高等学校等",_xlfn.XLOOKUP(IF(VALUE(LEFT($E1217,2))&gt;10,VALUE(LEFT($E1217,2)),"0"&amp;VALUE(LEFT($E1217,2))),Sheet1!$E:$E,Sheet1!$F:$F)&amp;"所在の"&amp;$D1217,IF(OR($B1217=1,$B1217=2),$D1217&amp;$C1217,IF($B1217=3,$D1217&amp;"学校",IF($B1217=6,_xlfn.TEXTBEFORE($D1217,"高専")&amp;$C1217,IF($B1217=8,$C1217&amp;"（"&amp;$D1217&amp;"）",IF($B1217=9,$D1217,""))))))</f>
        <v>樹徳高等学校</v>
      </c>
    </row>
    <row r="1218" spans="1:8">
      <c r="A1218" s="4">
        <v>7</v>
      </c>
      <c r="B1218" s="7">
        <v>1</v>
      </c>
      <c r="C1218" s="7" t="str">
        <f t="shared" si="36"/>
        <v>高等学校</v>
      </c>
      <c r="D1218" s="7" t="s">
        <v>9275</v>
      </c>
      <c r="E1218" s="8" t="s">
        <v>9276</v>
      </c>
      <c r="F1218" s="4" t="str">
        <f>IFERROR(IF(VALUE(LEFT($E1218,5))&gt;50000,"",_xlfn.XLOOKUP(IF(VALUE(LEFT($E1218,2))&gt;9,VALUE(LEFT($E1218,2)),"0"&amp;VALUE(LEFT($E1218,2))),Sheet1!$E:$E,Sheet1!$F:$F)),"")</f>
        <v>群馬県</v>
      </c>
      <c r="G1218" s="4" t="str">
        <f t="shared" si="37"/>
        <v>私立</v>
      </c>
      <c r="H1218" s="7" t="str">
        <f>IF($D1218="上記以外の高等学校等",_xlfn.XLOOKUP(IF(VALUE(LEFT($E1218,2))&gt;10,VALUE(LEFT($E1218,2)),"0"&amp;VALUE(LEFT($E1218,2))),Sheet1!$E:$E,Sheet1!$F:$F)&amp;"所在の"&amp;$D1218,IF(OR($B1218=1,$B1218=2),$D1218&amp;$C1218,IF($B1218=3,$D1218&amp;"学校",IF($B1218=6,_xlfn.TEXTBEFORE($D1218,"高専")&amp;$C1218,IF($B1218=8,$C1218&amp;"（"&amp;$D1218&amp;"）",IF($B1218=9,$D1218,""))))))</f>
        <v>前橋育英高等学校</v>
      </c>
    </row>
    <row r="1219" spans="1:8">
      <c r="A1219" s="4">
        <v>7</v>
      </c>
      <c r="B1219" s="7">
        <v>1</v>
      </c>
      <c r="C1219" s="7" t="str">
        <f t="shared" ref="C1219:C1282" si="38">IF($B1219=1,"高等学校",IF($B1219=2,"中等教育学校",IF($B1219=3,"特別支援学校",IF($B1219=6,"高等専門学校",IF($B1219=8,"高等学校卒業程度認定試験等","")))))</f>
        <v>高等学校</v>
      </c>
      <c r="D1219" s="7" t="s">
        <v>9273</v>
      </c>
      <c r="E1219" s="8" t="s">
        <v>9274</v>
      </c>
      <c r="F1219" s="4" t="str">
        <f>IFERROR(IF(VALUE(LEFT($E1219,5))&gt;50000,"",_xlfn.XLOOKUP(IF(VALUE(LEFT($E1219,2))&gt;9,VALUE(LEFT($E1219,2)),"0"&amp;VALUE(LEFT($E1219,2))),Sheet1!$E:$E,Sheet1!$F:$F)),"")</f>
        <v>群馬県</v>
      </c>
      <c r="G1219" s="4" t="str">
        <f t="shared" ref="G1219:G1282" si="39">IF($A1219=1,"国立",IF($A1219=7,"私立",IF($A1219&lt;7,"公立","")))</f>
        <v>私立</v>
      </c>
      <c r="H1219" s="7" t="str">
        <f>IF($D1219="上記以外の高等学校等",_xlfn.XLOOKUP(IF(VALUE(LEFT($E1219,2))&gt;10,VALUE(LEFT($E1219,2)),"0"&amp;VALUE(LEFT($E1219,2))),Sheet1!$E:$E,Sheet1!$F:$F)&amp;"所在の"&amp;$D1219,IF(OR($B1219=1,$B1219=2),$D1219&amp;$C1219,IF($B1219=3,$D1219&amp;"学校",IF($B1219=6,_xlfn.TEXTBEFORE($D1219,"高専")&amp;$C1219,IF($B1219=8,$C1219&amp;"（"&amp;$D1219&amp;"）",IF($B1219=9,$D1219,""))))))</f>
        <v>高崎健康福祉大学高崎高等学校</v>
      </c>
    </row>
    <row r="1220" spans="1:8">
      <c r="A1220" s="4">
        <v>7</v>
      </c>
      <c r="B1220" s="7">
        <v>1</v>
      </c>
      <c r="C1220" s="7" t="str">
        <f t="shared" si="38"/>
        <v>高等学校</v>
      </c>
      <c r="D1220" s="7" t="s">
        <v>9271</v>
      </c>
      <c r="E1220" s="8" t="s">
        <v>9272</v>
      </c>
      <c r="F1220" s="4" t="str">
        <f>IFERROR(IF(VALUE(LEFT($E1220,5))&gt;50000,"",_xlfn.XLOOKUP(IF(VALUE(LEFT($E1220,2))&gt;9,VALUE(LEFT($E1220,2)),"0"&amp;VALUE(LEFT($E1220,2))),Sheet1!$E:$E,Sheet1!$F:$F)),"")</f>
        <v>群馬県</v>
      </c>
      <c r="G1220" s="4" t="str">
        <f t="shared" si="39"/>
        <v>私立</v>
      </c>
      <c r="H1220" s="7" t="str">
        <f>IF($D1220="上記以外の高等学校等",_xlfn.XLOOKUP(IF(VALUE(LEFT($E1220,2))&gt;10,VALUE(LEFT($E1220,2)),"0"&amp;VALUE(LEFT($E1220,2))),Sheet1!$E:$E,Sheet1!$F:$F)&amp;"所在の"&amp;$D1220,IF(OR($B1220=1,$B1220=2),$D1220&amp;$C1220,IF($B1220=3,$D1220&amp;"学校",IF($B1220=6,_xlfn.TEXTBEFORE($D1220,"高専")&amp;$C1220,IF($B1220=8,$C1220&amp;"（"&amp;$D1220&amp;"）",IF($B1220=9,$D1220,""))))))</f>
        <v>白根開善学校高等部高等学校</v>
      </c>
    </row>
    <row r="1221" spans="1:8">
      <c r="A1221" s="4">
        <v>7</v>
      </c>
      <c r="B1221" s="7">
        <v>1</v>
      </c>
      <c r="C1221" s="7" t="str">
        <f t="shared" si="38"/>
        <v>高等学校</v>
      </c>
      <c r="D1221" s="7" t="s">
        <v>9269</v>
      </c>
      <c r="E1221" s="8" t="s">
        <v>9270</v>
      </c>
      <c r="F1221" s="4" t="str">
        <f>IFERROR(IF(VALUE(LEFT($E1221,5))&gt;50000,"",_xlfn.XLOOKUP(IF(VALUE(LEFT($E1221,2))&gt;9,VALUE(LEFT($E1221,2)),"0"&amp;VALUE(LEFT($E1221,2))),Sheet1!$E:$E,Sheet1!$F:$F)),"")</f>
        <v>群馬県</v>
      </c>
      <c r="G1221" s="4" t="str">
        <f t="shared" si="39"/>
        <v>私立</v>
      </c>
      <c r="H1221" s="7" t="str">
        <f>IF($D1221="上記以外の高等学校等",_xlfn.XLOOKUP(IF(VALUE(LEFT($E1221,2))&gt;10,VALUE(LEFT($E1221,2)),"0"&amp;VALUE(LEFT($E1221,2))),Sheet1!$E:$E,Sheet1!$F:$F)&amp;"所在の"&amp;$D1221,IF(OR($B1221=1,$B1221=2),$D1221&amp;$C1221,IF($B1221=3,$D1221&amp;"学校",IF($B1221=6,_xlfn.TEXTBEFORE($D1221,"高専")&amp;$C1221,IF($B1221=8,$C1221&amp;"（"&amp;$D1221&amp;"）",IF($B1221=9,$D1221,""))))))</f>
        <v>明和県央高等学校</v>
      </c>
    </row>
    <row r="1222" spans="1:8">
      <c r="A1222" s="4">
        <v>7</v>
      </c>
      <c r="B1222" s="7">
        <v>1</v>
      </c>
      <c r="C1222" s="7" t="str">
        <f t="shared" si="38"/>
        <v>高等学校</v>
      </c>
      <c r="D1222" s="7" t="s">
        <v>9267</v>
      </c>
      <c r="E1222" s="8" t="s">
        <v>9268</v>
      </c>
      <c r="F1222" s="4" t="str">
        <f>IFERROR(IF(VALUE(LEFT($E1222,5))&gt;50000,"",_xlfn.XLOOKUP(IF(VALUE(LEFT($E1222,2))&gt;9,VALUE(LEFT($E1222,2)),"0"&amp;VALUE(LEFT($E1222,2))),Sheet1!$E:$E,Sheet1!$F:$F)),"")</f>
        <v>群馬県</v>
      </c>
      <c r="G1222" s="4" t="str">
        <f t="shared" si="39"/>
        <v>私立</v>
      </c>
      <c r="H1222" s="7" t="str">
        <f>IF($D1222="上記以外の高等学校等",_xlfn.XLOOKUP(IF(VALUE(LEFT($E1222,2))&gt;10,VALUE(LEFT($E1222,2)),"0"&amp;VALUE(LEFT($E1222,2))),Sheet1!$E:$E,Sheet1!$F:$F)&amp;"所在の"&amp;$D1222,IF(OR($B1222=1,$B1222=2),$D1222&amp;$C1222,IF($B1222=3,$D1222&amp;"学校",IF($B1222=6,_xlfn.TEXTBEFORE($D1222,"高専")&amp;$C1222,IF($B1222=8,$C1222&amp;"（"&amp;$D1222&amp;"）",IF($B1222=9,$D1222,""))))))</f>
        <v>ぐんま国際アカデミー高等部高等学校</v>
      </c>
    </row>
    <row r="1223" spans="1:8">
      <c r="A1223" s="4">
        <v>7</v>
      </c>
      <c r="B1223" s="7">
        <v>1</v>
      </c>
      <c r="C1223" s="7" t="str">
        <f t="shared" si="38"/>
        <v>高等学校</v>
      </c>
      <c r="D1223" s="7" t="s">
        <v>9265</v>
      </c>
      <c r="E1223" s="8" t="s">
        <v>9266</v>
      </c>
      <c r="F1223" s="4" t="str">
        <f>IFERROR(IF(VALUE(LEFT($E1223,5))&gt;50000,"",_xlfn.XLOOKUP(IF(VALUE(LEFT($E1223,2))&gt;9,VALUE(LEFT($E1223,2)),"0"&amp;VALUE(LEFT($E1223,2))),Sheet1!$E:$E,Sheet1!$F:$F)),"")</f>
        <v>群馬県</v>
      </c>
      <c r="G1223" s="4" t="str">
        <f t="shared" si="39"/>
        <v>私立</v>
      </c>
      <c r="H1223" s="7" t="str">
        <f>IF($D1223="上記以外の高等学校等",_xlfn.XLOOKUP(IF(VALUE(LEFT($E1223,2))&gt;10,VALUE(LEFT($E1223,2)),"0"&amp;VALUE(LEFT($E1223,2))),Sheet1!$E:$E,Sheet1!$F:$F)&amp;"所在の"&amp;$D1223,IF(OR($B1223=1,$B1223=2),$D1223&amp;$C1223,IF($B1223=3,$D1223&amp;"学校",IF($B1223=6,_xlfn.TEXTBEFORE($D1223,"高専")&amp;$C1223,IF($B1223=8,$C1223&amp;"（"&amp;$D1223&amp;"）",IF($B1223=9,$D1223,""))))))</f>
        <v>Ｒ高等学校</v>
      </c>
    </row>
    <row r="1224" spans="1:8">
      <c r="A1224" s="4">
        <v>7</v>
      </c>
      <c r="B1224" s="7">
        <v>3</v>
      </c>
      <c r="C1224" s="7" t="str">
        <f t="shared" si="38"/>
        <v>特別支援学校</v>
      </c>
      <c r="D1224" s="7" t="s">
        <v>9263</v>
      </c>
      <c r="E1224" s="8" t="s">
        <v>9264</v>
      </c>
      <c r="F1224" s="4" t="str">
        <f>IFERROR(IF(VALUE(LEFT($E1224,5))&gt;50000,"",_xlfn.XLOOKUP(IF(VALUE(LEFT($E1224,2))&gt;9,VALUE(LEFT($E1224,2)),"0"&amp;VALUE(LEFT($E1224,2))),Sheet1!$E:$E,Sheet1!$F:$F)),"")</f>
        <v>群馬県</v>
      </c>
      <c r="G1224" s="4" t="str">
        <f t="shared" si="39"/>
        <v>私立</v>
      </c>
      <c r="H1224" s="7" t="str">
        <f>IF($D1224="上記以外の高等学校等",_xlfn.XLOOKUP(IF(VALUE(LEFT($E1224,2))&gt;10,VALUE(LEFT($E1224,2)),"0"&amp;VALUE(LEFT($E1224,2))),Sheet1!$E:$E,Sheet1!$F:$F)&amp;"所在の"&amp;$D1224,IF(OR($B1224=1,$B1224=2),$D1224&amp;$C1224,IF($B1224=3,$D1224&amp;"学校",IF($B1224=6,_xlfn.TEXTBEFORE($D1224,"高専")&amp;$C1224,IF($B1224=8,$C1224&amp;"（"&amp;$D1224&amp;"）",IF($B1224=9,$D1224,""))))))</f>
        <v>支援学校若葉高等学園学校</v>
      </c>
    </row>
    <row r="1225" spans="1:8">
      <c r="A1225" s="4">
        <v>9</v>
      </c>
      <c r="B1225" s="7">
        <v>9</v>
      </c>
      <c r="C1225" s="7" t="str">
        <f t="shared" si="38"/>
        <v/>
      </c>
      <c r="D1225" s="7" t="s">
        <v>35</v>
      </c>
      <c r="E1225" s="8" t="s">
        <v>9262</v>
      </c>
      <c r="F1225" s="4" t="str">
        <f>IFERROR(IF(VALUE(LEFT($E1225,5))&gt;50000,"",_xlfn.XLOOKUP(IF(VALUE(LEFT($E1225,2))&gt;9,VALUE(LEFT($E1225,2)),"0"&amp;VALUE(LEFT($E1225,2))),Sheet1!$E:$E,Sheet1!$F:$F)),"")</f>
        <v>群馬県</v>
      </c>
      <c r="G1225" s="4" t="str">
        <f t="shared" si="39"/>
        <v/>
      </c>
      <c r="H1225" s="7" t="e">
        <f>IF($D1225="上記以外の高等学校等",_xlfn.XLOOKUP(IF(VALUE(LEFT($E1225,2))&gt;10,VALUE(LEFT($E1225,2)),"0"&amp;VALUE(LEFT($E1225,2))),Sheet1!$E:$E,Sheet1!$F:$F)&amp;"所在の"&amp;$D1225,IF(OR($B1225=1,$B1225=2),$D1225&amp;$C1225,IF($B1225=3,$D1225&amp;"学校",IF($B1225=6,_xlfn.TEXTBEFORE($D1225,"高専")&amp;$C1225,IF($B1225=8,$C1225&amp;"（"&amp;$D1225&amp;"）",IF($B1225=9,$D1225,""))))))</f>
        <v>#N/A</v>
      </c>
    </row>
    <row r="1226" spans="1:8">
      <c r="A1226" s="4">
        <v>1</v>
      </c>
      <c r="B1226" s="7">
        <v>1</v>
      </c>
      <c r="C1226" s="7" t="str">
        <f t="shared" si="38"/>
        <v>高等学校</v>
      </c>
      <c r="D1226" s="7" t="s">
        <v>9260</v>
      </c>
      <c r="E1226" s="8" t="s">
        <v>9261</v>
      </c>
      <c r="F1226" s="4" t="str">
        <f>IFERROR(IF(VALUE(LEFT($E1226,5))&gt;50000,"",_xlfn.XLOOKUP(IF(VALUE(LEFT($E1226,2))&gt;9,VALUE(LEFT($E1226,2)),"0"&amp;VALUE(LEFT($E1226,2))),Sheet1!$E:$E,Sheet1!$F:$F)),"")</f>
        <v>埼玉県</v>
      </c>
      <c r="G1226" s="4" t="str">
        <f t="shared" si="39"/>
        <v>国立</v>
      </c>
      <c r="H1226" s="7" t="str">
        <f>IF($D1226="上記以外の高等学校等",_xlfn.XLOOKUP(IF(VALUE(LEFT($E1226,2))&gt;10,VALUE(LEFT($E1226,2)),"0"&amp;VALUE(LEFT($E1226,2))),Sheet1!$E:$E,Sheet1!$F:$F)&amp;"所在の"&amp;$D1226,IF(OR($B1226=1,$B1226=2),$D1226&amp;$C1226,IF($B1226=3,$D1226&amp;"学校",IF($B1226=6,_xlfn.TEXTBEFORE($D1226,"高専")&amp;$C1226,IF($B1226=8,$C1226&amp;"（"&amp;$D1226&amp;"）",IF($B1226=9,$D1226,""))))))</f>
        <v>筑波大学附属坂戸高等学校</v>
      </c>
    </row>
    <row r="1227" spans="1:8">
      <c r="A1227" s="4">
        <v>1</v>
      </c>
      <c r="B1227" s="7">
        <v>3</v>
      </c>
      <c r="C1227" s="7" t="str">
        <f t="shared" si="38"/>
        <v>特別支援学校</v>
      </c>
      <c r="D1227" s="7" t="s">
        <v>9258</v>
      </c>
      <c r="E1227" s="8" t="s">
        <v>9259</v>
      </c>
      <c r="F1227" s="4" t="str">
        <f>IFERROR(IF(VALUE(LEFT($E1227,5))&gt;50000,"",_xlfn.XLOOKUP(IF(VALUE(LEFT($E1227,2))&gt;9,VALUE(LEFT($E1227,2)),"0"&amp;VALUE(LEFT($E1227,2))),Sheet1!$E:$E,Sheet1!$F:$F)),"")</f>
        <v>埼玉県</v>
      </c>
      <c r="G1227" s="4" t="str">
        <f t="shared" si="39"/>
        <v>国立</v>
      </c>
      <c r="H1227" s="7" t="str">
        <f>IF($D1227="上記以外の高等学校等",_xlfn.XLOOKUP(IF(VALUE(LEFT($E1227,2))&gt;10,VALUE(LEFT($E1227,2)),"0"&amp;VALUE(LEFT($E1227,2))),Sheet1!$E:$E,Sheet1!$F:$F)&amp;"所在の"&amp;$D1227,IF(OR($B1227=1,$B1227=2),$D1227&amp;$C1227,IF($B1227=3,$D1227&amp;"学校",IF($B1227=6,_xlfn.TEXTBEFORE($D1227,"高専")&amp;$C1227,IF($B1227=8,$C1227&amp;"（"&amp;$D1227&amp;"）",IF($B1227=9,$D1227,""))))))</f>
        <v>埼玉大学教育学部附属特別支援学校</v>
      </c>
    </row>
    <row r="1228" spans="1:8">
      <c r="A1228" s="4">
        <v>2</v>
      </c>
      <c r="B1228" s="7">
        <v>1</v>
      </c>
      <c r="C1228" s="7" t="str">
        <f t="shared" si="38"/>
        <v>高等学校</v>
      </c>
      <c r="D1228" s="7" t="s">
        <v>9256</v>
      </c>
      <c r="E1228" s="8" t="s">
        <v>9257</v>
      </c>
      <c r="F1228" s="4" t="str">
        <f>IFERROR(IF(VALUE(LEFT($E1228,5))&gt;50000,"",_xlfn.XLOOKUP(IF(VALUE(LEFT($E1228,2))&gt;9,VALUE(LEFT($E1228,2)),"0"&amp;VALUE(LEFT($E1228,2))),Sheet1!$E:$E,Sheet1!$F:$F)),"")</f>
        <v>埼玉県</v>
      </c>
      <c r="G1228" s="4" t="str">
        <f t="shared" si="39"/>
        <v>公立</v>
      </c>
      <c r="H1228" s="7" t="str">
        <f>IF($D1228="上記以外の高等学校等",_xlfn.XLOOKUP(IF(VALUE(LEFT($E1228,2))&gt;10,VALUE(LEFT($E1228,2)),"0"&amp;VALUE(LEFT($E1228,2))),Sheet1!$E:$E,Sheet1!$F:$F)&amp;"所在の"&amp;$D1228,IF(OR($B1228=1,$B1228=2),$D1228&amp;$C1228,IF($B1228=3,$D1228&amp;"学校",IF($B1228=6,_xlfn.TEXTBEFORE($D1228,"高専")&amp;$C1228,IF($B1228=8,$C1228&amp;"（"&amp;$D1228&amp;"）",IF($B1228=9,$D1228,""))))))</f>
        <v>浦和（県立）高等学校</v>
      </c>
    </row>
    <row r="1229" spans="1:8">
      <c r="A1229" s="4">
        <v>2</v>
      </c>
      <c r="B1229" s="7">
        <v>1</v>
      </c>
      <c r="C1229" s="7" t="str">
        <f t="shared" si="38"/>
        <v>高等学校</v>
      </c>
      <c r="D1229" s="7" t="s">
        <v>9254</v>
      </c>
      <c r="E1229" s="8" t="s">
        <v>9255</v>
      </c>
      <c r="F1229" s="4" t="str">
        <f>IFERROR(IF(VALUE(LEFT($E1229,5))&gt;50000,"",_xlfn.XLOOKUP(IF(VALUE(LEFT($E1229,2))&gt;9,VALUE(LEFT($E1229,2)),"0"&amp;VALUE(LEFT($E1229,2))),Sheet1!$E:$E,Sheet1!$F:$F)),"")</f>
        <v>埼玉県</v>
      </c>
      <c r="G1229" s="4" t="str">
        <f t="shared" si="39"/>
        <v>公立</v>
      </c>
      <c r="H1229" s="7" t="str">
        <f>IF($D1229="上記以外の高等学校等",_xlfn.XLOOKUP(IF(VALUE(LEFT($E1229,2))&gt;10,VALUE(LEFT($E1229,2)),"0"&amp;VALUE(LEFT($E1229,2))),Sheet1!$E:$E,Sheet1!$F:$F)&amp;"所在の"&amp;$D1229,IF(OR($B1229=1,$B1229=2),$D1229&amp;$C1229,IF($B1229=3,$D1229&amp;"学校",IF($B1229=6,_xlfn.TEXTBEFORE($D1229,"高専")&amp;$C1229,IF($B1229=8,$C1229&amp;"（"&amp;$D1229&amp;"）",IF($B1229=9,$D1229,""))))))</f>
        <v>熊谷高等学校</v>
      </c>
    </row>
    <row r="1230" spans="1:8">
      <c r="A1230" s="4">
        <v>2</v>
      </c>
      <c r="B1230" s="7">
        <v>1</v>
      </c>
      <c r="C1230" s="7" t="str">
        <f t="shared" si="38"/>
        <v>高等学校</v>
      </c>
      <c r="D1230" s="7" t="s">
        <v>9252</v>
      </c>
      <c r="E1230" s="8" t="s">
        <v>9253</v>
      </c>
      <c r="F1230" s="4" t="str">
        <f>IFERROR(IF(VALUE(LEFT($E1230,5))&gt;50000,"",_xlfn.XLOOKUP(IF(VALUE(LEFT($E1230,2))&gt;9,VALUE(LEFT($E1230,2)),"0"&amp;VALUE(LEFT($E1230,2))),Sheet1!$E:$E,Sheet1!$F:$F)),"")</f>
        <v>埼玉県</v>
      </c>
      <c r="G1230" s="4" t="str">
        <f t="shared" si="39"/>
        <v>公立</v>
      </c>
      <c r="H1230" s="7" t="str">
        <f>IF($D1230="上記以外の高等学校等",_xlfn.XLOOKUP(IF(VALUE(LEFT($E1230,2))&gt;10,VALUE(LEFT($E1230,2)),"0"&amp;VALUE(LEFT($E1230,2))),Sheet1!$E:$E,Sheet1!$F:$F)&amp;"所在の"&amp;$D1230,IF(OR($B1230=1,$B1230=2),$D1230&amp;$C1230,IF($B1230=3,$D1230&amp;"学校",IF($B1230=6,_xlfn.TEXTBEFORE($D1230,"高専")&amp;$C1230,IF($B1230=8,$C1230&amp;"（"&amp;$D1230&amp;"）",IF($B1230=9,$D1230,""))))))</f>
        <v>川越（県立）高等学校</v>
      </c>
    </row>
    <row r="1231" spans="1:8">
      <c r="A1231" s="4">
        <v>2</v>
      </c>
      <c r="B1231" s="7">
        <v>1</v>
      </c>
      <c r="C1231" s="7" t="str">
        <f t="shared" si="38"/>
        <v>高等学校</v>
      </c>
      <c r="D1231" s="7" t="s">
        <v>9250</v>
      </c>
      <c r="E1231" s="8" t="s">
        <v>9251</v>
      </c>
      <c r="F1231" s="4" t="str">
        <f>IFERROR(IF(VALUE(LEFT($E1231,5))&gt;50000,"",_xlfn.XLOOKUP(IF(VALUE(LEFT($E1231,2))&gt;9,VALUE(LEFT($E1231,2)),"0"&amp;VALUE(LEFT($E1231,2))),Sheet1!$E:$E,Sheet1!$F:$F)),"")</f>
        <v>埼玉県</v>
      </c>
      <c r="G1231" s="4" t="str">
        <f t="shared" si="39"/>
        <v>公立</v>
      </c>
      <c r="H1231" s="7" t="str">
        <f>IF($D1231="上記以外の高等学校等",_xlfn.XLOOKUP(IF(VALUE(LEFT($E1231,2))&gt;10,VALUE(LEFT($E1231,2)),"0"&amp;VALUE(LEFT($E1231,2))),Sheet1!$E:$E,Sheet1!$F:$F)&amp;"所在の"&amp;$D1231,IF(OR($B1231=1,$B1231=2),$D1231&amp;$C1231,IF($B1231=3,$D1231&amp;"学校",IF($B1231=6,_xlfn.TEXTBEFORE($D1231,"高専")&amp;$C1231,IF($B1231=8,$C1231&amp;"（"&amp;$D1231&amp;"）",IF($B1231=9,$D1231,""))))))</f>
        <v>春日部高等学校</v>
      </c>
    </row>
    <row r="1232" spans="1:8">
      <c r="A1232" s="4">
        <v>2</v>
      </c>
      <c r="B1232" s="7">
        <v>1</v>
      </c>
      <c r="C1232" s="7" t="str">
        <f t="shared" si="38"/>
        <v>高等学校</v>
      </c>
      <c r="D1232" s="7" t="s">
        <v>2654</v>
      </c>
      <c r="E1232" s="8" t="s">
        <v>9249</v>
      </c>
      <c r="F1232" s="4" t="str">
        <f>IFERROR(IF(VALUE(LEFT($E1232,5))&gt;50000,"",_xlfn.XLOOKUP(IF(VALUE(LEFT($E1232,2))&gt;9,VALUE(LEFT($E1232,2)),"0"&amp;VALUE(LEFT($E1232,2))),Sheet1!$E:$E,Sheet1!$F:$F)),"")</f>
        <v>埼玉県</v>
      </c>
      <c r="G1232" s="4" t="str">
        <f t="shared" si="39"/>
        <v>公立</v>
      </c>
      <c r="H1232" s="7" t="str">
        <f>IF($D1232="上記以外の高等学校等",_xlfn.XLOOKUP(IF(VALUE(LEFT($E1232,2))&gt;10,VALUE(LEFT($E1232,2)),"0"&amp;VALUE(LEFT($E1232,2))),Sheet1!$E:$E,Sheet1!$F:$F)&amp;"所在の"&amp;$D1232,IF(OR($B1232=1,$B1232=2),$D1232&amp;$C1232,IF($B1232=3,$D1232&amp;"学校",IF($B1232=6,_xlfn.TEXTBEFORE($D1232,"高専")&amp;$C1232,IF($B1232=8,$C1232&amp;"（"&amp;$D1232&amp;"）",IF($B1232=9,$D1232,""))))))</f>
        <v>松山高等学校</v>
      </c>
    </row>
    <row r="1233" spans="1:8">
      <c r="A1233" s="4">
        <v>2</v>
      </c>
      <c r="B1233" s="7">
        <v>1</v>
      </c>
      <c r="C1233" s="7" t="str">
        <f t="shared" si="38"/>
        <v>高等学校</v>
      </c>
      <c r="D1233" s="7" t="s">
        <v>9247</v>
      </c>
      <c r="E1233" s="8" t="s">
        <v>9248</v>
      </c>
      <c r="F1233" s="4" t="str">
        <f>IFERROR(IF(VALUE(LEFT($E1233,5))&gt;50000,"",_xlfn.XLOOKUP(IF(VALUE(LEFT($E1233,2))&gt;9,VALUE(LEFT($E1233,2)),"0"&amp;VALUE(LEFT($E1233,2))),Sheet1!$E:$E,Sheet1!$F:$F)),"")</f>
        <v>埼玉県</v>
      </c>
      <c r="G1233" s="4" t="str">
        <f t="shared" si="39"/>
        <v>公立</v>
      </c>
      <c r="H1233" s="7" t="str">
        <f>IF($D1233="上記以外の高等学校等",_xlfn.XLOOKUP(IF(VALUE(LEFT($E1233,2))&gt;10,VALUE(LEFT($E1233,2)),"0"&amp;VALUE(LEFT($E1233,2))),Sheet1!$E:$E,Sheet1!$F:$F)&amp;"所在の"&amp;$D1233,IF(OR($B1233=1,$B1233=2),$D1233&amp;$C1233,IF($B1233=3,$D1233&amp;"学校",IF($B1233=6,_xlfn.TEXTBEFORE($D1233,"高専")&amp;$C1233,IF($B1233=8,$C1233&amp;"（"&amp;$D1233&amp;"）",IF($B1233=9,$D1233,""))))))</f>
        <v>川口高等学校</v>
      </c>
    </row>
    <row r="1234" spans="1:8">
      <c r="A1234" s="4">
        <v>2</v>
      </c>
      <c r="B1234" s="7">
        <v>1</v>
      </c>
      <c r="C1234" s="7" t="str">
        <f t="shared" si="38"/>
        <v>高等学校</v>
      </c>
      <c r="D1234" s="7" t="s">
        <v>9245</v>
      </c>
      <c r="E1234" s="8" t="s">
        <v>9246</v>
      </c>
      <c r="F1234" s="4" t="str">
        <f>IFERROR(IF(VALUE(LEFT($E1234,5))&gt;50000,"",_xlfn.XLOOKUP(IF(VALUE(LEFT($E1234,2))&gt;9,VALUE(LEFT($E1234,2)),"0"&amp;VALUE(LEFT($E1234,2))),Sheet1!$E:$E,Sheet1!$F:$F)),"")</f>
        <v>埼玉県</v>
      </c>
      <c r="G1234" s="4" t="str">
        <f t="shared" si="39"/>
        <v>公立</v>
      </c>
      <c r="H1234" s="7" t="str">
        <f>IF($D1234="上記以外の高等学校等",_xlfn.XLOOKUP(IF(VALUE(LEFT($E1234,2))&gt;10,VALUE(LEFT($E1234,2)),"0"&amp;VALUE(LEFT($E1234,2))),Sheet1!$E:$E,Sheet1!$F:$F)&amp;"所在の"&amp;$D1234,IF(OR($B1234=1,$B1234=2),$D1234&amp;$C1234,IF($B1234=3,$D1234&amp;"学校",IF($B1234=6,_xlfn.TEXTBEFORE($D1234,"高専")&amp;$C1234,IF($B1234=8,$C1234&amp;"（"&amp;$D1234&amp;"）",IF($B1234=9,$D1234,""))))))</f>
        <v>浦和第一女子高等学校</v>
      </c>
    </row>
    <row r="1235" spans="1:8">
      <c r="A1235" s="4">
        <v>2</v>
      </c>
      <c r="B1235" s="7">
        <v>1</v>
      </c>
      <c r="C1235" s="7" t="str">
        <f t="shared" si="38"/>
        <v>高等学校</v>
      </c>
      <c r="D1235" s="7" t="s">
        <v>9243</v>
      </c>
      <c r="E1235" s="8" t="s">
        <v>9244</v>
      </c>
      <c r="F1235" s="4" t="str">
        <f>IFERROR(IF(VALUE(LEFT($E1235,5))&gt;50000,"",_xlfn.XLOOKUP(IF(VALUE(LEFT($E1235,2))&gt;9,VALUE(LEFT($E1235,2)),"0"&amp;VALUE(LEFT($E1235,2))),Sheet1!$E:$E,Sheet1!$F:$F)),"")</f>
        <v>埼玉県</v>
      </c>
      <c r="G1235" s="4" t="str">
        <f t="shared" si="39"/>
        <v>公立</v>
      </c>
      <c r="H1235" s="7" t="str">
        <f>IF($D1235="上記以外の高等学校等",_xlfn.XLOOKUP(IF(VALUE(LEFT($E1235,2))&gt;10,VALUE(LEFT($E1235,2)),"0"&amp;VALUE(LEFT($E1235,2))),Sheet1!$E:$E,Sheet1!$F:$F)&amp;"所在の"&amp;$D1235,IF(OR($B1235=1,$B1235=2),$D1235&amp;$C1235,IF($B1235=3,$D1235&amp;"学校",IF($B1235=6,_xlfn.TEXTBEFORE($D1235,"高専")&amp;$C1235,IF($B1235=8,$C1235&amp;"（"&amp;$D1235&amp;"）",IF($B1235=9,$D1235,""))))))</f>
        <v>熊谷女子高等学校</v>
      </c>
    </row>
    <row r="1236" spans="1:8">
      <c r="A1236" s="4">
        <v>2</v>
      </c>
      <c r="B1236" s="7">
        <v>1</v>
      </c>
      <c r="C1236" s="7" t="str">
        <f t="shared" si="38"/>
        <v>高等学校</v>
      </c>
      <c r="D1236" s="7" t="s">
        <v>9241</v>
      </c>
      <c r="E1236" s="8" t="s">
        <v>9242</v>
      </c>
      <c r="F1236" s="4" t="str">
        <f>IFERROR(IF(VALUE(LEFT($E1236,5))&gt;50000,"",_xlfn.XLOOKUP(IF(VALUE(LEFT($E1236,2))&gt;9,VALUE(LEFT($E1236,2)),"0"&amp;VALUE(LEFT($E1236,2))),Sheet1!$E:$E,Sheet1!$F:$F)),"")</f>
        <v>埼玉県</v>
      </c>
      <c r="G1236" s="4" t="str">
        <f t="shared" si="39"/>
        <v>公立</v>
      </c>
      <c r="H1236" s="7" t="str">
        <f>IF($D1236="上記以外の高等学校等",_xlfn.XLOOKUP(IF(VALUE(LEFT($E1236,2))&gt;10,VALUE(LEFT($E1236,2)),"0"&amp;VALUE(LEFT($E1236,2))),Sheet1!$E:$E,Sheet1!$F:$F)&amp;"所在の"&amp;$D1236,IF(OR($B1236=1,$B1236=2),$D1236&amp;$C1236,IF($B1236=3,$D1236&amp;"学校",IF($B1236=6,_xlfn.TEXTBEFORE($D1236,"高専")&amp;$C1236,IF($B1236=8,$C1236&amp;"（"&amp;$D1236&amp;"）",IF($B1236=9,$D1236,""))))))</f>
        <v>川越女子高等学校</v>
      </c>
    </row>
    <row r="1237" spans="1:8">
      <c r="A1237" s="4">
        <v>2</v>
      </c>
      <c r="B1237" s="7">
        <v>1</v>
      </c>
      <c r="C1237" s="7" t="str">
        <f t="shared" si="38"/>
        <v>高等学校</v>
      </c>
      <c r="D1237" s="7" t="s">
        <v>9239</v>
      </c>
      <c r="E1237" s="8" t="s">
        <v>9240</v>
      </c>
      <c r="F1237" s="4" t="str">
        <f>IFERROR(IF(VALUE(LEFT($E1237,5))&gt;50000,"",_xlfn.XLOOKUP(IF(VALUE(LEFT($E1237,2))&gt;9,VALUE(LEFT($E1237,2)),"0"&amp;VALUE(LEFT($E1237,2))),Sheet1!$E:$E,Sheet1!$F:$F)),"")</f>
        <v>埼玉県</v>
      </c>
      <c r="G1237" s="4" t="str">
        <f t="shared" si="39"/>
        <v>公立</v>
      </c>
      <c r="H1237" s="7" t="str">
        <f>IF($D1237="上記以外の高等学校等",_xlfn.XLOOKUP(IF(VALUE(LEFT($E1237,2))&gt;10,VALUE(LEFT($E1237,2)),"0"&amp;VALUE(LEFT($E1237,2))),Sheet1!$E:$E,Sheet1!$F:$F)&amp;"所在の"&amp;$D1237,IF(OR($B1237=1,$B1237=2),$D1237&amp;$C1237,IF($B1237=3,$D1237&amp;"学校",IF($B1237=6,_xlfn.TEXTBEFORE($D1237,"高専")&amp;$C1237,IF($B1237=8,$C1237&amp;"（"&amp;$D1237&amp;"）",IF($B1237=9,$D1237,""))))))</f>
        <v>春日部女子高等学校</v>
      </c>
    </row>
    <row r="1238" spans="1:8">
      <c r="A1238" s="4">
        <v>2</v>
      </c>
      <c r="B1238" s="7">
        <v>1</v>
      </c>
      <c r="C1238" s="7" t="str">
        <f t="shared" si="38"/>
        <v>高等学校</v>
      </c>
      <c r="D1238" s="7" t="s">
        <v>9237</v>
      </c>
      <c r="E1238" s="8" t="s">
        <v>9238</v>
      </c>
      <c r="F1238" s="4" t="str">
        <f>IFERROR(IF(VALUE(LEFT($E1238,5))&gt;50000,"",_xlfn.XLOOKUP(IF(VALUE(LEFT($E1238,2))&gt;9,VALUE(LEFT($E1238,2)),"0"&amp;VALUE(LEFT($E1238,2))),Sheet1!$E:$E,Sheet1!$F:$F)),"")</f>
        <v>埼玉県</v>
      </c>
      <c r="G1238" s="4" t="str">
        <f t="shared" si="39"/>
        <v>公立</v>
      </c>
      <c r="H1238" s="7" t="str">
        <f>IF($D1238="上記以外の高等学校等",_xlfn.XLOOKUP(IF(VALUE(LEFT($E1238,2))&gt;10,VALUE(LEFT($E1238,2)),"0"&amp;VALUE(LEFT($E1238,2))),Sheet1!$E:$E,Sheet1!$F:$F)&amp;"所在の"&amp;$D1238,IF(OR($B1238=1,$B1238=2),$D1238&amp;$C1238,IF($B1238=3,$D1238&amp;"学校",IF($B1238=6,_xlfn.TEXTBEFORE($D1238,"高専")&amp;$C1238,IF($B1238=8,$C1238&amp;"（"&amp;$D1238&amp;"）",IF($B1238=9,$D1238,""))))))</f>
        <v>松山女子高等学校</v>
      </c>
    </row>
    <row r="1239" spans="1:8">
      <c r="A1239" s="4">
        <v>2</v>
      </c>
      <c r="B1239" s="7">
        <v>1</v>
      </c>
      <c r="C1239" s="7" t="str">
        <f t="shared" si="38"/>
        <v>高等学校</v>
      </c>
      <c r="D1239" s="7" t="s">
        <v>9235</v>
      </c>
      <c r="E1239" s="8" t="s">
        <v>9236</v>
      </c>
      <c r="F1239" s="4" t="str">
        <f>IFERROR(IF(VALUE(LEFT($E1239,5))&gt;50000,"",_xlfn.XLOOKUP(IF(VALUE(LEFT($E1239,2))&gt;9,VALUE(LEFT($E1239,2)),"0"&amp;VALUE(LEFT($E1239,2))),Sheet1!$E:$E,Sheet1!$F:$F)),"")</f>
        <v>埼玉県</v>
      </c>
      <c r="G1239" s="4" t="str">
        <f t="shared" si="39"/>
        <v>公立</v>
      </c>
      <c r="H1239" s="7" t="str">
        <f>IF($D1239="上記以外の高等学校等",_xlfn.XLOOKUP(IF(VALUE(LEFT($E1239,2))&gt;10,VALUE(LEFT($E1239,2)),"0"&amp;VALUE(LEFT($E1239,2))),Sheet1!$E:$E,Sheet1!$F:$F)&amp;"所在の"&amp;$D1239,IF(OR($B1239=1,$B1239=2),$D1239&amp;$C1239,IF($B1239=3,$D1239&amp;"学校",IF($B1239=6,_xlfn.TEXTBEFORE($D1239,"高専")&amp;$C1239,IF($B1239=8,$C1239&amp;"（"&amp;$D1239&amp;"）",IF($B1239=9,$D1239,""))))))</f>
        <v>深谷第一高等学校</v>
      </c>
    </row>
    <row r="1240" spans="1:8">
      <c r="A1240" s="4">
        <v>2</v>
      </c>
      <c r="B1240" s="7">
        <v>1</v>
      </c>
      <c r="C1240" s="7" t="str">
        <f t="shared" si="38"/>
        <v>高等学校</v>
      </c>
      <c r="D1240" s="7" t="s">
        <v>9233</v>
      </c>
      <c r="E1240" s="8" t="s">
        <v>9234</v>
      </c>
      <c r="F1240" s="4" t="str">
        <f>IFERROR(IF(VALUE(LEFT($E1240,5))&gt;50000,"",_xlfn.XLOOKUP(IF(VALUE(LEFT($E1240,2))&gt;9,VALUE(LEFT($E1240,2)),"0"&amp;VALUE(LEFT($E1240,2))),Sheet1!$E:$E,Sheet1!$F:$F)),"")</f>
        <v>埼玉県</v>
      </c>
      <c r="G1240" s="4" t="str">
        <f t="shared" si="39"/>
        <v>公立</v>
      </c>
      <c r="H1240" s="7" t="str">
        <f>IF($D1240="上記以外の高等学校等",_xlfn.XLOOKUP(IF(VALUE(LEFT($E1240,2))&gt;10,VALUE(LEFT($E1240,2)),"0"&amp;VALUE(LEFT($E1240,2))),Sheet1!$E:$E,Sheet1!$F:$F)&amp;"所在の"&amp;$D1240,IF(OR($B1240=1,$B1240=2),$D1240&amp;$C1240,IF($B1240=3,$D1240&amp;"学校",IF($B1240=6,_xlfn.TEXTBEFORE($D1240,"高専")&amp;$C1240,IF($B1240=8,$C1240&amp;"（"&amp;$D1240&amp;"）",IF($B1240=9,$D1240,""))))))</f>
        <v>鴻巣女子高等学校</v>
      </c>
    </row>
    <row r="1241" spans="1:8">
      <c r="A1241" s="4">
        <v>2</v>
      </c>
      <c r="B1241" s="7">
        <v>1</v>
      </c>
      <c r="C1241" s="7" t="str">
        <f t="shared" si="38"/>
        <v>高等学校</v>
      </c>
      <c r="D1241" s="7" t="s">
        <v>9231</v>
      </c>
      <c r="E1241" s="8" t="s">
        <v>9232</v>
      </c>
      <c r="F1241" s="4" t="str">
        <f>IFERROR(IF(VALUE(LEFT($E1241,5))&gt;50000,"",_xlfn.XLOOKUP(IF(VALUE(LEFT($E1241,2))&gt;9,VALUE(LEFT($E1241,2)),"0"&amp;VALUE(LEFT($E1241,2))),Sheet1!$E:$E,Sheet1!$F:$F)),"")</f>
        <v>埼玉県</v>
      </c>
      <c r="G1241" s="4" t="str">
        <f t="shared" si="39"/>
        <v>公立</v>
      </c>
      <c r="H1241" s="7" t="str">
        <f>IF($D1241="上記以外の高等学校等",_xlfn.XLOOKUP(IF(VALUE(LEFT($E1241,2))&gt;10,VALUE(LEFT($E1241,2)),"0"&amp;VALUE(LEFT($E1241,2))),Sheet1!$E:$E,Sheet1!$F:$F)&amp;"所在の"&amp;$D1241,IF(OR($B1241=1,$B1241=2),$D1241&amp;$C1241,IF($B1241=3,$D1241&amp;"学校",IF($B1241=6,_xlfn.TEXTBEFORE($D1241,"高専")&amp;$C1241,IF($B1241=8,$C1241&amp;"（"&amp;$D1241&amp;"）",IF($B1241=9,$D1241,""))))))</f>
        <v>常盤高等学校</v>
      </c>
    </row>
    <row r="1242" spans="1:8">
      <c r="A1242" s="4">
        <v>2</v>
      </c>
      <c r="B1242" s="7">
        <v>1</v>
      </c>
      <c r="C1242" s="7" t="str">
        <f t="shared" si="38"/>
        <v>高等学校</v>
      </c>
      <c r="D1242" s="7" t="s">
        <v>9229</v>
      </c>
      <c r="E1242" s="8" t="s">
        <v>9230</v>
      </c>
      <c r="F1242" s="4" t="str">
        <f>IFERROR(IF(VALUE(LEFT($E1242,5))&gt;50000,"",_xlfn.XLOOKUP(IF(VALUE(LEFT($E1242,2))&gt;9,VALUE(LEFT($E1242,2)),"0"&amp;VALUE(LEFT($E1242,2))),Sheet1!$E:$E,Sheet1!$F:$F)),"")</f>
        <v>埼玉県</v>
      </c>
      <c r="G1242" s="4" t="str">
        <f t="shared" si="39"/>
        <v>公立</v>
      </c>
      <c r="H1242" s="7" t="str">
        <f>IF($D1242="上記以外の高等学校等",_xlfn.XLOOKUP(IF(VALUE(LEFT($E1242,2))&gt;10,VALUE(LEFT($E1242,2)),"0"&amp;VALUE(LEFT($E1242,2))),Sheet1!$E:$E,Sheet1!$F:$F)&amp;"所在の"&amp;$D1242,IF(OR($B1242=1,$B1242=2),$D1242&amp;$C1242,IF($B1242=3,$D1242&amp;"学校",IF($B1242=6,_xlfn.TEXTBEFORE($D1242,"高専")&amp;$C1242,IF($B1242=8,$C1242&amp;"（"&amp;$D1242&amp;"）",IF($B1242=9,$D1242,""))))))</f>
        <v>浦和西高等学校</v>
      </c>
    </row>
    <row r="1243" spans="1:8">
      <c r="A1243" s="4">
        <v>2</v>
      </c>
      <c r="B1243" s="7">
        <v>1</v>
      </c>
      <c r="C1243" s="7" t="str">
        <f t="shared" si="38"/>
        <v>高等学校</v>
      </c>
      <c r="D1243" s="7" t="s">
        <v>9227</v>
      </c>
      <c r="E1243" s="8" t="s">
        <v>9228</v>
      </c>
      <c r="F1243" s="4" t="str">
        <f>IFERROR(IF(VALUE(LEFT($E1243,5))&gt;50000,"",_xlfn.XLOOKUP(IF(VALUE(LEFT($E1243,2))&gt;9,VALUE(LEFT($E1243,2)),"0"&amp;VALUE(LEFT($E1243,2))),Sheet1!$E:$E,Sheet1!$F:$F)),"")</f>
        <v>埼玉県</v>
      </c>
      <c r="G1243" s="4" t="str">
        <f t="shared" si="39"/>
        <v>公立</v>
      </c>
      <c r="H1243" s="7" t="str">
        <f>IF($D1243="上記以外の高等学校等",_xlfn.XLOOKUP(IF(VALUE(LEFT($E1243,2))&gt;10,VALUE(LEFT($E1243,2)),"0"&amp;VALUE(LEFT($E1243,2))),Sheet1!$E:$E,Sheet1!$F:$F)&amp;"所在の"&amp;$D1243,IF(OR($B1243=1,$B1243=2),$D1243&amp;$C1243,IF($B1243=3,$D1243&amp;"学校",IF($B1243=6,_xlfn.TEXTBEFORE($D1243,"高専")&amp;$C1243,IF($B1243=8,$C1243&amp;"（"&amp;$D1243&amp;"）",IF($B1243=9,$D1243,""))))))</f>
        <v>不動岡高等学校</v>
      </c>
    </row>
    <row r="1244" spans="1:8">
      <c r="A1244" s="4">
        <v>2</v>
      </c>
      <c r="B1244" s="7">
        <v>1</v>
      </c>
      <c r="C1244" s="7" t="str">
        <f t="shared" si="38"/>
        <v>高等学校</v>
      </c>
      <c r="D1244" s="7" t="s">
        <v>541</v>
      </c>
      <c r="E1244" s="8" t="s">
        <v>9226</v>
      </c>
      <c r="F1244" s="4" t="str">
        <f>IFERROR(IF(VALUE(LEFT($E1244,5))&gt;50000,"",_xlfn.XLOOKUP(IF(VALUE(LEFT($E1244,2))&gt;9,VALUE(LEFT($E1244,2)),"0"&amp;VALUE(LEFT($E1244,2))),Sheet1!$E:$E,Sheet1!$F:$F)),"")</f>
        <v>埼玉県</v>
      </c>
      <c r="G1244" s="4" t="str">
        <f t="shared" si="39"/>
        <v>公立</v>
      </c>
      <c r="H1244" s="7" t="str">
        <f>IF($D1244="上記以外の高等学校等",_xlfn.XLOOKUP(IF(VALUE(LEFT($E1244,2))&gt;10,VALUE(LEFT($E1244,2)),"0"&amp;VALUE(LEFT($E1244,2))),Sheet1!$E:$E,Sheet1!$F:$F)&amp;"所在の"&amp;$D1244,IF(OR($B1244=1,$B1244=2),$D1244&amp;$C1244,IF($B1244=3,$D1244&amp;"学校",IF($B1244=6,_xlfn.TEXTBEFORE($D1244,"高専")&amp;$C1244,IF($B1244=8,$C1244&amp;"（"&amp;$D1244&amp;"）",IF($B1244=9,$D1244,""))))))</f>
        <v>本庄高等学校</v>
      </c>
    </row>
    <row r="1245" spans="1:8">
      <c r="A1245" s="4">
        <v>2</v>
      </c>
      <c r="B1245" s="7">
        <v>1</v>
      </c>
      <c r="C1245" s="7" t="str">
        <f t="shared" si="38"/>
        <v>高等学校</v>
      </c>
      <c r="D1245" s="7" t="s">
        <v>9224</v>
      </c>
      <c r="E1245" s="8" t="s">
        <v>9225</v>
      </c>
      <c r="F1245" s="4" t="str">
        <f>IFERROR(IF(VALUE(LEFT($E1245,5))&gt;50000,"",_xlfn.XLOOKUP(IF(VALUE(LEFT($E1245,2))&gt;9,VALUE(LEFT($E1245,2)),"0"&amp;VALUE(LEFT($E1245,2))),Sheet1!$E:$E,Sheet1!$F:$F)),"")</f>
        <v>埼玉県</v>
      </c>
      <c r="G1245" s="4" t="str">
        <f t="shared" si="39"/>
        <v>公立</v>
      </c>
      <c r="H1245" s="7" t="str">
        <f>IF($D1245="上記以外の高等学校等",_xlfn.XLOOKUP(IF(VALUE(LEFT($E1245,2))&gt;10,VALUE(LEFT($E1245,2)),"0"&amp;VALUE(LEFT($E1245,2))),Sheet1!$E:$E,Sheet1!$F:$F)&amp;"所在の"&amp;$D1245,IF(OR($B1245=1,$B1245=2),$D1245&amp;$C1245,IF($B1245=3,$D1245&amp;"学校",IF($B1245=6,_xlfn.TEXTBEFORE($D1245,"高専")&amp;$C1245,IF($B1245=8,$C1245&amp;"（"&amp;$D1245&amp;"）",IF($B1245=9,$D1245,""))))))</f>
        <v>児玉高等学校</v>
      </c>
    </row>
    <row r="1246" spans="1:8">
      <c r="A1246" s="4">
        <v>2</v>
      </c>
      <c r="B1246" s="7">
        <v>1</v>
      </c>
      <c r="C1246" s="7" t="str">
        <f t="shared" si="38"/>
        <v>高等学校</v>
      </c>
      <c r="D1246" s="7" t="s">
        <v>9222</v>
      </c>
      <c r="E1246" s="8" t="s">
        <v>9223</v>
      </c>
      <c r="F1246" s="4" t="str">
        <f>IFERROR(IF(VALUE(LEFT($E1246,5))&gt;50000,"",_xlfn.XLOOKUP(IF(VALUE(LEFT($E1246,2))&gt;9,VALUE(LEFT($E1246,2)),"0"&amp;VALUE(LEFT($E1246,2))),Sheet1!$E:$E,Sheet1!$F:$F)),"")</f>
        <v>埼玉県</v>
      </c>
      <c r="G1246" s="4" t="str">
        <f t="shared" si="39"/>
        <v>公立</v>
      </c>
      <c r="H1246" s="7" t="str">
        <f>IF($D1246="上記以外の高等学校等",_xlfn.XLOOKUP(IF(VALUE(LEFT($E1246,2))&gt;10,VALUE(LEFT($E1246,2)),"0"&amp;VALUE(LEFT($E1246,2))),Sheet1!$E:$E,Sheet1!$F:$F)&amp;"所在の"&amp;$D1246,IF(OR($B1246=1,$B1246=2),$D1246&amp;$C1246,IF($B1246=3,$D1246&amp;"学校",IF($B1246=6,_xlfn.TEXTBEFORE($D1246,"高専")&amp;$C1246,IF($B1246=8,$C1246&amp;"（"&amp;$D1246&amp;"）",IF($B1246=9,$D1246,""))))))</f>
        <v>飯能高等学校</v>
      </c>
    </row>
    <row r="1247" spans="1:8">
      <c r="A1247" s="4">
        <v>2</v>
      </c>
      <c r="B1247" s="7">
        <v>1</v>
      </c>
      <c r="C1247" s="7" t="str">
        <f t="shared" si="38"/>
        <v>高等学校</v>
      </c>
      <c r="D1247" s="7" t="s">
        <v>9220</v>
      </c>
      <c r="E1247" s="8" t="s">
        <v>9221</v>
      </c>
      <c r="F1247" s="4" t="str">
        <f>IFERROR(IF(VALUE(LEFT($E1247,5))&gt;50000,"",_xlfn.XLOOKUP(IF(VALUE(LEFT($E1247,2))&gt;9,VALUE(LEFT($E1247,2)),"0"&amp;VALUE(LEFT($E1247,2))),Sheet1!$E:$E,Sheet1!$F:$F)),"")</f>
        <v>埼玉県</v>
      </c>
      <c r="G1247" s="4" t="str">
        <f t="shared" si="39"/>
        <v>公立</v>
      </c>
      <c r="H1247" s="7" t="str">
        <f>IF($D1247="上記以外の高等学校等",_xlfn.XLOOKUP(IF(VALUE(LEFT($E1247,2))&gt;10,VALUE(LEFT($E1247,2)),"0"&amp;VALUE(LEFT($E1247,2))),Sheet1!$E:$E,Sheet1!$F:$F)&amp;"所在の"&amp;$D1247,IF(OR($B1247=1,$B1247=2),$D1247&amp;$C1247,IF($B1247=3,$D1247&amp;"学校",IF($B1247=6,_xlfn.TEXTBEFORE($D1247,"高専")&amp;$C1247,IF($B1247=8,$C1247&amp;"（"&amp;$D1247&amp;"）",IF($B1247=9,$D1247,""))))))</f>
        <v>越ケ谷高等学校</v>
      </c>
    </row>
    <row r="1248" spans="1:8">
      <c r="A1248" s="4">
        <v>2</v>
      </c>
      <c r="B1248" s="7">
        <v>1</v>
      </c>
      <c r="C1248" s="7" t="str">
        <f t="shared" si="38"/>
        <v>高等学校</v>
      </c>
      <c r="D1248" s="7" t="s">
        <v>9218</v>
      </c>
      <c r="E1248" s="8" t="s">
        <v>9219</v>
      </c>
      <c r="F1248" s="4" t="str">
        <f>IFERROR(IF(VALUE(LEFT($E1248,5))&gt;50000,"",_xlfn.XLOOKUP(IF(VALUE(LEFT($E1248,2))&gt;9,VALUE(LEFT($E1248,2)),"0"&amp;VALUE(LEFT($E1248,2))),Sheet1!$E:$E,Sheet1!$F:$F)),"")</f>
        <v>埼玉県</v>
      </c>
      <c r="G1248" s="4" t="str">
        <f t="shared" si="39"/>
        <v>公立</v>
      </c>
      <c r="H1248" s="7" t="str">
        <f>IF($D1248="上記以外の高等学校等",_xlfn.XLOOKUP(IF(VALUE(LEFT($E1248,2))&gt;10,VALUE(LEFT($E1248,2)),"0"&amp;VALUE(LEFT($E1248,2))),Sheet1!$E:$E,Sheet1!$F:$F)&amp;"所在の"&amp;$D1248,IF(OR($B1248=1,$B1248=2),$D1248&amp;$C1248,IF($B1248=3,$D1248&amp;"学校",IF($B1248=6,_xlfn.TEXTBEFORE($D1248,"高専")&amp;$C1248,IF($B1248=8,$C1248&amp;"（"&amp;$D1248&amp;"）",IF($B1248=9,$D1248,""))))))</f>
        <v>久喜高等学校</v>
      </c>
    </row>
    <row r="1249" spans="1:8">
      <c r="A1249" s="4">
        <v>2</v>
      </c>
      <c r="B1249" s="7">
        <v>1</v>
      </c>
      <c r="C1249" s="7" t="str">
        <f t="shared" si="38"/>
        <v>高等学校</v>
      </c>
      <c r="D1249" s="7" t="s">
        <v>8057</v>
      </c>
      <c r="E1249" s="8" t="s">
        <v>9217</v>
      </c>
      <c r="F1249" s="4" t="str">
        <f>IFERROR(IF(VALUE(LEFT($E1249,5))&gt;50000,"",_xlfn.XLOOKUP(IF(VALUE(LEFT($E1249,2))&gt;9,VALUE(LEFT($E1249,2)),"0"&amp;VALUE(LEFT($E1249,2))),Sheet1!$E:$E,Sheet1!$F:$F)),"")</f>
        <v>埼玉県</v>
      </c>
      <c r="G1249" s="4" t="str">
        <f t="shared" si="39"/>
        <v>公立</v>
      </c>
      <c r="H1249" s="7" t="str">
        <f>IF($D1249="上記以外の高等学校等",_xlfn.XLOOKUP(IF(VALUE(LEFT($E1249,2))&gt;10,VALUE(LEFT($E1249,2)),"0"&amp;VALUE(LEFT($E1249,2))),Sheet1!$E:$E,Sheet1!$F:$F)&amp;"所在の"&amp;$D1249,IF(OR($B1249=1,$B1249=2),$D1249&amp;$C1249,IF($B1249=3,$D1249&amp;"学校",IF($B1249=6,_xlfn.TEXTBEFORE($D1249,"高専")&amp;$C1249,IF($B1249=8,$C1249&amp;"（"&amp;$D1249&amp;"）",IF($B1249=9,$D1249,""))))))</f>
        <v>小川高等学校</v>
      </c>
    </row>
    <row r="1250" spans="1:8">
      <c r="A1250" s="4">
        <v>2</v>
      </c>
      <c r="B1250" s="7">
        <v>1</v>
      </c>
      <c r="C1250" s="7" t="str">
        <f t="shared" si="38"/>
        <v>高等学校</v>
      </c>
      <c r="D1250" s="7" t="s">
        <v>9215</v>
      </c>
      <c r="E1250" s="8" t="s">
        <v>9216</v>
      </c>
      <c r="F1250" s="4" t="str">
        <f>IFERROR(IF(VALUE(LEFT($E1250,5))&gt;50000,"",_xlfn.XLOOKUP(IF(VALUE(LEFT($E1250,2))&gt;9,VALUE(LEFT($E1250,2)),"0"&amp;VALUE(LEFT($E1250,2))),Sheet1!$E:$E,Sheet1!$F:$F)),"")</f>
        <v>埼玉県</v>
      </c>
      <c r="G1250" s="4" t="str">
        <f t="shared" si="39"/>
        <v>公立</v>
      </c>
      <c r="H1250" s="7" t="str">
        <f>IF($D1250="上記以外の高等学校等",_xlfn.XLOOKUP(IF(VALUE(LEFT($E1250,2))&gt;10,VALUE(LEFT($E1250,2)),"0"&amp;VALUE(LEFT($E1250,2))),Sheet1!$E:$E,Sheet1!$F:$F)&amp;"所在の"&amp;$D1250,IF(OR($B1250=1,$B1250=2),$D1250&amp;$C1250,IF($B1250=3,$D1250&amp;"学校",IF($B1250=6,_xlfn.TEXTBEFORE($D1250,"高専")&amp;$C1250,IF($B1250=8,$C1250&amp;"（"&amp;$D1250&amp;"）",IF($B1250=9,$D1250,""))))))</f>
        <v>秩父高等学校</v>
      </c>
    </row>
    <row r="1251" spans="1:8">
      <c r="A1251" s="4">
        <v>2</v>
      </c>
      <c r="B1251" s="7">
        <v>1</v>
      </c>
      <c r="C1251" s="7" t="str">
        <f t="shared" si="38"/>
        <v>高等学校</v>
      </c>
      <c r="D1251" s="7" t="s">
        <v>9213</v>
      </c>
      <c r="E1251" s="8" t="s">
        <v>9214</v>
      </c>
      <c r="F1251" s="4" t="str">
        <f>IFERROR(IF(VALUE(LEFT($E1251,5))&gt;50000,"",_xlfn.XLOOKUP(IF(VALUE(LEFT($E1251,2))&gt;9,VALUE(LEFT($E1251,2)),"0"&amp;VALUE(LEFT($E1251,2))),Sheet1!$E:$E,Sheet1!$F:$F)),"")</f>
        <v>埼玉県</v>
      </c>
      <c r="G1251" s="4" t="str">
        <f t="shared" si="39"/>
        <v>公立</v>
      </c>
      <c r="H1251" s="7" t="str">
        <f>IF($D1251="上記以外の高等学校等",_xlfn.XLOOKUP(IF(VALUE(LEFT($E1251,2))&gt;10,VALUE(LEFT($E1251,2)),"0"&amp;VALUE(LEFT($E1251,2))),Sheet1!$E:$E,Sheet1!$F:$F)&amp;"所在の"&amp;$D1251,IF(OR($B1251=1,$B1251=2),$D1251&amp;$C1251,IF($B1251=3,$D1251&amp;"学校",IF($B1251=6,_xlfn.TEXTBEFORE($D1251,"高専")&amp;$C1251,IF($B1251=8,$C1251&amp;"（"&amp;$D1251&amp;"）",IF($B1251=9,$D1251,""))))))</f>
        <v>大宮高等学校</v>
      </c>
    </row>
    <row r="1252" spans="1:8">
      <c r="A1252" s="4">
        <v>2</v>
      </c>
      <c r="B1252" s="7">
        <v>1</v>
      </c>
      <c r="C1252" s="7" t="str">
        <f t="shared" si="38"/>
        <v>高等学校</v>
      </c>
      <c r="D1252" s="7" t="s">
        <v>9211</v>
      </c>
      <c r="E1252" s="8" t="s">
        <v>9212</v>
      </c>
      <c r="F1252" s="4" t="str">
        <f>IFERROR(IF(VALUE(LEFT($E1252,5))&gt;50000,"",_xlfn.XLOOKUP(IF(VALUE(LEFT($E1252,2))&gt;9,VALUE(LEFT($E1252,2)),"0"&amp;VALUE(LEFT($E1252,2))),Sheet1!$E:$E,Sheet1!$F:$F)),"")</f>
        <v>埼玉県</v>
      </c>
      <c r="G1252" s="4" t="str">
        <f t="shared" si="39"/>
        <v>公立</v>
      </c>
      <c r="H1252" s="7" t="str">
        <f>IF($D1252="上記以外の高等学校等",_xlfn.XLOOKUP(IF(VALUE(LEFT($E1252,2))&gt;10,VALUE(LEFT($E1252,2)),"0"&amp;VALUE(LEFT($E1252,2))),Sheet1!$E:$E,Sheet1!$F:$F)&amp;"所在の"&amp;$D1252,IF(OR($B1252=1,$B1252=2),$D1252&amp;$C1252,IF($B1252=3,$D1252&amp;"学校",IF($B1252=6,_xlfn.TEXTBEFORE($D1252,"高専")&amp;$C1252,IF($B1252=8,$C1252&amp;"（"&amp;$D1252&amp;"）",IF($B1252=9,$D1252,""))))))</f>
        <v>小鹿野高等学校</v>
      </c>
    </row>
    <row r="1253" spans="1:8">
      <c r="A1253" s="4">
        <v>2</v>
      </c>
      <c r="B1253" s="7">
        <v>1</v>
      </c>
      <c r="C1253" s="7" t="str">
        <f t="shared" si="38"/>
        <v>高等学校</v>
      </c>
      <c r="D1253" s="7" t="s">
        <v>9209</v>
      </c>
      <c r="E1253" s="8" t="s">
        <v>9210</v>
      </c>
      <c r="F1253" s="4" t="str">
        <f>IFERROR(IF(VALUE(LEFT($E1253,5))&gt;50000,"",_xlfn.XLOOKUP(IF(VALUE(LEFT($E1253,2))&gt;9,VALUE(LEFT($E1253,2)),"0"&amp;VALUE(LEFT($E1253,2))),Sheet1!$E:$E,Sheet1!$F:$F)),"")</f>
        <v>埼玉県</v>
      </c>
      <c r="G1253" s="4" t="str">
        <f t="shared" si="39"/>
        <v>公立</v>
      </c>
      <c r="H1253" s="7" t="str">
        <f>IF($D1253="上記以外の高等学校等",_xlfn.XLOOKUP(IF(VALUE(LEFT($E1253,2))&gt;10,VALUE(LEFT($E1253,2)),"0"&amp;VALUE(LEFT($E1253,2))),Sheet1!$E:$E,Sheet1!$F:$F)&amp;"所在の"&amp;$D1253,IF(OR($B1253=1,$B1253=2),$D1253&amp;$C1253,IF($B1253=3,$D1253&amp;"学校",IF($B1253=6,_xlfn.TEXTBEFORE($D1253,"高専")&amp;$C1253,IF($B1253=8,$C1253&amp;"（"&amp;$D1253&amp;"）",IF($B1253=9,$D1253,""))))))</f>
        <v>蕨高等学校</v>
      </c>
    </row>
    <row r="1254" spans="1:8">
      <c r="A1254" s="4">
        <v>2</v>
      </c>
      <c r="B1254" s="7">
        <v>1</v>
      </c>
      <c r="C1254" s="7" t="str">
        <f t="shared" si="38"/>
        <v>高等学校</v>
      </c>
      <c r="D1254" s="7" t="s">
        <v>9207</v>
      </c>
      <c r="E1254" s="8" t="s">
        <v>9208</v>
      </c>
      <c r="F1254" s="4" t="str">
        <f>IFERROR(IF(VALUE(LEFT($E1254,5))&gt;50000,"",_xlfn.XLOOKUP(IF(VALUE(LEFT($E1254,2))&gt;9,VALUE(LEFT($E1254,2)),"0"&amp;VALUE(LEFT($E1254,2))),Sheet1!$E:$E,Sheet1!$F:$F)),"")</f>
        <v>埼玉県</v>
      </c>
      <c r="G1254" s="4" t="str">
        <f t="shared" si="39"/>
        <v>公立</v>
      </c>
      <c r="H1254" s="7" t="str">
        <f>IF($D1254="上記以外の高等学校等",_xlfn.XLOOKUP(IF(VALUE(LEFT($E1254,2))&gt;10,VALUE(LEFT($E1254,2)),"0"&amp;VALUE(LEFT($E1254,2))),Sheet1!$E:$E,Sheet1!$F:$F)&amp;"所在の"&amp;$D1254,IF(OR($B1254=1,$B1254=2),$D1254&amp;$C1254,IF($B1254=3,$D1254&amp;"学校",IF($B1254=6,_xlfn.TEXTBEFORE($D1254,"高専")&amp;$C1254,IF($B1254=8,$C1254&amp;"（"&amp;$D1254&amp;"）",IF($B1254=9,$D1254,""))))))</f>
        <v>草加高等学校</v>
      </c>
    </row>
    <row r="1255" spans="1:8">
      <c r="A1255" s="4">
        <v>2</v>
      </c>
      <c r="B1255" s="7">
        <v>1</v>
      </c>
      <c r="C1255" s="7" t="str">
        <f t="shared" si="38"/>
        <v>高等学校</v>
      </c>
      <c r="D1255" s="7" t="s">
        <v>9205</v>
      </c>
      <c r="E1255" s="8" t="s">
        <v>9206</v>
      </c>
      <c r="F1255" s="4" t="str">
        <f>IFERROR(IF(VALUE(LEFT($E1255,5))&gt;50000,"",_xlfn.XLOOKUP(IF(VALUE(LEFT($E1255,2))&gt;9,VALUE(LEFT($E1255,2)),"0"&amp;VALUE(LEFT($E1255,2))),Sheet1!$E:$E,Sheet1!$F:$F)),"")</f>
        <v>埼玉県</v>
      </c>
      <c r="G1255" s="4" t="str">
        <f t="shared" si="39"/>
        <v>公立</v>
      </c>
      <c r="H1255" s="7" t="str">
        <f>IF($D1255="上記以外の高等学校等",_xlfn.XLOOKUP(IF(VALUE(LEFT($E1255,2))&gt;10,VALUE(LEFT($E1255,2)),"0"&amp;VALUE(LEFT($E1255,2))),Sheet1!$E:$E,Sheet1!$F:$F)&amp;"所在の"&amp;$D1255,IF(OR($B1255=1,$B1255=2),$D1255&amp;$C1255,IF($B1255=3,$D1255&amp;"学校",IF($B1255=6,_xlfn.TEXTBEFORE($D1255,"高専")&amp;$C1255,IF($B1255=8,$C1255&amp;"（"&amp;$D1255&amp;"）",IF($B1255=9,$D1255,""))))))</f>
        <v>朝霞高等学校</v>
      </c>
    </row>
    <row r="1256" spans="1:8">
      <c r="A1256" s="4">
        <v>2</v>
      </c>
      <c r="B1256" s="7">
        <v>1</v>
      </c>
      <c r="C1256" s="7" t="str">
        <f t="shared" si="38"/>
        <v>高等学校</v>
      </c>
      <c r="D1256" s="7" t="s">
        <v>9203</v>
      </c>
      <c r="E1256" s="8" t="s">
        <v>9204</v>
      </c>
      <c r="F1256" s="4" t="str">
        <f>IFERROR(IF(VALUE(LEFT($E1256,5))&gt;50000,"",_xlfn.XLOOKUP(IF(VALUE(LEFT($E1256,2))&gt;9,VALUE(LEFT($E1256,2)),"0"&amp;VALUE(LEFT($E1256,2))),Sheet1!$E:$E,Sheet1!$F:$F)),"")</f>
        <v>埼玉県</v>
      </c>
      <c r="G1256" s="4" t="str">
        <f t="shared" si="39"/>
        <v>公立</v>
      </c>
      <c r="H1256" s="7" t="str">
        <f>IF($D1256="上記以外の高等学校等",_xlfn.XLOOKUP(IF(VALUE(LEFT($E1256,2))&gt;10,VALUE(LEFT($E1256,2)),"0"&amp;VALUE(LEFT($E1256,2))),Sheet1!$E:$E,Sheet1!$F:$F)&amp;"所在の"&amp;$D1256,IF(OR($B1256=1,$B1256=2),$D1256&amp;$C1256,IF($B1256=3,$D1256&amp;"学校",IF($B1256=6,_xlfn.TEXTBEFORE($D1256,"高専")&amp;$C1256,IF($B1256=8,$C1256&amp;"（"&amp;$D1256&amp;"）",IF($B1256=9,$D1256,""))))))</f>
        <v>戸田翔陽高等学校</v>
      </c>
    </row>
    <row r="1257" spans="1:8">
      <c r="A1257" s="4">
        <v>2</v>
      </c>
      <c r="B1257" s="7">
        <v>1</v>
      </c>
      <c r="C1257" s="7" t="str">
        <f t="shared" si="38"/>
        <v>高等学校</v>
      </c>
      <c r="D1257" s="7" t="s">
        <v>9201</v>
      </c>
      <c r="E1257" s="8" t="s">
        <v>9202</v>
      </c>
      <c r="F1257" s="4" t="str">
        <f>IFERROR(IF(VALUE(LEFT($E1257,5))&gt;50000,"",_xlfn.XLOOKUP(IF(VALUE(LEFT($E1257,2))&gt;9,VALUE(LEFT($E1257,2)),"0"&amp;VALUE(LEFT($E1257,2))),Sheet1!$E:$E,Sheet1!$F:$F)),"")</f>
        <v>埼玉県</v>
      </c>
      <c r="G1257" s="4" t="str">
        <f t="shared" si="39"/>
        <v>公立</v>
      </c>
      <c r="H1257" s="7" t="str">
        <f>IF($D1257="上記以外の高等学校等",_xlfn.XLOOKUP(IF(VALUE(LEFT($E1257,2))&gt;10,VALUE(LEFT($E1257,2)),"0"&amp;VALUE(LEFT($E1257,2))),Sheet1!$E:$E,Sheet1!$F:$F)&amp;"所在の"&amp;$D1257,IF(OR($B1257=1,$B1257=2),$D1257&amp;$C1257,IF($B1257=3,$D1257&amp;"学校",IF($B1257=6,_xlfn.TEXTBEFORE($D1257,"高専")&amp;$C1257,IF($B1257=8,$C1257&amp;"（"&amp;$D1257&amp;"）",IF($B1257=9,$D1257,""))))))</f>
        <v>岩槻高等学校</v>
      </c>
    </row>
    <row r="1258" spans="1:8">
      <c r="A1258" s="4">
        <v>2</v>
      </c>
      <c r="B1258" s="7">
        <v>1</v>
      </c>
      <c r="C1258" s="7" t="str">
        <f t="shared" si="38"/>
        <v>高等学校</v>
      </c>
      <c r="D1258" s="7" t="s">
        <v>9199</v>
      </c>
      <c r="E1258" s="8" t="s">
        <v>9200</v>
      </c>
      <c r="F1258" s="4" t="str">
        <f>IFERROR(IF(VALUE(LEFT($E1258,5))&gt;50000,"",_xlfn.XLOOKUP(IF(VALUE(LEFT($E1258,2))&gt;9,VALUE(LEFT($E1258,2)),"0"&amp;VALUE(LEFT($E1258,2))),Sheet1!$E:$E,Sheet1!$F:$F)),"")</f>
        <v>埼玉県</v>
      </c>
      <c r="G1258" s="4" t="str">
        <f t="shared" si="39"/>
        <v>公立</v>
      </c>
      <c r="H1258" s="7" t="str">
        <f>IF($D1258="上記以外の高等学校等",_xlfn.XLOOKUP(IF(VALUE(LEFT($E1258,2))&gt;10,VALUE(LEFT($E1258,2)),"0"&amp;VALUE(LEFT($E1258,2))),Sheet1!$E:$E,Sheet1!$F:$F)&amp;"所在の"&amp;$D1258,IF(OR($B1258=1,$B1258=2),$D1258&amp;$C1258,IF($B1258=3,$D1258&amp;"学校",IF($B1258=6,_xlfn.TEXTBEFORE($D1258,"高専")&amp;$C1258,IF($B1258=8,$C1258&amp;"（"&amp;$D1258&amp;"）",IF($B1258=9,$D1258,""))))))</f>
        <v>越谷北高等学校</v>
      </c>
    </row>
    <row r="1259" spans="1:8">
      <c r="A1259" s="4">
        <v>2</v>
      </c>
      <c r="B1259" s="7">
        <v>1</v>
      </c>
      <c r="C1259" s="7" t="str">
        <f t="shared" si="38"/>
        <v>高等学校</v>
      </c>
      <c r="D1259" s="7" t="s">
        <v>9197</v>
      </c>
      <c r="E1259" s="8" t="s">
        <v>9198</v>
      </c>
      <c r="F1259" s="4" t="str">
        <f>IFERROR(IF(VALUE(LEFT($E1259,5))&gt;50000,"",_xlfn.XLOOKUP(IF(VALUE(LEFT($E1259,2))&gt;9,VALUE(LEFT($E1259,2)),"0"&amp;VALUE(LEFT($E1259,2))),Sheet1!$E:$E,Sheet1!$F:$F)),"")</f>
        <v>埼玉県</v>
      </c>
      <c r="G1259" s="4" t="str">
        <f t="shared" si="39"/>
        <v>公立</v>
      </c>
      <c r="H1259" s="7" t="str">
        <f>IF($D1259="上記以外の高等学校等",_xlfn.XLOOKUP(IF(VALUE(LEFT($E1259,2))&gt;10,VALUE(LEFT($E1259,2)),"0"&amp;VALUE(LEFT($E1259,2))),Sheet1!$E:$E,Sheet1!$F:$F)&amp;"所在の"&amp;$D1259,IF(OR($B1259=1,$B1259=2),$D1259&amp;$C1259,IF($B1259=3,$D1259&amp;"学校",IF($B1259=6,_xlfn.TEXTBEFORE($D1259,"高専")&amp;$C1259,IF($B1259=8,$C1259&amp;"（"&amp;$D1259&amp;"）",IF($B1259=9,$D1259,""))))))</f>
        <v>坂戸高等学校</v>
      </c>
    </row>
    <row r="1260" spans="1:8">
      <c r="A1260" s="4">
        <v>2</v>
      </c>
      <c r="B1260" s="7">
        <v>1</v>
      </c>
      <c r="C1260" s="7" t="str">
        <f t="shared" si="38"/>
        <v>高等学校</v>
      </c>
      <c r="D1260" s="7" t="s">
        <v>9195</v>
      </c>
      <c r="E1260" s="8" t="s">
        <v>9196</v>
      </c>
      <c r="F1260" s="4" t="str">
        <f>IFERROR(IF(VALUE(LEFT($E1260,5))&gt;50000,"",_xlfn.XLOOKUP(IF(VALUE(LEFT($E1260,2))&gt;9,VALUE(LEFT($E1260,2)),"0"&amp;VALUE(LEFT($E1260,2))),Sheet1!$E:$E,Sheet1!$F:$F)),"")</f>
        <v>埼玉県</v>
      </c>
      <c r="G1260" s="4" t="str">
        <f t="shared" si="39"/>
        <v>公立</v>
      </c>
      <c r="H1260" s="7" t="str">
        <f>IF($D1260="上記以外の高等学校等",_xlfn.XLOOKUP(IF(VALUE(LEFT($E1260,2))&gt;10,VALUE(LEFT($E1260,2)),"0"&amp;VALUE(LEFT($E1260,2))),Sheet1!$E:$E,Sheet1!$F:$F)&amp;"所在の"&amp;$D1260,IF(OR($B1260=1,$B1260=2),$D1260&amp;$C1260,IF($B1260=3,$D1260&amp;"学校",IF($B1260=6,_xlfn.TEXTBEFORE($D1260,"高専")&amp;$C1260,IF($B1260=8,$C1260&amp;"（"&amp;$D1260&amp;"）",IF($B1260=9,$D1260,""))))))</f>
        <v>川越工業高等学校</v>
      </c>
    </row>
    <row r="1261" spans="1:8">
      <c r="A1261" s="4">
        <v>2</v>
      </c>
      <c r="B1261" s="7">
        <v>1</v>
      </c>
      <c r="C1261" s="7" t="str">
        <f t="shared" si="38"/>
        <v>高等学校</v>
      </c>
      <c r="D1261" s="7" t="s">
        <v>9193</v>
      </c>
      <c r="E1261" s="8" t="s">
        <v>9194</v>
      </c>
      <c r="F1261" s="4" t="str">
        <f>IFERROR(IF(VALUE(LEFT($E1261,5))&gt;50000,"",_xlfn.XLOOKUP(IF(VALUE(LEFT($E1261,2))&gt;9,VALUE(LEFT($E1261,2)),"0"&amp;VALUE(LEFT($E1261,2))),Sheet1!$E:$E,Sheet1!$F:$F)),"")</f>
        <v>埼玉県</v>
      </c>
      <c r="G1261" s="4" t="str">
        <f t="shared" si="39"/>
        <v>公立</v>
      </c>
      <c r="H1261" s="7" t="str">
        <f>IF($D1261="上記以外の高等学校等",_xlfn.XLOOKUP(IF(VALUE(LEFT($E1261,2))&gt;10,VALUE(LEFT($E1261,2)),"0"&amp;VALUE(LEFT($E1261,2))),Sheet1!$E:$E,Sheet1!$F:$F)&amp;"所在の"&amp;$D1261,IF(OR($B1261=1,$B1261=2),$D1261&amp;$C1261,IF($B1261=3,$D1261&amp;"学校",IF($B1261=6,_xlfn.TEXTBEFORE($D1261,"高専")&amp;$C1261,IF($B1261=8,$C1261&amp;"（"&amp;$D1261&amp;"）",IF($B1261=9,$D1261,""))))))</f>
        <v>川口工業高等学校</v>
      </c>
    </row>
    <row r="1262" spans="1:8">
      <c r="A1262" s="4">
        <v>2</v>
      </c>
      <c r="B1262" s="7">
        <v>1</v>
      </c>
      <c r="C1262" s="7" t="str">
        <f t="shared" si="38"/>
        <v>高等学校</v>
      </c>
      <c r="D1262" s="7" t="s">
        <v>9191</v>
      </c>
      <c r="E1262" s="8" t="s">
        <v>9192</v>
      </c>
      <c r="F1262" s="4" t="str">
        <f>IFERROR(IF(VALUE(LEFT($E1262,5))&gt;50000,"",_xlfn.XLOOKUP(IF(VALUE(LEFT($E1262,2))&gt;9,VALUE(LEFT($E1262,2)),"0"&amp;VALUE(LEFT($E1262,2))),Sheet1!$E:$E,Sheet1!$F:$F)),"")</f>
        <v>埼玉県</v>
      </c>
      <c r="G1262" s="4" t="str">
        <f t="shared" si="39"/>
        <v>公立</v>
      </c>
      <c r="H1262" s="7" t="str">
        <f>IF($D1262="上記以外の高等学校等",_xlfn.XLOOKUP(IF(VALUE(LEFT($E1262,2))&gt;10,VALUE(LEFT($E1262,2)),"0"&amp;VALUE(LEFT($E1262,2))),Sheet1!$E:$E,Sheet1!$F:$F)&amp;"所在の"&amp;$D1262,IF(OR($B1262=1,$B1262=2),$D1262&amp;$C1262,IF($B1262=3,$D1262&amp;"学校",IF($B1262=6,_xlfn.TEXTBEFORE($D1262,"高専")&amp;$C1262,IF($B1262=8,$C1262&amp;"（"&amp;$D1262&amp;"）",IF($B1262=9,$D1262,""))))))</f>
        <v>狭山工業高等学校</v>
      </c>
    </row>
    <row r="1263" spans="1:8">
      <c r="A1263" s="4">
        <v>2</v>
      </c>
      <c r="B1263" s="7">
        <v>1</v>
      </c>
      <c r="C1263" s="7" t="str">
        <f t="shared" si="38"/>
        <v>高等学校</v>
      </c>
      <c r="D1263" s="7" t="s">
        <v>9189</v>
      </c>
      <c r="E1263" s="8" t="s">
        <v>9190</v>
      </c>
      <c r="F1263" s="4" t="str">
        <f>IFERROR(IF(VALUE(LEFT($E1263,5))&gt;50000,"",_xlfn.XLOOKUP(IF(VALUE(LEFT($E1263,2))&gt;9,VALUE(LEFT($E1263,2)),"0"&amp;VALUE(LEFT($E1263,2))),Sheet1!$E:$E,Sheet1!$F:$F)),"")</f>
        <v>埼玉県</v>
      </c>
      <c r="G1263" s="4" t="str">
        <f t="shared" si="39"/>
        <v>公立</v>
      </c>
      <c r="H1263" s="7" t="str">
        <f>IF($D1263="上記以外の高等学校等",_xlfn.XLOOKUP(IF(VALUE(LEFT($E1263,2))&gt;10,VALUE(LEFT($E1263,2)),"0"&amp;VALUE(LEFT($E1263,2))),Sheet1!$E:$E,Sheet1!$F:$F)&amp;"所在の"&amp;$D1263,IF(OR($B1263=1,$B1263=2),$D1263&amp;$C1263,IF($B1263=3,$D1263&amp;"学校",IF($B1263=6,_xlfn.TEXTBEFORE($D1263,"高専")&amp;$C1263,IF($B1263=8,$C1263&amp;"（"&amp;$D1263&amp;"）",IF($B1263=9,$D1263,""))))))</f>
        <v>大宮科学技術高等学校</v>
      </c>
    </row>
    <row r="1264" spans="1:8">
      <c r="A1264" s="4">
        <v>2</v>
      </c>
      <c r="B1264" s="7">
        <v>1</v>
      </c>
      <c r="C1264" s="7" t="str">
        <f t="shared" si="38"/>
        <v>高等学校</v>
      </c>
      <c r="D1264" s="7" t="s">
        <v>9187</v>
      </c>
      <c r="E1264" s="8" t="s">
        <v>9188</v>
      </c>
      <c r="F1264" s="4" t="str">
        <f>IFERROR(IF(VALUE(LEFT($E1264,5))&gt;50000,"",_xlfn.XLOOKUP(IF(VALUE(LEFT($E1264,2))&gt;9,VALUE(LEFT($E1264,2)),"0"&amp;VALUE(LEFT($E1264,2))),Sheet1!$E:$E,Sheet1!$F:$F)),"")</f>
        <v>埼玉県</v>
      </c>
      <c r="G1264" s="4" t="str">
        <f t="shared" si="39"/>
        <v>公立</v>
      </c>
      <c r="H1264" s="7" t="str">
        <f>IF($D1264="上記以外の高等学校等",_xlfn.XLOOKUP(IF(VALUE(LEFT($E1264,2))&gt;10,VALUE(LEFT($E1264,2)),"0"&amp;VALUE(LEFT($E1264,2))),Sheet1!$E:$E,Sheet1!$F:$F)&amp;"所在の"&amp;$D1264,IF(OR($B1264=1,$B1264=2),$D1264&amp;$C1264,IF($B1264=3,$D1264&amp;"学校",IF($B1264=6,_xlfn.TEXTBEFORE($D1264,"高専")&amp;$C1264,IF($B1264=8,$C1264&amp;"（"&amp;$D1264&amp;"）",IF($B1264=9,$D1264,""))))))</f>
        <v>久喜工業高等学校</v>
      </c>
    </row>
    <row r="1265" spans="1:8">
      <c r="A1265" s="4">
        <v>2</v>
      </c>
      <c r="B1265" s="7">
        <v>1</v>
      </c>
      <c r="C1265" s="7" t="str">
        <f t="shared" si="38"/>
        <v>高等学校</v>
      </c>
      <c r="D1265" s="7" t="s">
        <v>9185</v>
      </c>
      <c r="E1265" s="8" t="s">
        <v>9186</v>
      </c>
      <c r="F1265" s="4" t="str">
        <f>IFERROR(IF(VALUE(LEFT($E1265,5))&gt;50000,"",_xlfn.XLOOKUP(IF(VALUE(LEFT($E1265,2))&gt;9,VALUE(LEFT($E1265,2)),"0"&amp;VALUE(LEFT($E1265,2))),Sheet1!$E:$E,Sheet1!$F:$F)),"")</f>
        <v>埼玉県</v>
      </c>
      <c r="G1265" s="4" t="str">
        <f t="shared" si="39"/>
        <v>公立</v>
      </c>
      <c r="H1265" s="7" t="str">
        <f>IF($D1265="上記以外の高等学校等",_xlfn.XLOOKUP(IF(VALUE(LEFT($E1265,2))&gt;10,VALUE(LEFT($E1265,2)),"0"&amp;VALUE(LEFT($E1265,2))),Sheet1!$E:$E,Sheet1!$F:$F)&amp;"所在の"&amp;$D1265,IF(OR($B1265=1,$B1265=2),$D1265&amp;$C1265,IF($B1265=3,$D1265&amp;"学校",IF($B1265=6,_xlfn.TEXTBEFORE($D1265,"高専")&amp;$C1265,IF($B1265=8,$C1265&amp;"（"&amp;$D1265&amp;"）",IF($B1265=9,$D1265,""))))))</f>
        <v>春日部工業高等学校</v>
      </c>
    </row>
    <row r="1266" spans="1:8">
      <c r="A1266" s="4">
        <v>2</v>
      </c>
      <c r="B1266" s="7">
        <v>1</v>
      </c>
      <c r="C1266" s="7" t="str">
        <f t="shared" si="38"/>
        <v>高等学校</v>
      </c>
      <c r="D1266" s="7" t="s">
        <v>9183</v>
      </c>
      <c r="E1266" s="8" t="s">
        <v>9184</v>
      </c>
      <c r="F1266" s="4" t="str">
        <f>IFERROR(IF(VALUE(LEFT($E1266,5))&gt;50000,"",_xlfn.XLOOKUP(IF(VALUE(LEFT($E1266,2))&gt;9,VALUE(LEFT($E1266,2)),"0"&amp;VALUE(LEFT($E1266,2))),Sheet1!$E:$E,Sheet1!$F:$F)),"")</f>
        <v>埼玉県</v>
      </c>
      <c r="G1266" s="4" t="str">
        <f t="shared" si="39"/>
        <v>公立</v>
      </c>
      <c r="H1266" s="7" t="str">
        <f>IF($D1266="上記以外の高等学校等",_xlfn.XLOOKUP(IF(VALUE(LEFT($E1266,2))&gt;10,VALUE(LEFT($E1266,2)),"0"&amp;VALUE(LEFT($E1266,2))),Sheet1!$E:$E,Sheet1!$F:$F)&amp;"所在の"&amp;$D1266,IF(OR($B1266=1,$B1266=2),$D1266&amp;$C1266,IF($B1266=3,$D1266&amp;"学校",IF($B1266=6,_xlfn.TEXTBEFORE($D1266,"高専")&amp;$C1266,IF($B1266=8,$C1266&amp;"（"&amp;$D1266&amp;"）",IF($B1266=9,$D1266,""))))))</f>
        <v>熊谷工業高等学校</v>
      </c>
    </row>
    <row r="1267" spans="1:8">
      <c r="A1267" s="4">
        <v>2</v>
      </c>
      <c r="B1267" s="7">
        <v>1</v>
      </c>
      <c r="C1267" s="7" t="str">
        <f t="shared" si="38"/>
        <v>高等学校</v>
      </c>
      <c r="D1267" s="7" t="s">
        <v>9181</v>
      </c>
      <c r="E1267" s="8" t="s">
        <v>9182</v>
      </c>
      <c r="F1267" s="4" t="str">
        <f>IFERROR(IF(VALUE(LEFT($E1267,5))&gt;50000,"",_xlfn.XLOOKUP(IF(VALUE(LEFT($E1267,2))&gt;9,VALUE(LEFT($E1267,2)),"0"&amp;VALUE(LEFT($E1267,2))),Sheet1!$E:$E,Sheet1!$F:$F)),"")</f>
        <v>埼玉県</v>
      </c>
      <c r="G1267" s="4" t="str">
        <f t="shared" si="39"/>
        <v>公立</v>
      </c>
      <c r="H1267" s="7" t="str">
        <f>IF($D1267="上記以外の高等学校等",_xlfn.XLOOKUP(IF(VALUE(LEFT($E1267,2))&gt;10,VALUE(LEFT($E1267,2)),"0"&amp;VALUE(LEFT($E1267,2))),Sheet1!$E:$E,Sheet1!$F:$F)&amp;"所在の"&amp;$D1267,IF(OR($B1267=1,$B1267=2),$D1267&amp;$C1267,IF($B1267=3,$D1267&amp;"学校",IF($B1267=6,_xlfn.TEXTBEFORE($D1267,"高専")&amp;$C1267,IF($B1267=8,$C1267&amp;"（"&amp;$D1267&amp;"）",IF($B1267=9,$D1267,""))))))</f>
        <v>深谷商業高等学校</v>
      </c>
    </row>
    <row r="1268" spans="1:8">
      <c r="A1268" s="4">
        <v>2</v>
      </c>
      <c r="B1268" s="7">
        <v>1</v>
      </c>
      <c r="C1268" s="7" t="str">
        <f t="shared" si="38"/>
        <v>高等学校</v>
      </c>
      <c r="D1268" s="7" t="s">
        <v>9179</v>
      </c>
      <c r="E1268" s="8" t="s">
        <v>9180</v>
      </c>
      <c r="F1268" s="4" t="str">
        <f>IFERROR(IF(VALUE(LEFT($E1268,5))&gt;50000,"",_xlfn.XLOOKUP(IF(VALUE(LEFT($E1268,2))&gt;9,VALUE(LEFT($E1268,2)),"0"&amp;VALUE(LEFT($E1268,2))),Sheet1!$E:$E,Sheet1!$F:$F)),"")</f>
        <v>埼玉県</v>
      </c>
      <c r="G1268" s="4" t="str">
        <f t="shared" si="39"/>
        <v>公立</v>
      </c>
      <c r="H1268" s="7" t="str">
        <f>IF($D1268="上記以外の高等学校等",_xlfn.XLOOKUP(IF(VALUE(LEFT($E1268,2))&gt;10,VALUE(LEFT($E1268,2)),"0"&amp;VALUE(LEFT($E1268,2))),Sheet1!$E:$E,Sheet1!$F:$F)&amp;"所在の"&amp;$D1268,IF(OR($B1268=1,$B1268=2),$D1268&amp;$C1268,IF($B1268=3,$D1268&amp;"学校",IF($B1268=6,_xlfn.TEXTBEFORE($D1268,"高専")&amp;$C1268,IF($B1268=8,$C1268&amp;"（"&amp;$D1268&amp;"）",IF($B1268=9,$D1268,""))))))</f>
        <v>進修館高等学校</v>
      </c>
    </row>
    <row r="1269" spans="1:8">
      <c r="A1269" s="4">
        <v>2</v>
      </c>
      <c r="B1269" s="7">
        <v>1</v>
      </c>
      <c r="C1269" s="7" t="str">
        <f t="shared" si="38"/>
        <v>高等学校</v>
      </c>
      <c r="D1269" s="7" t="s">
        <v>9177</v>
      </c>
      <c r="E1269" s="8" t="s">
        <v>9178</v>
      </c>
      <c r="F1269" s="4" t="str">
        <f>IFERROR(IF(VALUE(LEFT($E1269,5))&gt;50000,"",_xlfn.XLOOKUP(IF(VALUE(LEFT($E1269,2))&gt;9,VALUE(LEFT($E1269,2)),"0"&amp;VALUE(LEFT($E1269,2))),Sheet1!$E:$E,Sheet1!$F:$F)),"")</f>
        <v>埼玉県</v>
      </c>
      <c r="G1269" s="4" t="str">
        <f t="shared" si="39"/>
        <v>公立</v>
      </c>
      <c r="H1269" s="7" t="str">
        <f>IF($D1269="上記以外の高等学校等",_xlfn.XLOOKUP(IF(VALUE(LEFT($E1269,2))&gt;10,VALUE(LEFT($E1269,2)),"0"&amp;VALUE(LEFT($E1269,2))),Sheet1!$E:$E,Sheet1!$F:$F)&amp;"所在の"&amp;$D1269,IF(OR($B1269=1,$B1269=2),$D1269&amp;$C1269,IF($B1269=3,$D1269&amp;"学校",IF($B1269=6,_xlfn.TEXTBEFORE($D1269,"高専")&amp;$C1269,IF($B1269=8,$C1269&amp;"（"&amp;$D1269&amp;"）",IF($B1269=9,$D1269,""))))))</f>
        <v>岩槻商業高等学校</v>
      </c>
    </row>
    <row r="1270" spans="1:8">
      <c r="A1270" s="4">
        <v>2</v>
      </c>
      <c r="B1270" s="7">
        <v>1</v>
      </c>
      <c r="C1270" s="7" t="str">
        <f t="shared" si="38"/>
        <v>高等学校</v>
      </c>
      <c r="D1270" s="7" t="s">
        <v>9175</v>
      </c>
      <c r="E1270" s="8" t="s">
        <v>9176</v>
      </c>
      <c r="F1270" s="4" t="str">
        <f>IFERROR(IF(VALUE(LEFT($E1270,5))&gt;50000,"",_xlfn.XLOOKUP(IF(VALUE(LEFT($E1270,2))&gt;9,VALUE(LEFT($E1270,2)),"0"&amp;VALUE(LEFT($E1270,2))),Sheet1!$E:$E,Sheet1!$F:$F)),"")</f>
        <v>埼玉県</v>
      </c>
      <c r="G1270" s="4" t="str">
        <f t="shared" si="39"/>
        <v>公立</v>
      </c>
      <c r="H1270" s="7" t="str">
        <f>IF($D1270="上記以外の高等学校等",_xlfn.XLOOKUP(IF(VALUE(LEFT($E1270,2))&gt;10,VALUE(LEFT($E1270,2)),"0"&amp;VALUE(LEFT($E1270,2))),Sheet1!$E:$E,Sheet1!$F:$F)&amp;"所在の"&amp;$D1270,IF(OR($B1270=1,$B1270=2),$D1270&amp;$C1270,IF($B1270=3,$D1270&amp;"学校",IF($B1270=6,_xlfn.TEXTBEFORE($D1270,"高専")&amp;$C1270,IF($B1270=8,$C1270&amp;"（"&amp;$D1270&amp;"）",IF($B1270=9,$D1270,""))))))</f>
        <v>浦和商業高等学校</v>
      </c>
    </row>
    <row r="1271" spans="1:8">
      <c r="A1271" s="4">
        <v>2</v>
      </c>
      <c r="B1271" s="7">
        <v>1</v>
      </c>
      <c r="C1271" s="7" t="str">
        <f t="shared" si="38"/>
        <v>高等学校</v>
      </c>
      <c r="D1271" s="7" t="s">
        <v>9173</v>
      </c>
      <c r="E1271" s="8" t="s">
        <v>9174</v>
      </c>
      <c r="F1271" s="4" t="str">
        <f>IFERROR(IF(VALUE(LEFT($E1271,5))&gt;50000,"",_xlfn.XLOOKUP(IF(VALUE(LEFT($E1271,2))&gt;9,VALUE(LEFT($E1271,2)),"0"&amp;VALUE(LEFT($E1271,2))),Sheet1!$E:$E,Sheet1!$F:$F)),"")</f>
        <v>埼玉県</v>
      </c>
      <c r="G1271" s="4" t="str">
        <f t="shared" si="39"/>
        <v>公立</v>
      </c>
      <c r="H1271" s="7" t="str">
        <f>IF($D1271="上記以外の高等学校等",_xlfn.XLOOKUP(IF(VALUE(LEFT($E1271,2))&gt;10,VALUE(LEFT($E1271,2)),"0"&amp;VALUE(LEFT($E1271,2))),Sheet1!$E:$E,Sheet1!$F:$F)&amp;"所在の"&amp;$D1271,IF(OR($B1271=1,$B1271=2),$D1271&amp;$C1271,IF($B1271=3,$D1271&amp;"学校",IF($B1271=6,_xlfn.TEXTBEFORE($D1271,"高専")&amp;$C1271,IF($B1271=8,$C1271&amp;"（"&amp;$D1271&amp;"）",IF($B1271=9,$D1271,""))))))</f>
        <v>大宮商業高等学校</v>
      </c>
    </row>
    <row r="1272" spans="1:8">
      <c r="A1272" s="4">
        <v>2</v>
      </c>
      <c r="B1272" s="7">
        <v>1</v>
      </c>
      <c r="C1272" s="7" t="str">
        <f t="shared" si="38"/>
        <v>高等学校</v>
      </c>
      <c r="D1272" s="7" t="s">
        <v>9171</v>
      </c>
      <c r="E1272" s="8" t="s">
        <v>9172</v>
      </c>
      <c r="F1272" s="4" t="str">
        <f>IFERROR(IF(VALUE(LEFT($E1272,5))&gt;50000,"",_xlfn.XLOOKUP(IF(VALUE(LEFT($E1272,2))&gt;9,VALUE(LEFT($E1272,2)),"0"&amp;VALUE(LEFT($E1272,2))),Sheet1!$E:$E,Sheet1!$F:$F)),"")</f>
        <v>埼玉県</v>
      </c>
      <c r="G1272" s="4" t="str">
        <f t="shared" si="39"/>
        <v>公立</v>
      </c>
      <c r="H1272" s="7" t="str">
        <f>IF($D1272="上記以外の高等学校等",_xlfn.XLOOKUP(IF(VALUE(LEFT($E1272,2))&gt;10,VALUE(LEFT($E1272,2)),"0"&amp;VALUE(LEFT($E1272,2))),Sheet1!$E:$E,Sheet1!$F:$F)&amp;"所在の"&amp;$D1272,IF(OR($B1272=1,$B1272=2),$D1272&amp;$C1272,IF($B1272=3,$D1272&amp;"学校",IF($B1272=6,_xlfn.TEXTBEFORE($D1272,"高専")&amp;$C1272,IF($B1272=8,$C1272&amp;"（"&amp;$D1272&amp;"）",IF($B1272=9,$D1272,""))))))</f>
        <v>熊谷商業高等学校</v>
      </c>
    </row>
    <row r="1273" spans="1:8">
      <c r="A1273" s="4">
        <v>2</v>
      </c>
      <c r="B1273" s="7">
        <v>1</v>
      </c>
      <c r="C1273" s="7" t="str">
        <f t="shared" si="38"/>
        <v>高等学校</v>
      </c>
      <c r="D1273" s="7" t="s">
        <v>9169</v>
      </c>
      <c r="E1273" s="8" t="s">
        <v>9170</v>
      </c>
      <c r="F1273" s="4" t="str">
        <f>IFERROR(IF(VALUE(LEFT($E1273,5))&gt;50000,"",_xlfn.XLOOKUP(IF(VALUE(LEFT($E1273,2))&gt;9,VALUE(LEFT($E1273,2)),"0"&amp;VALUE(LEFT($E1273,2))),Sheet1!$E:$E,Sheet1!$F:$F)),"")</f>
        <v>埼玉県</v>
      </c>
      <c r="G1273" s="4" t="str">
        <f t="shared" si="39"/>
        <v>公立</v>
      </c>
      <c r="H1273" s="7" t="str">
        <f>IF($D1273="上記以外の高等学校等",_xlfn.XLOOKUP(IF(VALUE(LEFT($E1273,2))&gt;10,VALUE(LEFT($E1273,2)),"0"&amp;VALUE(LEFT($E1273,2))),Sheet1!$E:$E,Sheet1!$F:$F)&amp;"所在の"&amp;$D1273,IF(OR($B1273=1,$B1273=2),$D1273&amp;$C1273,IF($B1273=3,$D1273&amp;"学校",IF($B1273=6,_xlfn.TEXTBEFORE($D1273,"高専")&amp;$C1273,IF($B1273=8,$C1273&amp;"（"&amp;$D1273&amp;"）",IF($B1273=9,$D1273,""))))))</f>
        <v>所沢商業高等学校</v>
      </c>
    </row>
    <row r="1274" spans="1:8">
      <c r="A1274" s="4">
        <v>2</v>
      </c>
      <c r="B1274" s="7">
        <v>1</v>
      </c>
      <c r="C1274" s="7" t="str">
        <f t="shared" si="38"/>
        <v>高等学校</v>
      </c>
      <c r="D1274" s="7" t="s">
        <v>9167</v>
      </c>
      <c r="E1274" s="8" t="s">
        <v>9168</v>
      </c>
      <c r="F1274" s="4" t="str">
        <f>IFERROR(IF(VALUE(LEFT($E1274,5))&gt;50000,"",_xlfn.XLOOKUP(IF(VALUE(LEFT($E1274,2))&gt;9,VALUE(LEFT($E1274,2)),"0"&amp;VALUE(LEFT($E1274,2))),Sheet1!$E:$E,Sheet1!$F:$F)),"")</f>
        <v>埼玉県</v>
      </c>
      <c r="G1274" s="4" t="str">
        <f t="shared" si="39"/>
        <v>公立</v>
      </c>
      <c r="H1274" s="7" t="str">
        <f>IF($D1274="上記以外の高等学校等",_xlfn.XLOOKUP(IF(VALUE(LEFT($E1274,2))&gt;10,VALUE(LEFT($E1274,2)),"0"&amp;VALUE(LEFT($E1274,2))),Sheet1!$E:$E,Sheet1!$F:$F)&amp;"所在の"&amp;$D1274,IF(OR($B1274=1,$B1274=2),$D1274&amp;$C1274,IF($B1274=3,$D1274&amp;"学校",IF($B1274=6,_xlfn.TEXTBEFORE($D1274,"高専")&amp;$C1274,IF($B1274=8,$C1274&amp;"（"&amp;$D1274&amp;"）",IF($B1274=9,$D1274,""))))))</f>
        <v>熊谷農業高等学校</v>
      </c>
    </row>
    <row r="1275" spans="1:8">
      <c r="A1275" s="4">
        <v>2</v>
      </c>
      <c r="B1275" s="7">
        <v>1</v>
      </c>
      <c r="C1275" s="7" t="str">
        <f t="shared" si="38"/>
        <v>高等学校</v>
      </c>
      <c r="D1275" s="7" t="s">
        <v>9165</v>
      </c>
      <c r="E1275" s="8" t="s">
        <v>9166</v>
      </c>
      <c r="F1275" s="4" t="str">
        <f>IFERROR(IF(VALUE(LEFT($E1275,5))&gt;50000,"",_xlfn.XLOOKUP(IF(VALUE(LEFT($E1275,2))&gt;9,VALUE(LEFT($E1275,2)),"0"&amp;VALUE(LEFT($E1275,2))),Sheet1!$E:$E,Sheet1!$F:$F)),"")</f>
        <v>埼玉県</v>
      </c>
      <c r="G1275" s="4" t="str">
        <f t="shared" si="39"/>
        <v>公立</v>
      </c>
      <c r="H1275" s="7" t="str">
        <f>IF($D1275="上記以外の高等学校等",_xlfn.XLOOKUP(IF(VALUE(LEFT($E1275,2))&gt;10,VALUE(LEFT($E1275,2)),"0"&amp;VALUE(LEFT($E1275,2))),Sheet1!$E:$E,Sheet1!$F:$F)&amp;"所在の"&amp;$D1275,IF(OR($B1275=1,$B1275=2),$D1275&amp;$C1275,IF($B1275=3,$D1275&amp;"学校",IF($B1275=6,_xlfn.TEXTBEFORE($D1275,"高専")&amp;$C1275,IF($B1275=8,$C1275&amp;"（"&amp;$D1275&amp;"）",IF($B1275=9,$D1275,""))))))</f>
        <v>杉戸農業高等学校</v>
      </c>
    </row>
    <row r="1276" spans="1:8">
      <c r="A1276" s="4">
        <v>2</v>
      </c>
      <c r="B1276" s="7">
        <v>1</v>
      </c>
      <c r="C1276" s="7" t="str">
        <f t="shared" si="38"/>
        <v>高等学校</v>
      </c>
      <c r="D1276" s="7" t="s">
        <v>9163</v>
      </c>
      <c r="E1276" s="8" t="s">
        <v>9164</v>
      </c>
      <c r="F1276" s="4" t="str">
        <f>IFERROR(IF(VALUE(LEFT($E1276,5))&gt;50000,"",_xlfn.XLOOKUP(IF(VALUE(LEFT($E1276,2))&gt;9,VALUE(LEFT($E1276,2)),"0"&amp;VALUE(LEFT($E1276,2))),Sheet1!$E:$E,Sheet1!$F:$F)),"")</f>
        <v>埼玉県</v>
      </c>
      <c r="G1276" s="4" t="str">
        <f t="shared" si="39"/>
        <v>公立</v>
      </c>
      <c r="H1276" s="7" t="str">
        <f>IF($D1276="上記以外の高等学校等",_xlfn.XLOOKUP(IF(VALUE(LEFT($E1276,2))&gt;10,VALUE(LEFT($E1276,2)),"0"&amp;VALUE(LEFT($E1276,2))),Sheet1!$E:$E,Sheet1!$F:$F)&amp;"所在の"&amp;$D1276,IF(OR($B1276=1,$B1276=2),$D1276&amp;$C1276,IF($B1276=3,$D1276&amp;"学校",IF($B1276=6,_xlfn.TEXTBEFORE($D1276,"高専")&amp;$C1276,IF($B1276=8,$C1276&amp;"（"&amp;$D1276&amp;"）",IF($B1276=9,$D1276,""))))))</f>
        <v>川越総合高等学校</v>
      </c>
    </row>
    <row r="1277" spans="1:8">
      <c r="A1277" s="4">
        <v>2</v>
      </c>
      <c r="B1277" s="7">
        <v>1</v>
      </c>
      <c r="C1277" s="7" t="str">
        <f t="shared" si="38"/>
        <v>高等学校</v>
      </c>
      <c r="D1277" s="7" t="s">
        <v>9161</v>
      </c>
      <c r="E1277" s="8" t="s">
        <v>9162</v>
      </c>
      <c r="F1277" s="4" t="str">
        <f>IFERROR(IF(VALUE(LEFT($E1277,5))&gt;50000,"",_xlfn.XLOOKUP(IF(VALUE(LEFT($E1277,2))&gt;9,VALUE(LEFT($E1277,2)),"0"&amp;VALUE(LEFT($E1277,2))),Sheet1!$E:$E,Sheet1!$F:$F)),"")</f>
        <v>埼玉県</v>
      </c>
      <c r="G1277" s="4" t="str">
        <f t="shared" si="39"/>
        <v>公立</v>
      </c>
      <c r="H1277" s="7" t="str">
        <f>IF($D1277="上記以外の高等学校等",_xlfn.XLOOKUP(IF(VALUE(LEFT($E1277,2))&gt;10,VALUE(LEFT($E1277,2)),"0"&amp;VALUE(LEFT($E1277,2))),Sheet1!$E:$E,Sheet1!$F:$F)&amp;"所在の"&amp;$D1277,IF(OR($B1277=1,$B1277=2),$D1277&amp;$C1277,IF($B1277=3,$D1277&amp;"学校",IF($B1277=6,_xlfn.TEXTBEFORE($D1277,"高専")&amp;$C1277,IF($B1277=8,$C1277&amp;"（"&amp;$D1277&amp;"）",IF($B1277=9,$D1277,""))))))</f>
        <v>与野高等学校</v>
      </c>
    </row>
    <row r="1278" spans="1:8">
      <c r="A1278" s="4">
        <v>2</v>
      </c>
      <c r="B1278" s="7">
        <v>1</v>
      </c>
      <c r="C1278" s="7" t="str">
        <f t="shared" si="38"/>
        <v>高等学校</v>
      </c>
      <c r="D1278" s="7" t="s">
        <v>9159</v>
      </c>
      <c r="E1278" s="8" t="s">
        <v>9160</v>
      </c>
      <c r="F1278" s="4" t="str">
        <f>IFERROR(IF(VALUE(LEFT($E1278,5))&gt;50000,"",_xlfn.XLOOKUP(IF(VALUE(LEFT($E1278,2))&gt;9,VALUE(LEFT($E1278,2)),"0"&amp;VALUE(LEFT($E1278,2))),Sheet1!$E:$E,Sheet1!$F:$F)),"")</f>
        <v>埼玉県</v>
      </c>
      <c r="G1278" s="4" t="str">
        <f t="shared" si="39"/>
        <v>公立</v>
      </c>
      <c r="H1278" s="7" t="str">
        <f>IF($D1278="上記以外の高等学校等",_xlfn.XLOOKUP(IF(VALUE(LEFT($E1278,2))&gt;10,VALUE(LEFT($E1278,2)),"0"&amp;VALUE(LEFT($E1278,2))),Sheet1!$E:$E,Sheet1!$F:$F)&amp;"所在の"&amp;$D1278,IF(OR($B1278=1,$B1278=2),$D1278&amp;$C1278,IF($B1278=3,$D1278&amp;"学校",IF($B1278=6,_xlfn.TEXTBEFORE($D1278,"高専")&amp;$C1278,IF($B1278=8,$C1278&amp;"（"&amp;$D1278&amp;"）",IF($B1278=9,$D1278,""))))))</f>
        <v>鴻巣高等学校</v>
      </c>
    </row>
    <row r="1279" spans="1:8">
      <c r="A1279" s="4">
        <v>2</v>
      </c>
      <c r="B1279" s="7">
        <v>1</v>
      </c>
      <c r="C1279" s="7" t="str">
        <f t="shared" si="38"/>
        <v>高等学校</v>
      </c>
      <c r="D1279" s="7" t="s">
        <v>9157</v>
      </c>
      <c r="E1279" s="8" t="s">
        <v>9158</v>
      </c>
      <c r="F1279" s="4" t="str">
        <f>IFERROR(IF(VALUE(LEFT($E1279,5))&gt;50000,"",_xlfn.XLOOKUP(IF(VALUE(LEFT($E1279,2))&gt;9,VALUE(LEFT($E1279,2)),"0"&amp;VALUE(LEFT($E1279,2))),Sheet1!$E:$E,Sheet1!$F:$F)),"")</f>
        <v>埼玉県</v>
      </c>
      <c r="G1279" s="4" t="str">
        <f t="shared" si="39"/>
        <v>公立</v>
      </c>
      <c r="H1279" s="7" t="str">
        <f>IF($D1279="上記以外の高等学校等",_xlfn.XLOOKUP(IF(VALUE(LEFT($E1279,2))&gt;10,VALUE(LEFT($E1279,2)),"0"&amp;VALUE(LEFT($E1279,2))),Sheet1!$E:$E,Sheet1!$F:$F)&amp;"所在の"&amp;$D1279,IF(OR($B1279=1,$B1279=2),$D1279&amp;$C1279,IF($B1279=3,$D1279&amp;"学校",IF($B1279=6,_xlfn.TEXTBEFORE($D1279,"高専")&amp;$C1279,IF($B1279=8,$C1279&amp;"（"&amp;$D1279&amp;"）",IF($B1279=9,$D1279,""))))))</f>
        <v>所沢高等学校</v>
      </c>
    </row>
    <row r="1280" spans="1:8">
      <c r="A1280" s="4">
        <v>2</v>
      </c>
      <c r="B1280" s="7">
        <v>1</v>
      </c>
      <c r="C1280" s="7" t="str">
        <f t="shared" si="38"/>
        <v>高等学校</v>
      </c>
      <c r="D1280" s="7" t="s">
        <v>9155</v>
      </c>
      <c r="E1280" s="8" t="s">
        <v>9156</v>
      </c>
      <c r="F1280" s="4" t="str">
        <f>IFERROR(IF(VALUE(LEFT($E1280,5))&gt;50000,"",_xlfn.XLOOKUP(IF(VALUE(LEFT($E1280,2))&gt;9,VALUE(LEFT($E1280,2)),"0"&amp;VALUE(LEFT($E1280,2))),Sheet1!$E:$E,Sheet1!$F:$F)),"")</f>
        <v>埼玉県</v>
      </c>
      <c r="G1280" s="4" t="str">
        <f t="shared" si="39"/>
        <v>公立</v>
      </c>
      <c r="H1280" s="7" t="str">
        <f>IF($D1280="上記以外の高等学校等",_xlfn.XLOOKUP(IF(VALUE(LEFT($E1280,2))&gt;10,VALUE(LEFT($E1280,2)),"0"&amp;VALUE(LEFT($E1280,2))),Sheet1!$E:$E,Sheet1!$F:$F)&amp;"所在の"&amp;$D1280,IF(OR($B1280=1,$B1280=2),$D1280&amp;$C1280,IF($B1280=3,$D1280&amp;"学校",IF($B1280=6,_xlfn.TEXTBEFORE($D1280,"高専")&amp;$C1280,IF($B1280=8,$C1280&amp;"（"&amp;$D1280&amp;"）",IF($B1280=9,$D1280,""))))))</f>
        <v>上尾高等学校</v>
      </c>
    </row>
    <row r="1281" spans="1:8">
      <c r="A1281" s="4">
        <v>2</v>
      </c>
      <c r="B1281" s="7">
        <v>1</v>
      </c>
      <c r="C1281" s="7" t="str">
        <f t="shared" si="38"/>
        <v>高等学校</v>
      </c>
      <c r="D1281" s="7" t="s">
        <v>3531</v>
      </c>
      <c r="E1281" s="8" t="s">
        <v>9154</v>
      </c>
      <c r="F1281" s="4" t="str">
        <f>IFERROR(IF(VALUE(LEFT($E1281,5))&gt;50000,"",_xlfn.XLOOKUP(IF(VALUE(LEFT($E1281,2))&gt;9,VALUE(LEFT($E1281,2)),"0"&amp;VALUE(LEFT($E1281,2))),Sheet1!$E:$E,Sheet1!$F:$F)),"")</f>
        <v>埼玉県</v>
      </c>
      <c r="G1281" s="4" t="str">
        <f t="shared" si="39"/>
        <v>公立</v>
      </c>
      <c r="H1281" s="7" t="str">
        <f>IF($D1281="上記以外の高等学校等",_xlfn.XLOOKUP(IF(VALUE(LEFT($E1281,2))&gt;10,VALUE(LEFT($E1281,2)),"0"&amp;VALUE(LEFT($E1281,2))),Sheet1!$E:$E,Sheet1!$F:$F)&amp;"所在の"&amp;$D1281,IF(OR($B1281=1,$B1281=2),$D1281&amp;$C1281,IF($B1281=3,$D1281&amp;"学校",IF($B1281=6,_xlfn.TEXTBEFORE($D1281,"高専")&amp;$C1281,IF($B1281=8,$C1281&amp;"（"&amp;$D1281&amp;"）",IF($B1281=9,$D1281,""))))))</f>
        <v>豊岡高等学校</v>
      </c>
    </row>
    <row r="1282" spans="1:8">
      <c r="A1282" s="4">
        <v>2</v>
      </c>
      <c r="B1282" s="7">
        <v>1</v>
      </c>
      <c r="C1282" s="7" t="str">
        <f t="shared" si="38"/>
        <v>高等学校</v>
      </c>
      <c r="D1282" s="7" t="s">
        <v>9152</v>
      </c>
      <c r="E1282" s="8" t="s">
        <v>9153</v>
      </c>
      <c r="F1282" s="4" t="str">
        <f>IFERROR(IF(VALUE(LEFT($E1282,5))&gt;50000,"",_xlfn.XLOOKUP(IF(VALUE(LEFT($E1282,2))&gt;9,VALUE(LEFT($E1282,2)),"0"&amp;VALUE(LEFT($E1282,2))),Sheet1!$E:$E,Sheet1!$F:$F)),"")</f>
        <v>埼玉県</v>
      </c>
      <c r="G1282" s="4" t="str">
        <f t="shared" si="39"/>
        <v>公立</v>
      </c>
      <c r="H1282" s="7" t="str">
        <f>IF($D1282="上記以外の高等学校等",_xlfn.XLOOKUP(IF(VALUE(LEFT($E1282,2))&gt;10,VALUE(LEFT($E1282,2)),"0"&amp;VALUE(LEFT($E1282,2))),Sheet1!$E:$E,Sheet1!$F:$F)&amp;"所在の"&amp;$D1282,IF(OR($B1282=1,$B1282=2),$D1282&amp;$C1282,IF($B1282=3,$D1282&amp;"学校",IF($B1282=6,_xlfn.TEXTBEFORE($D1282,"高専")&amp;$C1282,IF($B1282=8,$C1282&amp;"（"&amp;$D1282&amp;"）",IF($B1282=9,$D1282,""))))))</f>
        <v>越生翔桜高等学校</v>
      </c>
    </row>
    <row r="1283" spans="1:8">
      <c r="A1283" s="4">
        <v>2</v>
      </c>
      <c r="B1283" s="7">
        <v>1</v>
      </c>
      <c r="C1283" s="7" t="str">
        <f t="shared" ref="C1283:C1346" si="40">IF($B1283=1,"高等学校",IF($B1283=2,"中等教育学校",IF($B1283=3,"特別支援学校",IF($B1283=6,"高等専門学校",IF($B1283=8,"高等学校卒業程度認定試験等","")))))</f>
        <v>高等学校</v>
      </c>
      <c r="D1283" s="7" t="s">
        <v>9150</v>
      </c>
      <c r="E1283" s="8" t="s">
        <v>9151</v>
      </c>
      <c r="F1283" s="4" t="str">
        <f>IFERROR(IF(VALUE(LEFT($E1283,5))&gt;50000,"",_xlfn.XLOOKUP(IF(VALUE(LEFT($E1283,2))&gt;9,VALUE(LEFT($E1283,2)),"0"&amp;VALUE(LEFT($E1283,2))),Sheet1!$E:$E,Sheet1!$F:$F)),"")</f>
        <v>埼玉県</v>
      </c>
      <c r="G1283" s="4" t="str">
        <f t="shared" ref="G1283:G1346" si="41">IF($A1283=1,"国立",IF($A1283=7,"私立",IF($A1283&lt;7,"公立","")))</f>
        <v>公立</v>
      </c>
      <c r="H1283" s="7" t="str">
        <f>IF($D1283="上記以外の高等学校等",_xlfn.XLOOKUP(IF(VALUE(LEFT($E1283,2))&gt;10,VALUE(LEFT($E1283,2)),"0"&amp;VALUE(LEFT($E1283,2))),Sheet1!$E:$E,Sheet1!$F:$F)&amp;"所在の"&amp;$D1283,IF(OR($B1283=1,$B1283=2),$D1283&amp;$C1283,IF($B1283=3,$D1283&amp;"学校",IF($B1283=6,_xlfn.TEXTBEFORE($D1283,"高専")&amp;$C1283,IF($B1283=8,$C1283&amp;"（"&amp;$D1283&amp;"）",IF($B1283=9,$D1283,""))))))</f>
        <v>桶川高等学校</v>
      </c>
    </row>
    <row r="1284" spans="1:8">
      <c r="A1284" s="4">
        <v>2</v>
      </c>
      <c r="B1284" s="7">
        <v>1</v>
      </c>
      <c r="C1284" s="7" t="str">
        <f t="shared" si="40"/>
        <v>高等学校</v>
      </c>
      <c r="D1284" s="7" t="s">
        <v>9148</v>
      </c>
      <c r="E1284" s="8" t="s">
        <v>9149</v>
      </c>
      <c r="F1284" s="4" t="str">
        <f>IFERROR(IF(VALUE(LEFT($E1284,5))&gt;50000,"",_xlfn.XLOOKUP(IF(VALUE(LEFT($E1284,2))&gt;9,VALUE(LEFT($E1284,2)),"0"&amp;VALUE(LEFT($E1284,2))),Sheet1!$E:$E,Sheet1!$F:$F)),"")</f>
        <v>埼玉県</v>
      </c>
      <c r="G1284" s="4" t="str">
        <f t="shared" si="41"/>
        <v>公立</v>
      </c>
      <c r="H1284" s="7" t="str">
        <f>IF($D1284="上記以外の高等学校等",_xlfn.XLOOKUP(IF(VALUE(LEFT($E1284,2))&gt;10,VALUE(LEFT($E1284,2)),"0"&amp;VALUE(LEFT($E1284,2))),Sheet1!$E:$E,Sheet1!$F:$F)&amp;"所在の"&amp;$D1284,IF(OR($B1284=1,$B1284=2),$D1284&amp;$C1284,IF($B1284=3,$D1284&amp;"学校",IF($B1284=6,_xlfn.TEXTBEFORE($D1284,"高専")&amp;$C1284,IF($B1284=8,$C1284&amp;"（"&amp;$D1284&amp;"）",IF($B1284=9,$D1284,""))))))</f>
        <v>新座高等学校</v>
      </c>
    </row>
    <row r="1285" spans="1:8">
      <c r="A1285" s="4">
        <v>2</v>
      </c>
      <c r="B1285" s="7">
        <v>1</v>
      </c>
      <c r="C1285" s="7" t="str">
        <f t="shared" si="40"/>
        <v>高等学校</v>
      </c>
      <c r="D1285" s="7" t="s">
        <v>9146</v>
      </c>
      <c r="E1285" s="8" t="s">
        <v>9147</v>
      </c>
      <c r="F1285" s="4" t="str">
        <f>IFERROR(IF(VALUE(LEFT($E1285,5))&gt;50000,"",_xlfn.XLOOKUP(IF(VALUE(LEFT($E1285,2))&gt;9,VALUE(LEFT($E1285,2)),"0"&amp;VALUE(LEFT($E1285,2))),Sheet1!$E:$E,Sheet1!$F:$F)),"")</f>
        <v>埼玉県</v>
      </c>
      <c r="G1285" s="4" t="str">
        <f t="shared" si="41"/>
        <v>公立</v>
      </c>
      <c r="H1285" s="7" t="str">
        <f>IF($D1285="上記以外の高等学校等",_xlfn.XLOOKUP(IF(VALUE(LEFT($E1285,2))&gt;10,VALUE(LEFT($E1285,2)),"0"&amp;VALUE(LEFT($E1285,2))),Sheet1!$E:$E,Sheet1!$F:$F)&amp;"所在の"&amp;$D1285,IF(OR($B1285=1,$B1285=2),$D1285&amp;$C1285,IF($B1285=3,$D1285&amp;"学校",IF($B1285=6,_xlfn.TEXTBEFORE($D1285,"高専")&amp;$C1285,IF($B1285=8,$C1285&amp;"（"&amp;$D1285&amp;"）",IF($B1285=9,$D1285,""))))))</f>
        <v>志木高等学校</v>
      </c>
    </row>
    <row r="1286" spans="1:8">
      <c r="A1286" s="4">
        <v>2</v>
      </c>
      <c r="B1286" s="7">
        <v>1</v>
      </c>
      <c r="C1286" s="7" t="str">
        <f t="shared" si="40"/>
        <v>高等学校</v>
      </c>
      <c r="D1286" s="7" t="s">
        <v>9144</v>
      </c>
      <c r="E1286" s="8" t="s">
        <v>9145</v>
      </c>
      <c r="F1286" s="4" t="str">
        <f>IFERROR(IF(VALUE(LEFT($E1286,5))&gt;50000,"",_xlfn.XLOOKUP(IF(VALUE(LEFT($E1286,2))&gt;9,VALUE(LEFT($E1286,2)),"0"&amp;VALUE(LEFT($E1286,2))),Sheet1!$E:$E,Sheet1!$F:$F)),"")</f>
        <v>埼玉県</v>
      </c>
      <c r="G1286" s="4" t="str">
        <f t="shared" si="41"/>
        <v>公立</v>
      </c>
      <c r="H1286" s="7" t="str">
        <f>IF($D1286="上記以外の高等学校等",_xlfn.XLOOKUP(IF(VALUE(LEFT($E1286,2))&gt;10,VALUE(LEFT($E1286,2)),"0"&amp;VALUE(LEFT($E1286,2))),Sheet1!$E:$E,Sheet1!$F:$F)&amp;"所在の"&amp;$D1286,IF(OR($B1286=1,$B1286=2),$D1286&amp;$C1286,IF($B1286=3,$D1286&amp;"学校",IF($B1286=6,_xlfn.TEXTBEFORE($D1286,"高専")&amp;$C1286,IF($B1286=8,$C1286&amp;"（"&amp;$D1286&amp;"）",IF($B1286=9,$D1286,""))))))</f>
        <v>越谷南高等学校</v>
      </c>
    </row>
    <row r="1287" spans="1:8">
      <c r="A1287" s="4">
        <v>2</v>
      </c>
      <c r="B1287" s="7">
        <v>1</v>
      </c>
      <c r="C1287" s="7" t="str">
        <f t="shared" si="40"/>
        <v>高等学校</v>
      </c>
      <c r="D1287" s="7" t="s">
        <v>9142</v>
      </c>
      <c r="E1287" s="8" t="s">
        <v>9143</v>
      </c>
      <c r="F1287" s="4" t="str">
        <f>IFERROR(IF(VALUE(LEFT($E1287,5))&gt;50000,"",_xlfn.XLOOKUP(IF(VALUE(LEFT($E1287,2))&gt;9,VALUE(LEFT($E1287,2)),"0"&amp;VALUE(LEFT($E1287,2))),Sheet1!$E:$E,Sheet1!$F:$F)),"")</f>
        <v>埼玉県</v>
      </c>
      <c r="G1287" s="4" t="str">
        <f t="shared" si="41"/>
        <v>公立</v>
      </c>
      <c r="H1287" s="7" t="str">
        <f>IF($D1287="上記以外の高等学校等",_xlfn.XLOOKUP(IF(VALUE(LEFT($E1287,2))&gt;10,VALUE(LEFT($E1287,2)),"0"&amp;VALUE(LEFT($E1287,2))),Sheet1!$E:$E,Sheet1!$F:$F)&amp;"所在の"&amp;$D1287,IF(OR($B1287=1,$B1287=2),$D1287&amp;$C1287,IF($B1287=3,$D1287&amp;"学校",IF($B1287=6,_xlfn.TEXTBEFORE($D1287,"高専")&amp;$C1287,IF($B1287=8,$C1287&amp;"（"&amp;$D1287&amp;"）",IF($B1287=9,$D1287,""))))))</f>
        <v>川口北高等学校</v>
      </c>
    </row>
    <row r="1288" spans="1:8">
      <c r="A1288" s="4">
        <v>2</v>
      </c>
      <c r="B1288" s="7">
        <v>1</v>
      </c>
      <c r="C1288" s="7" t="str">
        <f t="shared" si="40"/>
        <v>高等学校</v>
      </c>
      <c r="D1288" s="7" t="s">
        <v>9140</v>
      </c>
      <c r="E1288" s="8" t="s">
        <v>9141</v>
      </c>
      <c r="F1288" s="4" t="str">
        <f>IFERROR(IF(VALUE(LEFT($E1288,5))&gt;50000,"",_xlfn.XLOOKUP(IF(VALUE(LEFT($E1288,2))&gt;9,VALUE(LEFT($E1288,2)),"0"&amp;VALUE(LEFT($E1288,2))),Sheet1!$E:$E,Sheet1!$F:$F)),"")</f>
        <v>埼玉県</v>
      </c>
      <c r="G1288" s="4" t="str">
        <f t="shared" si="41"/>
        <v>公立</v>
      </c>
      <c r="H1288" s="7" t="str">
        <f>IF($D1288="上記以外の高等学校等",_xlfn.XLOOKUP(IF(VALUE(LEFT($E1288,2))&gt;10,VALUE(LEFT($E1288,2)),"0"&amp;VALUE(LEFT($E1288,2))),Sheet1!$E:$E,Sheet1!$F:$F)&amp;"所在の"&amp;$D1288,IF(OR($B1288=1,$B1288=2),$D1288&amp;$C1288,IF($B1288=3,$D1288&amp;"学校",IF($B1288=6,_xlfn.TEXTBEFORE($D1288,"高専")&amp;$C1288,IF($B1288=8,$C1288&amp;"（"&amp;$D1288&amp;"）",IF($B1288=9,$D1288,""))))))</f>
        <v>所沢北高等学校</v>
      </c>
    </row>
    <row r="1289" spans="1:8">
      <c r="A1289" s="4">
        <v>2</v>
      </c>
      <c r="B1289" s="7">
        <v>1</v>
      </c>
      <c r="C1289" s="7" t="str">
        <f t="shared" si="40"/>
        <v>高等学校</v>
      </c>
      <c r="D1289" s="7" t="s">
        <v>3019</v>
      </c>
      <c r="E1289" s="8" t="s">
        <v>9139</v>
      </c>
      <c r="F1289" s="4" t="str">
        <f>IFERROR(IF(VALUE(LEFT($E1289,5))&gt;50000,"",_xlfn.XLOOKUP(IF(VALUE(LEFT($E1289,2))&gt;9,VALUE(LEFT($E1289,2)),"0"&amp;VALUE(LEFT($E1289,2))),Sheet1!$E:$E,Sheet1!$F:$F)),"")</f>
        <v>埼玉県</v>
      </c>
      <c r="G1289" s="4" t="str">
        <f t="shared" si="41"/>
        <v>公立</v>
      </c>
      <c r="H1289" s="7" t="str">
        <f>IF($D1289="上記以外の高等学校等",_xlfn.XLOOKUP(IF(VALUE(LEFT($E1289,2))&gt;10,VALUE(LEFT($E1289,2)),"0"&amp;VALUE(LEFT($E1289,2))),Sheet1!$E:$E,Sheet1!$F:$F)&amp;"所在の"&amp;$D1289,IF(OR($B1289=1,$B1289=2),$D1289&amp;$C1289,IF($B1289=3,$D1289&amp;"学校",IF($B1289=6,_xlfn.TEXTBEFORE($D1289,"高専")&amp;$C1289,IF($B1289=8,$C1289&amp;"（"&amp;$D1289&amp;"）",IF($B1289=9,$D1289,""))))))</f>
        <v>日高高等学校</v>
      </c>
    </row>
    <row r="1290" spans="1:8">
      <c r="A1290" s="4">
        <v>2</v>
      </c>
      <c r="B1290" s="7">
        <v>1</v>
      </c>
      <c r="C1290" s="7" t="str">
        <f t="shared" si="40"/>
        <v>高等学校</v>
      </c>
      <c r="D1290" s="7" t="s">
        <v>9137</v>
      </c>
      <c r="E1290" s="8" t="s">
        <v>9138</v>
      </c>
      <c r="F1290" s="4" t="str">
        <f>IFERROR(IF(VALUE(LEFT($E1290,5))&gt;50000,"",_xlfn.XLOOKUP(IF(VALUE(LEFT($E1290,2))&gt;9,VALUE(LEFT($E1290,2)),"0"&amp;VALUE(LEFT($E1290,2))),Sheet1!$E:$E,Sheet1!$F:$F)),"")</f>
        <v>埼玉県</v>
      </c>
      <c r="G1290" s="4" t="str">
        <f t="shared" si="41"/>
        <v>公立</v>
      </c>
      <c r="H1290" s="7" t="str">
        <f>IF($D1290="上記以外の高等学校等",_xlfn.XLOOKUP(IF(VALUE(LEFT($E1290,2))&gt;10,VALUE(LEFT($E1290,2)),"0"&amp;VALUE(LEFT($E1290,2))),Sheet1!$E:$E,Sheet1!$F:$F)&amp;"所在の"&amp;$D1290,IF(OR($B1290=1,$B1290=2),$D1290&amp;$C1290,IF($B1290=3,$D1290&amp;"学校",IF($B1290=6,_xlfn.TEXTBEFORE($D1290,"高専")&amp;$C1290,IF($B1290=8,$C1290&amp;"（"&amp;$D1290&amp;"）",IF($B1290=9,$D1290,""))))))</f>
        <v>深谷高等学校</v>
      </c>
    </row>
    <row r="1291" spans="1:8">
      <c r="A1291" s="4">
        <v>2</v>
      </c>
      <c r="B1291" s="7">
        <v>1</v>
      </c>
      <c r="C1291" s="7" t="str">
        <f t="shared" si="40"/>
        <v>高等学校</v>
      </c>
      <c r="D1291" s="7" t="s">
        <v>9135</v>
      </c>
      <c r="E1291" s="8" t="s">
        <v>9136</v>
      </c>
      <c r="F1291" s="4" t="str">
        <f>IFERROR(IF(VALUE(LEFT($E1291,5))&gt;50000,"",_xlfn.XLOOKUP(IF(VALUE(LEFT($E1291,2))&gt;9,VALUE(LEFT($E1291,2)),"0"&amp;VALUE(LEFT($E1291,2))),Sheet1!$E:$E,Sheet1!$F:$F)),"")</f>
        <v>埼玉県</v>
      </c>
      <c r="G1291" s="4" t="str">
        <f t="shared" si="41"/>
        <v>公立</v>
      </c>
      <c r="H1291" s="7" t="str">
        <f>IF($D1291="上記以外の高等学校等",_xlfn.XLOOKUP(IF(VALUE(LEFT($E1291,2))&gt;10,VALUE(LEFT($E1291,2)),"0"&amp;VALUE(LEFT($E1291,2))),Sheet1!$E:$E,Sheet1!$F:$F)&amp;"所在の"&amp;$D1291,IF(OR($B1291=1,$B1291=2),$D1291&amp;$C1291,IF($B1291=3,$D1291&amp;"学校",IF($B1291=6,_xlfn.TEXTBEFORE($D1291,"高専")&amp;$C1291,IF($B1291=8,$C1291&amp;"（"&amp;$D1291&amp;"）",IF($B1291=9,$D1291,""))))))</f>
        <v>北本高等学校</v>
      </c>
    </row>
    <row r="1292" spans="1:8">
      <c r="A1292" s="4">
        <v>2</v>
      </c>
      <c r="B1292" s="7">
        <v>1</v>
      </c>
      <c r="C1292" s="7" t="str">
        <f t="shared" si="40"/>
        <v>高等学校</v>
      </c>
      <c r="D1292" s="7" t="s">
        <v>9133</v>
      </c>
      <c r="E1292" s="8" t="s">
        <v>9134</v>
      </c>
      <c r="F1292" s="4" t="str">
        <f>IFERROR(IF(VALUE(LEFT($E1292,5))&gt;50000,"",_xlfn.XLOOKUP(IF(VALUE(LEFT($E1292,2))&gt;9,VALUE(LEFT($E1292,2)),"0"&amp;VALUE(LEFT($E1292,2))),Sheet1!$E:$E,Sheet1!$F:$F)),"")</f>
        <v>埼玉県</v>
      </c>
      <c r="G1292" s="4" t="str">
        <f t="shared" si="41"/>
        <v>公立</v>
      </c>
      <c r="H1292" s="7" t="str">
        <f>IF($D1292="上記以外の高等学校等",_xlfn.XLOOKUP(IF(VALUE(LEFT($E1292,2))&gt;10,VALUE(LEFT($E1292,2)),"0"&amp;VALUE(LEFT($E1292,2))),Sheet1!$E:$E,Sheet1!$F:$F)&amp;"所在の"&amp;$D1292,IF(OR($B1292=1,$B1292=2),$D1292&amp;$C1292,IF($B1292=3,$D1292&amp;"学校",IF($B1292=6,_xlfn.TEXTBEFORE($D1292,"高専")&amp;$C1292,IF($B1292=8,$C1292&amp;"（"&amp;$D1292&amp;"）",IF($B1292=9,$D1292,""))))))</f>
        <v>熊谷西高等学校</v>
      </c>
    </row>
    <row r="1293" spans="1:8">
      <c r="A1293" s="4">
        <v>2</v>
      </c>
      <c r="B1293" s="7">
        <v>1</v>
      </c>
      <c r="C1293" s="7" t="str">
        <f t="shared" si="40"/>
        <v>高等学校</v>
      </c>
      <c r="D1293" s="7" t="s">
        <v>9131</v>
      </c>
      <c r="E1293" s="8" t="s">
        <v>9132</v>
      </c>
      <c r="F1293" s="4" t="str">
        <f>IFERROR(IF(VALUE(LEFT($E1293,5))&gt;50000,"",_xlfn.XLOOKUP(IF(VALUE(LEFT($E1293,2))&gt;9,VALUE(LEFT($E1293,2)),"0"&amp;VALUE(LEFT($E1293,2))),Sheet1!$E:$E,Sheet1!$F:$F)),"")</f>
        <v>埼玉県</v>
      </c>
      <c r="G1293" s="4" t="str">
        <f t="shared" si="41"/>
        <v>公立</v>
      </c>
      <c r="H1293" s="7" t="str">
        <f>IF($D1293="上記以外の高等学校等",_xlfn.XLOOKUP(IF(VALUE(LEFT($E1293,2))&gt;10,VALUE(LEFT($E1293,2)),"0"&amp;VALUE(LEFT($E1293,2))),Sheet1!$E:$E,Sheet1!$F:$F)&amp;"所在の"&amp;$D1293,IF(OR($B1293=1,$B1293=2),$D1293&amp;$C1293,IF($B1293=3,$D1293&amp;"学校",IF($B1293=6,_xlfn.TEXTBEFORE($D1293,"高専")&amp;$C1293,IF($B1293=8,$C1293&amp;"（"&amp;$D1293&amp;"）",IF($B1293=9,$D1293,""))))))</f>
        <v>川越南高等学校</v>
      </c>
    </row>
    <row r="1294" spans="1:8">
      <c r="A1294" s="4">
        <v>2</v>
      </c>
      <c r="B1294" s="7">
        <v>1</v>
      </c>
      <c r="C1294" s="7" t="str">
        <f t="shared" si="40"/>
        <v>高等学校</v>
      </c>
      <c r="D1294" s="7" t="s">
        <v>9129</v>
      </c>
      <c r="E1294" s="8" t="s">
        <v>9130</v>
      </c>
      <c r="F1294" s="4" t="str">
        <f>IFERROR(IF(VALUE(LEFT($E1294,5))&gt;50000,"",_xlfn.XLOOKUP(IF(VALUE(LEFT($E1294,2))&gt;9,VALUE(LEFT($E1294,2)),"0"&amp;VALUE(LEFT($E1294,2))),Sheet1!$E:$E,Sheet1!$F:$F)),"")</f>
        <v>埼玉県</v>
      </c>
      <c r="G1294" s="4" t="str">
        <f t="shared" si="41"/>
        <v>公立</v>
      </c>
      <c r="H1294" s="7" t="str">
        <f>IF($D1294="上記以外の高等学校等",_xlfn.XLOOKUP(IF(VALUE(LEFT($E1294,2))&gt;10,VALUE(LEFT($E1294,2)),"0"&amp;VALUE(LEFT($E1294,2))),Sheet1!$E:$E,Sheet1!$F:$F)&amp;"所在の"&amp;$D1294,IF(OR($B1294=1,$B1294=2),$D1294&amp;$C1294,IF($B1294=3,$D1294&amp;"学校",IF($B1294=6,_xlfn.TEXTBEFORE($D1294,"高専")&amp;$C1294,IF($B1294=8,$C1294&amp;"（"&amp;$D1294&amp;"）",IF($B1294=9,$D1294,""))))))</f>
        <v>三郷高等学校</v>
      </c>
    </row>
    <row r="1295" spans="1:8">
      <c r="A1295" s="4">
        <v>2</v>
      </c>
      <c r="B1295" s="7">
        <v>1</v>
      </c>
      <c r="C1295" s="7" t="str">
        <f t="shared" si="40"/>
        <v>高等学校</v>
      </c>
      <c r="D1295" s="7" t="s">
        <v>9127</v>
      </c>
      <c r="E1295" s="8" t="s">
        <v>9128</v>
      </c>
      <c r="F1295" s="4" t="str">
        <f>IFERROR(IF(VALUE(LEFT($E1295,5))&gt;50000,"",_xlfn.XLOOKUP(IF(VALUE(LEFT($E1295,2))&gt;9,VALUE(LEFT($E1295,2)),"0"&amp;VALUE(LEFT($E1295,2))),Sheet1!$E:$E,Sheet1!$F:$F)),"")</f>
        <v>埼玉県</v>
      </c>
      <c r="G1295" s="4" t="str">
        <f t="shared" si="41"/>
        <v>公立</v>
      </c>
      <c r="H1295" s="7" t="str">
        <f>IF($D1295="上記以外の高等学校等",_xlfn.XLOOKUP(IF(VALUE(LEFT($E1295,2))&gt;10,VALUE(LEFT($E1295,2)),"0"&amp;VALUE(LEFT($E1295,2))),Sheet1!$E:$E,Sheet1!$F:$F)&amp;"所在の"&amp;$D1295,IF(OR($B1295=1,$B1295=2),$D1295&amp;$C1295,IF($B1295=3,$D1295&amp;"学校",IF($B1295=6,_xlfn.TEXTBEFORE($D1295,"高専")&amp;$C1295,IF($B1295=8,$C1295&amp;"（"&amp;$D1295&amp;"）",IF($B1295=9,$D1295,""))))))</f>
        <v>秩父農工科学高等学校</v>
      </c>
    </row>
    <row r="1296" spans="1:8">
      <c r="A1296" s="4">
        <v>2</v>
      </c>
      <c r="B1296" s="7">
        <v>1</v>
      </c>
      <c r="C1296" s="7" t="str">
        <f t="shared" si="40"/>
        <v>高等学校</v>
      </c>
      <c r="D1296" s="7" t="s">
        <v>9125</v>
      </c>
      <c r="E1296" s="8" t="s">
        <v>9126</v>
      </c>
      <c r="F1296" s="4" t="str">
        <f>IFERROR(IF(VALUE(LEFT($E1296,5))&gt;50000,"",_xlfn.XLOOKUP(IF(VALUE(LEFT($E1296,2))&gt;9,VALUE(LEFT($E1296,2)),"0"&amp;VALUE(LEFT($E1296,2))),Sheet1!$E:$E,Sheet1!$F:$F)),"")</f>
        <v>埼玉県</v>
      </c>
      <c r="G1296" s="4" t="str">
        <f t="shared" si="41"/>
        <v>公立</v>
      </c>
      <c r="H1296" s="7" t="str">
        <f>IF($D1296="上記以外の高等学校等",_xlfn.XLOOKUP(IF(VALUE(LEFT($E1296,2))&gt;10,VALUE(LEFT($E1296,2)),"0"&amp;VALUE(LEFT($E1296,2))),Sheet1!$E:$E,Sheet1!$F:$F)&amp;"所在の"&amp;$D1296,IF(OR($B1296=1,$B1296=2),$D1296&amp;$C1296,IF($B1296=3,$D1296&amp;"学校",IF($B1296=6,_xlfn.TEXTBEFORE($D1296,"高専")&amp;$C1296,IF($B1296=8,$C1296&amp;"（"&amp;$D1296&amp;"）",IF($B1296=9,$D1296,""))))))</f>
        <v>いずみ高等学校</v>
      </c>
    </row>
    <row r="1297" spans="1:8">
      <c r="A1297" s="4">
        <v>2</v>
      </c>
      <c r="B1297" s="7">
        <v>1</v>
      </c>
      <c r="C1297" s="7" t="str">
        <f t="shared" si="40"/>
        <v>高等学校</v>
      </c>
      <c r="D1297" s="7" t="s">
        <v>9123</v>
      </c>
      <c r="E1297" s="8" t="s">
        <v>9124</v>
      </c>
      <c r="F1297" s="4" t="str">
        <f>IFERROR(IF(VALUE(LEFT($E1297,5))&gt;50000,"",_xlfn.XLOOKUP(IF(VALUE(LEFT($E1297,2))&gt;9,VALUE(LEFT($E1297,2)),"0"&amp;VALUE(LEFT($E1297,2))),Sheet1!$E:$E,Sheet1!$F:$F)),"")</f>
        <v>埼玉県</v>
      </c>
      <c r="G1297" s="4" t="str">
        <f t="shared" si="41"/>
        <v>公立</v>
      </c>
      <c r="H1297" s="7" t="str">
        <f>IF($D1297="上記以外の高等学校等",_xlfn.XLOOKUP(IF(VALUE(LEFT($E1297,2))&gt;10,VALUE(LEFT($E1297,2)),"0"&amp;VALUE(LEFT($E1297,2))),Sheet1!$E:$E,Sheet1!$F:$F)&amp;"所在の"&amp;$D1297,IF(OR($B1297=1,$B1297=2),$D1297&amp;$C1297,IF($B1297=3,$D1297&amp;"学校",IF($B1297=6,_xlfn.TEXTBEFORE($D1297,"高専")&amp;$C1297,IF($B1297=8,$C1297&amp;"（"&amp;$D1297&amp;"）",IF($B1297=9,$D1297,""))))))</f>
        <v>羽生実業高等学校</v>
      </c>
    </row>
    <row r="1298" spans="1:8">
      <c r="A1298" s="4">
        <v>2</v>
      </c>
      <c r="B1298" s="7">
        <v>1</v>
      </c>
      <c r="C1298" s="7" t="str">
        <f t="shared" si="40"/>
        <v>高等学校</v>
      </c>
      <c r="D1298" s="7" t="s">
        <v>9121</v>
      </c>
      <c r="E1298" s="8" t="s">
        <v>9122</v>
      </c>
      <c r="F1298" s="4" t="str">
        <f>IFERROR(IF(VALUE(LEFT($E1298,5))&gt;50000,"",_xlfn.XLOOKUP(IF(VALUE(LEFT($E1298,2))&gt;9,VALUE(LEFT($E1298,2)),"0"&amp;VALUE(LEFT($E1298,2))),Sheet1!$E:$E,Sheet1!$F:$F)),"")</f>
        <v>埼玉県</v>
      </c>
      <c r="G1298" s="4" t="str">
        <f t="shared" si="41"/>
        <v>公立</v>
      </c>
      <c r="H1298" s="7" t="str">
        <f>IF($D1298="上記以外の高等学校等",_xlfn.XLOOKUP(IF(VALUE(LEFT($E1298,2))&gt;10,VALUE(LEFT($E1298,2)),"0"&amp;VALUE(LEFT($E1298,2))),Sheet1!$E:$E,Sheet1!$F:$F)&amp;"所在の"&amp;$D1298,IF(OR($B1298=1,$B1298=2),$D1298&amp;$C1298,IF($B1298=3,$D1298&amp;"学校",IF($B1298=6,_xlfn.TEXTBEFORE($D1298,"高専")&amp;$C1298,IF($B1298=8,$C1298&amp;"（"&amp;$D1298&amp;"）",IF($B1298=9,$D1298,""))))))</f>
        <v>大宮中央高等学校</v>
      </c>
    </row>
    <row r="1299" spans="1:8">
      <c r="A1299" s="4">
        <v>2</v>
      </c>
      <c r="B1299" s="7">
        <v>1</v>
      </c>
      <c r="C1299" s="7" t="str">
        <f t="shared" si="40"/>
        <v>高等学校</v>
      </c>
      <c r="D1299" s="7" t="s">
        <v>9119</v>
      </c>
      <c r="E1299" s="8" t="s">
        <v>9120</v>
      </c>
      <c r="F1299" s="4" t="str">
        <f>IFERROR(IF(VALUE(LEFT($E1299,5))&gt;50000,"",_xlfn.XLOOKUP(IF(VALUE(LEFT($E1299,2))&gt;9,VALUE(LEFT($E1299,2)),"0"&amp;VALUE(LEFT($E1299,2))),Sheet1!$E:$E,Sheet1!$F:$F)),"")</f>
        <v>埼玉県</v>
      </c>
      <c r="G1299" s="4" t="str">
        <f t="shared" si="41"/>
        <v>公立</v>
      </c>
      <c r="H1299" s="7" t="str">
        <f>IF($D1299="上記以外の高等学校等",_xlfn.XLOOKUP(IF(VALUE(LEFT($E1299,2))&gt;10,VALUE(LEFT($E1299,2)),"0"&amp;VALUE(LEFT($E1299,2))),Sheet1!$E:$E,Sheet1!$F:$F)&amp;"所在の"&amp;$D1299,IF(OR($B1299=1,$B1299=2),$D1299&amp;$C1299,IF($B1299=3,$D1299&amp;"学校",IF($B1299=6,_xlfn.TEXTBEFORE($D1299,"高専")&amp;$C1299,IF($B1299=8,$C1299&amp;"（"&amp;$D1299&amp;"）",IF($B1299=9,$D1299,""))))))</f>
        <v>羽生高等学校</v>
      </c>
    </row>
    <row r="1300" spans="1:8">
      <c r="A1300" s="4">
        <v>2</v>
      </c>
      <c r="B1300" s="7">
        <v>1</v>
      </c>
      <c r="C1300" s="7" t="str">
        <f t="shared" si="40"/>
        <v>高等学校</v>
      </c>
      <c r="D1300" s="7" t="s">
        <v>9117</v>
      </c>
      <c r="E1300" s="8" t="s">
        <v>9118</v>
      </c>
      <c r="F1300" s="4" t="str">
        <f>IFERROR(IF(VALUE(LEFT($E1300,5))&gt;50000,"",_xlfn.XLOOKUP(IF(VALUE(LEFT($E1300,2))&gt;9,VALUE(LEFT($E1300,2)),"0"&amp;VALUE(LEFT($E1300,2))),Sheet1!$E:$E,Sheet1!$F:$F)),"")</f>
        <v>埼玉県</v>
      </c>
      <c r="G1300" s="4" t="str">
        <f t="shared" si="41"/>
        <v>公立</v>
      </c>
      <c r="H1300" s="7" t="str">
        <f>IF($D1300="上記以外の高等学校等",_xlfn.XLOOKUP(IF(VALUE(LEFT($E1300,2))&gt;10,VALUE(LEFT($E1300,2)),"0"&amp;VALUE(LEFT($E1300,2))),Sheet1!$E:$E,Sheet1!$F:$F)&amp;"所在の"&amp;$D1300,IF(OR($B1300=1,$B1300=2),$D1300&amp;$C1300,IF($B1300=3,$D1300&amp;"学校",IF($B1300=6,_xlfn.TEXTBEFORE($D1300,"高専")&amp;$C1300,IF($B1300=8,$C1300&amp;"（"&amp;$D1300&amp;"）",IF($B1300=9,$D1300,""))))))</f>
        <v>大宮武蔵野高等学校</v>
      </c>
    </row>
    <row r="1301" spans="1:8">
      <c r="A1301" s="4">
        <v>2</v>
      </c>
      <c r="B1301" s="7">
        <v>1</v>
      </c>
      <c r="C1301" s="7" t="str">
        <f t="shared" si="40"/>
        <v>高等学校</v>
      </c>
      <c r="D1301" s="7" t="s">
        <v>9115</v>
      </c>
      <c r="E1301" s="8" t="s">
        <v>9116</v>
      </c>
      <c r="F1301" s="4" t="str">
        <f>IFERROR(IF(VALUE(LEFT($E1301,5))&gt;50000,"",_xlfn.XLOOKUP(IF(VALUE(LEFT($E1301,2))&gt;9,VALUE(LEFT($E1301,2)),"0"&amp;VALUE(LEFT($E1301,2))),Sheet1!$E:$E,Sheet1!$F:$F)),"")</f>
        <v>埼玉県</v>
      </c>
      <c r="G1301" s="4" t="str">
        <f t="shared" si="41"/>
        <v>公立</v>
      </c>
      <c r="H1301" s="7" t="str">
        <f>IF($D1301="上記以外の高等学校等",_xlfn.XLOOKUP(IF(VALUE(LEFT($E1301,2))&gt;10,VALUE(LEFT($E1301,2)),"0"&amp;VALUE(LEFT($E1301,2))),Sheet1!$E:$E,Sheet1!$F:$F)&amp;"所在の"&amp;$D1301,IF(OR($B1301=1,$B1301=2),$D1301&amp;$C1301,IF($B1301=3,$D1301&amp;"学校",IF($B1301=6,_xlfn.TEXTBEFORE($D1301,"高専")&amp;$C1301,IF($B1301=8,$C1301&amp;"（"&amp;$D1301&amp;"）",IF($B1301=9,$D1301,""))))))</f>
        <v>草加南高等学校</v>
      </c>
    </row>
    <row r="1302" spans="1:8">
      <c r="A1302" s="4">
        <v>2</v>
      </c>
      <c r="B1302" s="7">
        <v>1</v>
      </c>
      <c r="C1302" s="7" t="str">
        <f t="shared" si="40"/>
        <v>高等学校</v>
      </c>
      <c r="D1302" s="7" t="s">
        <v>6089</v>
      </c>
      <c r="E1302" s="8" t="s">
        <v>9114</v>
      </c>
      <c r="F1302" s="4" t="str">
        <f>IFERROR(IF(VALUE(LEFT($E1302,5))&gt;50000,"",_xlfn.XLOOKUP(IF(VALUE(LEFT($E1302,2))&gt;9,VALUE(LEFT($E1302,2)),"0"&amp;VALUE(LEFT($E1302,2))),Sheet1!$E:$E,Sheet1!$F:$F)),"")</f>
        <v>埼玉県</v>
      </c>
      <c r="G1302" s="4" t="str">
        <f t="shared" si="41"/>
        <v>公立</v>
      </c>
      <c r="H1302" s="7" t="str">
        <f>IF($D1302="上記以外の高等学校等",_xlfn.XLOOKUP(IF(VALUE(LEFT($E1302,2))&gt;10,VALUE(LEFT($E1302,2)),"0"&amp;VALUE(LEFT($E1302,2))),Sheet1!$E:$E,Sheet1!$F:$F)&amp;"所在の"&amp;$D1302,IF(OR($B1302=1,$B1302=2),$D1302&amp;$C1302,IF($B1302=3,$D1302&amp;"学校",IF($B1302=6,_xlfn.TEXTBEFORE($D1302,"高専")&amp;$C1302,IF($B1302=8,$C1302&amp;"（"&amp;$D1302&amp;"）",IF($B1302=9,$D1302,""))))))</f>
        <v>富士見高等学校</v>
      </c>
    </row>
    <row r="1303" spans="1:8">
      <c r="A1303" s="4">
        <v>2</v>
      </c>
      <c r="B1303" s="7">
        <v>1</v>
      </c>
      <c r="C1303" s="7" t="str">
        <f t="shared" si="40"/>
        <v>高等学校</v>
      </c>
      <c r="D1303" s="7" t="s">
        <v>9112</v>
      </c>
      <c r="E1303" s="8" t="s">
        <v>9113</v>
      </c>
      <c r="F1303" s="4" t="str">
        <f>IFERROR(IF(VALUE(LEFT($E1303,5))&gt;50000,"",_xlfn.XLOOKUP(IF(VALUE(LEFT($E1303,2))&gt;9,VALUE(LEFT($E1303,2)),"0"&amp;VALUE(LEFT($E1303,2))),Sheet1!$E:$E,Sheet1!$F:$F)),"")</f>
        <v>埼玉県</v>
      </c>
      <c r="G1303" s="4" t="str">
        <f t="shared" si="41"/>
        <v>公立</v>
      </c>
      <c r="H1303" s="7" t="str">
        <f>IF($D1303="上記以外の高等学校等",_xlfn.XLOOKUP(IF(VALUE(LEFT($E1303,2))&gt;10,VALUE(LEFT($E1303,2)),"0"&amp;VALUE(LEFT($E1303,2))),Sheet1!$E:$E,Sheet1!$F:$F)&amp;"所在の"&amp;$D1303,IF(OR($B1303=1,$B1303=2),$D1303&amp;$C1303,IF($B1303=3,$D1303&amp;"学校",IF($B1303=6,_xlfn.TEXTBEFORE($D1303,"高専")&amp;$C1303,IF($B1303=8,$C1303&amp;"（"&amp;$D1303&amp;"）",IF($B1303=9,$D1303,""))))))</f>
        <v>滑川総合高等学校</v>
      </c>
    </row>
    <row r="1304" spans="1:8">
      <c r="A1304" s="4">
        <v>2</v>
      </c>
      <c r="B1304" s="7">
        <v>1</v>
      </c>
      <c r="C1304" s="7" t="str">
        <f t="shared" si="40"/>
        <v>高等学校</v>
      </c>
      <c r="D1304" s="7" t="s">
        <v>9110</v>
      </c>
      <c r="E1304" s="8" t="s">
        <v>9111</v>
      </c>
      <c r="F1304" s="4" t="str">
        <f>IFERROR(IF(VALUE(LEFT($E1304,5))&gt;50000,"",_xlfn.XLOOKUP(IF(VALUE(LEFT($E1304,2))&gt;9,VALUE(LEFT($E1304,2)),"0"&amp;VALUE(LEFT($E1304,2))),Sheet1!$E:$E,Sheet1!$F:$F)),"")</f>
        <v>埼玉県</v>
      </c>
      <c r="G1304" s="4" t="str">
        <f t="shared" si="41"/>
        <v>公立</v>
      </c>
      <c r="H1304" s="7" t="str">
        <f>IF($D1304="上記以外の高等学校等",_xlfn.XLOOKUP(IF(VALUE(LEFT($E1304,2))&gt;10,VALUE(LEFT($E1304,2)),"0"&amp;VALUE(LEFT($E1304,2))),Sheet1!$E:$E,Sheet1!$F:$F)&amp;"所在の"&amp;$D1304,IF(OR($B1304=1,$B1304=2),$D1304&amp;$C1304,IF($B1304=3,$D1304&amp;"学校",IF($B1304=6,_xlfn.TEXTBEFORE($D1304,"高専")&amp;$C1304,IF($B1304=8,$C1304&amp;"（"&amp;$D1304&amp;"）",IF($B1304=9,$D1304,""))))))</f>
        <v>羽生第一高等学校</v>
      </c>
    </row>
    <row r="1305" spans="1:8">
      <c r="A1305" s="4">
        <v>2</v>
      </c>
      <c r="B1305" s="7">
        <v>1</v>
      </c>
      <c r="C1305" s="7" t="str">
        <f t="shared" si="40"/>
        <v>高等学校</v>
      </c>
      <c r="D1305" s="7" t="s">
        <v>9108</v>
      </c>
      <c r="E1305" s="8" t="s">
        <v>9109</v>
      </c>
      <c r="F1305" s="4" t="str">
        <f>IFERROR(IF(VALUE(LEFT($E1305,5))&gt;50000,"",_xlfn.XLOOKUP(IF(VALUE(LEFT($E1305,2))&gt;9,VALUE(LEFT($E1305,2)),"0"&amp;VALUE(LEFT($E1305,2))),Sheet1!$E:$E,Sheet1!$F:$F)),"")</f>
        <v>埼玉県</v>
      </c>
      <c r="G1305" s="4" t="str">
        <f t="shared" si="41"/>
        <v>公立</v>
      </c>
      <c r="H1305" s="7" t="str">
        <f>IF($D1305="上記以外の高等学校等",_xlfn.XLOOKUP(IF(VALUE(LEFT($E1305,2))&gt;10,VALUE(LEFT($E1305,2)),"0"&amp;VALUE(LEFT($E1305,2))),Sheet1!$E:$E,Sheet1!$F:$F)&amp;"所在の"&amp;$D1305,IF(OR($B1305=1,$B1305=2),$D1305&amp;$C1305,IF($B1305=3,$D1305&amp;"学校",IF($B1305=6,_xlfn.TEXTBEFORE($D1305,"高専")&amp;$C1305,IF($B1305=8,$C1305&amp;"（"&amp;$D1305&amp;"）",IF($B1305=9,$D1305,""))))))</f>
        <v>上尾南高等学校</v>
      </c>
    </row>
    <row r="1306" spans="1:8">
      <c r="A1306" s="4">
        <v>2</v>
      </c>
      <c r="B1306" s="7">
        <v>1</v>
      </c>
      <c r="C1306" s="7" t="str">
        <f t="shared" si="40"/>
        <v>高等学校</v>
      </c>
      <c r="D1306" s="7" t="s">
        <v>9106</v>
      </c>
      <c r="E1306" s="8" t="s">
        <v>9107</v>
      </c>
      <c r="F1306" s="4" t="str">
        <f>IFERROR(IF(VALUE(LEFT($E1306,5))&gt;50000,"",_xlfn.XLOOKUP(IF(VALUE(LEFT($E1306,2))&gt;9,VALUE(LEFT($E1306,2)),"0"&amp;VALUE(LEFT($E1306,2))),Sheet1!$E:$E,Sheet1!$F:$F)),"")</f>
        <v>埼玉県</v>
      </c>
      <c r="G1306" s="4" t="str">
        <f t="shared" si="41"/>
        <v>公立</v>
      </c>
      <c r="H1306" s="7" t="str">
        <f>IF($D1306="上記以外の高等学校等",_xlfn.XLOOKUP(IF(VALUE(LEFT($E1306,2))&gt;10,VALUE(LEFT($E1306,2)),"0"&amp;VALUE(LEFT($E1306,2))),Sheet1!$E:$E,Sheet1!$F:$F)&amp;"所在の"&amp;$D1306,IF(OR($B1306=1,$B1306=2),$D1306&amp;$C1306,IF($B1306=3,$D1306&amp;"学校",IF($B1306=6,_xlfn.TEXTBEFORE($D1306,"高専")&amp;$C1306,IF($B1306=8,$C1306&amp;"（"&amp;$D1306&amp;"）",IF($B1306=9,$D1306,""))))))</f>
        <v>春日部東高等学校</v>
      </c>
    </row>
    <row r="1307" spans="1:8">
      <c r="A1307" s="4">
        <v>2</v>
      </c>
      <c r="B1307" s="7">
        <v>1</v>
      </c>
      <c r="C1307" s="7" t="str">
        <f t="shared" si="40"/>
        <v>高等学校</v>
      </c>
      <c r="D1307" s="7" t="s">
        <v>9104</v>
      </c>
      <c r="E1307" s="8" t="s">
        <v>9105</v>
      </c>
      <c r="F1307" s="4" t="str">
        <f>IFERROR(IF(VALUE(LEFT($E1307,5))&gt;50000,"",_xlfn.XLOOKUP(IF(VALUE(LEFT($E1307,2))&gt;9,VALUE(LEFT($E1307,2)),"0"&amp;VALUE(LEFT($E1307,2))),Sheet1!$E:$E,Sheet1!$F:$F)),"")</f>
        <v>埼玉県</v>
      </c>
      <c r="G1307" s="4" t="str">
        <f t="shared" si="41"/>
        <v>公立</v>
      </c>
      <c r="H1307" s="7" t="str">
        <f>IF($D1307="上記以外の高等学校等",_xlfn.XLOOKUP(IF(VALUE(LEFT($E1307,2))&gt;10,VALUE(LEFT($E1307,2)),"0"&amp;VALUE(LEFT($E1307,2))),Sheet1!$E:$E,Sheet1!$F:$F)&amp;"所在の"&amp;$D1307,IF(OR($B1307=1,$B1307=2),$D1307&amp;$C1307,IF($B1307=3,$D1307&amp;"学校",IF($B1307=6,_xlfn.TEXTBEFORE($D1307,"高専")&amp;$C1307,IF($B1307=8,$C1307&amp;"（"&amp;$D1307&amp;"）",IF($B1307=9,$D1307,""))))))</f>
        <v>白岡高等学校</v>
      </c>
    </row>
    <row r="1308" spans="1:8">
      <c r="A1308" s="4">
        <v>2</v>
      </c>
      <c r="B1308" s="7">
        <v>1</v>
      </c>
      <c r="C1308" s="7" t="str">
        <f t="shared" si="40"/>
        <v>高等学校</v>
      </c>
      <c r="D1308" s="7" t="s">
        <v>9102</v>
      </c>
      <c r="E1308" s="8" t="s">
        <v>9103</v>
      </c>
      <c r="F1308" s="4" t="str">
        <f>IFERROR(IF(VALUE(LEFT($E1308,5))&gt;50000,"",_xlfn.XLOOKUP(IF(VALUE(LEFT($E1308,2))&gt;9,VALUE(LEFT($E1308,2)),"0"&amp;VALUE(LEFT($E1308,2))),Sheet1!$E:$E,Sheet1!$F:$F)),"")</f>
        <v>埼玉県</v>
      </c>
      <c r="G1308" s="4" t="str">
        <f t="shared" si="41"/>
        <v>公立</v>
      </c>
      <c r="H1308" s="7" t="str">
        <f>IF($D1308="上記以外の高等学校等",_xlfn.XLOOKUP(IF(VALUE(LEFT($E1308,2))&gt;10,VALUE(LEFT($E1308,2)),"0"&amp;VALUE(LEFT($E1308,2))),Sheet1!$E:$E,Sheet1!$F:$F)&amp;"所在の"&amp;$D1308,IF(OR($B1308=1,$B1308=2),$D1308&amp;$C1308,IF($B1308=3,$D1308&amp;"学校",IF($B1308=6,_xlfn.TEXTBEFORE($D1308,"高専")&amp;$C1308,IF($B1308=8,$C1308&amp;"（"&amp;$D1308&amp;"）",IF($B1308=9,$D1308,""))))))</f>
        <v>杉戸高等学校</v>
      </c>
    </row>
    <row r="1309" spans="1:8">
      <c r="A1309" s="4">
        <v>3</v>
      </c>
      <c r="B1309" s="7">
        <v>1</v>
      </c>
      <c r="C1309" s="7" t="str">
        <f t="shared" si="40"/>
        <v>高等学校</v>
      </c>
      <c r="D1309" s="7" t="s">
        <v>9100</v>
      </c>
      <c r="E1309" s="8" t="s">
        <v>9101</v>
      </c>
      <c r="F1309" s="4" t="str">
        <f>IFERROR(IF(VALUE(LEFT($E1309,5))&gt;50000,"",_xlfn.XLOOKUP(IF(VALUE(LEFT($E1309,2))&gt;9,VALUE(LEFT($E1309,2)),"0"&amp;VALUE(LEFT($E1309,2))),Sheet1!$E:$E,Sheet1!$F:$F)),"")</f>
        <v>埼玉県</v>
      </c>
      <c r="G1309" s="4" t="str">
        <f t="shared" si="41"/>
        <v>公立</v>
      </c>
      <c r="H1309" s="7" t="str">
        <f>IF($D1309="上記以外の高等学校等",_xlfn.XLOOKUP(IF(VALUE(LEFT($E1309,2))&gt;10,VALUE(LEFT($E1309,2)),"0"&amp;VALUE(LEFT($E1309,2))),Sheet1!$E:$E,Sheet1!$F:$F)&amp;"所在の"&amp;$D1309,IF(OR($B1309=1,$B1309=2),$D1309&amp;$C1309,IF($B1309=3,$D1309&amp;"学校",IF($B1309=6,_xlfn.TEXTBEFORE($D1309,"高専")&amp;$C1309,IF($B1309=8,$C1309&amp;"（"&amp;$D1309&amp;"）",IF($B1309=9,$D1309,""))))))</f>
        <v>浦和（市立）高等学校</v>
      </c>
    </row>
    <row r="1310" spans="1:8">
      <c r="A1310" s="4">
        <v>3</v>
      </c>
      <c r="B1310" s="7">
        <v>1</v>
      </c>
      <c r="C1310" s="7" t="str">
        <f t="shared" si="40"/>
        <v>高等学校</v>
      </c>
      <c r="D1310" s="7" t="s">
        <v>9098</v>
      </c>
      <c r="E1310" s="8" t="s">
        <v>9099</v>
      </c>
      <c r="F1310" s="4" t="str">
        <f>IFERROR(IF(VALUE(LEFT($E1310,5))&gt;50000,"",_xlfn.XLOOKUP(IF(VALUE(LEFT($E1310,2))&gt;9,VALUE(LEFT($E1310,2)),"0"&amp;VALUE(LEFT($E1310,2))),Sheet1!$E:$E,Sheet1!$F:$F)),"")</f>
        <v>埼玉県</v>
      </c>
      <c r="G1310" s="4" t="str">
        <f t="shared" si="41"/>
        <v>公立</v>
      </c>
      <c r="H1310" s="7" t="str">
        <f>IF($D1310="上記以外の高等学校等",_xlfn.XLOOKUP(IF(VALUE(LEFT($E1310,2))&gt;10,VALUE(LEFT($E1310,2)),"0"&amp;VALUE(LEFT($E1310,2))),Sheet1!$E:$E,Sheet1!$F:$F)&amp;"所在の"&amp;$D1310,IF(OR($B1310=1,$B1310=2),$D1310&amp;$C1310,IF($B1310=3,$D1310&amp;"学校",IF($B1310=6,_xlfn.TEXTBEFORE($D1310,"高専")&amp;$C1310,IF($B1310=8,$C1310&amp;"（"&amp;$D1310&amp;"）",IF($B1310=9,$D1310,""))))))</f>
        <v>川越（市立）高等学校</v>
      </c>
    </row>
    <row r="1311" spans="1:8">
      <c r="A1311" s="4">
        <v>3</v>
      </c>
      <c r="B1311" s="7">
        <v>1</v>
      </c>
      <c r="C1311" s="7" t="str">
        <f t="shared" si="40"/>
        <v>高等学校</v>
      </c>
      <c r="D1311" s="7" t="s">
        <v>9096</v>
      </c>
      <c r="E1311" s="8" t="s">
        <v>9097</v>
      </c>
      <c r="F1311" s="4" t="str">
        <f>IFERROR(IF(VALUE(LEFT($E1311,5))&gt;50000,"",_xlfn.XLOOKUP(IF(VALUE(LEFT($E1311,2))&gt;9,VALUE(LEFT($E1311,2)),"0"&amp;VALUE(LEFT($E1311,2))),Sheet1!$E:$E,Sheet1!$F:$F)),"")</f>
        <v>埼玉県</v>
      </c>
      <c r="G1311" s="4" t="str">
        <f t="shared" si="41"/>
        <v>公立</v>
      </c>
      <c r="H1311" s="7" t="str">
        <f>IF($D1311="上記以外の高等学校等",_xlfn.XLOOKUP(IF(VALUE(LEFT($E1311,2))&gt;10,VALUE(LEFT($E1311,2)),"0"&amp;VALUE(LEFT($E1311,2))),Sheet1!$E:$E,Sheet1!$F:$F)&amp;"所在の"&amp;$D1311,IF(OR($B1311=1,$B1311=2),$D1311&amp;$C1311,IF($B1311=3,$D1311&amp;"学校",IF($B1311=6,_xlfn.TEXTBEFORE($D1311,"高専")&amp;$C1311,IF($B1311=8,$C1311&amp;"（"&amp;$D1311&amp;"）",IF($B1311=9,$D1311,""))))))</f>
        <v>大宮北高等学校</v>
      </c>
    </row>
    <row r="1312" spans="1:8">
      <c r="A1312" s="4">
        <v>3</v>
      </c>
      <c r="B1312" s="7">
        <v>1</v>
      </c>
      <c r="C1312" s="7" t="str">
        <f t="shared" si="40"/>
        <v>高等学校</v>
      </c>
      <c r="D1312" s="7" t="s">
        <v>9094</v>
      </c>
      <c r="E1312" s="8" t="s">
        <v>9095</v>
      </c>
      <c r="F1312" s="4" t="str">
        <f>IFERROR(IF(VALUE(LEFT($E1312,5))&gt;50000,"",_xlfn.XLOOKUP(IF(VALUE(LEFT($E1312,2))&gt;9,VALUE(LEFT($E1312,2)),"0"&amp;VALUE(LEFT($E1312,2))),Sheet1!$E:$E,Sheet1!$F:$F)),"")</f>
        <v>埼玉県</v>
      </c>
      <c r="G1312" s="4" t="str">
        <f t="shared" si="41"/>
        <v>公立</v>
      </c>
      <c r="H1312" s="7" t="str">
        <f>IF($D1312="上記以外の高等学校等",_xlfn.XLOOKUP(IF(VALUE(LEFT($E1312,2))&gt;10,VALUE(LEFT($E1312,2)),"0"&amp;VALUE(LEFT($E1312,2))),Sheet1!$E:$E,Sheet1!$F:$F)&amp;"所在の"&amp;$D1312,IF(OR($B1312=1,$B1312=2),$D1312&amp;$C1312,IF($B1312=3,$D1312&amp;"学校",IF($B1312=6,_xlfn.TEXTBEFORE($D1312,"高専")&amp;$C1312,IF($B1312=8,$C1312&amp;"（"&amp;$D1312&amp;"）",IF($B1312=9,$D1312,""))))))</f>
        <v>浦和南高等学校</v>
      </c>
    </row>
    <row r="1313" spans="1:8">
      <c r="A1313" s="4">
        <v>2</v>
      </c>
      <c r="B1313" s="7">
        <v>1</v>
      </c>
      <c r="C1313" s="7" t="str">
        <f t="shared" si="40"/>
        <v>高等学校</v>
      </c>
      <c r="D1313" s="7" t="s">
        <v>9092</v>
      </c>
      <c r="E1313" s="8" t="s">
        <v>9093</v>
      </c>
      <c r="F1313" s="4" t="str">
        <f>IFERROR(IF(VALUE(LEFT($E1313,5))&gt;50000,"",_xlfn.XLOOKUP(IF(VALUE(LEFT($E1313,2))&gt;9,VALUE(LEFT($E1313,2)),"0"&amp;VALUE(LEFT($E1313,2))),Sheet1!$E:$E,Sheet1!$F:$F)),"")</f>
        <v>埼玉県</v>
      </c>
      <c r="G1313" s="4" t="str">
        <f t="shared" si="41"/>
        <v>公立</v>
      </c>
      <c r="H1313" s="7" t="str">
        <f>IF($D1313="上記以外の高等学校等",_xlfn.XLOOKUP(IF(VALUE(LEFT($E1313,2))&gt;10,VALUE(LEFT($E1313,2)),"0"&amp;VALUE(LEFT($E1313,2))),Sheet1!$E:$E,Sheet1!$F:$F)&amp;"所在の"&amp;$D1313,IF(OR($B1313=1,$B1313=2),$D1313&amp;$C1313,IF($B1313=3,$D1313&amp;"学校",IF($B1313=6,_xlfn.TEXTBEFORE($D1313,"高専")&amp;$C1313,IF($B1313=8,$C1313&amp;"（"&amp;$D1313&amp;"）",IF($B1313=9,$D1313,""))))))</f>
        <v>川口東高等学校</v>
      </c>
    </row>
    <row r="1314" spans="1:8">
      <c r="A1314" s="4">
        <v>2</v>
      </c>
      <c r="B1314" s="7">
        <v>1</v>
      </c>
      <c r="C1314" s="7" t="str">
        <f t="shared" si="40"/>
        <v>高等学校</v>
      </c>
      <c r="D1314" s="7" t="s">
        <v>9090</v>
      </c>
      <c r="E1314" s="8" t="s">
        <v>9091</v>
      </c>
      <c r="F1314" s="4" t="str">
        <f>IFERROR(IF(VALUE(LEFT($E1314,5))&gt;50000,"",_xlfn.XLOOKUP(IF(VALUE(LEFT($E1314,2))&gt;9,VALUE(LEFT($E1314,2)),"0"&amp;VALUE(LEFT($E1314,2))),Sheet1!$E:$E,Sheet1!$F:$F)),"")</f>
        <v>埼玉県</v>
      </c>
      <c r="G1314" s="4" t="str">
        <f t="shared" si="41"/>
        <v>公立</v>
      </c>
      <c r="H1314" s="7" t="str">
        <f>IF($D1314="上記以外の高等学校等",_xlfn.XLOOKUP(IF(VALUE(LEFT($E1314,2))&gt;10,VALUE(LEFT($E1314,2)),"0"&amp;VALUE(LEFT($E1314,2))),Sheet1!$E:$E,Sheet1!$F:$F)&amp;"所在の"&amp;$D1314,IF(OR($B1314=1,$B1314=2),$D1314&amp;$C1314,IF($B1314=3,$D1314&amp;"学校",IF($B1314=6,_xlfn.TEXTBEFORE($D1314,"高専")&amp;$C1314,IF($B1314=8,$C1314&amp;"（"&amp;$D1314&amp;"）",IF($B1314=9,$D1314,""))))))</f>
        <v>浦和北高等学校</v>
      </c>
    </row>
    <row r="1315" spans="1:8">
      <c r="A1315" s="4">
        <v>2</v>
      </c>
      <c r="B1315" s="7">
        <v>1</v>
      </c>
      <c r="C1315" s="7" t="str">
        <f t="shared" si="40"/>
        <v>高等学校</v>
      </c>
      <c r="D1315" s="7" t="s">
        <v>9088</v>
      </c>
      <c r="E1315" s="8" t="s">
        <v>9089</v>
      </c>
      <c r="F1315" s="4" t="str">
        <f>IFERROR(IF(VALUE(LEFT($E1315,5))&gt;50000,"",_xlfn.XLOOKUP(IF(VALUE(LEFT($E1315,2))&gt;9,VALUE(LEFT($E1315,2)),"0"&amp;VALUE(LEFT($E1315,2))),Sheet1!$E:$E,Sheet1!$F:$F)),"")</f>
        <v>埼玉県</v>
      </c>
      <c r="G1315" s="4" t="str">
        <f t="shared" si="41"/>
        <v>公立</v>
      </c>
      <c r="H1315" s="7" t="str">
        <f>IF($D1315="上記以外の高等学校等",_xlfn.XLOOKUP(IF(VALUE(LEFT($E1315,2))&gt;10,VALUE(LEFT($E1315,2)),"0"&amp;VALUE(LEFT($E1315,2))),Sheet1!$E:$E,Sheet1!$F:$F)&amp;"所在の"&amp;$D1315,IF(OR($B1315=1,$B1315=2),$D1315&amp;$C1315,IF($B1315=3,$D1315&amp;"学校",IF($B1315=6,_xlfn.TEXTBEFORE($D1315,"高専")&amp;$C1315,IF($B1315=8,$C1315&amp;"（"&amp;$D1315&amp;"）",IF($B1315=9,$D1315,""))))))</f>
        <v>鷲宮高等学校</v>
      </c>
    </row>
    <row r="1316" spans="1:8">
      <c r="A1316" s="4">
        <v>2</v>
      </c>
      <c r="B1316" s="7">
        <v>1</v>
      </c>
      <c r="C1316" s="7" t="str">
        <f t="shared" si="40"/>
        <v>高等学校</v>
      </c>
      <c r="D1316" s="7" t="s">
        <v>9086</v>
      </c>
      <c r="E1316" s="8" t="s">
        <v>9087</v>
      </c>
      <c r="F1316" s="4" t="str">
        <f>IFERROR(IF(VALUE(LEFT($E1316,5))&gt;50000,"",_xlfn.XLOOKUP(IF(VALUE(LEFT($E1316,2))&gt;9,VALUE(LEFT($E1316,2)),"0"&amp;VALUE(LEFT($E1316,2))),Sheet1!$E:$E,Sheet1!$F:$F)),"")</f>
        <v>埼玉県</v>
      </c>
      <c r="G1316" s="4" t="str">
        <f t="shared" si="41"/>
        <v>公立</v>
      </c>
      <c r="H1316" s="7" t="str">
        <f>IF($D1316="上記以外の高等学校等",_xlfn.XLOOKUP(IF(VALUE(LEFT($E1316,2))&gt;10,VALUE(LEFT($E1316,2)),"0"&amp;VALUE(LEFT($E1316,2))),Sheet1!$E:$E,Sheet1!$F:$F)&amp;"所在の"&amp;$D1316,IF(OR($B1316=1,$B1316=2),$D1316&amp;$C1316,IF($B1316=3,$D1316&amp;"学校",IF($B1316=6,_xlfn.TEXTBEFORE($D1316,"高専")&amp;$C1316,IF($B1316=8,$C1316&amp;"（"&amp;$D1316&amp;"）",IF($B1316=9,$D1316,""))))))</f>
        <v>朝霞西高等学校</v>
      </c>
    </row>
    <row r="1317" spans="1:8">
      <c r="A1317" s="4">
        <v>2</v>
      </c>
      <c r="B1317" s="7">
        <v>1</v>
      </c>
      <c r="C1317" s="7" t="str">
        <f t="shared" si="40"/>
        <v>高等学校</v>
      </c>
      <c r="D1317" s="7" t="s">
        <v>9084</v>
      </c>
      <c r="E1317" s="8" t="s">
        <v>9085</v>
      </c>
      <c r="F1317" s="4" t="str">
        <f>IFERROR(IF(VALUE(LEFT($E1317,5))&gt;50000,"",_xlfn.XLOOKUP(IF(VALUE(LEFT($E1317,2))&gt;9,VALUE(LEFT($E1317,2)),"0"&amp;VALUE(LEFT($E1317,2))),Sheet1!$E:$E,Sheet1!$F:$F)),"")</f>
        <v>埼玉県</v>
      </c>
      <c r="G1317" s="4" t="str">
        <f t="shared" si="41"/>
        <v>公立</v>
      </c>
      <c r="H1317" s="7" t="str">
        <f>IF($D1317="上記以外の高等学校等",_xlfn.XLOOKUP(IF(VALUE(LEFT($E1317,2))&gt;10,VALUE(LEFT($E1317,2)),"0"&amp;VALUE(LEFT($E1317,2))),Sheet1!$E:$E,Sheet1!$F:$F)&amp;"所在の"&amp;$D1317,IF(OR($B1317=1,$B1317=2),$D1317&amp;$C1317,IF($B1317=3,$D1317&amp;"学校",IF($B1317=6,_xlfn.TEXTBEFORE($D1317,"高専")&amp;$C1317,IF($B1317=8,$C1317&amp;"（"&amp;$D1317&amp;"）",IF($B1317=9,$D1317,""))))))</f>
        <v>川越西高等学校</v>
      </c>
    </row>
    <row r="1318" spans="1:8">
      <c r="A1318" s="4">
        <v>2</v>
      </c>
      <c r="B1318" s="7">
        <v>1</v>
      </c>
      <c r="C1318" s="7" t="str">
        <f t="shared" si="40"/>
        <v>高等学校</v>
      </c>
      <c r="D1318" s="7" t="s">
        <v>9082</v>
      </c>
      <c r="E1318" s="8" t="s">
        <v>9083</v>
      </c>
      <c r="F1318" s="4" t="str">
        <f>IFERROR(IF(VALUE(LEFT($E1318,5))&gt;50000,"",_xlfn.XLOOKUP(IF(VALUE(LEFT($E1318,2))&gt;9,VALUE(LEFT($E1318,2)),"0"&amp;VALUE(LEFT($E1318,2))),Sheet1!$E:$E,Sheet1!$F:$F)),"")</f>
        <v>埼玉県</v>
      </c>
      <c r="G1318" s="4" t="str">
        <f t="shared" si="41"/>
        <v>公立</v>
      </c>
      <c r="H1318" s="7" t="str">
        <f>IF($D1318="上記以外の高等学校等",_xlfn.XLOOKUP(IF(VALUE(LEFT($E1318,2))&gt;10,VALUE(LEFT($E1318,2)),"0"&amp;VALUE(LEFT($E1318,2))),Sheet1!$E:$E,Sheet1!$F:$F)&amp;"所在の"&amp;$D1318,IF(OR($B1318=1,$B1318=2),$D1318&amp;$C1318,IF($B1318=3,$D1318&amp;"学校",IF($B1318=6,_xlfn.TEXTBEFORE($D1318,"高専")&amp;$C1318,IF($B1318=8,$C1318&amp;"（"&amp;$D1318&amp;"）",IF($B1318=9,$D1318,""))))))</f>
        <v>越谷西高等学校</v>
      </c>
    </row>
    <row r="1319" spans="1:8">
      <c r="A1319" s="4">
        <v>2</v>
      </c>
      <c r="B1319" s="7">
        <v>1</v>
      </c>
      <c r="C1319" s="7" t="str">
        <f t="shared" si="40"/>
        <v>高等学校</v>
      </c>
      <c r="D1319" s="7" t="s">
        <v>9080</v>
      </c>
      <c r="E1319" s="8" t="s">
        <v>9081</v>
      </c>
      <c r="F1319" s="4" t="str">
        <f>IFERROR(IF(VALUE(LEFT($E1319,5))&gt;50000,"",_xlfn.XLOOKUP(IF(VALUE(LEFT($E1319,2))&gt;9,VALUE(LEFT($E1319,2)),"0"&amp;VALUE(LEFT($E1319,2))),Sheet1!$E:$E,Sheet1!$F:$F)),"")</f>
        <v>埼玉県</v>
      </c>
      <c r="G1319" s="4" t="str">
        <f t="shared" si="41"/>
        <v>公立</v>
      </c>
      <c r="H1319" s="7" t="str">
        <f>IF($D1319="上記以外の高等学校等",_xlfn.XLOOKUP(IF(VALUE(LEFT($E1319,2))&gt;10,VALUE(LEFT($E1319,2)),"0"&amp;VALUE(LEFT($E1319,2))),Sheet1!$E:$E,Sheet1!$F:$F)&amp;"所在の"&amp;$D1319,IF(OR($B1319=1,$B1319=2),$D1319&amp;$C1319,IF($B1319=3,$D1319&amp;"学校",IF($B1319=6,_xlfn.TEXTBEFORE($D1319,"高専")&amp;$C1319,IF($B1319=8,$C1319&amp;"（"&amp;$D1319&amp;"）",IF($B1319=9,$D1319,""))))))</f>
        <v>坂戸西高等学校</v>
      </c>
    </row>
    <row r="1320" spans="1:8">
      <c r="A1320" s="4">
        <v>2</v>
      </c>
      <c r="B1320" s="7">
        <v>1</v>
      </c>
      <c r="C1320" s="7" t="str">
        <f t="shared" si="40"/>
        <v>高等学校</v>
      </c>
      <c r="D1320" s="7" t="s">
        <v>9078</v>
      </c>
      <c r="E1320" s="8" t="s">
        <v>9079</v>
      </c>
      <c r="F1320" s="4" t="str">
        <f>IFERROR(IF(VALUE(LEFT($E1320,5))&gt;50000,"",_xlfn.XLOOKUP(IF(VALUE(LEFT($E1320,2))&gt;9,VALUE(LEFT($E1320,2)),"0"&amp;VALUE(LEFT($E1320,2))),Sheet1!$E:$E,Sheet1!$F:$F)),"")</f>
        <v>埼玉県</v>
      </c>
      <c r="G1320" s="4" t="str">
        <f t="shared" si="41"/>
        <v>公立</v>
      </c>
      <c r="H1320" s="7" t="str">
        <f>IF($D1320="上記以外の高等学校等",_xlfn.XLOOKUP(IF(VALUE(LEFT($E1320,2))&gt;10,VALUE(LEFT($E1320,2)),"0"&amp;VALUE(LEFT($E1320,2))),Sheet1!$E:$E,Sheet1!$F:$F)&amp;"所在の"&amp;$D1320,IF(OR($B1320=1,$B1320=2),$D1320&amp;$C1320,IF($B1320=3,$D1320&amp;"学校",IF($B1320=6,_xlfn.TEXTBEFORE($D1320,"高専")&amp;$C1320,IF($B1320=8,$C1320&amp;"（"&amp;$D1320&amp;"）",IF($B1320=9,$D1320,""))))))</f>
        <v>所沢西高等学校</v>
      </c>
    </row>
    <row r="1321" spans="1:8">
      <c r="A1321" s="4">
        <v>2</v>
      </c>
      <c r="B1321" s="7">
        <v>1</v>
      </c>
      <c r="C1321" s="7" t="str">
        <f t="shared" si="40"/>
        <v>高等学校</v>
      </c>
      <c r="D1321" s="7" t="s">
        <v>9076</v>
      </c>
      <c r="E1321" s="8" t="s">
        <v>9077</v>
      </c>
      <c r="F1321" s="4" t="str">
        <f>IFERROR(IF(VALUE(LEFT($E1321,5))&gt;50000,"",_xlfn.XLOOKUP(IF(VALUE(LEFT($E1321,2))&gt;9,VALUE(LEFT($E1321,2)),"0"&amp;VALUE(LEFT($E1321,2))),Sheet1!$E:$E,Sheet1!$F:$F)),"")</f>
        <v>埼玉県</v>
      </c>
      <c r="G1321" s="4" t="str">
        <f t="shared" si="41"/>
        <v>公立</v>
      </c>
      <c r="H1321" s="7" t="str">
        <f>IF($D1321="上記以外の高等学校等",_xlfn.XLOOKUP(IF(VALUE(LEFT($E1321,2))&gt;10,VALUE(LEFT($E1321,2)),"0"&amp;VALUE(LEFT($E1321,2))),Sheet1!$E:$E,Sheet1!$F:$F)&amp;"所在の"&amp;$D1321,IF(OR($B1321=1,$B1321=2),$D1321&amp;$C1321,IF($B1321=3,$D1321&amp;"学校",IF($B1321=6,_xlfn.TEXTBEFORE($D1321,"高専")&amp;$C1321,IF($B1321=8,$C1321&amp;"（"&amp;$D1321&amp;"）",IF($B1321=9,$D1321,""))))))</f>
        <v>妻沼高等学校</v>
      </c>
    </row>
    <row r="1322" spans="1:8">
      <c r="A1322" s="4">
        <v>2</v>
      </c>
      <c r="B1322" s="7">
        <v>1</v>
      </c>
      <c r="C1322" s="7" t="str">
        <f t="shared" si="40"/>
        <v>高等学校</v>
      </c>
      <c r="D1322" s="7" t="s">
        <v>9074</v>
      </c>
      <c r="E1322" s="8" t="s">
        <v>9075</v>
      </c>
      <c r="F1322" s="4" t="str">
        <f>IFERROR(IF(VALUE(LEFT($E1322,5))&gt;50000,"",_xlfn.XLOOKUP(IF(VALUE(LEFT($E1322,2))&gt;9,VALUE(LEFT($E1322,2)),"0"&amp;VALUE(LEFT($E1322,2))),Sheet1!$E:$E,Sheet1!$F:$F)),"")</f>
        <v>埼玉県</v>
      </c>
      <c r="G1322" s="4" t="str">
        <f t="shared" si="41"/>
        <v>公立</v>
      </c>
      <c r="H1322" s="7" t="str">
        <f>IF($D1322="上記以外の高等学校等",_xlfn.XLOOKUP(IF(VALUE(LEFT($E1322,2))&gt;10,VALUE(LEFT($E1322,2)),"0"&amp;VALUE(LEFT($E1322,2))),Sheet1!$E:$E,Sheet1!$F:$F)&amp;"所在の"&amp;$D1322,IF(OR($B1322=1,$B1322=2),$D1322&amp;$C1322,IF($B1322=3,$D1322&amp;"学校",IF($B1322=6,_xlfn.TEXTBEFORE($D1322,"高専")&amp;$C1322,IF($B1322=8,$C1322&amp;"（"&amp;$D1322&amp;"）",IF($B1322=9,$D1322,""))))))</f>
        <v>大宮東高等学校</v>
      </c>
    </row>
    <row r="1323" spans="1:8">
      <c r="A1323" s="4">
        <v>2</v>
      </c>
      <c r="B1323" s="7">
        <v>1</v>
      </c>
      <c r="C1323" s="7" t="str">
        <f t="shared" si="40"/>
        <v>高等学校</v>
      </c>
      <c r="D1323" s="7" t="s">
        <v>802</v>
      </c>
      <c r="E1323" s="8" t="s">
        <v>9073</v>
      </c>
      <c r="F1323" s="4" t="str">
        <f>IFERROR(IF(VALUE(LEFT($E1323,5))&gt;50000,"",_xlfn.XLOOKUP(IF(VALUE(LEFT($E1323,2))&gt;9,VALUE(LEFT($E1323,2)),"0"&amp;VALUE(LEFT($E1323,2))),Sheet1!$E:$E,Sheet1!$F:$F)),"")</f>
        <v>埼玉県</v>
      </c>
      <c r="G1323" s="4" t="str">
        <f t="shared" si="41"/>
        <v>公立</v>
      </c>
      <c r="H1323" s="7" t="str">
        <f>IF($D1323="上記以外の高等学校等",_xlfn.XLOOKUP(IF(VALUE(LEFT($E1323,2))&gt;10,VALUE(LEFT($E1323,2)),"0"&amp;VALUE(LEFT($E1323,2))),Sheet1!$E:$E,Sheet1!$F:$F)&amp;"所在の"&amp;$D1323,IF(OR($B1323=1,$B1323=2),$D1323&amp;$C1323,IF($B1323=3,$D1323&amp;"学校",IF($B1323=6,_xlfn.TEXTBEFORE($D1323,"高専")&amp;$C1323,IF($B1323=8,$C1323&amp;"（"&amp;$D1323&amp;"）",IF($B1323=9,$D1323,""))))))</f>
        <v>南稜高等学校</v>
      </c>
    </row>
    <row r="1324" spans="1:8">
      <c r="A1324" s="4">
        <v>2</v>
      </c>
      <c r="B1324" s="7">
        <v>1</v>
      </c>
      <c r="C1324" s="7" t="str">
        <f t="shared" si="40"/>
        <v>高等学校</v>
      </c>
      <c r="D1324" s="7" t="s">
        <v>9071</v>
      </c>
      <c r="E1324" s="8" t="s">
        <v>9072</v>
      </c>
      <c r="F1324" s="4" t="str">
        <f>IFERROR(IF(VALUE(LEFT($E1324,5))&gt;50000,"",_xlfn.XLOOKUP(IF(VALUE(LEFT($E1324,2))&gt;9,VALUE(LEFT($E1324,2)),"0"&amp;VALUE(LEFT($E1324,2))),Sheet1!$E:$E,Sheet1!$F:$F)),"")</f>
        <v>埼玉県</v>
      </c>
      <c r="G1324" s="4" t="str">
        <f t="shared" si="41"/>
        <v>公立</v>
      </c>
      <c r="H1324" s="7" t="str">
        <f>IF($D1324="上記以外の高等学校等",_xlfn.XLOOKUP(IF(VALUE(LEFT($E1324,2))&gt;10,VALUE(LEFT($E1324,2)),"0"&amp;VALUE(LEFT($E1324,2))),Sheet1!$E:$E,Sheet1!$F:$F)&amp;"所在の"&amp;$D1324,IF(OR($B1324=1,$B1324=2),$D1324&amp;$C1324,IF($B1324=3,$D1324&amp;"学校",IF($B1324=6,_xlfn.TEXTBEFORE($D1324,"高専")&amp;$C1324,IF($B1324=8,$C1324&amp;"（"&amp;$D1324&amp;"）",IF($B1324=9,$D1324,""))))))</f>
        <v>桶川西高等学校</v>
      </c>
    </row>
    <row r="1325" spans="1:8">
      <c r="A1325" s="4">
        <v>2</v>
      </c>
      <c r="B1325" s="7">
        <v>1</v>
      </c>
      <c r="C1325" s="7" t="str">
        <f t="shared" si="40"/>
        <v>高等学校</v>
      </c>
      <c r="D1325" s="7" t="s">
        <v>9069</v>
      </c>
      <c r="E1325" s="8" t="s">
        <v>9070</v>
      </c>
      <c r="F1325" s="4" t="str">
        <f>IFERROR(IF(VALUE(LEFT($E1325,5))&gt;50000,"",_xlfn.XLOOKUP(IF(VALUE(LEFT($E1325,2))&gt;9,VALUE(LEFT($E1325,2)),"0"&amp;VALUE(LEFT($E1325,2))),Sheet1!$E:$E,Sheet1!$F:$F)),"")</f>
        <v>埼玉県</v>
      </c>
      <c r="G1325" s="4" t="str">
        <f t="shared" si="41"/>
        <v>公立</v>
      </c>
      <c r="H1325" s="7" t="str">
        <f>IF($D1325="上記以外の高等学校等",_xlfn.XLOOKUP(IF(VALUE(LEFT($E1325,2))&gt;10,VALUE(LEFT($E1325,2)),"0"&amp;VALUE(LEFT($E1325,2))),Sheet1!$E:$E,Sheet1!$F:$F)&amp;"所在の"&amp;$D1325,IF(OR($B1325=1,$B1325=2),$D1325&amp;$C1325,IF($B1325=3,$D1325&amp;"学校",IF($B1325=6,_xlfn.TEXTBEFORE($D1325,"高専")&amp;$C1325,IF($B1325=8,$C1325&amp;"（"&amp;$D1325&amp;"）",IF($B1325=9,$D1325,""))))))</f>
        <v>所沢中央高等学校</v>
      </c>
    </row>
    <row r="1326" spans="1:8">
      <c r="A1326" s="4">
        <v>2</v>
      </c>
      <c r="B1326" s="7">
        <v>1</v>
      </c>
      <c r="C1326" s="7" t="str">
        <f t="shared" si="40"/>
        <v>高等学校</v>
      </c>
      <c r="D1326" s="7" t="s">
        <v>9067</v>
      </c>
      <c r="E1326" s="8" t="s">
        <v>9068</v>
      </c>
      <c r="F1326" s="4" t="str">
        <f>IFERROR(IF(VALUE(LEFT($E1326,5))&gt;50000,"",_xlfn.XLOOKUP(IF(VALUE(LEFT($E1326,2))&gt;9,VALUE(LEFT($E1326,2)),"0"&amp;VALUE(LEFT($E1326,2))),Sheet1!$E:$E,Sheet1!$F:$F)),"")</f>
        <v>埼玉県</v>
      </c>
      <c r="G1326" s="4" t="str">
        <f t="shared" si="41"/>
        <v>公立</v>
      </c>
      <c r="H1326" s="7" t="str">
        <f>IF($D1326="上記以外の高等学校等",_xlfn.XLOOKUP(IF(VALUE(LEFT($E1326,2))&gt;10,VALUE(LEFT($E1326,2)),"0"&amp;VALUE(LEFT($E1326,2))),Sheet1!$E:$E,Sheet1!$F:$F)&amp;"所在の"&amp;$D1326,IF(OR($B1326=1,$B1326=2),$D1326&amp;$C1326,IF($B1326=3,$D1326&amp;"学校",IF($B1326=6,_xlfn.TEXTBEFORE($D1326,"高専")&amp;$C1326,IF($B1326=8,$C1326&amp;"（"&amp;$D1326&amp;"）",IF($B1326=9,$D1326,""))))))</f>
        <v>草加東高等学校</v>
      </c>
    </row>
    <row r="1327" spans="1:8">
      <c r="A1327" s="4">
        <v>2</v>
      </c>
      <c r="B1327" s="7">
        <v>1</v>
      </c>
      <c r="C1327" s="7" t="str">
        <f t="shared" si="40"/>
        <v>高等学校</v>
      </c>
      <c r="D1327" s="7" t="s">
        <v>9065</v>
      </c>
      <c r="E1327" s="8" t="s">
        <v>9066</v>
      </c>
      <c r="F1327" s="4" t="str">
        <f>IFERROR(IF(VALUE(LEFT($E1327,5))&gt;50000,"",_xlfn.XLOOKUP(IF(VALUE(LEFT($E1327,2))&gt;9,VALUE(LEFT($E1327,2)),"0"&amp;VALUE(LEFT($E1327,2))),Sheet1!$E:$E,Sheet1!$F:$F)),"")</f>
        <v>埼玉県</v>
      </c>
      <c r="G1327" s="4" t="str">
        <f t="shared" si="41"/>
        <v>公立</v>
      </c>
      <c r="H1327" s="7" t="str">
        <f>IF($D1327="上記以外の高等学校等",_xlfn.XLOOKUP(IF(VALUE(LEFT($E1327,2))&gt;10,VALUE(LEFT($E1327,2)),"0"&amp;VALUE(LEFT($E1327,2))),Sheet1!$E:$E,Sheet1!$F:$F)&amp;"所在の"&amp;$D1327,IF(OR($B1327=1,$B1327=2),$D1327&amp;$C1327,IF($B1327=3,$D1327&amp;"学校",IF($B1327=6,_xlfn.TEXTBEFORE($D1327,"高専")&amp;$C1327,IF($B1327=8,$C1327&amp;"（"&amp;$D1327&amp;"）",IF($B1327=9,$D1327,""))))))</f>
        <v>三郷北高等学校</v>
      </c>
    </row>
    <row r="1328" spans="1:8">
      <c r="A1328" s="4">
        <v>2</v>
      </c>
      <c r="B1328" s="7">
        <v>1</v>
      </c>
      <c r="C1328" s="7" t="str">
        <f t="shared" si="40"/>
        <v>高等学校</v>
      </c>
      <c r="D1328" s="7" t="s">
        <v>9063</v>
      </c>
      <c r="E1328" s="8" t="s">
        <v>9064</v>
      </c>
      <c r="F1328" s="4" t="str">
        <f>IFERROR(IF(VALUE(LEFT($E1328,5))&gt;50000,"",_xlfn.XLOOKUP(IF(VALUE(LEFT($E1328,2))&gt;9,VALUE(LEFT($E1328,2)),"0"&amp;VALUE(LEFT($E1328,2))),Sheet1!$E:$E,Sheet1!$F:$F)),"")</f>
        <v>埼玉県</v>
      </c>
      <c r="G1328" s="4" t="str">
        <f t="shared" si="41"/>
        <v>公立</v>
      </c>
      <c r="H1328" s="7" t="str">
        <f>IF($D1328="上記以外の高等学校等",_xlfn.XLOOKUP(IF(VALUE(LEFT($E1328,2))&gt;10,VALUE(LEFT($E1328,2)),"0"&amp;VALUE(LEFT($E1328,2))),Sheet1!$E:$E,Sheet1!$F:$F)&amp;"所在の"&amp;$D1328,IF(OR($B1328=1,$B1328=2),$D1328&amp;$C1328,IF($B1328=3,$D1328&amp;"学校",IF($B1328=6,_xlfn.TEXTBEFORE($D1328,"高専")&amp;$C1328,IF($B1328=8,$C1328&amp;"（"&amp;$D1328&amp;"）",IF($B1328=9,$D1328,""))))))</f>
        <v>庄和高等学校</v>
      </c>
    </row>
    <row r="1329" spans="1:8">
      <c r="A1329" s="4">
        <v>2</v>
      </c>
      <c r="B1329" s="7">
        <v>1</v>
      </c>
      <c r="C1329" s="7" t="str">
        <f t="shared" si="40"/>
        <v>高等学校</v>
      </c>
      <c r="D1329" s="7" t="s">
        <v>9061</v>
      </c>
      <c r="E1329" s="8" t="s">
        <v>9062</v>
      </c>
      <c r="F1329" s="4" t="str">
        <f>IFERROR(IF(VALUE(LEFT($E1329,5))&gt;50000,"",_xlfn.XLOOKUP(IF(VALUE(LEFT($E1329,2))&gt;9,VALUE(LEFT($E1329,2)),"0"&amp;VALUE(LEFT($E1329,2))),Sheet1!$E:$E,Sheet1!$F:$F)),"")</f>
        <v>埼玉県</v>
      </c>
      <c r="G1329" s="4" t="str">
        <f t="shared" si="41"/>
        <v>公立</v>
      </c>
      <c r="H1329" s="7" t="str">
        <f>IF($D1329="上記以外の高等学校等",_xlfn.XLOOKUP(IF(VALUE(LEFT($E1329,2))&gt;10,VALUE(LEFT($E1329,2)),"0"&amp;VALUE(LEFT($E1329,2))),Sheet1!$E:$E,Sheet1!$F:$F)&amp;"所在の"&amp;$D1329,IF(OR($B1329=1,$B1329=2),$D1329&amp;$C1329,IF($B1329=3,$D1329&amp;"学校",IF($B1329=6,_xlfn.TEXTBEFORE($D1329,"高専")&amp;$C1329,IF($B1329=8,$C1329&amp;"（"&amp;$D1329&amp;"）",IF($B1329=9,$D1329,""))))))</f>
        <v>松伏高等学校</v>
      </c>
    </row>
    <row r="1330" spans="1:8">
      <c r="A1330" s="4">
        <v>2</v>
      </c>
      <c r="B1330" s="7">
        <v>1</v>
      </c>
      <c r="C1330" s="7" t="str">
        <f t="shared" si="40"/>
        <v>高等学校</v>
      </c>
      <c r="D1330" s="7" t="s">
        <v>9059</v>
      </c>
      <c r="E1330" s="8" t="s">
        <v>9060</v>
      </c>
      <c r="F1330" s="4" t="str">
        <f>IFERROR(IF(VALUE(LEFT($E1330,5))&gt;50000,"",_xlfn.XLOOKUP(IF(VALUE(LEFT($E1330,2))&gt;9,VALUE(LEFT($E1330,2)),"0"&amp;VALUE(LEFT($E1330,2))),Sheet1!$E:$E,Sheet1!$F:$F)),"")</f>
        <v>埼玉県</v>
      </c>
      <c r="G1330" s="4" t="str">
        <f t="shared" si="41"/>
        <v>公立</v>
      </c>
      <c r="H1330" s="7" t="str">
        <f>IF($D1330="上記以外の高等学校等",_xlfn.XLOOKUP(IF(VALUE(LEFT($E1330,2))&gt;10,VALUE(LEFT($E1330,2)),"0"&amp;VALUE(LEFT($E1330,2))),Sheet1!$E:$E,Sheet1!$F:$F)&amp;"所在の"&amp;$D1330,IF(OR($B1330=1,$B1330=2),$D1330&amp;$C1330,IF($B1330=3,$D1330&amp;"学校",IF($B1330=6,_xlfn.TEXTBEFORE($D1330,"高専")&amp;$C1330,IF($B1330=8,$C1330&amp;"（"&amp;$D1330&amp;"）",IF($B1330=9,$D1330,""))))))</f>
        <v>大宮南高等学校</v>
      </c>
    </row>
    <row r="1331" spans="1:8">
      <c r="A1331" s="4">
        <v>2</v>
      </c>
      <c r="B1331" s="7">
        <v>1</v>
      </c>
      <c r="C1331" s="7" t="str">
        <f t="shared" si="40"/>
        <v>高等学校</v>
      </c>
      <c r="D1331" s="7" t="s">
        <v>9057</v>
      </c>
      <c r="E1331" s="8" t="s">
        <v>9058</v>
      </c>
      <c r="F1331" s="4" t="str">
        <f>IFERROR(IF(VALUE(LEFT($E1331,5))&gt;50000,"",_xlfn.XLOOKUP(IF(VALUE(LEFT($E1331,2))&gt;9,VALUE(LEFT($E1331,2)),"0"&amp;VALUE(LEFT($E1331,2))),Sheet1!$E:$E,Sheet1!$F:$F)),"")</f>
        <v>埼玉県</v>
      </c>
      <c r="G1331" s="4" t="str">
        <f t="shared" si="41"/>
        <v>公立</v>
      </c>
      <c r="H1331" s="7" t="str">
        <f>IF($D1331="上記以外の高等学校等",_xlfn.XLOOKUP(IF(VALUE(LEFT($E1331,2))&gt;10,VALUE(LEFT($E1331,2)),"0"&amp;VALUE(LEFT($E1331,2))),Sheet1!$E:$E,Sheet1!$F:$F)&amp;"所在の"&amp;$D1331,IF(OR($B1331=1,$B1331=2),$D1331&amp;$C1331,IF($B1331=3,$D1331&amp;"学校",IF($B1331=6,_xlfn.TEXTBEFORE($D1331,"高専")&amp;$C1331,IF($B1331=8,$C1331&amp;"（"&amp;$D1331&amp;"）",IF($B1331=9,$D1331,""))))))</f>
        <v>狭山清陵高等学校</v>
      </c>
    </row>
    <row r="1332" spans="1:8">
      <c r="A1332" s="4">
        <v>2</v>
      </c>
      <c r="B1332" s="7">
        <v>1</v>
      </c>
      <c r="C1332" s="7" t="str">
        <f t="shared" si="40"/>
        <v>高等学校</v>
      </c>
      <c r="D1332" s="7" t="s">
        <v>9055</v>
      </c>
      <c r="E1332" s="8" t="s">
        <v>9056</v>
      </c>
      <c r="F1332" s="4" t="str">
        <f>IFERROR(IF(VALUE(LEFT($E1332,5))&gt;50000,"",_xlfn.XLOOKUP(IF(VALUE(LEFT($E1332,2))&gt;9,VALUE(LEFT($E1332,2)),"0"&amp;VALUE(LEFT($E1332,2))),Sheet1!$E:$E,Sheet1!$F:$F)),"")</f>
        <v>埼玉県</v>
      </c>
      <c r="G1332" s="4" t="str">
        <f t="shared" si="41"/>
        <v>公立</v>
      </c>
      <c r="H1332" s="7" t="str">
        <f>IF($D1332="上記以外の高等学校等",_xlfn.XLOOKUP(IF(VALUE(LEFT($E1332,2))&gt;10,VALUE(LEFT($E1332,2)),"0"&amp;VALUE(LEFT($E1332,2))),Sheet1!$E:$E,Sheet1!$F:$F)&amp;"所在の"&amp;$D1332,IF(OR($B1332=1,$B1332=2),$D1332&amp;$C1332,IF($B1332=3,$D1332&amp;"学校",IF($B1332=6,_xlfn.TEXTBEFORE($D1332,"高専")&amp;$C1332,IF($B1332=8,$C1332&amp;"（"&amp;$D1332&amp;"）",IF($B1332=9,$D1332,""))))))</f>
        <v>越谷東高等学校</v>
      </c>
    </row>
    <row r="1333" spans="1:8">
      <c r="A1333" s="4">
        <v>2</v>
      </c>
      <c r="B1333" s="7">
        <v>1</v>
      </c>
      <c r="C1333" s="7" t="str">
        <f t="shared" si="40"/>
        <v>高等学校</v>
      </c>
      <c r="D1333" s="7" t="s">
        <v>9053</v>
      </c>
      <c r="E1333" s="8" t="s">
        <v>9054</v>
      </c>
      <c r="F1333" s="4" t="str">
        <f>IFERROR(IF(VALUE(LEFT($E1333,5))&gt;50000,"",_xlfn.XLOOKUP(IF(VALUE(LEFT($E1333,2))&gt;9,VALUE(LEFT($E1333,2)),"0"&amp;VALUE(LEFT($E1333,2))),Sheet1!$E:$E,Sheet1!$F:$F)),"")</f>
        <v>埼玉県</v>
      </c>
      <c r="G1333" s="4" t="str">
        <f t="shared" si="41"/>
        <v>公立</v>
      </c>
      <c r="H1333" s="7" t="str">
        <f>IF($D1333="上記以外の高等学校等",_xlfn.XLOOKUP(IF(VALUE(LEFT($E1333,2))&gt;10,VALUE(LEFT($E1333,2)),"0"&amp;VALUE(LEFT($E1333,2))),Sheet1!$E:$E,Sheet1!$F:$F)&amp;"所在の"&amp;$D1333,IF(OR($B1333=1,$B1333=2),$D1333&amp;$C1333,IF($B1333=3,$D1333&amp;"学校",IF($B1333=6,_xlfn.TEXTBEFORE($D1333,"高専")&amp;$C1333,IF($B1333=8,$C1333&amp;"（"&amp;$D1333&amp;"）",IF($B1333=9,$D1333,""))))))</f>
        <v>宮代高等学校</v>
      </c>
    </row>
    <row r="1334" spans="1:8">
      <c r="A1334" s="4">
        <v>2</v>
      </c>
      <c r="B1334" s="7">
        <v>1</v>
      </c>
      <c r="C1334" s="7" t="str">
        <f t="shared" si="40"/>
        <v>高等学校</v>
      </c>
      <c r="D1334" s="7" t="s">
        <v>9051</v>
      </c>
      <c r="E1334" s="8" t="s">
        <v>9052</v>
      </c>
      <c r="F1334" s="4" t="str">
        <f>IFERROR(IF(VALUE(LEFT($E1334,5))&gt;50000,"",_xlfn.XLOOKUP(IF(VALUE(LEFT($E1334,2))&gt;9,VALUE(LEFT($E1334,2)),"0"&amp;VALUE(LEFT($E1334,2))),Sheet1!$E:$E,Sheet1!$F:$F)),"")</f>
        <v>埼玉県</v>
      </c>
      <c r="G1334" s="4" t="str">
        <f t="shared" si="41"/>
        <v>公立</v>
      </c>
      <c r="H1334" s="7" t="str">
        <f>IF($D1334="上記以外の高等学校等",_xlfn.XLOOKUP(IF(VALUE(LEFT($E1334,2))&gt;10,VALUE(LEFT($E1334,2)),"0"&amp;VALUE(LEFT($E1334,2))),Sheet1!$E:$E,Sheet1!$F:$F)&amp;"所在の"&amp;$D1334,IF(OR($B1334=1,$B1334=2),$D1334&amp;$C1334,IF($B1334=3,$D1334&amp;"学校",IF($B1334=6,_xlfn.TEXTBEFORE($D1334,"高専")&amp;$C1334,IF($B1334=8,$C1334&amp;"（"&amp;$D1334&amp;"）",IF($B1334=9,$D1334,""))))))</f>
        <v>浦和東高等学校</v>
      </c>
    </row>
    <row r="1335" spans="1:8">
      <c r="A1335" s="4">
        <v>2</v>
      </c>
      <c r="B1335" s="7">
        <v>1</v>
      </c>
      <c r="C1335" s="7" t="str">
        <f t="shared" si="40"/>
        <v>高等学校</v>
      </c>
      <c r="D1335" s="7" t="s">
        <v>9049</v>
      </c>
      <c r="E1335" s="8" t="s">
        <v>9050</v>
      </c>
      <c r="F1335" s="4" t="str">
        <f>IFERROR(IF(VALUE(LEFT($E1335,5))&gt;50000,"",_xlfn.XLOOKUP(IF(VALUE(LEFT($E1335,2))&gt;9,VALUE(LEFT($E1335,2)),"0"&amp;VALUE(LEFT($E1335,2))),Sheet1!$E:$E,Sheet1!$F:$F)),"")</f>
        <v>埼玉県</v>
      </c>
      <c r="G1335" s="4" t="str">
        <f t="shared" si="41"/>
        <v>公立</v>
      </c>
      <c r="H1335" s="7" t="str">
        <f>IF($D1335="上記以外の高等学校等",_xlfn.XLOOKUP(IF(VALUE(LEFT($E1335,2))&gt;10,VALUE(LEFT($E1335,2)),"0"&amp;VALUE(LEFT($E1335,2))),Sheet1!$E:$E,Sheet1!$F:$F)&amp;"所在の"&amp;$D1335,IF(OR($B1335=1,$B1335=2),$D1335&amp;$C1335,IF($B1335=3,$D1335&amp;"学校",IF($B1335=6,_xlfn.TEXTBEFORE($D1335,"高専")&amp;$C1335,IF($B1335=8,$C1335&amp;"（"&amp;$D1335&amp;"）",IF($B1335=9,$D1335,""))))))</f>
        <v>上尾橘高等学校</v>
      </c>
    </row>
    <row r="1336" spans="1:8">
      <c r="A1336" s="4">
        <v>2</v>
      </c>
      <c r="B1336" s="7">
        <v>1</v>
      </c>
      <c r="C1336" s="7" t="str">
        <f t="shared" si="40"/>
        <v>高等学校</v>
      </c>
      <c r="D1336" s="7" t="s">
        <v>9047</v>
      </c>
      <c r="E1336" s="8" t="s">
        <v>9048</v>
      </c>
      <c r="F1336" s="4" t="str">
        <f>IFERROR(IF(VALUE(LEFT($E1336,5))&gt;50000,"",_xlfn.XLOOKUP(IF(VALUE(LEFT($E1336,2))&gt;9,VALUE(LEFT($E1336,2)),"0"&amp;VALUE(LEFT($E1336,2))),Sheet1!$E:$E,Sheet1!$F:$F)),"")</f>
        <v>埼玉県</v>
      </c>
      <c r="G1336" s="4" t="str">
        <f t="shared" si="41"/>
        <v>公立</v>
      </c>
      <c r="H1336" s="7" t="str">
        <f>IF($D1336="上記以外の高等学校等",_xlfn.XLOOKUP(IF(VALUE(LEFT($E1336,2))&gt;10,VALUE(LEFT($E1336,2)),"0"&amp;VALUE(LEFT($E1336,2))),Sheet1!$E:$E,Sheet1!$F:$F)&amp;"所在の"&amp;$D1336,IF(OR($B1336=1,$B1336=2),$D1336&amp;$C1336,IF($B1336=3,$D1336&amp;"学校",IF($B1336=6,_xlfn.TEXTBEFORE($D1336,"高専")&amp;$C1336,IF($B1336=8,$C1336&amp;"（"&amp;$D1336&amp;"）",IF($B1336=9,$D1336,""))))))</f>
        <v>新座総合技術高等学校</v>
      </c>
    </row>
    <row r="1337" spans="1:8">
      <c r="A1337" s="4">
        <v>2</v>
      </c>
      <c r="B1337" s="7">
        <v>1</v>
      </c>
      <c r="C1337" s="7" t="str">
        <f t="shared" si="40"/>
        <v>高等学校</v>
      </c>
      <c r="D1337" s="7" t="s">
        <v>9045</v>
      </c>
      <c r="E1337" s="8" t="s">
        <v>9046</v>
      </c>
      <c r="F1337" s="4" t="str">
        <f>IFERROR(IF(VALUE(LEFT($E1337,5))&gt;50000,"",_xlfn.XLOOKUP(IF(VALUE(LEFT($E1337,2))&gt;9,VALUE(LEFT($E1337,2)),"0"&amp;VALUE(LEFT($E1337,2))),Sheet1!$E:$E,Sheet1!$F:$F)),"")</f>
        <v>埼玉県</v>
      </c>
      <c r="G1337" s="4" t="str">
        <f t="shared" si="41"/>
        <v>公立</v>
      </c>
      <c r="H1337" s="7" t="str">
        <f>IF($D1337="上記以外の高等学校等",_xlfn.XLOOKUP(IF(VALUE(LEFT($E1337,2))&gt;10,VALUE(LEFT($E1337,2)),"0"&amp;VALUE(LEFT($E1337,2))),Sheet1!$E:$E,Sheet1!$F:$F)&amp;"所在の"&amp;$D1337,IF(OR($B1337=1,$B1337=2),$D1337&amp;$C1337,IF($B1337=3,$D1337&amp;"学校",IF($B1337=6,_xlfn.TEXTBEFORE($D1337,"高専")&amp;$C1337,IF($B1337=8,$C1337&amp;"（"&amp;$D1337&amp;"）",IF($B1337=9,$D1337,""))))))</f>
        <v>川越初雁高等学校</v>
      </c>
    </row>
    <row r="1338" spans="1:8">
      <c r="A1338" s="4">
        <v>2</v>
      </c>
      <c r="B1338" s="7">
        <v>1</v>
      </c>
      <c r="C1338" s="7" t="str">
        <f t="shared" si="40"/>
        <v>高等学校</v>
      </c>
      <c r="D1338" s="7" t="s">
        <v>9043</v>
      </c>
      <c r="E1338" s="8" t="s">
        <v>9044</v>
      </c>
      <c r="F1338" s="4" t="str">
        <f>IFERROR(IF(VALUE(LEFT($E1338,5))&gt;50000,"",_xlfn.XLOOKUP(IF(VALUE(LEFT($E1338,2))&gt;9,VALUE(LEFT($E1338,2)),"0"&amp;VALUE(LEFT($E1338,2))),Sheet1!$E:$E,Sheet1!$F:$F)),"")</f>
        <v>埼玉県</v>
      </c>
      <c r="G1338" s="4" t="str">
        <f t="shared" si="41"/>
        <v>公立</v>
      </c>
      <c r="H1338" s="7" t="str">
        <f>IF($D1338="上記以外の高等学校等",_xlfn.XLOOKUP(IF(VALUE(LEFT($E1338,2))&gt;10,VALUE(LEFT($E1338,2)),"0"&amp;VALUE(LEFT($E1338,2))),Sheet1!$E:$E,Sheet1!$F:$F)&amp;"所在の"&amp;$D1338,IF(OR($B1338=1,$B1338=2),$D1338&amp;$C1338,IF($B1338=3,$D1338&amp;"学校",IF($B1338=6,_xlfn.TEXTBEFORE($D1338,"高専")&amp;$C1338,IF($B1338=8,$C1338&amp;"（"&amp;$D1338&amp;"）",IF($B1338=9,$D1338,""))))))</f>
        <v>入間向陽高等学校</v>
      </c>
    </row>
    <row r="1339" spans="1:8">
      <c r="A1339" s="4">
        <v>2</v>
      </c>
      <c r="B1339" s="7">
        <v>1</v>
      </c>
      <c r="C1339" s="7" t="str">
        <f t="shared" si="40"/>
        <v>高等学校</v>
      </c>
      <c r="D1339" s="7" t="s">
        <v>9041</v>
      </c>
      <c r="E1339" s="8" t="s">
        <v>9042</v>
      </c>
      <c r="F1339" s="4" t="str">
        <f>IFERROR(IF(VALUE(LEFT($E1339,5))&gt;50000,"",_xlfn.XLOOKUP(IF(VALUE(LEFT($E1339,2))&gt;9,VALUE(LEFT($E1339,2)),"0"&amp;VALUE(LEFT($E1339,2))),Sheet1!$E:$E,Sheet1!$F:$F)),"")</f>
        <v>埼玉県</v>
      </c>
      <c r="G1339" s="4" t="str">
        <f t="shared" si="41"/>
        <v>公立</v>
      </c>
      <c r="H1339" s="7" t="str">
        <f>IF($D1339="上記以外の高等学校等",_xlfn.XLOOKUP(IF(VALUE(LEFT($E1339,2))&gt;10,VALUE(LEFT($E1339,2)),"0"&amp;VALUE(LEFT($E1339,2))),Sheet1!$E:$E,Sheet1!$F:$F)&amp;"所在の"&amp;$D1339,IF(OR($B1339=1,$B1339=2),$D1339&amp;$C1339,IF($B1339=3,$D1339&amp;"学校",IF($B1339=6,_xlfn.TEXTBEFORE($D1339,"高専")&amp;$C1339,IF($B1339=8,$C1339&amp;"（"&amp;$D1339&amp;"）",IF($B1339=9,$D1339,""))))))</f>
        <v>草加西高等学校</v>
      </c>
    </row>
    <row r="1340" spans="1:8">
      <c r="A1340" s="4">
        <v>2</v>
      </c>
      <c r="B1340" s="7">
        <v>1</v>
      </c>
      <c r="C1340" s="7" t="str">
        <f t="shared" si="40"/>
        <v>高等学校</v>
      </c>
      <c r="D1340" s="7" t="s">
        <v>9039</v>
      </c>
      <c r="E1340" s="8" t="s">
        <v>9040</v>
      </c>
      <c r="F1340" s="4" t="str">
        <f>IFERROR(IF(VALUE(LEFT($E1340,5))&gt;50000,"",_xlfn.XLOOKUP(IF(VALUE(LEFT($E1340,2))&gt;9,VALUE(LEFT($E1340,2)),"0"&amp;VALUE(LEFT($E1340,2))),Sheet1!$E:$E,Sheet1!$F:$F)),"")</f>
        <v>埼玉県</v>
      </c>
      <c r="G1340" s="4" t="str">
        <f t="shared" si="41"/>
        <v>公立</v>
      </c>
      <c r="H1340" s="7" t="str">
        <f>IF($D1340="上記以外の高等学校等",_xlfn.XLOOKUP(IF(VALUE(LEFT($E1340,2))&gt;10,VALUE(LEFT($E1340,2)),"0"&amp;VALUE(LEFT($E1340,2))),Sheet1!$E:$E,Sheet1!$F:$F)&amp;"所在の"&amp;$D1340,IF(OR($B1340=1,$B1340=2),$D1340&amp;$C1340,IF($B1340=3,$D1340&amp;"学校",IF($B1340=6,_xlfn.TEXTBEFORE($D1340,"高専")&amp;$C1340,IF($B1340=8,$C1340&amp;"（"&amp;$D1340&amp;"）",IF($B1340=9,$D1340,""))))))</f>
        <v>川口青陵高等学校</v>
      </c>
    </row>
    <row r="1341" spans="1:8">
      <c r="A1341" s="4">
        <v>2</v>
      </c>
      <c r="B1341" s="7">
        <v>1</v>
      </c>
      <c r="C1341" s="7" t="str">
        <f t="shared" si="40"/>
        <v>高等学校</v>
      </c>
      <c r="D1341" s="7" t="s">
        <v>9037</v>
      </c>
      <c r="E1341" s="8" t="s">
        <v>9038</v>
      </c>
      <c r="F1341" s="4" t="str">
        <f>IFERROR(IF(VALUE(LEFT($E1341,5))&gt;50000,"",_xlfn.XLOOKUP(IF(VALUE(LEFT($E1341,2))&gt;9,VALUE(LEFT($E1341,2)),"0"&amp;VALUE(LEFT($E1341,2))),Sheet1!$E:$E,Sheet1!$F:$F)),"")</f>
        <v>埼玉県</v>
      </c>
      <c r="G1341" s="4" t="str">
        <f t="shared" si="41"/>
        <v>公立</v>
      </c>
      <c r="H1341" s="7" t="str">
        <f>IF($D1341="上記以外の高等学校等",_xlfn.XLOOKUP(IF(VALUE(LEFT($E1341,2))&gt;10,VALUE(LEFT($E1341,2)),"0"&amp;VALUE(LEFT($E1341,2))),Sheet1!$E:$E,Sheet1!$F:$F)&amp;"所在の"&amp;$D1341,IF(OR($B1341=1,$B1341=2),$D1341&amp;$C1341,IF($B1341=3,$D1341&amp;"学校",IF($B1341=6,_xlfn.TEXTBEFORE($D1341,"高専")&amp;$C1341,IF($B1341=8,$C1341&amp;"（"&amp;$D1341&amp;"）",IF($B1341=9,$D1341,""))))))</f>
        <v>伊奈学園総合高等学校</v>
      </c>
    </row>
    <row r="1342" spans="1:8">
      <c r="A1342" s="4">
        <v>2</v>
      </c>
      <c r="B1342" s="7">
        <v>1</v>
      </c>
      <c r="C1342" s="7" t="str">
        <f t="shared" si="40"/>
        <v>高等学校</v>
      </c>
      <c r="D1342" s="7" t="s">
        <v>9035</v>
      </c>
      <c r="E1342" s="8" t="s">
        <v>9036</v>
      </c>
      <c r="F1342" s="4" t="str">
        <f>IFERROR(IF(VALUE(LEFT($E1342,5))&gt;50000,"",_xlfn.XLOOKUP(IF(VALUE(LEFT($E1342,2))&gt;9,VALUE(LEFT($E1342,2)),"0"&amp;VALUE(LEFT($E1342,2))),Sheet1!$E:$E,Sheet1!$F:$F)),"")</f>
        <v>埼玉県</v>
      </c>
      <c r="G1342" s="4" t="str">
        <f t="shared" si="41"/>
        <v>公立</v>
      </c>
      <c r="H1342" s="7" t="str">
        <f>IF($D1342="上記以外の高等学校等",_xlfn.XLOOKUP(IF(VALUE(LEFT($E1342,2))&gt;10,VALUE(LEFT($E1342,2)),"0"&amp;VALUE(LEFT($E1342,2))),Sheet1!$E:$E,Sheet1!$F:$F)&amp;"所在の"&amp;$D1342,IF(OR($B1342=1,$B1342=2),$D1342&amp;$C1342,IF($B1342=3,$D1342&amp;"学校",IF($B1342=6,_xlfn.TEXTBEFORE($D1342,"高専")&amp;$C1342,IF($B1342=8,$C1342&amp;"（"&amp;$D1342&amp;"）",IF($B1342=9,$D1342,""))))))</f>
        <v>八潮フロンティア高等学校</v>
      </c>
    </row>
    <row r="1343" spans="1:8">
      <c r="A1343" s="4">
        <v>2</v>
      </c>
      <c r="B1343" s="7">
        <v>1</v>
      </c>
      <c r="C1343" s="7" t="str">
        <f t="shared" si="40"/>
        <v>高等学校</v>
      </c>
      <c r="D1343" s="7" t="s">
        <v>9033</v>
      </c>
      <c r="E1343" s="8" t="s">
        <v>9034</v>
      </c>
      <c r="F1343" s="4" t="str">
        <f>IFERROR(IF(VALUE(LEFT($E1343,5))&gt;50000,"",_xlfn.XLOOKUP(IF(VALUE(LEFT($E1343,2))&gt;9,VALUE(LEFT($E1343,2)),"0"&amp;VALUE(LEFT($E1343,2))),Sheet1!$E:$E,Sheet1!$F:$F)),"")</f>
        <v>埼玉県</v>
      </c>
      <c r="G1343" s="4" t="str">
        <f t="shared" si="41"/>
        <v>公立</v>
      </c>
      <c r="H1343" s="7" t="str">
        <f>IF($D1343="上記以外の高等学校等",_xlfn.XLOOKUP(IF(VALUE(LEFT($E1343,2))&gt;10,VALUE(LEFT($E1343,2)),"0"&amp;VALUE(LEFT($E1343,2))),Sheet1!$E:$E,Sheet1!$F:$F)&amp;"所在の"&amp;$D1343,IF(OR($B1343=1,$B1343=2),$D1343&amp;$C1343,IF($B1343=3,$D1343&amp;"学校",IF($B1343=6,_xlfn.TEXTBEFORE($D1343,"高専")&amp;$C1343,IF($B1343=8,$C1343&amp;"（"&amp;$D1343&amp;"）",IF($B1343=9,$D1343,""))))))</f>
        <v>狭山経済高等学校</v>
      </c>
    </row>
    <row r="1344" spans="1:8">
      <c r="A1344" s="4">
        <v>2</v>
      </c>
      <c r="B1344" s="7">
        <v>1</v>
      </c>
      <c r="C1344" s="7" t="str">
        <f t="shared" si="40"/>
        <v>高等学校</v>
      </c>
      <c r="D1344" s="7" t="s">
        <v>9031</v>
      </c>
      <c r="E1344" s="8" t="s">
        <v>9032</v>
      </c>
      <c r="F1344" s="4" t="str">
        <f>IFERROR(IF(VALUE(LEFT($E1344,5))&gt;50000,"",_xlfn.XLOOKUP(IF(VALUE(LEFT($E1344,2))&gt;9,VALUE(LEFT($E1344,2)),"0"&amp;VALUE(LEFT($E1344,2))),Sheet1!$E:$E,Sheet1!$F:$F)),"")</f>
        <v>埼玉県</v>
      </c>
      <c r="G1344" s="4" t="str">
        <f t="shared" si="41"/>
        <v>公立</v>
      </c>
      <c r="H1344" s="7" t="str">
        <f>IF($D1344="上記以外の高等学校等",_xlfn.XLOOKUP(IF(VALUE(LEFT($E1344,2))&gt;10,VALUE(LEFT($E1344,2)),"0"&amp;VALUE(LEFT($E1344,2))),Sheet1!$E:$E,Sheet1!$F:$F)&amp;"所在の"&amp;$D1344,IF(OR($B1344=1,$B1344=2),$D1344&amp;$C1344,IF($B1344=3,$D1344&amp;"学校",IF($B1344=6,_xlfn.TEXTBEFORE($D1344,"高専")&amp;$C1344,IF($B1344=8,$C1344&amp;"（"&amp;$D1344&amp;"）",IF($B1344=9,$D1344,""))))))</f>
        <v>三郷工業技術高等学校</v>
      </c>
    </row>
    <row r="1345" spans="1:8">
      <c r="A1345" s="4">
        <v>2</v>
      </c>
      <c r="B1345" s="7">
        <v>1</v>
      </c>
      <c r="C1345" s="7" t="str">
        <f t="shared" si="40"/>
        <v>高等学校</v>
      </c>
      <c r="D1345" s="7" t="s">
        <v>9029</v>
      </c>
      <c r="E1345" s="8" t="s">
        <v>9030</v>
      </c>
      <c r="F1345" s="4" t="str">
        <f>IFERROR(IF(VALUE(LEFT($E1345,5))&gt;50000,"",_xlfn.XLOOKUP(IF(VALUE(LEFT($E1345,2))&gt;9,VALUE(LEFT($E1345,2)),"0"&amp;VALUE(LEFT($E1345,2))),Sheet1!$E:$E,Sheet1!$F:$F)),"")</f>
        <v>埼玉県</v>
      </c>
      <c r="G1345" s="4" t="str">
        <f t="shared" si="41"/>
        <v>公立</v>
      </c>
      <c r="H1345" s="7" t="str">
        <f>IF($D1345="上記以外の高等学校等",_xlfn.XLOOKUP(IF(VALUE(LEFT($E1345,2))&gt;10,VALUE(LEFT($E1345,2)),"0"&amp;VALUE(LEFT($E1345,2))),Sheet1!$E:$E,Sheet1!$F:$F)&amp;"所在の"&amp;$D1345,IF(OR($B1345=1,$B1345=2),$D1345&amp;$C1345,IF($B1345=3,$D1345&amp;"学校",IF($B1345=6,_xlfn.TEXTBEFORE($D1345,"高専")&amp;$C1345,IF($B1345=8,$C1345&amp;"（"&amp;$D1345&amp;"）",IF($B1345=9,$D1345,""))))))</f>
        <v>大宮光陵高等学校</v>
      </c>
    </row>
    <row r="1346" spans="1:8">
      <c r="A1346" s="4">
        <v>2</v>
      </c>
      <c r="B1346" s="7">
        <v>1</v>
      </c>
      <c r="C1346" s="7" t="str">
        <f t="shared" si="40"/>
        <v>高等学校</v>
      </c>
      <c r="D1346" s="7" t="s">
        <v>9027</v>
      </c>
      <c r="E1346" s="8" t="s">
        <v>9028</v>
      </c>
      <c r="F1346" s="4" t="str">
        <f>IFERROR(IF(VALUE(LEFT($E1346,5))&gt;50000,"",_xlfn.XLOOKUP(IF(VALUE(LEFT($E1346,2))&gt;9,VALUE(LEFT($E1346,2)),"0"&amp;VALUE(LEFT($E1346,2))),Sheet1!$E:$E,Sheet1!$F:$F)),"")</f>
        <v>埼玉県</v>
      </c>
      <c r="G1346" s="4" t="str">
        <f t="shared" si="41"/>
        <v>公立</v>
      </c>
      <c r="H1346" s="7" t="str">
        <f>IF($D1346="上記以外の高等学校等",_xlfn.XLOOKUP(IF(VALUE(LEFT($E1346,2))&gt;10,VALUE(LEFT($E1346,2)),"0"&amp;VALUE(LEFT($E1346,2))),Sheet1!$E:$E,Sheet1!$F:$F)&amp;"所在の"&amp;$D1346,IF(OR($B1346=1,$B1346=2),$D1346&amp;$C1346,IF($B1346=3,$D1346&amp;"学校",IF($B1346=6,_xlfn.TEXTBEFORE($D1346,"高専")&amp;$C1346,IF($B1346=8,$C1346&amp;"（"&amp;$D1346&amp;"）",IF($B1346=9,$D1346,""))))))</f>
        <v>越谷総合技術高等学校</v>
      </c>
    </row>
    <row r="1347" spans="1:8">
      <c r="A1347" s="4">
        <v>2</v>
      </c>
      <c r="B1347" s="7">
        <v>1</v>
      </c>
      <c r="C1347" s="7" t="str">
        <f t="shared" ref="C1347:C1410" si="42">IF($B1347=1,"高等学校",IF($B1347=2,"中等教育学校",IF($B1347=3,"特別支援学校",IF($B1347=6,"高等専門学校",IF($B1347=8,"高等学校卒業程度認定試験等","")))))</f>
        <v>高等学校</v>
      </c>
      <c r="D1347" s="7" t="s">
        <v>9025</v>
      </c>
      <c r="E1347" s="8" t="s">
        <v>9026</v>
      </c>
      <c r="F1347" s="4" t="str">
        <f>IFERROR(IF(VALUE(LEFT($E1347,5))&gt;50000,"",_xlfn.XLOOKUP(IF(VALUE(LEFT($E1347,2))&gt;9,VALUE(LEFT($E1347,2)),"0"&amp;VALUE(LEFT($E1347,2))),Sheet1!$E:$E,Sheet1!$F:$F)),"")</f>
        <v>埼玉県</v>
      </c>
      <c r="G1347" s="4" t="str">
        <f t="shared" ref="G1347:G1410" si="43">IF($A1347=1,"国立",IF($A1347=7,"私立",IF($A1347&lt;7,"公立","")))</f>
        <v>公立</v>
      </c>
      <c r="H1347" s="7" t="str">
        <f>IF($D1347="上記以外の高等学校等",_xlfn.XLOOKUP(IF(VALUE(LEFT($E1347,2))&gt;10,VALUE(LEFT($E1347,2)),"0"&amp;VALUE(LEFT($E1347,2))),Sheet1!$E:$E,Sheet1!$F:$F)&amp;"所在の"&amp;$D1347,IF(OR($B1347=1,$B1347=2),$D1347&amp;$C1347,IF($B1347=3,$D1347&amp;"学校",IF($B1347=6,_xlfn.TEXTBEFORE($D1347,"高専")&amp;$C1347,IF($B1347=8,$C1347&amp;"（"&amp;$D1347&amp;"）",IF($B1347=9,$D1347,""))))))</f>
        <v>久喜北陽高等学校</v>
      </c>
    </row>
    <row r="1348" spans="1:8">
      <c r="A1348" s="4">
        <v>2</v>
      </c>
      <c r="B1348" s="7">
        <v>1</v>
      </c>
      <c r="C1348" s="7" t="str">
        <f t="shared" si="42"/>
        <v>高等学校</v>
      </c>
      <c r="D1348" s="7" t="s">
        <v>9023</v>
      </c>
      <c r="E1348" s="8" t="s">
        <v>9024</v>
      </c>
      <c r="F1348" s="4" t="str">
        <f>IFERROR(IF(VALUE(LEFT($E1348,5))&gt;50000,"",_xlfn.XLOOKUP(IF(VALUE(LEFT($E1348,2))&gt;9,VALUE(LEFT($E1348,2)),"0"&amp;VALUE(LEFT($E1348,2))),Sheet1!$E:$E,Sheet1!$F:$F)),"")</f>
        <v>埼玉県</v>
      </c>
      <c r="G1348" s="4" t="str">
        <f t="shared" si="43"/>
        <v>公立</v>
      </c>
      <c r="H1348" s="7" t="str">
        <f>IF($D1348="上記以外の高等学校等",_xlfn.XLOOKUP(IF(VALUE(LEFT($E1348,2))&gt;10,VALUE(LEFT($E1348,2)),"0"&amp;VALUE(LEFT($E1348,2))),Sheet1!$E:$E,Sheet1!$F:$F)&amp;"所在の"&amp;$D1348,IF(OR($B1348=1,$B1348=2),$D1348&amp;$C1348,IF($B1348=3,$D1348&amp;"学校",IF($B1348=6,_xlfn.TEXTBEFORE($D1348,"高専")&amp;$C1348,IF($B1348=8,$C1348&amp;"（"&amp;$D1348&amp;"）",IF($B1348=9,$D1348,""))))))</f>
        <v>和光国際高等学校</v>
      </c>
    </row>
    <row r="1349" spans="1:8">
      <c r="A1349" s="4">
        <v>2</v>
      </c>
      <c r="B1349" s="7">
        <v>1</v>
      </c>
      <c r="C1349" s="7" t="str">
        <f t="shared" si="42"/>
        <v>高等学校</v>
      </c>
      <c r="D1349" s="7" t="s">
        <v>9021</v>
      </c>
      <c r="E1349" s="8" t="s">
        <v>9022</v>
      </c>
      <c r="F1349" s="4" t="str">
        <f>IFERROR(IF(VALUE(LEFT($E1349,5))&gt;50000,"",_xlfn.XLOOKUP(IF(VALUE(LEFT($E1349,2))&gt;9,VALUE(LEFT($E1349,2)),"0"&amp;VALUE(LEFT($E1349,2))),Sheet1!$E:$E,Sheet1!$F:$F)),"")</f>
        <v>埼玉県</v>
      </c>
      <c r="G1349" s="4" t="str">
        <f t="shared" si="43"/>
        <v>公立</v>
      </c>
      <c r="H1349" s="7" t="str">
        <f>IF($D1349="上記以外の高等学校等",_xlfn.XLOOKUP(IF(VALUE(LEFT($E1349,2))&gt;10,VALUE(LEFT($E1349,2)),"0"&amp;VALUE(LEFT($E1349,2))),Sheet1!$E:$E,Sheet1!$F:$F)&amp;"所在の"&amp;$D1349,IF(OR($B1349=1,$B1349=2),$D1349&amp;$C1349,IF($B1349=3,$D1349&amp;"学校",IF($B1349=6,_xlfn.TEXTBEFORE($D1349,"高専")&amp;$C1349,IF($B1349=8,$C1349&amp;"（"&amp;$D1349&amp;"）",IF($B1349=9,$D1349,""))))))</f>
        <v>鳩ケ谷高等学校</v>
      </c>
    </row>
    <row r="1350" spans="1:8">
      <c r="A1350" s="4">
        <v>2</v>
      </c>
      <c r="B1350" s="7">
        <v>1</v>
      </c>
      <c r="C1350" s="7" t="str">
        <f t="shared" si="42"/>
        <v>高等学校</v>
      </c>
      <c r="D1350" s="7" t="s">
        <v>9019</v>
      </c>
      <c r="E1350" s="8" t="s">
        <v>9020</v>
      </c>
      <c r="F1350" s="4" t="str">
        <f>IFERROR(IF(VALUE(LEFT($E1350,5))&gt;50000,"",_xlfn.XLOOKUP(IF(VALUE(LEFT($E1350,2))&gt;9,VALUE(LEFT($E1350,2)),"0"&amp;VALUE(LEFT($E1350,2))),Sheet1!$E:$E,Sheet1!$F:$F)),"")</f>
        <v>埼玉県</v>
      </c>
      <c r="G1350" s="4" t="str">
        <f t="shared" si="43"/>
        <v>公立</v>
      </c>
      <c r="H1350" s="7" t="str">
        <f>IF($D1350="上記以外の高等学校等",_xlfn.XLOOKUP(IF(VALUE(LEFT($E1350,2))&gt;10,VALUE(LEFT($E1350,2)),"0"&amp;VALUE(LEFT($E1350,2))),Sheet1!$E:$E,Sheet1!$F:$F)&amp;"所在の"&amp;$D1350,IF(OR($B1350=1,$B1350=2),$D1350&amp;$C1350,IF($B1350=3,$D1350&amp;"学校",IF($B1350=6,_xlfn.TEXTBEFORE($D1350,"高専")&amp;$C1350,IF($B1350=8,$C1350&amp;"（"&amp;$D1350&amp;"）",IF($B1350=9,$D1350,""))))))</f>
        <v>芸術総合高等学校</v>
      </c>
    </row>
    <row r="1351" spans="1:8">
      <c r="A1351" s="4">
        <v>2</v>
      </c>
      <c r="B1351" s="7">
        <v>1</v>
      </c>
      <c r="C1351" s="7" t="str">
        <f t="shared" si="42"/>
        <v>高等学校</v>
      </c>
      <c r="D1351" s="7" t="s">
        <v>9017</v>
      </c>
      <c r="E1351" s="8" t="s">
        <v>9018</v>
      </c>
      <c r="F1351" s="4" t="str">
        <f>IFERROR(IF(VALUE(LEFT($E1351,5))&gt;50000,"",_xlfn.XLOOKUP(IF(VALUE(LEFT($E1351,2))&gt;9,VALUE(LEFT($E1351,2)),"0"&amp;VALUE(LEFT($E1351,2))),Sheet1!$E:$E,Sheet1!$F:$F)),"")</f>
        <v>埼玉県</v>
      </c>
      <c r="G1351" s="4" t="str">
        <f t="shared" si="43"/>
        <v>公立</v>
      </c>
      <c r="H1351" s="7" t="str">
        <f>IF($D1351="上記以外の高等学校等",_xlfn.XLOOKUP(IF(VALUE(LEFT($E1351,2))&gt;10,VALUE(LEFT($E1351,2)),"0"&amp;VALUE(LEFT($E1351,2))),Sheet1!$E:$E,Sheet1!$F:$F)&amp;"所在の"&amp;$D1351,IF(OR($B1351=1,$B1351=2),$D1351&amp;$C1351,IF($B1351=3,$D1351&amp;"学校",IF($B1351=6,_xlfn.TEXTBEFORE($D1351,"高専")&amp;$C1351,IF($B1351=8,$C1351&amp;"（"&amp;$D1351&amp;"）",IF($B1351=9,$D1351,""))))))</f>
        <v>上尾鷹の台高等学校</v>
      </c>
    </row>
    <row r="1352" spans="1:8">
      <c r="A1352" s="4">
        <v>2</v>
      </c>
      <c r="B1352" s="7">
        <v>1</v>
      </c>
      <c r="C1352" s="7" t="str">
        <f t="shared" si="42"/>
        <v>高等学校</v>
      </c>
      <c r="D1352" s="7" t="s">
        <v>9015</v>
      </c>
      <c r="E1352" s="8" t="s">
        <v>9016</v>
      </c>
      <c r="F1352" s="4" t="str">
        <f>IFERROR(IF(VALUE(LEFT($E1352,5))&gt;50000,"",_xlfn.XLOOKUP(IF(VALUE(LEFT($E1352,2))&gt;9,VALUE(LEFT($E1352,2)),"0"&amp;VALUE(LEFT($E1352,2))),Sheet1!$E:$E,Sheet1!$F:$F)),"")</f>
        <v>埼玉県</v>
      </c>
      <c r="G1352" s="4" t="str">
        <f t="shared" si="43"/>
        <v>公立</v>
      </c>
      <c r="H1352" s="7" t="str">
        <f>IF($D1352="上記以外の高等学校等",_xlfn.XLOOKUP(IF(VALUE(LEFT($E1352,2))&gt;10,VALUE(LEFT($E1352,2)),"0"&amp;VALUE(LEFT($E1352,2))),Sheet1!$E:$E,Sheet1!$F:$F)&amp;"所在の"&amp;$D1352,IF(OR($B1352=1,$B1352=2),$D1352&amp;$C1352,IF($B1352=3,$D1352&amp;"学校",IF($B1352=6,_xlfn.TEXTBEFORE($D1352,"高専")&amp;$C1352,IF($B1352=8,$C1352&amp;"（"&amp;$D1352&amp;"）",IF($B1352=9,$D1352,""))))))</f>
        <v>誠和福祉高等学校</v>
      </c>
    </row>
    <row r="1353" spans="1:8">
      <c r="A1353" s="4">
        <v>2</v>
      </c>
      <c r="B1353" s="7">
        <v>1</v>
      </c>
      <c r="C1353" s="7" t="str">
        <f t="shared" si="42"/>
        <v>高等学校</v>
      </c>
      <c r="D1353" s="7" t="s">
        <v>9013</v>
      </c>
      <c r="E1353" s="8" t="s">
        <v>9014</v>
      </c>
      <c r="F1353" s="4" t="str">
        <f>IFERROR(IF(VALUE(LEFT($E1353,5))&gt;50000,"",_xlfn.XLOOKUP(IF(VALUE(LEFT($E1353,2))&gt;9,VALUE(LEFT($E1353,2)),"0"&amp;VALUE(LEFT($E1353,2))),Sheet1!$E:$E,Sheet1!$F:$F)),"")</f>
        <v>埼玉県</v>
      </c>
      <c r="G1353" s="4" t="str">
        <f t="shared" si="43"/>
        <v>公立</v>
      </c>
      <c r="H1353" s="7" t="str">
        <f>IF($D1353="上記以外の高等学校等",_xlfn.XLOOKUP(IF(VALUE(LEFT($E1353,2))&gt;10,VALUE(LEFT($E1353,2)),"0"&amp;VALUE(LEFT($E1353,2))),Sheet1!$E:$E,Sheet1!$F:$F)&amp;"所在の"&amp;$D1353,IF(OR($B1353=1,$B1353=2),$D1353&amp;$C1353,IF($B1353=3,$D1353&amp;"学校",IF($B1353=6,_xlfn.TEXTBEFORE($D1353,"高専")&amp;$C1353,IF($B1353=8,$C1353&amp;"（"&amp;$D1353&amp;"）",IF($B1353=9,$D1353,""))))))</f>
        <v>鶴ケ島清風高等学校</v>
      </c>
    </row>
    <row r="1354" spans="1:8">
      <c r="A1354" s="4">
        <v>2</v>
      </c>
      <c r="B1354" s="7">
        <v>1</v>
      </c>
      <c r="C1354" s="7" t="str">
        <f t="shared" si="42"/>
        <v>高等学校</v>
      </c>
      <c r="D1354" s="7" t="s">
        <v>9011</v>
      </c>
      <c r="E1354" s="8" t="s">
        <v>9012</v>
      </c>
      <c r="F1354" s="4" t="str">
        <f>IFERROR(IF(VALUE(LEFT($E1354,5))&gt;50000,"",_xlfn.XLOOKUP(IF(VALUE(LEFT($E1354,2))&gt;9,VALUE(LEFT($E1354,2)),"0"&amp;VALUE(LEFT($E1354,2))),Sheet1!$E:$E,Sheet1!$F:$F)),"")</f>
        <v>埼玉県</v>
      </c>
      <c r="G1354" s="4" t="str">
        <f t="shared" si="43"/>
        <v>公立</v>
      </c>
      <c r="H1354" s="7" t="str">
        <f>IF($D1354="上記以外の高等学校等",_xlfn.XLOOKUP(IF(VALUE(LEFT($E1354,2))&gt;10,VALUE(LEFT($E1354,2)),"0"&amp;VALUE(LEFT($E1354,2))),Sheet1!$E:$E,Sheet1!$F:$F)&amp;"所在の"&amp;$D1354,IF(OR($B1354=1,$B1354=2),$D1354&amp;$C1354,IF($B1354=3,$D1354&amp;"学校",IF($B1354=6,_xlfn.TEXTBEFORE($D1354,"高専")&amp;$C1354,IF($B1354=8,$C1354&amp;"（"&amp;$D1354&amp;"）",IF($B1354=9,$D1354,""))))))</f>
        <v>新座柳瀬高等学校</v>
      </c>
    </row>
    <row r="1355" spans="1:8">
      <c r="A1355" s="4">
        <v>2</v>
      </c>
      <c r="B1355" s="7">
        <v>1</v>
      </c>
      <c r="C1355" s="7" t="str">
        <f t="shared" si="42"/>
        <v>高等学校</v>
      </c>
      <c r="D1355" s="7" t="s">
        <v>9009</v>
      </c>
      <c r="E1355" s="8" t="s">
        <v>9010</v>
      </c>
      <c r="F1355" s="4" t="str">
        <f>IFERROR(IF(VALUE(LEFT($E1355,5))&gt;50000,"",_xlfn.XLOOKUP(IF(VALUE(LEFT($E1355,2))&gt;9,VALUE(LEFT($E1355,2)),"0"&amp;VALUE(LEFT($E1355,2))),Sheet1!$E:$E,Sheet1!$F:$F)),"")</f>
        <v>埼玉県</v>
      </c>
      <c r="G1355" s="4" t="str">
        <f t="shared" si="43"/>
        <v>公立</v>
      </c>
      <c r="H1355" s="7" t="str">
        <f>IF($D1355="上記以外の高等学校等",_xlfn.XLOOKUP(IF(VALUE(LEFT($E1355,2))&gt;10,VALUE(LEFT($E1355,2)),"0"&amp;VALUE(LEFT($E1355,2))),Sheet1!$E:$E,Sheet1!$F:$F)&amp;"所在の"&amp;$D1355,IF(OR($B1355=1,$B1355=2),$D1355&amp;$C1355,IF($B1355=3,$D1355&amp;"学校",IF($B1355=6,_xlfn.TEXTBEFORE($D1355,"高専")&amp;$C1355,IF($B1355=8,$C1355&amp;"（"&amp;$D1355&amp;"）",IF($B1355=9,$D1355,""))))))</f>
        <v>寄居城北高等学校</v>
      </c>
    </row>
    <row r="1356" spans="1:8">
      <c r="A1356" s="4">
        <v>2</v>
      </c>
      <c r="B1356" s="7">
        <v>1</v>
      </c>
      <c r="C1356" s="7" t="str">
        <f t="shared" si="42"/>
        <v>高等学校</v>
      </c>
      <c r="D1356" s="7" t="s">
        <v>9007</v>
      </c>
      <c r="E1356" s="8" t="s">
        <v>9008</v>
      </c>
      <c r="F1356" s="4" t="str">
        <f>IFERROR(IF(VALUE(LEFT($E1356,5))&gt;50000,"",_xlfn.XLOOKUP(IF(VALUE(LEFT($E1356,2))&gt;9,VALUE(LEFT($E1356,2)),"0"&amp;VALUE(LEFT($E1356,2))),Sheet1!$E:$E,Sheet1!$F:$F)),"")</f>
        <v>埼玉県</v>
      </c>
      <c r="G1356" s="4" t="str">
        <f t="shared" si="43"/>
        <v>公立</v>
      </c>
      <c r="H1356" s="7" t="str">
        <f>IF($D1356="上記以外の高等学校等",_xlfn.XLOOKUP(IF(VALUE(LEFT($E1356,2))&gt;10,VALUE(LEFT($E1356,2)),"0"&amp;VALUE(LEFT($E1356,2))),Sheet1!$E:$E,Sheet1!$F:$F)&amp;"所在の"&amp;$D1356,IF(OR($B1356=1,$B1356=2),$D1356&amp;$C1356,IF($B1356=3,$D1356&amp;"学校",IF($B1356=6,_xlfn.TEXTBEFORE($D1356,"高専")&amp;$C1356,IF($B1356=8,$C1356&amp;"（"&amp;$D1356&amp;"）",IF($B1356=9,$D1356,""))))))</f>
        <v>狭山緑陽高等学校</v>
      </c>
    </row>
    <row r="1357" spans="1:8">
      <c r="A1357" s="4">
        <v>2</v>
      </c>
      <c r="B1357" s="7">
        <v>1</v>
      </c>
      <c r="C1357" s="7" t="str">
        <f t="shared" si="42"/>
        <v>高等学校</v>
      </c>
      <c r="D1357" s="7" t="s">
        <v>9005</v>
      </c>
      <c r="E1357" s="8" t="s">
        <v>9006</v>
      </c>
      <c r="F1357" s="4" t="str">
        <f>IFERROR(IF(VALUE(LEFT($E1357,5))&gt;50000,"",_xlfn.XLOOKUP(IF(VALUE(LEFT($E1357,2))&gt;9,VALUE(LEFT($E1357,2)),"0"&amp;VALUE(LEFT($E1357,2))),Sheet1!$E:$E,Sheet1!$F:$F)),"")</f>
        <v>埼玉県</v>
      </c>
      <c r="G1357" s="4" t="str">
        <f t="shared" si="43"/>
        <v>公立</v>
      </c>
      <c r="H1357" s="7" t="str">
        <f>IF($D1357="上記以外の高等学校等",_xlfn.XLOOKUP(IF(VALUE(LEFT($E1357,2))&gt;10,VALUE(LEFT($E1357,2)),"0"&amp;VALUE(LEFT($E1357,2))),Sheet1!$E:$E,Sheet1!$F:$F)&amp;"所在の"&amp;$D1357,IF(OR($B1357=1,$B1357=2),$D1357&amp;$C1357,IF($B1357=3,$D1357&amp;"学校",IF($B1357=6,_xlfn.TEXTBEFORE($D1357,"高専")&amp;$C1357,IF($B1357=8,$C1357&amp;"（"&amp;$D1357&amp;"）",IF($B1357=9,$D1357,""))))))</f>
        <v>吹上秋桜高等学校</v>
      </c>
    </row>
    <row r="1358" spans="1:8">
      <c r="A1358" s="4">
        <v>2</v>
      </c>
      <c r="B1358" s="7">
        <v>1</v>
      </c>
      <c r="C1358" s="7" t="str">
        <f t="shared" si="42"/>
        <v>高等学校</v>
      </c>
      <c r="D1358" s="7" t="s">
        <v>9003</v>
      </c>
      <c r="E1358" s="8" t="s">
        <v>9004</v>
      </c>
      <c r="F1358" s="4" t="str">
        <f>IFERROR(IF(VALUE(LEFT($E1358,5))&gt;50000,"",_xlfn.XLOOKUP(IF(VALUE(LEFT($E1358,2))&gt;9,VALUE(LEFT($E1358,2)),"0"&amp;VALUE(LEFT($E1358,2))),Sheet1!$E:$E,Sheet1!$F:$F)),"")</f>
        <v>埼玉県</v>
      </c>
      <c r="G1358" s="4" t="str">
        <f t="shared" si="43"/>
        <v>公立</v>
      </c>
      <c r="H1358" s="7" t="str">
        <f>IF($D1358="上記以外の高等学校等",_xlfn.XLOOKUP(IF(VALUE(LEFT($E1358,2))&gt;10,VALUE(LEFT($E1358,2)),"0"&amp;VALUE(LEFT($E1358,2))),Sheet1!$E:$E,Sheet1!$F:$F)&amp;"所在の"&amp;$D1358,IF(OR($B1358=1,$B1358=2),$D1358&amp;$C1358,IF($B1358=3,$D1358&amp;"学校",IF($B1358=6,_xlfn.TEXTBEFORE($D1358,"高専")&amp;$C1358,IF($B1358=8,$C1358&amp;"（"&amp;$D1358&amp;"）",IF($B1358=9,$D1358,""))))))</f>
        <v>蓮田松韻高等学校</v>
      </c>
    </row>
    <row r="1359" spans="1:8">
      <c r="A1359" s="4">
        <v>2</v>
      </c>
      <c r="B1359" s="7">
        <v>1</v>
      </c>
      <c r="C1359" s="7" t="str">
        <f t="shared" si="42"/>
        <v>高等学校</v>
      </c>
      <c r="D1359" s="7" t="s">
        <v>9001</v>
      </c>
      <c r="E1359" s="8" t="s">
        <v>9002</v>
      </c>
      <c r="F1359" s="4" t="str">
        <f>IFERROR(IF(VALUE(LEFT($E1359,5))&gt;50000,"",_xlfn.XLOOKUP(IF(VALUE(LEFT($E1359,2))&gt;9,VALUE(LEFT($E1359,2)),"0"&amp;VALUE(LEFT($E1359,2))),Sheet1!$E:$E,Sheet1!$F:$F)),"")</f>
        <v>埼玉県</v>
      </c>
      <c r="G1359" s="4" t="str">
        <f t="shared" si="43"/>
        <v>公立</v>
      </c>
      <c r="H1359" s="7" t="str">
        <f>IF($D1359="上記以外の高等学校等",_xlfn.XLOOKUP(IF(VALUE(LEFT($E1359,2))&gt;10,VALUE(LEFT($E1359,2)),"0"&amp;VALUE(LEFT($E1359,2))),Sheet1!$E:$E,Sheet1!$F:$F)&amp;"所在の"&amp;$D1359,IF(OR($B1359=1,$B1359=2),$D1359&amp;$C1359,IF($B1359=3,$D1359&amp;"学校",IF($B1359=6,_xlfn.TEXTBEFORE($D1359,"高専")&amp;$C1359,IF($B1359=8,$C1359&amp;"（"&amp;$D1359&amp;"）",IF($B1359=9,$D1359,""))))))</f>
        <v>栗橋北彩高等学校</v>
      </c>
    </row>
    <row r="1360" spans="1:8">
      <c r="A1360" s="4">
        <v>2</v>
      </c>
      <c r="B1360" s="7">
        <v>3</v>
      </c>
      <c r="C1360" s="7" t="str">
        <f t="shared" si="42"/>
        <v>特別支援学校</v>
      </c>
      <c r="D1360" s="7" t="s">
        <v>8999</v>
      </c>
      <c r="E1360" s="8" t="s">
        <v>9000</v>
      </c>
      <c r="F1360" s="4" t="str">
        <f>IFERROR(IF(VALUE(LEFT($E1360,5))&gt;50000,"",_xlfn.XLOOKUP(IF(VALUE(LEFT($E1360,2))&gt;9,VALUE(LEFT($E1360,2)),"0"&amp;VALUE(LEFT($E1360,2))),Sheet1!$E:$E,Sheet1!$F:$F)),"")</f>
        <v>埼玉県</v>
      </c>
      <c r="G1360" s="4" t="str">
        <f t="shared" si="43"/>
        <v>公立</v>
      </c>
      <c r="H1360" s="7" t="str">
        <f>IF($D1360="上記以外の高等学校等",_xlfn.XLOOKUP(IF(VALUE(LEFT($E1360,2))&gt;10,VALUE(LEFT($E1360,2)),"0"&amp;VALUE(LEFT($E1360,2))),Sheet1!$E:$E,Sheet1!$F:$F)&amp;"所在の"&amp;$D1360,IF(OR($B1360=1,$B1360=2),$D1360&amp;$C1360,IF($B1360=3,$D1360&amp;"学校",IF($B1360=6,_xlfn.TEXTBEFORE($D1360,"高専")&amp;$C1360,IF($B1360=8,$C1360&amp;"（"&amp;$D1360&amp;"）",IF($B1360=9,$D1360,""))))))</f>
        <v>所沢おおぞら特別支援学校</v>
      </c>
    </row>
    <row r="1361" spans="1:8">
      <c r="A1361" s="4">
        <v>2</v>
      </c>
      <c r="B1361" s="7">
        <v>1</v>
      </c>
      <c r="C1361" s="7" t="str">
        <f t="shared" si="42"/>
        <v>高等学校</v>
      </c>
      <c r="D1361" s="7" t="s">
        <v>8997</v>
      </c>
      <c r="E1361" s="8" t="s">
        <v>8998</v>
      </c>
      <c r="F1361" s="4" t="str">
        <f>IFERROR(IF(VALUE(LEFT($E1361,5))&gt;50000,"",_xlfn.XLOOKUP(IF(VALUE(LEFT($E1361,2))&gt;9,VALUE(LEFT($E1361,2)),"0"&amp;VALUE(LEFT($E1361,2))),Sheet1!$E:$E,Sheet1!$F:$F)),"")</f>
        <v>埼玉県</v>
      </c>
      <c r="G1361" s="4" t="str">
        <f t="shared" si="43"/>
        <v>公立</v>
      </c>
      <c r="H1361" s="7" t="str">
        <f>IF($D1361="上記以外の高等学校等",_xlfn.XLOOKUP(IF(VALUE(LEFT($E1361,2))&gt;10,VALUE(LEFT($E1361,2)),"0"&amp;VALUE(LEFT($E1361,2))),Sheet1!$E:$E,Sheet1!$F:$F)&amp;"所在の"&amp;$D1361,IF(OR($B1361=1,$B1361=2),$D1361&amp;$C1361,IF($B1361=3,$D1361&amp;"学校",IF($B1361=6,_xlfn.TEXTBEFORE($D1361,"高専")&amp;$C1361,IF($B1361=8,$C1361&amp;"（"&amp;$D1361&amp;"）",IF($B1361=9,$D1361,""))))))</f>
        <v>幸手桜高等学校</v>
      </c>
    </row>
    <row r="1362" spans="1:8">
      <c r="A1362" s="4">
        <v>2</v>
      </c>
      <c r="B1362" s="7">
        <v>1</v>
      </c>
      <c r="C1362" s="7" t="str">
        <f t="shared" si="42"/>
        <v>高等学校</v>
      </c>
      <c r="D1362" s="7" t="s">
        <v>8995</v>
      </c>
      <c r="E1362" s="8" t="s">
        <v>8996</v>
      </c>
      <c r="F1362" s="4" t="str">
        <f>IFERROR(IF(VALUE(LEFT($E1362,5))&gt;50000,"",_xlfn.XLOOKUP(IF(VALUE(LEFT($E1362,2))&gt;9,VALUE(LEFT($E1362,2)),"0"&amp;VALUE(LEFT($E1362,2))),Sheet1!$E:$E,Sheet1!$F:$F)),"")</f>
        <v>埼玉県</v>
      </c>
      <c r="G1362" s="4" t="str">
        <f t="shared" si="43"/>
        <v>公立</v>
      </c>
      <c r="H1362" s="7" t="str">
        <f>IF($D1362="上記以外の高等学校等",_xlfn.XLOOKUP(IF(VALUE(LEFT($E1362,2))&gt;10,VALUE(LEFT($E1362,2)),"0"&amp;VALUE(LEFT($E1362,2))),Sheet1!$E:$E,Sheet1!$F:$F)&amp;"所在の"&amp;$D1362,IF(OR($B1362=1,$B1362=2),$D1362&amp;$C1362,IF($B1362=3,$D1362&amp;"学校",IF($B1362=6,_xlfn.TEXTBEFORE($D1362,"高専")&amp;$C1362,IF($B1362=8,$C1362&amp;"（"&amp;$D1362&amp;"）",IF($B1362=9,$D1362,""))))))</f>
        <v>ふじみ野高等学校</v>
      </c>
    </row>
    <row r="1363" spans="1:8">
      <c r="A1363" s="4">
        <v>2</v>
      </c>
      <c r="B1363" s="7">
        <v>1</v>
      </c>
      <c r="C1363" s="7" t="str">
        <f t="shared" si="42"/>
        <v>高等学校</v>
      </c>
      <c r="D1363" s="7" t="s">
        <v>8993</v>
      </c>
      <c r="E1363" s="8" t="s">
        <v>8994</v>
      </c>
      <c r="F1363" s="4" t="str">
        <f>IFERROR(IF(VALUE(LEFT($E1363,5))&gt;50000,"",_xlfn.XLOOKUP(IF(VALUE(LEFT($E1363,2))&gt;9,VALUE(LEFT($E1363,2)),"0"&amp;VALUE(LEFT($E1363,2))),Sheet1!$E:$E,Sheet1!$F:$F)),"")</f>
        <v>埼玉県</v>
      </c>
      <c r="G1363" s="4" t="str">
        <f t="shared" si="43"/>
        <v>公立</v>
      </c>
      <c r="H1363" s="7" t="str">
        <f>IF($D1363="上記以外の高等学校等",_xlfn.XLOOKUP(IF(VALUE(LEFT($E1363,2))&gt;10,VALUE(LEFT($E1363,2)),"0"&amp;VALUE(LEFT($E1363,2))),Sheet1!$E:$E,Sheet1!$F:$F)&amp;"所在の"&amp;$D1363,IF(OR($B1363=1,$B1363=2),$D1363&amp;$C1363,IF($B1363=3,$D1363&amp;"学校",IF($B1363=6,_xlfn.TEXTBEFORE($D1363,"高専")&amp;$C1363,IF($B1363=8,$C1363&amp;"（"&amp;$D1363&amp;"）",IF($B1363=9,$D1363,""))))))</f>
        <v>吉川美南高等学校</v>
      </c>
    </row>
    <row r="1364" spans="1:8">
      <c r="A1364" s="4">
        <v>3</v>
      </c>
      <c r="B1364" s="7">
        <v>1</v>
      </c>
      <c r="C1364" s="7" t="str">
        <f t="shared" si="42"/>
        <v>高等学校</v>
      </c>
      <c r="D1364" s="7" t="s">
        <v>8991</v>
      </c>
      <c r="E1364" s="8" t="s">
        <v>8992</v>
      </c>
      <c r="F1364" s="4" t="str">
        <f>IFERROR(IF(VALUE(LEFT($E1364,5))&gt;50000,"",_xlfn.XLOOKUP(IF(VALUE(LEFT($E1364,2))&gt;9,VALUE(LEFT($E1364,2)),"0"&amp;VALUE(LEFT($E1364,2))),Sheet1!$E:$E,Sheet1!$F:$F)),"")</f>
        <v>埼玉県</v>
      </c>
      <c r="G1364" s="4" t="str">
        <f t="shared" si="43"/>
        <v>公立</v>
      </c>
      <c r="H1364" s="7" t="str">
        <f>IF($D1364="上記以外の高等学校等",_xlfn.XLOOKUP(IF(VALUE(LEFT($E1364,2))&gt;10,VALUE(LEFT($E1364,2)),"0"&amp;VALUE(LEFT($E1364,2))),Sheet1!$E:$E,Sheet1!$F:$F)&amp;"所在の"&amp;$D1364,IF(OR($B1364=1,$B1364=2),$D1364&amp;$C1364,IF($B1364=3,$D1364&amp;"学校",IF($B1364=6,_xlfn.TEXTBEFORE($D1364,"高専")&amp;$C1364,IF($B1364=8,$C1364&amp;"（"&amp;$D1364&amp;"）",IF($B1364=9,$D1364,""))))))</f>
        <v>川口市立高等学校</v>
      </c>
    </row>
    <row r="1365" spans="1:8">
      <c r="A1365" s="4">
        <v>3</v>
      </c>
      <c r="B1365" s="7">
        <v>2</v>
      </c>
      <c r="C1365" s="7" t="str">
        <f t="shared" si="42"/>
        <v>中等教育学校</v>
      </c>
      <c r="D1365" s="7" t="s">
        <v>8989</v>
      </c>
      <c r="E1365" s="8" t="s">
        <v>8990</v>
      </c>
      <c r="F1365" s="4" t="str">
        <f>IFERROR(IF(VALUE(LEFT($E1365,5))&gt;50000,"",_xlfn.XLOOKUP(IF(VALUE(LEFT($E1365,2))&gt;9,VALUE(LEFT($E1365,2)),"0"&amp;VALUE(LEFT($E1365,2))),Sheet1!$E:$E,Sheet1!$F:$F)),"")</f>
        <v>埼玉県</v>
      </c>
      <c r="G1365" s="4" t="str">
        <f t="shared" si="43"/>
        <v>公立</v>
      </c>
      <c r="H1365" s="7" t="str">
        <f>IF($D1365="上記以外の高等学校等",_xlfn.XLOOKUP(IF(VALUE(LEFT($E1365,2))&gt;10,VALUE(LEFT($E1365,2)),"0"&amp;VALUE(LEFT($E1365,2))),Sheet1!$E:$E,Sheet1!$F:$F)&amp;"所在の"&amp;$D1365,IF(OR($B1365=1,$B1365=2),$D1365&amp;$C1365,IF($B1365=3,$D1365&amp;"学校",IF($B1365=6,_xlfn.TEXTBEFORE($D1365,"高専")&amp;$C1365,IF($B1365=8,$C1365&amp;"（"&amp;$D1365&amp;"）",IF($B1365=9,$D1365,""))))))</f>
        <v>大宮国際中等教育学校</v>
      </c>
    </row>
    <row r="1366" spans="1:8">
      <c r="A1366" s="4">
        <v>2</v>
      </c>
      <c r="B1366" s="7">
        <v>3</v>
      </c>
      <c r="C1366" s="7" t="str">
        <f t="shared" si="42"/>
        <v>特別支援学校</v>
      </c>
      <c r="D1366" s="7" t="s">
        <v>8987</v>
      </c>
      <c r="E1366" s="8" t="s">
        <v>8988</v>
      </c>
      <c r="F1366" s="4" t="str">
        <f>IFERROR(IF(VALUE(LEFT($E1366,5))&gt;50000,"",_xlfn.XLOOKUP(IF(VALUE(LEFT($E1366,2))&gt;9,VALUE(LEFT($E1366,2)),"0"&amp;VALUE(LEFT($E1366,2))),Sheet1!$E:$E,Sheet1!$F:$F)),"")</f>
        <v>埼玉県</v>
      </c>
      <c r="G1366" s="4" t="str">
        <f t="shared" si="43"/>
        <v>公立</v>
      </c>
      <c r="H1366" s="7" t="str">
        <f>IF($D1366="上記以外の高等学校等",_xlfn.XLOOKUP(IF(VALUE(LEFT($E1366,2))&gt;10,VALUE(LEFT($E1366,2)),"0"&amp;VALUE(LEFT($E1366,2))),Sheet1!$E:$E,Sheet1!$F:$F)&amp;"所在の"&amp;$D1366,IF(OR($B1366=1,$B1366=2),$D1366&amp;$C1366,IF($B1366=3,$D1366&amp;"学校",IF($B1366=6,_xlfn.TEXTBEFORE($D1366,"高専")&amp;$C1366,IF($B1366=8,$C1366&amp;"（"&amp;$D1366&amp;"）",IF($B1366=9,$D1366,""))))))</f>
        <v>深谷はばたき特別支援学校</v>
      </c>
    </row>
    <row r="1367" spans="1:8">
      <c r="A1367" s="4">
        <v>3</v>
      </c>
      <c r="B1367" s="7">
        <v>3</v>
      </c>
      <c r="C1367" s="7" t="str">
        <f t="shared" si="42"/>
        <v>特別支援学校</v>
      </c>
      <c r="D1367" s="7" t="s">
        <v>8985</v>
      </c>
      <c r="E1367" s="8" t="s">
        <v>8986</v>
      </c>
      <c r="F1367" s="4" t="str">
        <f>IFERROR(IF(VALUE(LEFT($E1367,5))&gt;50000,"",_xlfn.XLOOKUP(IF(VALUE(LEFT($E1367,2))&gt;9,VALUE(LEFT($E1367,2)),"0"&amp;VALUE(LEFT($E1367,2))),Sheet1!$E:$E,Sheet1!$F:$F)),"")</f>
        <v>埼玉県</v>
      </c>
      <c r="G1367" s="4" t="str">
        <f t="shared" si="43"/>
        <v>公立</v>
      </c>
      <c r="H1367" s="7" t="str">
        <f>IF($D1367="上記以外の高等学校等",_xlfn.XLOOKUP(IF(VALUE(LEFT($E1367,2))&gt;10,VALUE(LEFT($E1367,2)),"0"&amp;VALUE(LEFT($E1367,2))),Sheet1!$E:$E,Sheet1!$F:$F)&amp;"所在の"&amp;$D1367,IF(OR($B1367=1,$B1367=2),$D1367&amp;$C1367,IF($B1367=3,$D1367&amp;"学校",IF($B1367=6,_xlfn.TEXTBEFORE($D1367,"高専")&amp;$C1367,IF($B1367=8,$C1367&amp;"（"&amp;$D1367&amp;"）",IF($B1367=9,$D1367,""))))))</f>
        <v>さくら草特別支援学校</v>
      </c>
    </row>
    <row r="1368" spans="1:8">
      <c r="A1368" s="4">
        <v>2</v>
      </c>
      <c r="B1368" s="7">
        <v>3</v>
      </c>
      <c r="C1368" s="7" t="str">
        <f t="shared" si="42"/>
        <v>特別支援学校</v>
      </c>
      <c r="D1368" s="7" t="s">
        <v>8983</v>
      </c>
      <c r="E1368" s="8" t="s">
        <v>8984</v>
      </c>
      <c r="F1368" s="4" t="str">
        <f>IFERROR(IF(VALUE(LEFT($E1368,5))&gt;50000,"",_xlfn.XLOOKUP(IF(VALUE(LEFT($E1368,2))&gt;9,VALUE(LEFT($E1368,2)),"0"&amp;VALUE(LEFT($E1368,2))),Sheet1!$E:$E,Sheet1!$F:$F)),"")</f>
        <v>埼玉県</v>
      </c>
      <c r="G1368" s="4" t="str">
        <f t="shared" si="43"/>
        <v>公立</v>
      </c>
      <c r="H1368" s="7" t="str">
        <f>IF($D1368="上記以外の高等学校等",_xlfn.XLOOKUP(IF(VALUE(LEFT($E1368,2))&gt;10,VALUE(LEFT($E1368,2)),"0"&amp;VALUE(LEFT($E1368,2))),Sheet1!$E:$E,Sheet1!$F:$F)&amp;"所在の"&amp;$D1368,IF(OR($B1368=1,$B1368=2),$D1368&amp;$C1368,IF($B1368=3,$D1368&amp;"学校",IF($B1368=6,_xlfn.TEXTBEFORE($D1368,"高専")&amp;$C1368,IF($B1368=8,$C1368&amp;"（"&amp;$D1368&amp;"）",IF($B1368=9,$D1368,""))))))</f>
        <v>入間わかくさ高等特別支援学校</v>
      </c>
    </row>
    <row r="1369" spans="1:8">
      <c r="A1369" s="4">
        <v>2</v>
      </c>
      <c r="B1369" s="7">
        <v>3</v>
      </c>
      <c r="C1369" s="7" t="str">
        <f t="shared" si="42"/>
        <v>特別支援学校</v>
      </c>
      <c r="D1369" s="7" t="s">
        <v>8981</v>
      </c>
      <c r="E1369" s="8" t="s">
        <v>8982</v>
      </c>
      <c r="F1369" s="4" t="str">
        <f>IFERROR(IF(VALUE(LEFT($E1369,5))&gt;50000,"",_xlfn.XLOOKUP(IF(VALUE(LEFT($E1369,2))&gt;9,VALUE(LEFT($E1369,2)),"0"&amp;VALUE(LEFT($E1369,2))),Sheet1!$E:$E,Sheet1!$F:$F)),"")</f>
        <v>埼玉県</v>
      </c>
      <c r="G1369" s="4" t="str">
        <f t="shared" si="43"/>
        <v>公立</v>
      </c>
      <c r="H1369" s="7" t="str">
        <f>IF($D1369="上記以外の高等学校等",_xlfn.XLOOKUP(IF(VALUE(LEFT($E1369,2))&gt;10,VALUE(LEFT($E1369,2)),"0"&amp;VALUE(LEFT($E1369,2))),Sheet1!$E:$E,Sheet1!$F:$F)&amp;"所在の"&amp;$D1369,IF(OR($B1369=1,$B1369=2),$D1369&amp;$C1369,IF($B1369=3,$D1369&amp;"学校",IF($B1369=6,_xlfn.TEXTBEFORE($D1369,"高専")&amp;$C1369,IF($B1369=8,$C1369&amp;"（"&amp;$D1369&amp;"）",IF($B1369=9,$D1369,""))))))</f>
        <v>戸田かけはし高等特別支援学校</v>
      </c>
    </row>
    <row r="1370" spans="1:8">
      <c r="A1370" s="4">
        <v>2</v>
      </c>
      <c r="B1370" s="7">
        <v>3</v>
      </c>
      <c r="C1370" s="7" t="str">
        <f t="shared" si="42"/>
        <v>特別支援学校</v>
      </c>
      <c r="D1370" s="7" t="s">
        <v>8979</v>
      </c>
      <c r="E1370" s="8" t="s">
        <v>8980</v>
      </c>
      <c r="F1370" s="4" t="str">
        <f>IFERROR(IF(VALUE(LEFT($E1370,5))&gt;50000,"",_xlfn.XLOOKUP(IF(VALUE(LEFT($E1370,2))&gt;9,VALUE(LEFT($E1370,2)),"0"&amp;VALUE(LEFT($E1370,2))),Sheet1!$E:$E,Sheet1!$F:$F)),"")</f>
        <v>埼玉県</v>
      </c>
      <c r="G1370" s="4" t="str">
        <f t="shared" si="43"/>
        <v>公立</v>
      </c>
      <c r="H1370" s="7" t="str">
        <f>IF($D1370="上記以外の高等学校等",_xlfn.XLOOKUP(IF(VALUE(LEFT($E1370,2))&gt;10,VALUE(LEFT($E1370,2)),"0"&amp;VALUE(LEFT($E1370,2))),Sheet1!$E:$E,Sheet1!$F:$F)&amp;"所在の"&amp;$D1370,IF(OR($B1370=1,$B1370=2),$D1370&amp;$C1370,IF($B1370=3,$D1370&amp;"学校",IF($B1370=6,_xlfn.TEXTBEFORE($D1370,"高専")&amp;$C1370,IF($B1370=8,$C1370&amp;"（"&amp;$D1370&amp;"）",IF($B1370=9,$D1370,""))))))</f>
        <v>岩槻はるかぜ特別支援学校</v>
      </c>
    </row>
    <row r="1371" spans="1:8">
      <c r="A1371" s="4">
        <v>3</v>
      </c>
      <c r="B1371" s="7">
        <v>3</v>
      </c>
      <c r="C1371" s="7" t="str">
        <f t="shared" si="42"/>
        <v>特別支援学校</v>
      </c>
      <c r="D1371" s="7" t="s">
        <v>3365</v>
      </c>
      <c r="E1371" s="8" t="s">
        <v>8978</v>
      </c>
      <c r="F1371" s="4" t="str">
        <f>IFERROR(IF(VALUE(LEFT($E1371,5))&gt;50000,"",_xlfn.XLOOKUP(IF(VALUE(LEFT($E1371,2))&gt;9,VALUE(LEFT($E1371,2)),"0"&amp;VALUE(LEFT($E1371,2))),Sheet1!$E:$E,Sheet1!$F:$F)),"")</f>
        <v>埼玉県</v>
      </c>
      <c r="G1371" s="4" t="str">
        <f t="shared" si="43"/>
        <v>公立</v>
      </c>
      <c r="H1371" s="7" t="str">
        <f>IF($D1371="上記以外の高等学校等",_xlfn.XLOOKUP(IF(VALUE(LEFT($E1371,2))&gt;10,VALUE(LEFT($E1371,2)),"0"&amp;VALUE(LEFT($E1371,2))),Sheet1!$E:$E,Sheet1!$F:$F)&amp;"所在の"&amp;$D1371,IF(OR($B1371=1,$B1371=2),$D1371&amp;$C1371,IF($B1371=3,$D1371&amp;"学校",IF($B1371=6,_xlfn.TEXTBEFORE($D1371,"高専")&amp;$C1371,IF($B1371=8,$C1371&amp;"（"&amp;$D1371&amp;"）",IF($B1371=9,$D1371,""))))))</f>
        <v>ひまわり特別支援学校</v>
      </c>
    </row>
    <row r="1372" spans="1:8">
      <c r="A1372" s="4">
        <v>2</v>
      </c>
      <c r="B1372" s="7">
        <v>3</v>
      </c>
      <c r="C1372" s="7" t="str">
        <f t="shared" si="42"/>
        <v>特別支援学校</v>
      </c>
      <c r="D1372" s="7" t="s">
        <v>8976</v>
      </c>
      <c r="E1372" s="8" t="s">
        <v>8977</v>
      </c>
      <c r="F1372" s="4" t="str">
        <f>IFERROR(IF(VALUE(LEFT($E1372,5))&gt;50000,"",_xlfn.XLOOKUP(IF(VALUE(LEFT($E1372,2))&gt;9,VALUE(LEFT($E1372,2)),"0"&amp;VALUE(LEFT($E1372,2))),Sheet1!$E:$E,Sheet1!$F:$F)),"")</f>
        <v>埼玉県</v>
      </c>
      <c r="G1372" s="4" t="str">
        <f t="shared" si="43"/>
        <v>公立</v>
      </c>
      <c r="H1372" s="7" t="str">
        <f>IF($D1372="上記以外の高等学校等",_xlfn.XLOOKUP(IF(VALUE(LEFT($E1372,2))&gt;10,VALUE(LEFT($E1372,2)),"0"&amp;VALUE(LEFT($E1372,2))),Sheet1!$E:$E,Sheet1!$F:$F)&amp;"所在の"&amp;$D1372,IF(OR($B1372=1,$B1372=2),$D1372&amp;$C1372,IF($B1372=3,$D1372&amp;"学校",IF($B1372=6,_xlfn.TEXTBEFORE($D1372,"高専")&amp;$C1372,IF($B1372=8,$C1372&amp;"（"&amp;$D1372&amp;"）",IF($B1372=9,$D1372,""))))))</f>
        <v>川島ひばりが丘特別支援学校</v>
      </c>
    </row>
    <row r="1373" spans="1:8">
      <c r="A1373" s="4">
        <v>2</v>
      </c>
      <c r="B1373" s="7">
        <v>3</v>
      </c>
      <c r="C1373" s="7" t="str">
        <f t="shared" si="42"/>
        <v>特別支援学校</v>
      </c>
      <c r="D1373" s="7" t="s">
        <v>8974</v>
      </c>
      <c r="E1373" s="8" t="s">
        <v>8975</v>
      </c>
      <c r="F1373" s="4" t="str">
        <f>IFERROR(IF(VALUE(LEFT($E1373,5))&gt;50000,"",_xlfn.XLOOKUP(IF(VALUE(LEFT($E1373,2))&gt;9,VALUE(LEFT($E1373,2)),"0"&amp;VALUE(LEFT($E1373,2))),Sheet1!$E:$E,Sheet1!$F:$F)),"")</f>
        <v>埼玉県</v>
      </c>
      <c r="G1373" s="4" t="str">
        <f t="shared" si="43"/>
        <v>公立</v>
      </c>
      <c r="H1373" s="7" t="str">
        <f>IF($D1373="上記以外の高等学校等",_xlfn.XLOOKUP(IF(VALUE(LEFT($E1373,2))&gt;10,VALUE(LEFT($E1373,2)),"0"&amp;VALUE(LEFT($E1373,2))),Sheet1!$E:$E,Sheet1!$F:$F)&amp;"所在の"&amp;$D1373,IF(OR($B1373=1,$B1373=2),$D1373&amp;$C1373,IF($B1373=3,$D1373&amp;"学校",IF($B1373=6,_xlfn.TEXTBEFORE($D1373,"高専")&amp;$C1373,IF($B1373=8,$C1373&amp;"（"&amp;$D1373&amp;"）",IF($B1373=9,$D1373,""))))))</f>
        <v>さいたま桜高等学園学校</v>
      </c>
    </row>
    <row r="1374" spans="1:8">
      <c r="A1374" s="4">
        <v>2</v>
      </c>
      <c r="B1374" s="7">
        <v>3</v>
      </c>
      <c r="C1374" s="7" t="str">
        <f t="shared" si="42"/>
        <v>特別支援学校</v>
      </c>
      <c r="D1374" s="7" t="s">
        <v>8972</v>
      </c>
      <c r="E1374" s="8" t="s">
        <v>8973</v>
      </c>
      <c r="F1374" s="4" t="str">
        <f>IFERROR(IF(VALUE(LEFT($E1374,5))&gt;50000,"",_xlfn.XLOOKUP(IF(VALUE(LEFT($E1374,2))&gt;9,VALUE(LEFT($E1374,2)),"0"&amp;VALUE(LEFT($E1374,2))),Sheet1!$E:$E,Sheet1!$F:$F)),"")</f>
        <v>埼玉県</v>
      </c>
      <c r="G1374" s="4" t="str">
        <f t="shared" si="43"/>
        <v>公立</v>
      </c>
      <c r="H1374" s="7" t="str">
        <f>IF($D1374="上記以外の高等学校等",_xlfn.XLOOKUP(IF(VALUE(LEFT($E1374,2))&gt;10,VALUE(LEFT($E1374,2)),"0"&amp;VALUE(LEFT($E1374,2))),Sheet1!$E:$E,Sheet1!$F:$F)&amp;"所在の"&amp;$D1374,IF(OR($B1374=1,$B1374=2),$D1374&amp;$C1374,IF($B1374=3,$D1374&amp;"学校",IF($B1374=6,_xlfn.TEXTBEFORE($D1374,"高専")&amp;$C1374,IF($B1374=8,$C1374&amp;"（"&amp;$D1374&amp;"）",IF($B1374=9,$D1374,""))))))</f>
        <v>羽生ふじ高等学園学校</v>
      </c>
    </row>
    <row r="1375" spans="1:8">
      <c r="A1375" s="4">
        <v>2</v>
      </c>
      <c r="B1375" s="7">
        <v>3</v>
      </c>
      <c r="C1375" s="7" t="str">
        <f t="shared" si="42"/>
        <v>特別支援学校</v>
      </c>
      <c r="D1375" s="7" t="s">
        <v>8970</v>
      </c>
      <c r="E1375" s="8" t="s">
        <v>8971</v>
      </c>
      <c r="F1375" s="4" t="str">
        <f>IFERROR(IF(VALUE(LEFT($E1375,5))&gt;50000,"",_xlfn.XLOOKUP(IF(VALUE(LEFT($E1375,2))&gt;9,VALUE(LEFT($E1375,2)),"0"&amp;VALUE(LEFT($E1375,2))),Sheet1!$E:$E,Sheet1!$F:$F)),"")</f>
        <v>埼玉県</v>
      </c>
      <c r="G1375" s="4" t="str">
        <f t="shared" si="43"/>
        <v>公立</v>
      </c>
      <c r="H1375" s="7" t="str">
        <f>IF($D1375="上記以外の高等学校等",_xlfn.XLOOKUP(IF(VALUE(LEFT($E1375,2))&gt;10,VALUE(LEFT($E1375,2)),"0"&amp;VALUE(LEFT($E1375,2))),Sheet1!$E:$E,Sheet1!$F:$F)&amp;"所在の"&amp;$D1375,IF(OR($B1375=1,$B1375=2),$D1375&amp;$C1375,IF($B1375=3,$D1375&amp;"学校",IF($B1375=6,_xlfn.TEXTBEFORE($D1375,"高専")&amp;$C1375,IF($B1375=8,$C1375&amp;"（"&amp;$D1375&amp;"）",IF($B1375=9,$D1375,""))))))</f>
        <v>上尾かしの木特別支援学校</v>
      </c>
    </row>
    <row r="1376" spans="1:8">
      <c r="A1376" s="4">
        <v>2</v>
      </c>
      <c r="B1376" s="7">
        <v>3</v>
      </c>
      <c r="C1376" s="7" t="str">
        <f t="shared" si="42"/>
        <v>特別支援学校</v>
      </c>
      <c r="D1376" s="7" t="s">
        <v>8968</v>
      </c>
      <c r="E1376" s="8" t="s">
        <v>8969</v>
      </c>
      <c r="F1376" s="4" t="str">
        <f>IFERROR(IF(VALUE(LEFT($E1376,5))&gt;50000,"",_xlfn.XLOOKUP(IF(VALUE(LEFT($E1376,2))&gt;9,VALUE(LEFT($E1376,2)),"0"&amp;VALUE(LEFT($E1376,2))),Sheet1!$E:$E,Sheet1!$F:$F)),"")</f>
        <v>埼玉県</v>
      </c>
      <c r="G1376" s="4" t="str">
        <f t="shared" si="43"/>
        <v>公立</v>
      </c>
      <c r="H1376" s="7" t="str">
        <f>IF($D1376="上記以外の高等学校等",_xlfn.XLOOKUP(IF(VALUE(LEFT($E1376,2))&gt;10,VALUE(LEFT($E1376,2)),"0"&amp;VALUE(LEFT($E1376,2))),Sheet1!$E:$E,Sheet1!$F:$F)&amp;"所在の"&amp;$D1376,IF(OR($B1376=1,$B1376=2),$D1376&amp;$C1376,IF($B1376=3,$D1376&amp;"学校",IF($B1376=6,_xlfn.TEXTBEFORE($D1376,"高専")&amp;$C1376,IF($B1376=8,$C1376&amp;"（"&amp;$D1376&amp;"）",IF($B1376=9,$D1376,""))))))</f>
        <v>塙保己一学園学校</v>
      </c>
    </row>
    <row r="1377" spans="1:8">
      <c r="A1377" s="4">
        <v>2</v>
      </c>
      <c r="B1377" s="7">
        <v>3</v>
      </c>
      <c r="C1377" s="7" t="str">
        <f t="shared" si="42"/>
        <v>特別支援学校</v>
      </c>
      <c r="D1377" s="7" t="s">
        <v>8966</v>
      </c>
      <c r="E1377" s="8" t="s">
        <v>8967</v>
      </c>
      <c r="F1377" s="4" t="str">
        <f>IFERROR(IF(VALUE(LEFT($E1377,5))&gt;50000,"",_xlfn.XLOOKUP(IF(VALUE(LEFT($E1377,2))&gt;9,VALUE(LEFT($E1377,2)),"0"&amp;VALUE(LEFT($E1377,2))),Sheet1!$E:$E,Sheet1!$F:$F)),"")</f>
        <v>埼玉県</v>
      </c>
      <c r="G1377" s="4" t="str">
        <f t="shared" si="43"/>
        <v>公立</v>
      </c>
      <c r="H1377" s="7" t="str">
        <f>IF($D1377="上記以外の高等学校等",_xlfn.XLOOKUP(IF(VALUE(LEFT($E1377,2))&gt;10,VALUE(LEFT($E1377,2)),"0"&amp;VALUE(LEFT($E1377,2))),Sheet1!$E:$E,Sheet1!$F:$F)&amp;"所在の"&amp;$D1377,IF(OR($B1377=1,$B1377=2),$D1377&amp;$C1377,IF($B1377=3,$D1377&amp;"学校",IF($B1377=6,_xlfn.TEXTBEFORE($D1377,"高専")&amp;$C1377,IF($B1377=8,$C1377&amp;"（"&amp;$D1377&amp;"）",IF($B1377=9,$D1377,""))))))</f>
        <v>大宮ろう学園学校</v>
      </c>
    </row>
    <row r="1378" spans="1:8">
      <c r="A1378" s="4">
        <v>2</v>
      </c>
      <c r="B1378" s="7">
        <v>3</v>
      </c>
      <c r="C1378" s="7" t="str">
        <f t="shared" si="42"/>
        <v>特別支援学校</v>
      </c>
      <c r="D1378" s="7" t="s">
        <v>8964</v>
      </c>
      <c r="E1378" s="8" t="s">
        <v>8965</v>
      </c>
      <c r="F1378" s="4" t="str">
        <f>IFERROR(IF(VALUE(LEFT($E1378,5))&gt;50000,"",_xlfn.XLOOKUP(IF(VALUE(LEFT($E1378,2))&gt;9,VALUE(LEFT($E1378,2)),"0"&amp;VALUE(LEFT($E1378,2))),Sheet1!$E:$E,Sheet1!$F:$F)),"")</f>
        <v>埼玉県</v>
      </c>
      <c r="G1378" s="4" t="str">
        <f t="shared" si="43"/>
        <v>公立</v>
      </c>
      <c r="H1378" s="7" t="str">
        <f>IF($D1378="上記以外の高等学校等",_xlfn.XLOOKUP(IF(VALUE(LEFT($E1378,2))&gt;10,VALUE(LEFT($E1378,2)),"0"&amp;VALUE(LEFT($E1378,2))),Sheet1!$E:$E,Sheet1!$F:$F)&amp;"所在の"&amp;$D1378,IF(OR($B1378=1,$B1378=2),$D1378&amp;$C1378,IF($B1378=3,$D1378&amp;"学校",IF($B1378=6,_xlfn.TEXTBEFORE($D1378,"高専")&amp;$C1378,IF($B1378=8,$C1378&amp;"（"&amp;$D1378&amp;"）",IF($B1378=9,$D1378,""))))))</f>
        <v>坂戸ろう学園学校</v>
      </c>
    </row>
    <row r="1379" spans="1:8">
      <c r="A1379" s="4">
        <v>2</v>
      </c>
      <c r="B1379" s="7">
        <v>3</v>
      </c>
      <c r="C1379" s="7" t="str">
        <f t="shared" si="42"/>
        <v>特別支援学校</v>
      </c>
      <c r="D1379" s="7" t="s">
        <v>8962</v>
      </c>
      <c r="E1379" s="8" t="s">
        <v>8963</v>
      </c>
      <c r="F1379" s="4" t="str">
        <f>IFERROR(IF(VALUE(LEFT($E1379,5))&gt;50000,"",_xlfn.XLOOKUP(IF(VALUE(LEFT($E1379,2))&gt;9,VALUE(LEFT($E1379,2)),"0"&amp;VALUE(LEFT($E1379,2))),Sheet1!$E:$E,Sheet1!$F:$F)),"")</f>
        <v>埼玉県</v>
      </c>
      <c r="G1379" s="4" t="str">
        <f t="shared" si="43"/>
        <v>公立</v>
      </c>
      <c r="H1379" s="7" t="str">
        <f>IF($D1379="上記以外の高等学校等",_xlfn.XLOOKUP(IF(VALUE(LEFT($E1379,2))&gt;10,VALUE(LEFT($E1379,2)),"0"&amp;VALUE(LEFT($E1379,2))),Sheet1!$E:$E,Sheet1!$F:$F)&amp;"所在の"&amp;$D1379,IF(OR($B1379=1,$B1379=2),$D1379&amp;$C1379,IF($B1379=3,$D1379&amp;"学校",IF($B1379=6,_xlfn.TEXTBEFORE($D1379,"高専")&amp;$C1379,IF($B1379=8,$C1379&amp;"（"&amp;$D1379&amp;"）",IF($B1379=9,$D1379,""))))))</f>
        <v>浦和特別支援学校</v>
      </c>
    </row>
    <row r="1380" spans="1:8">
      <c r="A1380" s="4">
        <v>2</v>
      </c>
      <c r="B1380" s="7">
        <v>3</v>
      </c>
      <c r="C1380" s="7" t="str">
        <f t="shared" si="42"/>
        <v>特別支援学校</v>
      </c>
      <c r="D1380" s="7" t="s">
        <v>8960</v>
      </c>
      <c r="E1380" s="8" t="s">
        <v>8961</v>
      </c>
      <c r="F1380" s="4" t="str">
        <f>IFERROR(IF(VALUE(LEFT($E1380,5))&gt;50000,"",_xlfn.XLOOKUP(IF(VALUE(LEFT($E1380,2))&gt;9,VALUE(LEFT($E1380,2)),"0"&amp;VALUE(LEFT($E1380,2))),Sheet1!$E:$E,Sheet1!$F:$F)),"")</f>
        <v>埼玉県</v>
      </c>
      <c r="G1380" s="4" t="str">
        <f t="shared" si="43"/>
        <v>公立</v>
      </c>
      <c r="H1380" s="7" t="str">
        <f>IF($D1380="上記以外の高等学校等",_xlfn.XLOOKUP(IF(VALUE(LEFT($E1380,2))&gt;10,VALUE(LEFT($E1380,2)),"0"&amp;VALUE(LEFT($E1380,2))),Sheet1!$E:$E,Sheet1!$F:$F)&amp;"所在の"&amp;$D1380,IF(OR($B1380=1,$B1380=2),$D1380&amp;$C1380,IF($B1380=3,$D1380&amp;"学校",IF($B1380=6,_xlfn.TEXTBEFORE($D1380,"高専")&amp;$C1380,IF($B1380=8,$C1380&amp;"（"&amp;$D1380&amp;"）",IF($B1380=9,$D1380,""))))))</f>
        <v>熊谷特別支援学校</v>
      </c>
    </row>
    <row r="1381" spans="1:8">
      <c r="A1381" s="4">
        <v>2</v>
      </c>
      <c r="B1381" s="7">
        <v>3</v>
      </c>
      <c r="C1381" s="7" t="str">
        <f t="shared" si="42"/>
        <v>特別支援学校</v>
      </c>
      <c r="D1381" s="7" t="s">
        <v>8958</v>
      </c>
      <c r="E1381" s="8" t="s">
        <v>8959</v>
      </c>
      <c r="F1381" s="4" t="str">
        <f>IFERROR(IF(VALUE(LEFT($E1381,5))&gt;50000,"",_xlfn.XLOOKUP(IF(VALUE(LEFT($E1381,2))&gt;9,VALUE(LEFT($E1381,2)),"0"&amp;VALUE(LEFT($E1381,2))),Sheet1!$E:$E,Sheet1!$F:$F)),"")</f>
        <v>埼玉県</v>
      </c>
      <c r="G1381" s="4" t="str">
        <f t="shared" si="43"/>
        <v>公立</v>
      </c>
      <c r="H1381" s="7" t="str">
        <f>IF($D1381="上記以外の高等学校等",_xlfn.XLOOKUP(IF(VALUE(LEFT($E1381,2))&gt;10,VALUE(LEFT($E1381,2)),"0"&amp;VALUE(LEFT($E1381,2))),Sheet1!$E:$E,Sheet1!$F:$F)&amp;"所在の"&amp;$D1381,IF(OR($B1381=1,$B1381=2),$D1381&amp;$C1381,IF($B1381=3,$D1381&amp;"学校",IF($B1381=6,_xlfn.TEXTBEFORE($D1381,"高専")&amp;$C1381,IF($B1381=8,$C1381&amp;"（"&amp;$D1381&amp;"）",IF($B1381=9,$D1381,""))))))</f>
        <v>川越特別支援学校</v>
      </c>
    </row>
    <row r="1382" spans="1:8">
      <c r="A1382" s="4">
        <v>2</v>
      </c>
      <c r="B1382" s="7">
        <v>3</v>
      </c>
      <c r="C1382" s="7" t="str">
        <f t="shared" si="42"/>
        <v>特別支援学校</v>
      </c>
      <c r="D1382" s="7" t="s">
        <v>8956</v>
      </c>
      <c r="E1382" s="8" t="s">
        <v>8957</v>
      </c>
      <c r="F1382" s="4" t="str">
        <f>IFERROR(IF(VALUE(LEFT($E1382,5))&gt;50000,"",_xlfn.XLOOKUP(IF(VALUE(LEFT($E1382,2))&gt;9,VALUE(LEFT($E1382,2)),"0"&amp;VALUE(LEFT($E1382,2))),Sheet1!$E:$E,Sheet1!$F:$F)),"")</f>
        <v>埼玉県</v>
      </c>
      <c r="G1382" s="4" t="str">
        <f t="shared" si="43"/>
        <v>公立</v>
      </c>
      <c r="H1382" s="7" t="str">
        <f>IF($D1382="上記以外の高等学校等",_xlfn.XLOOKUP(IF(VALUE(LEFT($E1382,2))&gt;10,VALUE(LEFT($E1382,2)),"0"&amp;VALUE(LEFT($E1382,2))),Sheet1!$E:$E,Sheet1!$F:$F)&amp;"所在の"&amp;$D1382,IF(OR($B1382=1,$B1382=2),$D1382&amp;$C1382,IF($B1382=3,$D1382&amp;"学校",IF($B1382=6,_xlfn.TEXTBEFORE($D1382,"高専")&amp;$C1382,IF($B1382=8,$C1382&amp;"（"&amp;$D1382&amp;"）",IF($B1382=9,$D1382,""))))))</f>
        <v>蓮田特別支援学校</v>
      </c>
    </row>
    <row r="1383" spans="1:8">
      <c r="A1383" s="4">
        <v>3</v>
      </c>
      <c r="B1383" s="7">
        <v>3</v>
      </c>
      <c r="C1383" s="7" t="str">
        <f t="shared" si="42"/>
        <v>特別支援学校</v>
      </c>
      <c r="D1383" s="7" t="s">
        <v>8954</v>
      </c>
      <c r="E1383" s="8" t="s">
        <v>8955</v>
      </c>
      <c r="F1383" s="4" t="str">
        <f>IFERROR(IF(VALUE(LEFT($E1383,5))&gt;50000,"",_xlfn.XLOOKUP(IF(VALUE(LEFT($E1383,2))&gt;9,VALUE(LEFT($E1383,2)),"0"&amp;VALUE(LEFT($E1383,2))),Sheet1!$E:$E,Sheet1!$F:$F)),"")</f>
        <v>埼玉県</v>
      </c>
      <c r="G1383" s="4" t="str">
        <f t="shared" si="43"/>
        <v>公立</v>
      </c>
      <c r="H1383" s="7" t="str">
        <f>IF($D1383="上記以外の高等学校等",_xlfn.XLOOKUP(IF(VALUE(LEFT($E1383,2))&gt;10,VALUE(LEFT($E1383,2)),"0"&amp;VALUE(LEFT($E1383,2))),Sheet1!$E:$E,Sheet1!$F:$F)&amp;"所在の"&amp;$D1383,IF(OR($B1383=1,$B1383=2),$D1383&amp;$C1383,IF($B1383=3,$D1383&amp;"学校",IF($B1383=6,_xlfn.TEXTBEFORE($D1383,"高専")&amp;$C1383,IF($B1383=8,$C1383&amp;"（"&amp;$D1383&amp;"）",IF($B1383=9,$D1383,""))))))</f>
        <v>川越市立特別支援学校</v>
      </c>
    </row>
    <row r="1384" spans="1:8">
      <c r="A1384" s="4">
        <v>2</v>
      </c>
      <c r="B1384" s="7">
        <v>3</v>
      </c>
      <c r="C1384" s="7" t="str">
        <f t="shared" si="42"/>
        <v>特別支援学校</v>
      </c>
      <c r="D1384" s="7" t="s">
        <v>8952</v>
      </c>
      <c r="E1384" s="8" t="s">
        <v>8953</v>
      </c>
      <c r="F1384" s="4" t="str">
        <f>IFERROR(IF(VALUE(LEFT($E1384,5))&gt;50000,"",_xlfn.XLOOKUP(IF(VALUE(LEFT($E1384,2))&gt;9,VALUE(LEFT($E1384,2)),"0"&amp;VALUE(LEFT($E1384,2))),Sheet1!$E:$E,Sheet1!$F:$F)),"")</f>
        <v>埼玉県</v>
      </c>
      <c r="G1384" s="4" t="str">
        <f t="shared" si="43"/>
        <v>公立</v>
      </c>
      <c r="H1384" s="7" t="str">
        <f>IF($D1384="上記以外の高等学校等",_xlfn.XLOOKUP(IF(VALUE(LEFT($E1384,2))&gt;10,VALUE(LEFT($E1384,2)),"0"&amp;VALUE(LEFT($E1384,2))),Sheet1!$E:$E,Sheet1!$F:$F)&amp;"所在の"&amp;$D1384,IF(OR($B1384=1,$B1384=2),$D1384&amp;$C1384,IF($B1384=3,$D1384&amp;"学校",IF($B1384=6,_xlfn.TEXTBEFORE($D1384,"高専")&amp;$C1384,IF($B1384=8,$C1384&amp;"（"&amp;$D1384&amp;"）",IF($B1384=9,$D1384,""))))))</f>
        <v>越谷特別支援学校</v>
      </c>
    </row>
    <row r="1385" spans="1:8">
      <c r="A1385" s="4">
        <v>2</v>
      </c>
      <c r="B1385" s="7">
        <v>3</v>
      </c>
      <c r="C1385" s="7" t="str">
        <f t="shared" si="42"/>
        <v>特別支援学校</v>
      </c>
      <c r="D1385" s="7" t="s">
        <v>8950</v>
      </c>
      <c r="E1385" s="8" t="s">
        <v>8951</v>
      </c>
      <c r="F1385" s="4" t="str">
        <f>IFERROR(IF(VALUE(LEFT($E1385,5))&gt;50000,"",_xlfn.XLOOKUP(IF(VALUE(LEFT($E1385,2))&gt;9,VALUE(LEFT($E1385,2)),"0"&amp;VALUE(LEFT($E1385,2))),Sheet1!$E:$E,Sheet1!$F:$F)),"")</f>
        <v>埼玉県</v>
      </c>
      <c r="G1385" s="4" t="str">
        <f t="shared" si="43"/>
        <v>公立</v>
      </c>
      <c r="H1385" s="7" t="str">
        <f>IF($D1385="上記以外の高等学校等",_xlfn.XLOOKUP(IF(VALUE(LEFT($E1385,2))&gt;10,VALUE(LEFT($E1385,2)),"0"&amp;VALUE(LEFT($E1385,2))),Sheet1!$E:$E,Sheet1!$F:$F)&amp;"所在の"&amp;$D1385,IF(OR($B1385=1,$B1385=2),$D1385&amp;$C1385,IF($B1385=3,$D1385&amp;"学校",IF($B1385=6,_xlfn.TEXTBEFORE($D1385,"高専")&amp;$C1385,IF($B1385=8,$C1385&amp;"（"&amp;$D1385&amp;"）",IF($B1385=9,$D1385,""))))))</f>
        <v>和光特別支援学校</v>
      </c>
    </row>
    <row r="1386" spans="1:8">
      <c r="A1386" s="4">
        <v>2</v>
      </c>
      <c r="B1386" s="7">
        <v>3</v>
      </c>
      <c r="C1386" s="7" t="str">
        <f t="shared" si="42"/>
        <v>特別支援学校</v>
      </c>
      <c r="D1386" s="7" t="s">
        <v>8948</v>
      </c>
      <c r="E1386" s="8" t="s">
        <v>8949</v>
      </c>
      <c r="F1386" s="4" t="str">
        <f>IFERROR(IF(VALUE(LEFT($E1386,5))&gt;50000,"",_xlfn.XLOOKUP(IF(VALUE(LEFT($E1386,2))&gt;9,VALUE(LEFT($E1386,2)),"0"&amp;VALUE(LEFT($E1386,2))),Sheet1!$E:$E,Sheet1!$F:$F)),"")</f>
        <v>埼玉県</v>
      </c>
      <c r="G1386" s="4" t="str">
        <f t="shared" si="43"/>
        <v>公立</v>
      </c>
      <c r="H1386" s="7" t="str">
        <f>IF($D1386="上記以外の高等学校等",_xlfn.XLOOKUP(IF(VALUE(LEFT($E1386,2))&gt;10,VALUE(LEFT($E1386,2)),"0"&amp;VALUE(LEFT($E1386,2))),Sheet1!$E:$E,Sheet1!$F:$F)&amp;"所在の"&amp;$D1386,IF(OR($B1386=1,$B1386=2),$D1386&amp;$C1386,IF($B1386=3,$D1386&amp;"学校",IF($B1386=6,_xlfn.TEXTBEFORE($D1386,"高専")&amp;$C1386,IF($B1386=8,$C1386&amp;"（"&amp;$D1386&amp;"）",IF($B1386=9,$D1386,""))))))</f>
        <v>和光南特別支援学校</v>
      </c>
    </row>
    <row r="1387" spans="1:8">
      <c r="A1387" s="4">
        <v>2</v>
      </c>
      <c r="B1387" s="7">
        <v>3</v>
      </c>
      <c r="C1387" s="7" t="str">
        <f t="shared" si="42"/>
        <v>特別支援学校</v>
      </c>
      <c r="D1387" s="7" t="s">
        <v>8946</v>
      </c>
      <c r="E1387" s="8" t="s">
        <v>8947</v>
      </c>
      <c r="F1387" s="4" t="str">
        <f>IFERROR(IF(VALUE(LEFT($E1387,5))&gt;50000,"",_xlfn.XLOOKUP(IF(VALUE(LEFT($E1387,2))&gt;9,VALUE(LEFT($E1387,2)),"0"&amp;VALUE(LEFT($E1387,2))),Sheet1!$E:$E,Sheet1!$F:$F)),"")</f>
        <v>埼玉県</v>
      </c>
      <c r="G1387" s="4" t="str">
        <f t="shared" si="43"/>
        <v>公立</v>
      </c>
      <c r="H1387" s="7" t="str">
        <f>IF($D1387="上記以外の高等学校等",_xlfn.XLOOKUP(IF(VALUE(LEFT($E1387,2))&gt;10,VALUE(LEFT($E1387,2)),"0"&amp;VALUE(LEFT($E1387,2))),Sheet1!$E:$E,Sheet1!$F:$F)&amp;"所在の"&amp;$D1387,IF(OR($B1387=1,$B1387=2),$D1387&amp;$C1387,IF($B1387=3,$D1387&amp;"学校",IF($B1387=6,_xlfn.TEXTBEFORE($D1387,"高専")&amp;$C1387,IF($B1387=8,$C1387&amp;"（"&amp;$D1387&amp;"）",IF($B1387=9,$D1387,""))))))</f>
        <v>行田特別支援学校</v>
      </c>
    </row>
    <row r="1388" spans="1:8">
      <c r="A1388" s="4">
        <v>2</v>
      </c>
      <c r="B1388" s="7">
        <v>3</v>
      </c>
      <c r="C1388" s="7" t="str">
        <f t="shared" si="42"/>
        <v>特別支援学校</v>
      </c>
      <c r="D1388" s="7" t="s">
        <v>8944</v>
      </c>
      <c r="E1388" s="8" t="s">
        <v>8945</v>
      </c>
      <c r="F1388" s="4" t="str">
        <f>IFERROR(IF(VALUE(LEFT($E1388,5))&gt;50000,"",_xlfn.XLOOKUP(IF(VALUE(LEFT($E1388,2))&gt;9,VALUE(LEFT($E1388,2)),"0"&amp;VALUE(LEFT($E1388,2))),Sheet1!$E:$E,Sheet1!$F:$F)),"")</f>
        <v>埼玉県</v>
      </c>
      <c r="G1388" s="4" t="str">
        <f t="shared" si="43"/>
        <v>公立</v>
      </c>
      <c r="H1388" s="7" t="str">
        <f>IF($D1388="上記以外の高等学校等",_xlfn.XLOOKUP(IF(VALUE(LEFT($E1388,2))&gt;10,VALUE(LEFT($E1388,2)),"0"&amp;VALUE(LEFT($E1388,2))),Sheet1!$E:$E,Sheet1!$F:$F)&amp;"所在の"&amp;$D1388,IF(OR($B1388=1,$B1388=2),$D1388&amp;$C1388,IF($B1388=3,$D1388&amp;"学校",IF($B1388=6,_xlfn.TEXTBEFORE($D1388,"高専")&amp;$C1388,IF($B1388=8,$C1388&amp;"（"&amp;$D1388&amp;"）",IF($B1388=9,$D1388,""))))))</f>
        <v>春日部特別支援学校</v>
      </c>
    </row>
    <row r="1389" spans="1:8">
      <c r="A1389" s="4">
        <v>2</v>
      </c>
      <c r="B1389" s="7">
        <v>3</v>
      </c>
      <c r="C1389" s="7" t="str">
        <f t="shared" si="42"/>
        <v>特別支援学校</v>
      </c>
      <c r="D1389" s="7" t="s">
        <v>8942</v>
      </c>
      <c r="E1389" s="8" t="s">
        <v>8943</v>
      </c>
      <c r="F1389" s="4" t="str">
        <f>IFERROR(IF(VALUE(LEFT($E1389,5))&gt;50000,"",_xlfn.XLOOKUP(IF(VALUE(LEFT($E1389,2))&gt;9,VALUE(LEFT($E1389,2)),"0"&amp;VALUE(LEFT($E1389,2))),Sheet1!$E:$E,Sheet1!$F:$F)),"")</f>
        <v>埼玉県</v>
      </c>
      <c r="G1389" s="4" t="str">
        <f t="shared" si="43"/>
        <v>公立</v>
      </c>
      <c r="H1389" s="7" t="str">
        <f>IF($D1389="上記以外の高等学校等",_xlfn.XLOOKUP(IF(VALUE(LEFT($E1389,2))&gt;10,VALUE(LEFT($E1389,2)),"0"&amp;VALUE(LEFT($E1389,2))),Sheet1!$E:$E,Sheet1!$F:$F)&amp;"所在の"&amp;$D1389,IF(OR($B1389=1,$B1389=2),$D1389&amp;$C1389,IF($B1389=3,$D1389&amp;"学校",IF($B1389=6,_xlfn.TEXTBEFORE($D1389,"高専")&amp;$C1389,IF($B1389=8,$C1389&amp;"（"&amp;$D1389&amp;"）",IF($B1389=9,$D1389,""))))))</f>
        <v>秩父特別支援学校</v>
      </c>
    </row>
    <row r="1390" spans="1:8">
      <c r="A1390" s="4">
        <v>2</v>
      </c>
      <c r="B1390" s="7">
        <v>3</v>
      </c>
      <c r="C1390" s="7" t="str">
        <f t="shared" si="42"/>
        <v>特別支援学校</v>
      </c>
      <c r="D1390" s="7" t="s">
        <v>8940</v>
      </c>
      <c r="E1390" s="8" t="s">
        <v>8941</v>
      </c>
      <c r="F1390" s="4" t="str">
        <f>IFERROR(IF(VALUE(LEFT($E1390,5))&gt;50000,"",_xlfn.XLOOKUP(IF(VALUE(LEFT($E1390,2))&gt;9,VALUE(LEFT($E1390,2)),"0"&amp;VALUE(LEFT($E1390,2))),Sheet1!$E:$E,Sheet1!$F:$F)),"")</f>
        <v>埼玉県</v>
      </c>
      <c r="G1390" s="4" t="str">
        <f t="shared" si="43"/>
        <v>公立</v>
      </c>
      <c r="H1390" s="7" t="str">
        <f>IF($D1390="上記以外の高等学校等",_xlfn.XLOOKUP(IF(VALUE(LEFT($E1390,2))&gt;10,VALUE(LEFT($E1390,2)),"0"&amp;VALUE(LEFT($E1390,2))),Sheet1!$E:$E,Sheet1!$F:$F)&amp;"所在の"&amp;$D1390,IF(OR($B1390=1,$B1390=2),$D1390&amp;$C1390,IF($B1390=3,$D1390&amp;"学校",IF($B1390=6,_xlfn.TEXTBEFORE($D1390,"高専")&amp;$C1390,IF($B1390=8,$C1390&amp;"（"&amp;$D1390&amp;"）",IF($B1390=9,$D1390,""))))))</f>
        <v>三郷特別支援学校</v>
      </c>
    </row>
    <row r="1391" spans="1:8">
      <c r="A1391" s="4">
        <v>2</v>
      </c>
      <c r="B1391" s="7">
        <v>3</v>
      </c>
      <c r="C1391" s="7" t="str">
        <f t="shared" si="42"/>
        <v>特別支援学校</v>
      </c>
      <c r="D1391" s="7" t="s">
        <v>8938</v>
      </c>
      <c r="E1391" s="8" t="s">
        <v>8939</v>
      </c>
      <c r="F1391" s="4" t="str">
        <f>IFERROR(IF(VALUE(LEFT($E1391,5))&gt;50000,"",_xlfn.XLOOKUP(IF(VALUE(LEFT($E1391,2))&gt;9,VALUE(LEFT($E1391,2)),"0"&amp;VALUE(LEFT($E1391,2))),Sheet1!$E:$E,Sheet1!$F:$F)),"")</f>
        <v>埼玉県</v>
      </c>
      <c r="G1391" s="4" t="str">
        <f t="shared" si="43"/>
        <v>公立</v>
      </c>
      <c r="H1391" s="7" t="str">
        <f>IF($D1391="上記以外の高等学校等",_xlfn.XLOOKUP(IF(VALUE(LEFT($E1391,2))&gt;10,VALUE(LEFT($E1391,2)),"0"&amp;VALUE(LEFT($E1391,2))),Sheet1!$E:$E,Sheet1!$F:$F)&amp;"所在の"&amp;$D1391,IF(OR($B1391=1,$B1391=2),$D1391&amp;$C1391,IF($B1391=3,$D1391&amp;"学校",IF($B1391=6,_xlfn.TEXTBEFORE($D1391,"高専")&amp;$C1391,IF($B1391=8,$C1391&amp;"（"&amp;$D1391&amp;"）",IF($B1391=9,$D1391,""))))))</f>
        <v>本庄特別支援学校</v>
      </c>
    </row>
    <row r="1392" spans="1:8">
      <c r="A1392" s="4">
        <v>2</v>
      </c>
      <c r="B1392" s="7">
        <v>3</v>
      </c>
      <c r="C1392" s="7" t="str">
        <f t="shared" si="42"/>
        <v>特別支援学校</v>
      </c>
      <c r="D1392" s="7" t="s">
        <v>8936</v>
      </c>
      <c r="E1392" s="8" t="s">
        <v>8937</v>
      </c>
      <c r="F1392" s="4" t="str">
        <f>IFERROR(IF(VALUE(LEFT($E1392,5))&gt;50000,"",_xlfn.XLOOKUP(IF(VALUE(LEFT($E1392,2))&gt;9,VALUE(LEFT($E1392,2)),"0"&amp;VALUE(LEFT($E1392,2))),Sheet1!$E:$E,Sheet1!$F:$F)),"")</f>
        <v>埼玉県</v>
      </c>
      <c r="G1392" s="4" t="str">
        <f t="shared" si="43"/>
        <v>公立</v>
      </c>
      <c r="H1392" s="7" t="str">
        <f>IF($D1392="上記以外の高等学校等",_xlfn.XLOOKUP(IF(VALUE(LEFT($E1392,2))&gt;10,VALUE(LEFT($E1392,2)),"0"&amp;VALUE(LEFT($E1392,2))),Sheet1!$E:$E,Sheet1!$F:$F)&amp;"所在の"&amp;$D1392,IF(OR($B1392=1,$B1392=2),$D1392&amp;$C1392,IF($B1392=3,$D1392&amp;"学校",IF($B1392=6,_xlfn.TEXTBEFORE($D1392,"高専")&amp;$C1392,IF($B1392=8,$C1392&amp;"（"&amp;$D1392&amp;"）",IF($B1392=9,$D1392,""))))))</f>
        <v>上尾特別支援学校</v>
      </c>
    </row>
    <row r="1393" spans="1:8">
      <c r="A1393" s="4">
        <v>2</v>
      </c>
      <c r="B1393" s="7">
        <v>3</v>
      </c>
      <c r="C1393" s="7" t="str">
        <f t="shared" si="42"/>
        <v>特別支援学校</v>
      </c>
      <c r="D1393" s="7" t="s">
        <v>8934</v>
      </c>
      <c r="E1393" s="8" t="s">
        <v>8935</v>
      </c>
      <c r="F1393" s="4" t="str">
        <f>IFERROR(IF(VALUE(LEFT($E1393,5))&gt;50000,"",_xlfn.XLOOKUP(IF(VALUE(LEFT($E1393,2))&gt;9,VALUE(LEFT($E1393,2)),"0"&amp;VALUE(LEFT($E1393,2))),Sheet1!$E:$E,Sheet1!$F:$F)),"")</f>
        <v>埼玉県</v>
      </c>
      <c r="G1393" s="4" t="str">
        <f t="shared" si="43"/>
        <v>公立</v>
      </c>
      <c r="H1393" s="7" t="str">
        <f>IF($D1393="上記以外の高等学校等",_xlfn.XLOOKUP(IF(VALUE(LEFT($E1393,2))&gt;10,VALUE(LEFT($E1393,2)),"0"&amp;VALUE(LEFT($E1393,2))),Sheet1!$E:$E,Sheet1!$F:$F)&amp;"所在の"&amp;$D1393,IF(OR($B1393=1,$B1393=2),$D1393&amp;$C1393,IF($B1393=3,$D1393&amp;"学校",IF($B1393=6,_xlfn.TEXTBEFORE($D1393,"高専")&amp;$C1393,IF($B1393=8,$C1393&amp;"（"&amp;$D1393&amp;"）",IF($B1393=9,$D1393,""))))))</f>
        <v>東松山特別支援学校</v>
      </c>
    </row>
    <row r="1394" spans="1:8">
      <c r="A1394" s="4">
        <v>3</v>
      </c>
      <c r="B1394" s="7">
        <v>3</v>
      </c>
      <c r="C1394" s="7" t="str">
        <f t="shared" si="42"/>
        <v>特別支援学校</v>
      </c>
      <c r="D1394" s="7" t="s">
        <v>8932</v>
      </c>
      <c r="E1394" s="8" t="s">
        <v>8933</v>
      </c>
      <c r="F1394" s="4" t="str">
        <f>IFERROR(IF(VALUE(LEFT($E1394,5))&gt;50000,"",_xlfn.XLOOKUP(IF(VALUE(LEFT($E1394,2))&gt;9,VALUE(LEFT($E1394,2)),"0"&amp;VALUE(LEFT($E1394,2))),Sheet1!$E:$E,Sheet1!$F:$F)),"")</f>
        <v>埼玉県</v>
      </c>
      <c r="G1394" s="4" t="str">
        <f t="shared" si="43"/>
        <v>公立</v>
      </c>
      <c r="H1394" s="7" t="str">
        <f>IF($D1394="上記以外の高等学校等",_xlfn.XLOOKUP(IF(VALUE(LEFT($E1394,2))&gt;10,VALUE(LEFT($E1394,2)),"0"&amp;VALUE(LEFT($E1394,2))),Sheet1!$E:$E,Sheet1!$F:$F)&amp;"所在の"&amp;$D1394,IF(OR($B1394=1,$B1394=2),$D1394&amp;$C1394,IF($B1394=3,$D1394&amp;"学校",IF($B1394=6,_xlfn.TEXTBEFORE($D1394,"高専")&amp;$C1394,IF($B1394=8,$C1394&amp;"（"&amp;$D1394&amp;"）",IF($B1394=9,$D1394,""))))))</f>
        <v>富士見特別支援学校</v>
      </c>
    </row>
    <row r="1395" spans="1:8">
      <c r="A1395" s="4">
        <v>2</v>
      </c>
      <c r="B1395" s="7">
        <v>3</v>
      </c>
      <c r="C1395" s="7" t="str">
        <f t="shared" si="42"/>
        <v>特別支援学校</v>
      </c>
      <c r="D1395" s="7" t="s">
        <v>8930</v>
      </c>
      <c r="E1395" s="8" t="s">
        <v>8931</v>
      </c>
      <c r="F1395" s="4" t="str">
        <f>IFERROR(IF(VALUE(LEFT($E1395,5))&gt;50000,"",_xlfn.XLOOKUP(IF(VALUE(LEFT($E1395,2))&gt;9,VALUE(LEFT($E1395,2)),"0"&amp;VALUE(LEFT($E1395,2))),Sheet1!$E:$E,Sheet1!$F:$F)),"")</f>
        <v>埼玉県</v>
      </c>
      <c r="G1395" s="4" t="str">
        <f t="shared" si="43"/>
        <v>公立</v>
      </c>
      <c r="H1395" s="7" t="str">
        <f>IF($D1395="上記以外の高等学校等",_xlfn.XLOOKUP(IF(VALUE(LEFT($E1395,2))&gt;10,VALUE(LEFT($E1395,2)),"0"&amp;VALUE(LEFT($E1395,2))),Sheet1!$E:$E,Sheet1!$F:$F)&amp;"所在の"&amp;$D1395,IF(OR($B1395=1,$B1395=2),$D1395&amp;$C1395,IF($B1395=3,$D1395&amp;"学校",IF($B1395=6,_xlfn.TEXTBEFORE($D1395,"高専")&amp;$C1395,IF($B1395=8,$C1395&amp;"（"&amp;$D1395&amp;"）",IF($B1395=9,$D1395,""))))))</f>
        <v>久喜特別支援学校</v>
      </c>
    </row>
    <row r="1396" spans="1:8">
      <c r="A1396" s="4">
        <v>2</v>
      </c>
      <c r="B1396" s="7">
        <v>3</v>
      </c>
      <c r="C1396" s="7" t="str">
        <f t="shared" si="42"/>
        <v>特別支援学校</v>
      </c>
      <c r="D1396" s="7" t="s">
        <v>8928</v>
      </c>
      <c r="E1396" s="8" t="s">
        <v>8929</v>
      </c>
      <c r="F1396" s="4" t="str">
        <f>IFERROR(IF(VALUE(LEFT($E1396,5))&gt;50000,"",_xlfn.XLOOKUP(IF(VALUE(LEFT($E1396,2))&gt;9,VALUE(LEFT($E1396,2)),"0"&amp;VALUE(LEFT($E1396,2))),Sheet1!$E:$E,Sheet1!$F:$F)),"")</f>
        <v>埼玉県</v>
      </c>
      <c r="G1396" s="4" t="str">
        <f t="shared" si="43"/>
        <v>公立</v>
      </c>
      <c r="H1396" s="7" t="str">
        <f>IF($D1396="上記以外の高等学校等",_xlfn.XLOOKUP(IF(VALUE(LEFT($E1396,2))&gt;10,VALUE(LEFT($E1396,2)),"0"&amp;VALUE(LEFT($E1396,2))),Sheet1!$E:$E,Sheet1!$F:$F)&amp;"所在の"&amp;$D1396,IF(OR($B1396=1,$B1396=2),$D1396&amp;$C1396,IF($B1396=3,$D1396&amp;"学校",IF($B1396=6,_xlfn.TEXTBEFORE($D1396,"高専")&amp;$C1396,IF($B1396=8,$C1396&amp;"（"&amp;$D1396&amp;"）",IF($B1396=9,$D1396,""))))))</f>
        <v>大宮北特別支援学校</v>
      </c>
    </row>
    <row r="1397" spans="1:8">
      <c r="A1397" s="4">
        <v>2</v>
      </c>
      <c r="B1397" s="7">
        <v>3</v>
      </c>
      <c r="C1397" s="7" t="str">
        <f t="shared" si="42"/>
        <v>特別支援学校</v>
      </c>
      <c r="D1397" s="7" t="s">
        <v>1628</v>
      </c>
      <c r="E1397" s="8" t="s">
        <v>8927</v>
      </c>
      <c r="F1397" s="4" t="str">
        <f>IFERROR(IF(VALUE(LEFT($E1397,5))&gt;50000,"",_xlfn.XLOOKUP(IF(VALUE(LEFT($E1397,2))&gt;9,VALUE(LEFT($E1397,2)),"0"&amp;VALUE(LEFT($E1397,2))),Sheet1!$E:$E,Sheet1!$F:$F)),"")</f>
        <v>埼玉県</v>
      </c>
      <c r="G1397" s="4" t="str">
        <f t="shared" si="43"/>
        <v>公立</v>
      </c>
      <c r="H1397" s="7" t="str">
        <f>IF($D1397="上記以外の高等学校等",_xlfn.XLOOKUP(IF(VALUE(LEFT($E1397,2))&gt;10,VALUE(LEFT($E1397,2)),"0"&amp;VALUE(LEFT($E1397,2))),Sheet1!$E:$E,Sheet1!$F:$F)&amp;"所在の"&amp;$D1397,IF(OR($B1397=1,$B1397=2),$D1397&amp;$C1397,IF($B1397=3,$D1397&amp;"学校",IF($B1397=6,_xlfn.TEXTBEFORE($D1397,"高専")&amp;$C1397,IF($B1397=8,$C1397&amp;"（"&amp;$D1397&amp;"）",IF($B1397=9,$D1397,""))))))</f>
        <v>日高特別支援学校</v>
      </c>
    </row>
    <row r="1398" spans="1:8">
      <c r="A1398" s="4">
        <v>2</v>
      </c>
      <c r="B1398" s="7">
        <v>3</v>
      </c>
      <c r="C1398" s="7" t="str">
        <f t="shared" si="42"/>
        <v>特別支援学校</v>
      </c>
      <c r="D1398" s="7" t="s">
        <v>8925</v>
      </c>
      <c r="E1398" s="8" t="s">
        <v>8926</v>
      </c>
      <c r="F1398" s="4" t="str">
        <f>IFERROR(IF(VALUE(LEFT($E1398,5))&gt;50000,"",_xlfn.XLOOKUP(IF(VALUE(LEFT($E1398,2))&gt;9,VALUE(LEFT($E1398,2)),"0"&amp;VALUE(LEFT($E1398,2))),Sheet1!$E:$E,Sheet1!$F:$F)),"")</f>
        <v>埼玉県</v>
      </c>
      <c r="G1398" s="4" t="str">
        <f t="shared" si="43"/>
        <v>公立</v>
      </c>
      <c r="H1398" s="7" t="str">
        <f>IF($D1398="上記以外の高等学校等",_xlfn.XLOOKUP(IF(VALUE(LEFT($E1398,2))&gt;10,VALUE(LEFT($E1398,2)),"0"&amp;VALUE(LEFT($E1398,2))),Sheet1!$E:$E,Sheet1!$F:$F)&amp;"所在の"&amp;$D1398,IF(OR($B1398=1,$B1398=2),$D1398&amp;$C1398,IF($B1398=3,$D1398&amp;"学校",IF($B1398=6,_xlfn.TEXTBEFORE($D1398,"高専")&amp;$C1398,IF($B1398=8,$C1398&amp;"（"&amp;$D1398&amp;"）",IF($B1398=9,$D1398,""))))))</f>
        <v>毛呂山特別支援学校</v>
      </c>
    </row>
    <row r="1399" spans="1:8">
      <c r="A1399" s="4">
        <v>2</v>
      </c>
      <c r="B1399" s="7">
        <v>3</v>
      </c>
      <c r="C1399" s="7" t="str">
        <f t="shared" si="42"/>
        <v>特別支援学校</v>
      </c>
      <c r="D1399" s="7" t="s">
        <v>8923</v>
      </c>
      <c r="E1399" s="8" t="s">
        <v>8924</v>
      </c>
      <c r="F1399" s="4" t="str">
        <f>IFERROR(IF(VALUE(LEFT($E1399,5))&gt;50000,"",_xlfn.XLOOKUP(IF(VALUE(LEFT($E1399,2))&gt;9,VALUE(LEFT($E1399,2)),"0"&amp;VALUE(LEFT($E1399,2))),Sheet1!$E:$E,Sheet1!$F:$F)),"")</f>
        <v>埼玉県</v>
      </c>
      <c r="G1399" s="4" t="str">
        <f t="shared" si="43"/>
        <v>公立</v>
      </c>
      <c r="H1399" s="7" t="str">
        <f>IF($D1399="上記以外の高等学校等",_xlfn.XLOOKUP(IF(VALUE(LEFT($E1399,2))&gt;10,VALUE(LEFT($E1399,2)),"0"&amp;VALUE(LEFT($E1399,2))),Sheet1!$E:$E,Sheet1!$F:$F)&amp;"所在の"&amp;$D1399,IF(OR($B1399=1,$B1399=2),$D1399&amp;$C1399,IF($B1399=3,$D1399&amp;"学校",IF($B1399=6,_xlfn.TEXTBEFORE($D1399,"高専")&amp;$C1399,IF($B1399=8,$C1399&amp;"（"&amp;$D1399&amp;"）",IF($B1399=9,$D1399,""))))))</f>
        <v>越谷西特別支援学校</v>
      </c>
    </row>
    <row r="1400" spans="1:8">
      <c r="A1400" s="4">
        <v>2</v>
      </c>
      <c r="B1400" s="7">
        <v>3</v>
      </c>
      <c r="C1400" s="7" t="str">
        <f t="shared" si="42"/>
        <v>特別支援学校</v>
      </c>
      <c r="D1400" s="7" t="s">
        <v>8921</v>
      </c>
      <c r="E1400" s="8" t="s">
        <v>8922</v>
      </c>
      <c r="F1400" s="4" t="str">
        <f>IFERROR(IF(VALUE(LEFT($E1400,5))&gt;50000,"",_xlfn.XLOOKUP(IF(VALUE(LEFT($E1400,2))&gt;9,VALUE(LEFT($E1400,2)),"0"&amp;VALUE(LEFT($E1400,2))),Sheet1!$E:$E,Sheet1!$F:$F)),"")</f>
        <v>埼玉県</v>
      </c>
      <c r="G1400" s="4" t="str">
        <f t="shared" si="43"/>
        <v>公立</v>
      </c>
      <c r="H1400" s="7" t="str">
        <f>IF($D1400="上記以外の高等学校等",_xlfn.XLOOKUP(IF(VALUE(LEFT($E1400,2))&gt;10,VALUE(LEFT($E1400,2)),"0"&amp;VALUE(LEFT($E1400,2))),Sheet1!$E:$E,Sheet1!$F:$F)&amp;"所在の"&amp;$D1400,IF(OR($B1400=1,$B1400=2),$D1400&amp;$C1400,IF($B1400=3,$D1400&amp;"学校",IF($B1400=6,_xlfn.TEXTBEFORE($D1400,"高専")&amp;$C1400,IF($B1400=8,$C1400&amp;"（"&amp;$D1400&amp;"）",IF($B1400=9,$D1400,""))))))</f>
        <v>宮代特別支援学校</v>
      </c>
    </row>
    <row r="1401" spans="1:8">
      <c r="A1401" s="4">
        <v>2</v>
      </c>
      <c r="B1401" s="7">
        <v>3</v>
      </c>
      <c r="C1401" s="7" t="str">
        <f t="shared" si="42"/>
        <v>特別支援学校</v>
      </c>
      <c r="D1401" s="7" t="s">
        <v>8919</v>
      </c>
      <c r="E1401" s="8" t="s">
        <v>8920</v>
      </c>
      <c r="F1401" s="4" t="str">
        <f>IFERROR(IF(VALUE(LEFT($E1401,5))&gt;50000,"",_xlfn.XLOOKUP(IF(VALUE(LEFT($E1401,2))&gt;9,VALUE(LEFT($E1401,2)),"0"&amp;VALUE(LEFT($E1401,2))),Sheet1!$E:$E,Sheet1!$F:$F)),"")</f>
        <v>埼玉県</v>
      </c>
      <c r="G1401" s="4" t="str">
        <f t="shared" si="43"/>
        <v>公立</v>
      </c>
      <c r="H1401" s="7" t="str">
        <f>IF($D1401="上記以外の高等学校等",_xlfn.XLOOKUP(IF(VALUE(LEFT($E1401,2))&gt;10,VALUE(LEFT($E1401,2)),"0"&amp;VALUE(LEFT($E1401,2))),Sheet1!$E:$E,Sheet1!$F:$F)&amp;"所在の"&amp;$D1401,IF(OR($B1401=1,$B1401=2),$D1401&amp;$C1401,IF($B1401=3,$D1401&amp;"学校",IF($B1401=6,_xlfn.TEXTBEFORE($D1401,"高専")&amp;$C1401,IF($B1401=8,$C1401&amp;"（"&amp;$D1401&amp;"）",IF($B1401=9,$D1401,""))))))</f>
        <v>騎西特別支援学校</v>
      </c>
    </row>
    <row r="1402" spans="1:8">
      <c r="A1402" s="4">
        <v>2</v>
      </c>
      <c r="B1402" s="7">
        <v>3</v>
      </c>
      <c r="C1402" s="7" t="str">
        <f t="shared" si="42"/>
        <v>特別支援学校</v>
      </c>
      <c r="D1402" s="7" t="s">
        <v>8917</v>
      </c>
      <c r="E1402" s="8" t="s">
        <v>8918</v>
      </c>
      <c r="F1402" s="4" t="str">
        <f>IFERROR(IF(VALUE(LEFT($E1402,5))&gt;50000,"",_xlfn.XLOOKUP(IF(VALUE(LEFT($E1402,2))&gt;9,VALUE(LEFT($E1402,2)),"0"&amp;VALUE(LEFT($E1402,2))),Sheet1!$E:$E,Sheet1!$F:$F)),"")</f>
        <v>埼玉県</v>
      </c>
      <c r="G1402" s="4" t="str">
        <f t="shared" si="43"/>
        <v>公立</v>
      </c>
      <c r="H1402" s="7" t="str">
        <f>IF($D1402="上記以外の高等学校等",_xlfn.XLOOKUP(IF(VALUE(LEFT($E1402,2))&gt;10,VALUE(LEFT($E1402,2)),"0"&amp;VALUE(LEFT($E1402,2))),Sheet1!$E:$E,Sheet1!$F:$F)&amp;"所在の"&amp;$D1402,IF(OR($B1402=1,$B1402=2),$D1402&amp;$C1402,IF($B1402=3,$D1402&amp;"学校",IF($B1402=6,_xlfn.TEXTBEFORE($D1402,"高専")&amp;$C1402,IF($B1402=8,$C1402&amp;"（"&amp;$D1402&amp;"）",IF($B1402=9,$D1402,""))))))</f>
        <v>草加かがやき特別支援学校</v>
      </c>
    </row>
    <row r="1403" spans="1:8">
      <c r="A1403" s="4">
        <v>7</v>
      </c>
      <c r="B1403" s="7">
        <v>1</v>
      </c>
      <c r="C1403" s="7" t="str">
        <f t="shared" si="42"/>
        <v>高等学校</v>
      </c>
      <c r="D1403" s="7" t="s">
        <v>8915</v>
      </c>
      <c r="E1403" s="8" t="s">
        <v>8916</v>
      </c>
      <c r="F1403" s="4" t="str">
        <f>IFERROR(IF(VALUE(LEFT($E1403,5))&gt;50000,"",_xlfn.XLOOKUP(IF(VALUE(LEFT($E1403,2))&gt;9,VALUE(LEFT($E1403,2)),"0"&amp;VALUE(LEFT($E1403,2))),Sheet1!$E:$E,Sheet1!$F:$F)),"")</f>
        <v>埼玉県</v>
      </c>
      <c r="G1403" s="4" t="str">
        <f t="shared" si="43"/>
        <v>私立</v>
      </c>
      <c r="H1403" s="7" t="str">
        <f>IF($D1403="上記以外の高等学校等",_xlfn.XLOOKUP(IF(VALUE(LEFT($E1403,2))&gt;10,VALUE(LEFT($E1403,2)),"0"&amp;VALUE(LEFT($E1403,2))),Sheet1!$E:$E,Sheet1!$F:$F)&amp;"所在の"&amp;$D1403,IF(OR($B1403=1,$B1403=2),$D1403&amp;$C1403,IF($B1403=3,$D1403&amp;"学校",IF($B1403=6,_xlfn.TEXTBEFORE($D1403,"高専")&amp;$C1403,IF($B1403=8,$C1403&amp;"（"&amp;$D1403&amp;"）",IF($B1403=9,$D1403,""))))))</f>
        <v>聖望学園高等学校</v>
      </c>
    </row>
    <row r="1404" spans="1:8">
      <c r="A1404" s="4">
        <v>7</v>
      </c>
      <c r="B1404" s="7">
        <v>1</v>
      </c>
      <c r="C1404" s="7" t="str">
        <f t="shared" si="42"/>
        <v>高等学校</v>
      </c>
      <c r="D1404" s="7" t="s">
        <v>8913</v>
      </c>
      <c r="E1404" s="8" t="s">
        <v>8914</v>
      </c>
      <c r="F1404" s="4" t="str">
        <f>IFERROR(IF(VALUE(LEFT($E1404,5))&gt;50000,"",_xlfn.XLOOKUP(IF(VALUE(LEFT($E1404,2))&gt;9,VALUE(LEFT($E1404,2)),"0"&amp;VALUE(LEFT($E1404,2))),Sheet1!$E:$E,Sheet1!$F:$F)),"")</f>
        <v>埼玉県</v>
      </c>
      <c r="G1404" s="4" t="str">
        <f t="shared" si="43"/>
        <v>私立</v>
      </c>
      <c r="H1404" s="7" t="str">
        <f>IF($D1404="上記以外の高等学校等",_xlfn.XLOOKUP(IF(VALUE(LEFT($E1404,2))&gt;10,VALUE(LEFT($E1404,2)),"0"&amp;VALUE(LEFT($E1404,2))),Sheet1!$E:$E,Sheet1!$F:$F)&amp;"所在の"&amp;$D1404,IF(OR($B1404=1,$B1404=2),$D1404&amp;$C1404,IF($B1404=3,$D1404&amp;"学校",IF($B1404=6,_xlfn.TEXTBEFORE($D1404,"高専")&amp;$C1404,IF($B1404=8,$C1404&amp;"（"&amp;$D1404&amp;"）",IF($B1404=9,$D1404,""))))))</f>
        <v>叡明高等学校</v>
      </c>
    </row>
    <row r="1405" spans="1:8">
      <c r="A1405" s="4">
        <v>7</v>
      </c>
      <c r="B1405" s="7">
        <v>1</v>
      </c>
      <c r="C1405" s="7" t="str">
        <f t="shared" si="42"/>
        <v>高等学校</v>
      </c>
      <c r="D1405" s="7" t="s">
        <v>8911</v>
      </c>
      <c r="E1405" s="8" t="s">
        <v>8912</v>
      </c>
      <c r="F1405" s="4" t="str">
        <f>IFERROR(IF(VALUE(LEFT($E1405,5))&gt;50000,"",_xlfn.XLOOKUP(IF(VALUE(LEFT($E1405,2))&gt;9,VALUE(LEFT($E1405,2)),"0"&amp;VALUE(LEFT($E1405,2))),Sheet1!$E:$E,Sheet1!$F:$F)),"")</f>
        <v>埼玉県</v>
      </c>
      <c r="G1405" s="4" t="str">
        <f t="shared" si="43"/>
        <v>私立</v>
      </c>
      <c r="H1405" s="7" t="str">
        <f>IF($D1405="上記以外の高等学校等",_xlfn.XLOOKUP(IF(VALUE(LEFT($E1405,2))&gt;10,VALUE(LEFT($E1405,2)),"0"&amp;VALUE(LEFT($E1405,2))),Sheet1!$E:$E,Sheet1!$F:$F)&amp;"所在の"&amp;$D1405,IF(OR($B1405=1,$B1405=2),$D1405&amp;$C1405,IF($B1405=3,$D1405&amp;"学校",IF($B1405=6,_xlfn.TEXTBEFORE($D1405,"高専")&amp;$C1405,IF($B1405=8,$C1405&amp;"（"&amp;$D1405&amp;"）",IF($B1405=9,$D1405,""))))))</f>
        <v>浦和麗明高等学校</v>
      </c>
    </row>
    <row r="1406" spans="1:8">
      <c r="A1406" s="4">
        <v>7</v>
      </c>
      <c r="B1406" s="7">
        <v>1</v>
      </c>
      <c r="C1406" s="7" t="str">
        <f t="shared" si="42"/>
        <v>高等学校</v>
      </c>
      <c r="D1406" s="7" t="s">
        <v>8909</v>
      </c>
      <c r="E1406" s="8" t="s">
        <v>8910</v>
      </c>
      <c r="F1406" s="4" t="str">
        <f>IFERROR(IF(VALUE(LEFT($E1406,5))&gt;50000,"",_xlfn.XLOOKUP(IF(VALUE(LEFT($E1406,2))&gt;9,VALUE(LEFT($E1406,2)),"0"&amp;VALUE(LEFT($E1406,2))),Sheet1!$E:$E,Sheet1!$F:$F)),"")</f>
        <v>埼玉県</v>
      </c>
      <c r="G1406" s="4" t="str">
        <f t="shared" si="43"/>
        <v>私立</v>
      </c>
      <c r="H1406" s="7" t="str">
        <f>IF($D1406="上記以外の高等学校等",_xlfn.XLOOKUP(IF(VALUE(LEFT($E1406,2))&gt;10,VALUE(LEFT($E1406,2)),"0"&amp;VALUE(LEFT($E1406,2))),Sheet1!$E:$E,Sheet1!$F:$F)&amp;"所在の"&amp;$D1406,IF(OR($B1406=1,$B1406=2),$D1406&amp;$C1406,IF($B1406=3,$D1406&amp;"学校",IF($B1406=6,_xlfn.TEXTBEFORE($D1406,"高専")&amp;$C1406,IF($B1406=8,$C1406&amp;"（"&amp;$D1406&amp;"）",IF($B1406=9,$D1406,""))))))</f>
        <v>慶應義塾志木高等学校</v>
      </c>
    </row>
    <row r="1407" spans="1:8">
      <c r="A1407" s="4">
        <v>7</v>
      </c>
      <c r="B1407" s="7">
        <v>1</v>
      </c>
      <c r="C1407" s="7" t="str">
        <f t="shared" si="42"/>
        <v>高等学校</v>
      </c>
      <c r="D1407" s="7" t="s">
        <v>8907</v>
      </c>
      <c r="E1407" s="8" t="s">
        <v>8908</v>
      </c>
      <c r="F1407" s="4" t="str">
        <f>IFERROR(IF(VALUE(LEFT($E1407,5))&gt;50000,"",_xlfn.XLOOKUP(IF(VALUE(LEFT($E1407,2))&gt;9,VALUE(LEFT($E1407,2)),"0"&amp;VALUE(LEFT($E1407,2))),Sheet1!$E:$E,Sheet1!$F:$F)),"")</f>
        <v>埼玉県</v>
      </c>
      <c r="G1407" s="4" t="str">
        <f t="shared" si="43"/>
        <v>私立</v>
      </c>
      <c r="H1407" s="7" t="str">
        <f>IF($D1407="上記以外の高等学校等",_xlfn.XLOOKUP(IF(VALUE(LEFT($E1407,2))&gt;10,VALUE(LEFT($E1407,2)),"0"&amp;VALUE(LEFT($E1407,2))),Sheet1!$E:$E,Sheet1!$F:$F)&amp;"所在の"&amp;$D1407,IF(OR($B1407=1,$B1407=2),$D1407&amp;$C1407,IF($B1407=3,$D1407&amp;"学校",IF($B1407=6,_xlfn.TEXTBEFORE($D1407,"高専")&amp;$C1407,IF($B1407=8,$C1407&amp;"（"&amp;$D1407&amp;"）",IF($B1407=9,$D1407,""))))))</f>
        <v>細田学園高等学校</v>
      </c>
    </row>
    <row r="1408" spans="1:8">
      <c r="A1408" s="4">
        <v>7</v>
      </c>
      <c r="B1408" s="7">
        <v>1</v>
      </c>
      <c r="C1408" s="7" t="str">
        <f t="shared" si="42"/>
        <v>高等学校</v>
      </c>
      <c r="D1408" s="7" t="s">
        <v>8905</v>
      </c>
      <c r="E1408" s="8" t="s">
        <v>8906</v>
      </c>
      <c r="F1408" s="4" t="str">
        <f>IFERROR(IF(VALUE(LEFT($E1408,5))&gt;50000,"",_xlfn.XLOOKUP(IF(VALUE(LEFT($E1408,2))&gt;9,VALUE(LEFT($E1408,2)),"0"&amp;VALUE(LEFT($E1408,2))),Sheet1!$E:$E,Sheet1!$F:$F)),"")</f>
        <v>埼玉県</v>
      </c>
      <c r="G1408" s="4" t="str">
        <f t="shared" si="43"/>
        <v>私立</v>
      </c>
      <c r="H1408" s="7" t="str">
        <f>IF($D1408="上記以外の高等学校等",_xlfn.XLOOKUP(IF(VALUE(LEFT($E1408,2))&gt;10,VALUE(LEFT($E1408,2)),"0"&amp;VALUE(LEFT($E1408,2))),Sheet1!$E:$E,Sheet1!$F:$F)&amp;"所在の"&amp;$D1408,IF(OR($B1408=1,$B1408=2),$D1408&amp;$C1408,IF($B1408=3,$D1408&amp;"学校",IF($B1408=6,_xlfn.TEXTBEFORE($D1408,"高専")&amp;$C1408,IF($B1408=8,$C1408&amp;"（"&amp;$D1408&amp;"）",IF($B1408=9,$D1408,""))))))</f>
        <v>淑徳与野高等学校</v>
      </c>
    </row>
    <row r="1409" spans="1:8">
      <c r="A1409" s="4">
        <v>7</v>
      </c>
      <c r="B1409" s="7">
        <v>1</v>
      </c>
      <c r="C1409" s="7" t="str">
        <f t="shared" si="42"/>
        <v>高等学校</v>
      </c>
      <c r="D1409" s="7" t="s">
        <v>8903</v>
      </c>
      <c r="E1409" s="8" t="s">
        <v>8904</v>
      </c>
      <c r="F1409" s="4" t="str">
        <f>IFERROR(IF(VALUE(LEFT($E1409,5))&gt;50000,"",_xlfn.XLOOKUP(IF(VALUE(LEFT($E1409,2))&gt;9,VALUE(LEFT($E1409,2)),"0"&amp;VALUE(LEFT($E1409,2))),Sheet1!$E:$E,Sheet1!$F:$F)),"")</f>
        <v>埼玉県</v>
      </c>
      <c r="G1409" s="4" t="str">
        <f t="shared" si="43"/>
        <v>私立</v>
      </c>
      <c r="H1409" s="7" t="str">
        <f>IF($D1409="上記以外の高等学校等",_xlfn.XLOOKUP(IF(VALUE(LEFT($E1409,2))&gt;10,VALUE(LEFT($E1409,2)),"0"&amp;VALUE(LEFT($E1409,2))),Sheet1!$E:$E,Sheet1!$F:$F)&amp;"所在の"&amp;$D1409,IF(OR($B1409=1,$B1409=2),$D1409&amp;$C1409,IF($B1409=3,$D1409&amp;"学校",IF($B1409=6,_xlfn.TEXTBEFORE($D1409,"高専")&amp;$C1409,IF($B1409=8,$C1409&amp;"（"&amp;$D1409&amp;"）",IF($B1409=9,$D1409,""))))))</f>
        <v>本庄第一高等学校</v>
      </c>
    </row>
    <row r="1410" spans="1:8">
      <c r="A1410" s="4">
        <v>7</v>
      </c>
      <c r="B1410" s="7">
        <v>1</v>
      </c>
      <c r="C1410" s="7" t="str">
        <f t="shared" si="42"/>
        <v>高等学校</v>
      </c>
      <c r="D1410" s="7" t="s">
        <v>8901</v>
      </c>
      <c r="E1410" s="8" t="s">
        <v>8902</v>
      </c>
      <c r="F1410" s="4" t="str">
        <f>IFERROR(IF(VALUE(LEFT($E1410,5))&gt;50000,"",_xlfn.XLOOKUP(IF(VALUE(LEFT($E1410,2))&gt;9,VALUE(LEFT($E1410,2)),"0"&amp;VALUE(LEFT($E1410,2))),Sheet1!$E:$E,Sheet1!$F:$F)),"")</f>
        <v>埼玉県</v>
      </c>
      <c r="G1410" s="4" t="str">
        <f t="shared" si="43"/>
        <v>私立</v>
      </c>
      <c r="H1410" s="7" t="str">
        <f>IF($D1410="上記以外の高等学校等",_xlfn.XLOOKUP(IF(VALUE(LEFT($E1410,2))&gt;10,VALUE(LEFT($E1410,2)),"0"&amp;VALUE(LEFT($E1410,2))),Sheet1!$E:$E,Sheet1!$F:$F)&amp;"所在の"&amp;$D1410,IF(OR($B1410=1,$B1410=2),$D1410&amp;$C1410,IF($B1410=3,$D1410&amp;"学校",IF($B1410=6,_xlfn.TEXTBEFORE($D1410,"高専")&amp;$C1410,IF($B1410=8,$C1410&amp;"（"&amp;$D1410&amp;"）",IF($B1410=9,$D1410,""))))))</f>
        <v>山村学園高等学校</v>
      </c>
    </row>
    <row r="1411" spans="1:8">
      <c r="A1411" s="4">
        <v>7</v>
      </c>
      <c r="B1411" s="7">
        <v>1</v>
      </c>
      <c r="C1411" s="7" t="str">
        <f t="shared" ref="C1411:C1474" si="44">IF($B1411=1,"高等学校",IF($B1411=2,"中等教育学校",IF($B1411=3,"特別支援学校",IF($B1411=6,"高等専門学校",IF($B1411=8,"高等学校卒業程度認定試験等","")))))</f>
        <v>高等学校</v>
      </c>
      <c r="D1411" s="7" t="s">
        <v>8899</v>
      </c>
      <c r="E1411" s="8" t="s">
        <v>8900</v>
      </c>
      <c r="F1411" s="4" t="str">
        <f>IFERROR(IF(VALUE(LEFT($E1411,5))&gt;50000,"",_xlfn.XLOOKUP(IF(VALUE(LEFT($E1411,2))&gt;9,VALUE(LEFT($E1411,2)),"0"&amp;VALUE(LEFT($E1411,2))),Sheet1!$E:$E,Sheet1!$F:$F)),"")</f>
        <v>埼玉県</v>
      </c>
      <c r="G1411" s="4" t="str">
        <f t="shared" ref="G1411:G1474" si="45">IF($A1411=1,"国立",IF($A1411=7,"私立",IF($A1411&lt;7,"公立","")))</f>
        <v>私立</v>
      </c>
      <c r="H1411" s="7" t="str">
        <f>IF($D1411="上記以外の高等学校等",_xlfn.XLOOKUP(IF(VALUE(LEFT($E1411,2))&gt;10,VALUE(LEFT($E1411,2)),"0"&amp;VALUE(LEFT($E1411,2))),Sheet1!$E:$E,Sheet1!$F:$F)&amp;"所在の"&amp;$D1411,IF(OR($B1411=1,$B1411=2),$D1411&amp;$C1411,IF($B1411=3,$D1411&amp;"学校",IF($B1411=6,_xlfn.TEXTBEFORE($D1411,"高専")&amp;$C1411,IF($B1411=8,$C1411&amp;"（"&amp;$D1411&amp;"）",IF($B1411=9,$D1411,""))))))</f>
        <v>山村国際高等学校</v>
      </c>
    </row>
    <row r="1412" spans="1:8">
      <c r="A1412" s="4">
        <v>7</v>
      </c>
      <c r="B1412" s="7">
        <v>1</v>
      </c>
      <c r="C1412" s="7" t="str">
        <f t="shared" si="44"/>
        <v>高等学校</v>
      </c>
      <c r="D1412" s="7" t="s">
        <v>8897</v>
      </c>
      <c r="E1412" s="8" t="s">
        <v>8898</v>
      </c>
      <c r="F1412" s="4" t="str">
        <f>IFERROR(IF(VALUE(LEFT($E1412,5))&gt;50000,"",_xlfn.XLOOKUP(IF(VALUE(LEFT($E1412,2))&gt;9,VALUE(LEFT($E1412,2)),"0"&amp;VALUE(LEFT($E1412,2))),Sheet1!$E:$E,Sheet1!$F:$F)),"")</f>
        <v>埼玉県</v>
      </c>
      <c r="G1412" s="4" t="str">
        <f t="shared" si="45"/>
        <v>私立</v>
      </c>
      <c r="H1412" s="7" t="str">
        <f>IF($D1412="上記以外の高等学校等",_xlfn.XLOOKUP(IF(VALUE(LEFT($E1412,2))&gt;10,VALUE(LEFT($E1412,2)),"0"&amp;VALUE(LEFT($E1412,2))),Sheet1!$E:$E,Sheet1!$F:$F)&amp;"所在の"&amp;$D1412,IF(OR($B1412=1,$B1412=2),$D1412&amp;$C1412,IF($B1412=3,$D1412&amp;"学校",IF($B1412=6,_xlfn.TEXTBEFORE($D1412,"高専")&amp;$C1412,IF($B1412=8,$C1412&amp;"（"&amp;$D1412&amp;"）",IF($B1412=9,$D1412,""))))))</f>
        <v>正智深谷高等学校</v>
      </c>
    </row>
    <row r="1413" spans="1:8">
      <c r="A1413" s="4">
        <v>7</v>
      </c>
      <c r="B1413" s="7">
        <v>1</v>
      </c>
      <c r="C1413" s="7" t="str">
        <f t="shared" si="44"/>
        <v>高等学校</v>
      </c>
      <c r="D1413" s="7" t="s">
        <v>8895</v>
      </c>
      <c r="E1413" s="8" t="s">
        <v>8896</v>
      </c>
      <c r="F1413" s="4" t="str">
        <f>IFERROR(IF(VALUE(LEFT($E1413,5))&gt;50000,"",_xlfn.XLOOKUP(IF(VALUE(LEFT($E1413,2))&gt;9,VALUE(LEFT($E1413,2)),"0"&amp;VALUE(LEFT($E1413,2))),Sheet1!$E:$E,Sheet1!$F:$F)),"")</f>
        <v>埼玉県</v>
      </c>
      <c r="G1413" s="4" t="str">
        <f t="shared" si="45"/>
        <v>私立</v>
      </c>
      <c r="H1413" s="7" t="str">
        <f>IF($D1413="上記以外の高等学校等",_xlfn.XLOOKUP(IF(VALUE(LEFT($E1413,2))&gt;10,VALUE(LEFT($E1413,2)),"0"&amp;VALUE(LEFT($E1413,2))),Sheet1!$E:$E,Sheet1!$F:$F)&amp;"所在の"&amp;$D1413,IF(OR($B1413=1,$B1413=2),$D1413&amp;$C1413,IF($B1413=3,$D1413&amp;"学校",IF($B1413=6,_xlfn.TEXTBEFORE($D1413,"高専")&amp;$C1413,IF($B1413=8,$C1413&amp;"（"&amp;$D1413&amp;"）",IF($B1413=9,$D1413,""))))))</f>
        <v>大宮開成高等学校</v>
      </c>
    </row>
    <row r="1414" spans="1:8">
      <c r="A1414" s="4">
        <v>7</v>
      </c>
      <c r="B1414" s="7">
        <v>1</v>
      </c>
      <c r="C1414" s="7" t="str">
        <f t="shared" si="44"/>
        <v>高等学校</v>
      </c>
      <c r="D1414" s="7" t="s">
        <v>8893</v>
      </c>
      <c r="E1414" s="8" t="s">
        <v>8894</v>
      </c>
      <c r="F1414" s="4" t="str">
        <f>IFERROR(IF(VALUE(LEFT($E1414,5))&gt;50000,"",_xlfn.XLOOKUP(IF(VALUE(LEFT($E1414,2))&gt;9,VALUE(LEFT($E1414,2)),"0"&amp;VALUE(LEFT($E1414,2))),Sheet1!$E:$E,Sheet1!$F:$F)),"")</f>
        <v>埼玉県</v>
      </c>
      <c r="G1414" s="4" t="str">
        <f t="shared" si="45"/>
        <v>私立</v>
      </c>
      <c r="H1414" s="7" t="str">
        <f>IF($D1414="上記以外の高等学校等",_xlfn.XLOOKUP(IF(VALUE(LEFT($E1414,2))&gt;10,VALUE(LEFT($E1414,2)),"0"&amp;VALUE(LEFT($E1414,2))),Sheet1!$E:$E,Sheet1!$F:$F)&amp;"所在の"&amp;$D1414,IF(OR($B1414=1,$B1414=2),$D1414&amp;$C1414,IF($B1414=3,$D1414&amp;"学校",IF($B1414=6,_xlfn.TEXTBEFORE($D1414,"高専")&amp;$C1414,IF($B1414=8,$C1414&amp;"（"&amp;$D1414&amp;"）",IF($B1414=9,$D1414,""))))))</f>
        <v>立教新座高等学校</v>
      </c>
    </row>
    <row r="1415" spans="1:8">
      <c r="A1415" s="4">
        <v>7</v>
      </c>
      <c r="B1415" s="7">
        <v>1</v>
      </c>
      <c r="C1415" s="7" t="str">
        <f t="shared" si="44"/>
        <v>高等学校</v>
      </c>
      <c r="D1415" s="7" t="s">
        <v>8891</v>
      </c>
      <c r="E1415" s="8" t="s">
        <v>8892</v>
      </c>
      <c r="F1415" s="4" t="str">
        <f>IFERROR(IF(VALUE(LEFT($E1415,5))&gt;50000,"",_xlfn.XLOOKUP(IF(VALUE(LEFT($E1415,2))&gt;9,VALUE(LEFT($E1415,2)),"0"&amp;VALUE(LEFT($E1415,2))),Sheet1!$E:$E,Sheet1!$F:$F)),"")</f>
        <v>埼玉県</v>
      </c>
      <c r="G1415" s="4" t="str">
        <f t="shared" si="45"/>
        <v>私立</v>
      </c>
      <c r="H1415" s="7" t="str">
        <f>IF($D1415="上記以外の高等学校等",_xlfn.XLOOKUP(IF(VALUE(LEFT($E1415,2))&gt;10,VALUE(LEFT($E1415,2)),"0"&amp;VALUE(LEFT($E1415,2))),Sheet1!$E:$E,Sheet1!$F:$F)&amp;"所在の"&amp;$D1415,IF(OR($B1415=1,$B1415=2),$D1415&amp;$C1415,IF($B1415=3,$D1415&amp;"学校",IF($B1415=6,_xlfn.TEXTBEFORE($D1415,"高専")&amp;$C1415,IF($B1415=8,$C1415&amp;"（"&amp;$D1415&amp;"）",IF($B1415=9,$D1415,""))))))</f>
        <v>狭山ケ丘高等学校</v>
      </c>
    </row>
    <row r="1416" spans="1:8">
      <c r="A1416" s="4">
        <v>7</v>
      </c>
      <c r="B1416" s="7">
        <v>1</v>
      </c>
      <c r="C1416" s="7" t="str">
        <f t="shared" si="44"/>
        <v>高等学校</v>
      </c>
      <c r="D1416" s="7" t="s">
        <v>8889</v>
      </c>
      <c r="E1416" s="8" t="s">
        <v>8890</v>
      </c>
      <c r="F1416" s="4" t="str">
        <f>IFERROR(IF(VALUE(LEFT($E1416,5))&gt;50000,"",_xlfn.XLOOKUP(IF(VALUE(LEFT($E1416,2))&gt;9,VALUE(LEFT($E1416,2)),"0"&amp;VALUE(LEFT($E1416,2))),Sheet1!$E:$E,Sheet1!$F:$F)),"")</f>
        <v>埼玉県</v>
      </c>
      <c r="G1416" s="4" t="str">
        <f t="shared" si="45"/>
        <v>私立</v>
      </c>
      <c r="H1416" s="7" t="str">
        <f>IF($D1416="上記以外の高等学校等",_xlfn.XLOOKUP(IF(VALUE(LEFT($E1416,2))&gt;10,VALUE(LEFT($E1416,2)),"0"&amp;VALUE(LEFT($E1416,2))),Sheet1!$E:$E,Sheet1!$F:$F)&amp;"所在の"&amp;$D1416,IF(OR($B1416=1,$B1416=2),$D1416&amp;$C1416,IF($B1416=3,$D1416&amp;"学校",IF($B1416=6,_xlfn.TEXTBEFORE($D1416,"高専")&amp;$C1416,IF($B1416=8,$C1416&amp;"（"&amp;$D1416&amp;"）",IF($B1416=9,$D1416,""))))))</f>
        <v>本庄東高等学校</v>
      </c>
    </row>
    <row r="1417" spans="1:8">
      <c r="A1417" s="4">
        <v>7</v>
      </c>
      <c r="B1417" s="7">
        <v>1</v>
      </c>
      <c r="C1417" s="7" t="str">
        <f t="shared" si="44"/>
        <v>高等学校</v>
      </c>
      <c r="D1417" s="7" t="s">
        <v>8887</v>
      </c>
      <c r="E1417" s="8" t="s">
        <v>8888</v>
      </c>
      <c r="F1417" s="4" t="str">
        <f>IFERROR(IF(VALUE(LEFT($E1417,5))&gt;50000,"",_xlfn.XLOOKUP(IF(VALUE(LEFT($E1417,2))&gt;9,VALUE(LEFT($E1417,2)),"0"&amp;VALUE(LEFT($E1417,2))),Sheet1!$E:$E,Sheet1!$F:$F)),"")</f>
        <v>埼玉県</v>
      </c>
      <c r="G1417" s="4" t="str">
        <f t="shared" si="45"/>
        <v>私立</v>
      </c>
      <c r="H1417" s="7" t="str">
        <f>IF($D1417="上記以外の高等学校等",_xlfn.XLOOKUP(IF(VALUE(LEFT($E1417,2))&gt;10,VALUE(LEFT($E1417,2)),"0"&amp;VALUE(LEFT($E1417,2))),Sheet1!$E:$E,Sheet1!$F:$F)&amp;"所在の"&amp;$D1417,IF(OR($B1417=1,$B1417=2),$D1417&amp;$C1417,IF($B1417=3,$D1417&amp;"学校",IF($B1417=6,_xlfn.TEXTBEFORE($D1417,"高専")&amp;$C1417,IF($B1417=8,$C1417&amp;"（"&amp;$D1417&amp;"）",IF($B1417=9,$D1417,""))))))</f>
        <v>武蔵越生高等学校</v>
      </c>
    </row>
    <row r="1418" spans="1:8">
      <c r="A1418" s="4">
        <v>7</v>
      </c>
      <c r="B1418" s="7">
        <v>1</v>
      </c>
      <c r="C1418" s="7" t="str">
        <f t="shared" si="44"/>
        <v>高等学校</v>
      </c>
      <c r="D1418" s="7" t="s">
        <v>8885</v>
      </c>
      <c r="E1418" s="8" t="s">
        <v>8886</v>
      </c>
      <c r="F1418" s="4" t="str">
        <f>IFERROR(IF(VALUE(LEFT($E1418,5))&gt;50000,"",_xlfn.XLOOKUP(IF(VALUE(LEFT($E1418,2))&gt;9,VALUE(LEFT($E1418,2)),"0"&amp;VALUE(LEFT($E1418,2))),Sheet1!$E:$E,Sheet1!$F:$F)),"")</f>
        <v>埼玉県</v>
      </c>
      <c r="G1418" s="4" t="str">
        <f t="shared" si="45"/>
        <v>私立</v>
      </c>
      <c r="H1418" s="7" t="str">
        <f>IF($D1418="上記以外の高等学校等",_xlfn.XLOOKUP(IF(VALUE(LEFT($E1418,2))&gt;10,VALUE(LEFT($E1418,2)),"0"&amp;VALUE(LEFT($E1418,2))),Sheet1!$E:$E,Sheet1!$F:$F)&amp;"所在の"&amp;$D1418,IF(OR($B1418=1,$B1418=2),$D1418&amp;$C1418,IF($B1418=3,$D1418&amp;"学校",IF($B1418=6,_xlfn.TEXTBEFORE($D1418,"高専")&amp;$C1418,IF($B1418=8,$C1418&amp;"（"&amp;$D1418&amp;"）",IF($B1418=9,$D1418,""))))))</f>
        <v>武南高等学校</v>
      </c>
    </row>
    <row r="1419" spans="1:8">
      <c r="A1419" s="4">
        <v>7</v>
      </c>
      <c r="B1419" s="7">
        <v>1</v>
      </c>
      <c r="C1419" s="7" t="str">
        <f t="shared" si="44"/>
        <v>高等学校</v>
      </c>
      <c r="D1419" s="7" t="s">
        <v>8883</v>
      </c>
      <c r="E1419" s="8" t="s">
        <v>8884</v>
      </c>
      <c r="F1419" s="4" t="str">
        <f>IFERROR(IF(VALUE(LEFT($E1419,5))&gt;50000,"",_xlfn.XLOOKUP(IF(VALUE(LEFT($E1419,2))&gt;9,VALUE(LEFT($E1419,2)),"0"&amp;VALUE(LEFT($E1419,2))),Sheet1!$E:$E,Sheet1!$F:$F)),"")</f>
        <v>埼玉県</v>
      </c>
      <c r="G1419" s="4" t="str">
        <f t="shared" si="45"/>
        <v>私立</v>
      </c>
      <c r="H1419" s="7" t="str">
        <f>IF($D1419="上記以外の高等学校等",_xlfn.XLOOKUP(IF(VALUE(LEFT($E1419,2))&gt;10,VALUE(LEFT($E1419,2)),"0"&amp;VALUE(LEFT($E1419,2))),Sheet1!$E:$E,Sheet1!$F:$F)&amp;"所在の"&amp;$D1419,IF(OR($B1419=1,$B1419=2),$D1419&amp;$C1419,IF($B1419=3,$D1419&amp;"学校",IF($B1419=6,_xlfn.TEXTBEFORE($D1419,"高専")&amp;$C1419,IF($B1419=8,$C1419&amp;"（"&amp;$D1419&amp;"）",IF($B1419=9,$D1419,""))))))</f>
        <v>東京成徳大学深谷高等学校</v>
      </c>
    </row>
    <row r="1420" spans="1:8">
      <c r="A1420" s="4">
        <v>7</v>
      </c>
      <c r="B1420" s="7">
        <v>1</v>
      </c>
      <c r="C1420" s="7" t="str">
        <f t="shared" si="44"/>
        <v>高等学校</v>
      </c>
      <c r="D1420" s="7" t="s">
        <v>8881</v>
      </c>
      <c r="E1420" s="8" t="s">
        <v>8882</v>
      </c>
      <c r="F1420" s="4" t="str">
        <f>IFERROR(IF(VALUE(LEFT($E1420,5))&gt;50000,"",_xlfn.XLOOKUP(IF(VALUE(LEFT($E1420,2))&gt;9,VALUE(LEFT($E1420,2)),"0"&amp;VALUE(LEFT($E1420,2))),Sheet1!$E:$E,Sheet1!$F:$F)),"")</f>
        <v>埼玉県</v>
      </c>
      <c r="G1420" s="4" t="str">
        <f t="shared" si="45"/>
        <v>私立</v>
      </c>
      <c r="H1420" s="7" t="str">
        <f>IF($D1420="上記以外の高等学校等",_xlfn.XLOOKUP(IF(VALUE(LEFT($E1420,2))&gt;10,VALUE(LEFT($E1420,2)),"0"&amp;VALUE(LEFT($E1420,2))),Sheet1!$E:$E,Sheet1!$F:$F)&amp;"所在の"&amp;$D1420,IF(OR($B1420=1,$B1420=2),$D1420&amp;$C1420,IF($B1420=3,$D1420&amp;"学校",IF($B1420=6,_xlfn.TEXTBEFORE($D1420,"高専")&amp;$C1420,IF($B1420=8,$C1420&amp;"（"&amp;$D1420&amp;"）",IF($B1420=9,$D1420,""))))))</f>
        <v>浦和実業学園高等学校</v>
      </c>
    </row>
    <row r="1421" spans="1:8">
      <c r="A1421" s="4">
        <v>7</v>
      </c>
      <c r="B1421" s="7">
        <v>1</v>
      </c>
      <c r="C1421" s="7" t="str">
        <f t="shared" si="44"/>
        <v>高等学校</v>
      </c>
      <c r="D1421" s="7" t="s">
        <v>8879</v>
      </c>
      <c r="E1421" s="8" t="s">
        <v>8880</v>
      </c>
      <c r="F1421" s="4" t="str">
        <f>IFERROR(IF(VALUE(LEFT($E1421,5))&gt;50000,"",_xlfn.XLOOKUP(IF(VALUE(LEFT($E1421,2))&gt;9,VALUE(LEFT($E1421,2)),"0"&amp;VALUE(LEFT($E1421,2))),Sheet1!$E:$E,Sheet1!$F:$F)),"")</f>
        <v>埼玉県</v>
      </c>
      <c r="G1421" s="4" t="str">
        <f t="shared" si="45"/>
        <v>私立</v>
      </c>
      <c r="H1421" s="7" t="str">
        <f>IF($D1421="上記以外の高等学校等",_xlfn.XLOOKUP(IF(VALUE(LEFT($E1421,2))&gt;10,VALUE(LEFT($E1421,2)),"0"&amp;VALUE(LEFT($E1421,2))),Sheet1!$E:$E,Sheet1!$F:$F)&amp;"所在の"&amp;$D1421,IF(OR($B1421=1,$B1421=2),$D1421&amp;$C1421,IF($B1421=3,$D1421&amp;"学校",IF($B1421=6,_xlfn.TEXTBEFORE($D1421,"高専")&amp;$C1421,IF($B1421=8,$C1421&amp;"（"&amp;$D1421&amp;"）",IF($B1421=9,$D1421,""))))))</f>
        <v>星野高等学校</v>
      </c>
    </row>
    <row r="1422" spans="1:8">
      <c r="A1422" s="4">
        <v>7</v>
      </c>
      <c r="B1422" s="7">
        <v>1</v>
      </c>
      <c r="C1422" s="7" t="str">
        <f t="shared" si="44"/>
        <v>高等学校</v>
      </c>
      <c r="D1422" s="7" t="s">
        <v>8877</v>
      </c>
      <c r="E1422" s="8" t="s">
        <v>8878</v>
      </c>
      <c r="F1422" s="4" t="str">
        <f>IFERROR(IF(VALUE(LEFT($E1422,5))&gt;50000,"",_xlfn.XLOOKUP(IF(VALUE(LEFT($E1422,2))&gt;9,VALUE(LEFT($E1422,2)),"0"&amp;VALUE(LEFT($E1422,2))),Sheet1!$E:$E,Sheet1!$F:$F)),"")</f>
        <v>埼玉県</v>
      </c>
      <c r="G1422" s="4" t="str">
        <f t="shared" si="45"/>
        <v>私立</v>
      </c>
      <c r="H1422" s="7" t="str">
        <f>IF($D1422="上記以外の高等学校等",_xlfn.XLOOKUP(IF(VALUE(LEFT($E1422,2))&gt;10,VALUE(LEFT($E1422,2)),"0"&amp;VALUE(LEFT($E1422,2))),Sheet1!$E:$E,Sheet1!$F:$F)&amp;"所在の"&amp;$D1422,IF(OR($B1422=1,$B1422=2),$D1422&amp;$C1422,IF($B1422=3,$D1422&amp;"学校",IF($B1422=6,_xlfn.TEXTBEFORE($D1422,"高専")&amp;$C1422,IF($B1422=8,$C1422&amp;"（"&amp;$D1422&amp;"）",IF($B1422=9,$D1422,""))))))</f>
        <v>東邦音楽大学附属東邦第二高等学校</v>
      </c>
    </row>
    <row r="1423" spans="1:8">
      <c r="A1423" s="4">
        <v>7</v>
      </c>
      <c r="B1423" s="7">
        <v>1</v>
      </c>
      <c r="C1423" s="7" t="str">
        <f t="shared" si="44"/>
        <v>高等学校</v>
      </c>
      <c r="D1423" s="7" t="s">
        <v>8875</v>
      </c>
      <c r="E1423" s="8" t="s">
        <v>8876</v>
      </c>
      <c r="F1423" s="4" t="str">
        <f>IFERROR(IF(VALUE(LEFT($E1423,5))&gt;50000,"",_xlfn.XLOOKUP(IF(VALUE(LEFT($E1423,2))&gt;9,VALUE(LEFT($E1423,2)),"0"&amp;VALUE(LEFT($E1423,2))),Sheet1!$E:$E,Sheet1!$F:$F)),"")</f>
        <v>埼玉県</v>
      </c>
      <c r="G1423" s="4" t="str">
        <f t="shared" si="45"/>
        <v>私立</v>
      </c>
      <c r="H1423" s="7" t="str">
        <f>IF($D1423="上記以外の高等学校等",_xlfn.XLOOKUP(IF(VALUE(LEFT($E1423,2))&gt;10,VALUE(LEFT($E1423,2)),"0"&amp;VALUE(LEFT($E1423,2))),Sheet1!$E:$E,Sheet1!$F:$F)&amp;"所在の"&amp;$D1423,IF(OR($B1423=1,$B1423=2),$D1423&amp;$C1423,IF($B1423=3,$D1423&amp;"学校",IF($B1423=6,_xlfn.TEXTBEFORE($D1423,"高専")&amp;$C1423,IF($B1423=8,$C1423&amp;"（"&amp;$D1423&amp;"）",IF($B1423=9,$D1423,""))))))</f>
        <v>大妻嵐山高等学校</v>
      </c>
    </row>
    <row r="1424" spans="1:8">
      <c r="A1424" s="4">
        <v>7</v>
      </c>
      <c r="B1424" s="7">
        <v>1</v>
      </c>
      <c r="C1424" s="7" t="str">
        <f t="shared" si="44"/>
        <v>高等学校</v>
      </c>
      <c r="D1424" s="7" t="s">
        <v>8873</v>
      </c>
      <c r="E1424" s="8" t="s">
        <v>8874</v>
      </c>
      <c r="F1424" s="4" t="str">
        <f>IFERROR(IF(VALUE(LEFT($E1424,5))&gt;50000,"",_xlfn.XLOOKUP(IF(VALUE(LEFT($E1424,2))&gt;9,VALUE(LEFT($E1424,2)),"0"&amp;VALUE(LEFT($E1424,2))),Sheet1!$E:$E,Sheet1!$F:$F)),"")</f>
        <v>埼玉県</v>
      </c>
      <c r="G1424" s="4" t="str">
        <f t="shared" si="45"/>
        <v>私立</v>
      </c>
      <c r="H1424" s="7" t="str">
        <f>IF($D1424="上記以外の高等学校等",_xlfn.XLOOKUP(IF(VALUE(LEFT($E1424,2))&gt;10,VALUE(LEFT($E1424,2)),"0"&amp;VALUE(LEFT($E1424,2))),Sheet1!$E:$E,Sheet1!$F:$F)&amp;"所在の"&amp;$D1424,IF(OR($B1424=1,$B1424=2),$D1424&amp;$C1424,IF($B1424=3,$D1424&amp;"学校",IF($B1424=6,_xlfn.TEXTBEFORE($D1424,"高専")&amp;$C1424,IF($B1424=8,$C1424&amp;"（"&amp;$D1424&amp;"）",IF($B1424=9,$D1424,""))))))</f>
        <v>浦和明の星女子高等学校</v>
      </c>
    </row>
    <row r="1425" spans="1:8">
      <c r="A1425" s="4">
        <v>7</v>
      </c>
      <c r="B1425" s="7">
        <v>1</v>
      </c>
      <c r="C1425" s="7" t="str">
        <f t="shared" si="44"/>
        <v>高等学校</v>
      </c>
      <c r="D1425" s="7" t="s">
        <v>8871</v>
      </c>
      <c r="E1425" s="8" t="s">
        <v>8872</v>
      </c>
      <c r="F1425" s="4" t="str">
        <f>IFERROR(IF(VALUE(LEFT($E1425,5))&gt;50000,"",_xlfn.XLOOKUP(IF(VALUE(LEFT($E1425,2))&gt;9,VALUE(LEFT($E1425,2)),"0"&amp;VALUE(LEFT($E1425,2))),Sheet1!$E:$E,Sheet1!$F:$F)),"")</f>
        <v>埼玉県</v>
      </c>
      <c r="G1425" s="4" t="str">
        <f t="shared" si="45"/>
        <v>私立</v>
      </c>
      <c r="H1425" s="7" t="str">
        <f>IF($D1425="上記以外の高等学校等",_xlfn.XLOOKUP(IF(VALUE(LEFT($E1425,2))&gt;10,VALUE(LEFT($E1425,2)),"0"&amp;VALUE(LEFT($E1425,2))),Sheet1!$E:$E,Sheet1!$F:$F)&amp;"所在の"&amp;$D1425,IF(OR($B1425=1,$B1425=2),$D1425&amp;$C1425,IF($B1425=3,$D1425&amp;"学校",IF($B1425=6,_xlfn.TEXTBEFORE($D1425,"高専")&amp;$C1425,IF($B1425=8,$C1425&amp;"（"&amp;$D1425&amp;"）",IF($B1425=9,$D1425,""))))))</f>
        <v>青山学院大学系属浦和ルーテル学院高等学校</v>
      </c>
    </row>
    <row r="1426" spans="1:8">
      <c r="A1426" s="4">
        <v>7</v>
      </c>
      <c r="B1426" s="7">
        <v>1</v>
      </c>
      <c r="C1426" s="7" t="str">
        <f t="shared" si="44"/>
        <v>高等学校</v>
      </c>
      <c r="D1426" s="7" t="s">
        <v>8869</v>
      </c>
      <c r="E1426" s="8" t="s">
        <v>8870</v>
      </c>
      <c r="F1426" s="4" t="str">
        <f>IFERROR(IF(VALUE(LEFT($E1426,5))&gt;50000,"",_xlfn.XLOOKUP(IF(VALUE(LEFT($E1426,2))&gt;9,VALUE(LEFT($E1426,2)),"0"&amp;VALUE(LEFT($E1426,2))),Sheet1!$E:$E,Sheet1!$F:$F)),"")</f>
        <v>埼玉県</v>
      </c>
      <c r="G1426" s="4" t="str">
        <f t="shared" si="45"/>
        <v>私立</v>
      </c>
      <c r="H1426" s="7" t="str">
        <f>IF($D1426="上記以外の高等学校等",_xlfn.XLOOKUP(IF(VALUE(LEFT($E1426,2))&gt;10,VALUE(LEFT($E1426,2)),"0"&amp;VALUE(LEFT($E1426,2))),Sheet1!$E:$E,Sheet1!$F:$F)&amp;"所在の"&amp;$D1426,IF(OR($B1426=1,$B1426=2),$D1426&amp;$C1426,IF($B1426=3,$D1426&amp;"学校",IF($B1426=6,_xlfn.TEXTBEFORE($D1426,"高専")&amp;$C1426,IF($B1426=8,$C1426&amp;"（"&amp;$D1426&amp;"）",IF($B1426=9,$D1426,""))))))</f>
        <v>城西大学付属川越高等学校</v>
      </c>
    </row>
    <row r="1427" spans="1:8">
      <c r="A1427" s="4">
        <v>7</v>
      </c>
      <c r="B1427" s="7">
        <v>1</v>
      </c>
      <c r="C1427" s="7" t="str">
        <f t="shared" si="44"/>
        <v>高等学校</v>
      </c>
      <c r="D1427" s="7" t="s">
        <v>8867</v>
      </c>
      <c r="E1427" s="8" t="s">
        <v>8868</v>
      </c>
      <c r="F1427" s="4" t="str">
        <f>IFERROR(IF(VALUE(LEFT($E1427,5))&gt;50000,"",_xlfn.XLOOKUP(IF(VALUE(LEFT($E1427,2))&gt;9,VALUE(LEFT($E1427,2)),"0"&amp;VALUE(LEFT($E1427,2))),Sheet1!$E:$E,Sheet1!$F:$F)),"")</f>
        <v>埼玉県</v>
      </c>
      <c r="G1427" s="4" t="str">
        <f t="shared" si="45"/>
        <v>私立</v>
      </c>
      <c r="H1427" s="7" t="str">
        <f>IF($D1427="上記以外の高等学校等",_xlfn.XLOOKUP(IF(VALUE(LEFT($E1427,2))&gt;10,VALUE(LEFT($E1427,2)),"0"&amp;VALUE(LEFT($E1427,2))),Sheet1!$E:$E,Sheet1!$F:$F)&amp;"所在の"&amp;$D1427,IF(OR($B1427=1,$B1427=2),$D1427&amp;$C1427,IF($B1427=3,$D1427&amp;"学校",IF($B1427=6,_xlfn.TEXTBEFORE($D1427,"高専")&amp;$C1427,IF($B1427=8,$C1427&amp;"（"&amp;$D1427&amp;"）",IF($B1427=9,$D1427,""))))))</f>
        <v>埼玉栄高等学校</v>
      </c>
    </row>
    <row r="1428" spans="1:8">
      <c r="A1428" s="4">
        <v>7</v>
      </c>
      <c r="B1428" s="7">
        <v>1</v>
      </c>
      <c r="C1428" s="7" t="str">
        <f t="shared" si="44"/>
        <v>高等学校</v>
      </c>
      <c r="D1428" s="7" t="s">
        <v>8865</v>
      </c>
      <c r="E1428" s="8" t="s">
        <v>8866</v>
      </c>
      <c r="F1428" s="4" t="str">
        <f>IFERROR(IF(VALUE(LEFT($E1428,5))&gt;50000,"",_xlfn.XLOOKUP(IF(VALUE(LEFT($E1428,2))&gt;9,VALUE(LEFT($E1428,2)),"0"&amp;VALUE(LEFT($E1428,2))),Sheet1!$E:$E,Sheet1!$F:$F)),"")</f>
        <v>埼玉県</v>
      </c>
      <c r="G1428" s="4" t="str">
        <f t="shared" si="45"/>
        <v>私立</v>
      </c>
      <c r="H1428" s="7" t="str">
        <f>IF($D1428="上記以外の高等学校等",_xlfn.XLOOKUP(IF(VALUE(LEFT($E1428,2))&gt;10,VALUE(LEFT($E1428,2)),"0"&amp;VALUE(LEFT($E1428,2))),Sheet1!$E:$E,Sheet1!$F:$F)&amp;"所在の"&amp;$D1428,IF(OR($B1428=1,$B1428=2),$D1428&amp;$C1428,IF($B1428=3,$D1428&amp;"学校",IF($B1428=6,_xlfn.TEXTBEFORE($D1428,"高専")&amp;$C1428,IF($B1428=8,$C1428&amp;"（"&amp;$D1428&amp;"）",IF($B1428=9,$D1428,""))))))</f>
        <v>武蔵野音楽大学附属高等学校</v>
      </c>
    </row>
    <row r="1429" spans="1:8">
      <c r="A1429" s="4">
        <v>7</v>
      </c>
      <c r="B1429" s="7">
        <v>1</v>
      </c>
      <c r="C1429" s="7" t="str">
        <f t="shared" si="44"/>
        <v>高等学校</v>
      </c>
      <c r="D1429" s="7" t="s">
        <v>8863</v>
      </c>
      <c r="E1429" s="8" t="s">
        <v>8864</v>
      </c>
      <c r="F1429" s="4" t="str">
        <f>IFERROR(IF(VALUE(LEFT($E1429,5))&gt;50000,"",_xlfn.XLOOKUP(IF(VALUE(LEFT($E1429,2))&gt;9,VALUE(LEFT($E1429,2)),"0"&amp;VALUE(LEFT($E1429,2))),Sheet1!$E:$E,Sheet1!$F:$F)),"")</f>
        <v>埼玉県</v>
      </c>
      <c r="G1429" s="4" t="str">
        <f t="shared" si="45"/>
        <v>私立</v>
      </c>
      <c r="H1429" s="7" t="str">
        <f>IF($D1429="上記以外の高等学校等",_xlfn.XLOOKUP(IF(VALUE(LEFT($E1429,2))&gt;10,VALUE(LEFT($E1429,2)),"0"&amp;VALUE(LEFT($E1429,2))),Sheet1!$E:$E,Sheet1!$F:$F)&amp;"所在の"&amp;$D1429,IF(OR($B1429=1,$B1429=2),$D1429&amp;$C1429,IF($B1429=3,$D1429&amp;"学校",IF($B1429=6,_xlfn.TEXTBEFORE($D1429,"高専")&amp;$C1429,IF($B1429=8,$C1429&amp;"（"&amp;$D1429&amp;"）",IF($B1429=9,$D1429,""))))))</f>
        <v>浦和学院高等学校</v>
      </c>
    </row>
    <row r="1430" spans="1:8">
      <c r="A1430" s="4">
        <v>7</v>
      </c>
      <c r="B1430" s="7">
        <v>1</v>
      </c>
      <c r="C1430" s="7" t="str">
        <f t="shared" si="44"/>
        <v>高等学校</v>
      </c>
      <c r="D1430" s="7" t="s">
        <v>8861</v>
      </c>
      <c r="E1430" s="8" t="s">
        <v>8862</v>
      </c>
      <c r="F1430" s="4" t="str">
        <f>IFERROR(IF(VALUE(LEFT($E1430,5))&gt;50000,"",_xlfn.XLOOKUP(IF(VALUE(LEFT($E1430,2))&gt;9,VALUE(LEFT($E1430,2)),"0"&amp;VALUE(LEFT($E1430,2))),Sheet1!$E:$E,Sheet1!$F:$F)),"")</f>
        <v>埼玉県</v>
      </c>
      <c r="G1430" s="4" t="str">
        <f t="shared" si="45"/>
        <v>私立</v>
      </c>
      <c r="H1430" s="7" t="str">
        <f>IF($D1430="上記以外の高等学校等",_xlfn.XLOOKUP(IF(VALUE(LEFT($E1430,2))&gt;10,VALUE(LEFT($E1430,2)),"0"&amp;VALUE(LEFT($E1430,2))),Sheet1!$E:$E,Sheet1!$F:$F)&amp;"所在の"&amp;$D1430,IF(OR($B1430=1,$B1430=2),$D1430&amp;$C1430,IF($B1430=3,$D1430&amp;"学校",IF($B1430=6,_xlfn.TEXTBEFORE($D1430,"高専")&amp;$C1430,IF($B1430=8,$C1430&amp;"（"&amp;$D1430&amp;"）",IF($B1430=9,$D1430,""))))))</f>
        <v>栄東高等学校</v>
      </c>
    </row>
    <row r="1431" spans="1:8">
      <c r="A1431" s="4">
        <v>7</v>
      </c>
      <c r="B1431" s="7">
        <v>1</v>
      </c>
      <c r="C1431" s="7" t="str">
        <f t="shared" si="44"/>
        <v>高等学校</v>
      </c>
      <c r="D1431" s="7" t="s">
        <v>8859</v>
      </c>
      <c r="E1431" s="8" t="s">
        <v>8860</v>
      </c>
      <c r="F1431" s="4" t="str">
        <f>IFERROR(IF(VALUE(LEFT($E1431,5))&gt;50000,"",_xlfn.XLOOKUP(IF(VALUE(LEFT($E1431,2))&gt;9,VALUE(LEFT($E1431,2)),"0"&amp;VALUE(LEFT($E1431,2))),Sheet1!$E:$E,Sheet1!$F:$F)),"")</f>
        <v>埼玉県</v>
      </c>
      <c r="G1431" s="4" t="str">
        <f t="shared" si="45"/>
        <v>私立</v>
      </c>
      <c r="H1431" s="7" t="str">
        <f>IF($D1431="上記以外の高等学校等",_xlfn.XLOOKUP(IF(VALUE(LEFT($E1431,2))&gt;10,VALUE(LEFT($E1431,2)),"0"&amp;VALUE(LEFT($E1431,2))),Sheet1!$E:$E,Sheet1!$F:$F)&amp;"所在の"&amp;$D1431,IF(OR($B1431=1,$B1431=2),$D1431&amp;$C1431,IF($B1431=3,$D1431&amp;"学校",IF($B1431=6,_xlfn.TEXTBEFORE($D1431,"高専")&amp;$C1431,IF($B1431=8,$C1431&amp;"（"&amp;$D1431&amp;"）",IF($B1431=9,$D1431,""))))))</f>
        <v>秀明高等学校</v>
      </c>
    </row>
    <row r="1432" spans="1:8">
      <c r="A1432" s="4">
        <v>7</v>
      </c>
      <c r="B1432" s="7">
        <v>1</v>
      </c>
      <c r="C1432" s="7" t="str">
        <f t="shared" si="44"/>
        <v>高等学校</v>
      </c>
      <c r="D1432" s="7" t="s">
        <v>8857</v>
      </c>
      <c r="E1432" s="8" t="s">
        <v>8858</v>
      </c>
      <c r="F1432" s="4" t="str">
        <f>IFERROR(IF(VALUE(LEFT($E1432,5))&gt;50000,"",_xlfn.XLOOKUP(IF(VALUE(LEFT($E1432,2))&gt;9,VALUE(LEFT($E1432,2)),"0"&amp;VALUE(LEFT($E1432,2))),Sheet1!$E:$E,Sheet1!$F:$F)),"")</f>
        <v>埼玉県</v>
      </c>
      <c r="G1432" s="4" t="str">
        <f t="shared" si="45"/>
        <v>私立</v>
      </c>
      <c r="H1432" s="7" t="str">
        <f>IF($D1432="上記以外の高等学校等",_xlfn.XLOOKUP(IF(VALUE(LEFT($E1432,2))&gt;10,VALUE(LEFT($E1432,2)),"0"&amp;VALUE(LEFT($E1432,2))),Sheet1!$E:$E,Sheet1!$F:$F)&amp;"所在の"&amp;$D1432,IF(OR($B1432=1,$B1432=2),$D1432&amp;$C1432,IF($B1432=3,$D1432&amp;"学校",IF($B1432=6,_xlfn.TEXTBEFORE($D1432,"高専")&amp;$C1432,IF($B1432=8,$C1432&amp;"（"&amp;$D1432&amp;"）",IF($B1432=9,$D1432,""))))))</f>
        <v>昌平高等学校</v>
      </c>
    </row>
    <row r="1433" spans="1:8">
      <c r="A1433" s="4">
        <v>7</v>
      </c>
      <c r="B1433" s="7">
        <v>1</v>
      </c>
      <c r="C1433" s="7" t="str">
        <f t="shared" si="44"/>
        <v>高等学校</v>
      </c>
      <c r="D1433" s="7" t="s">
        <v>8855</v>
      </c>
      <c r="E1433" s="8" t="s">
        <v>8856</v>
      </c>
      <c r="F1433" s="4" t="str">
        <f>IFERROR(IF(VALUE(LEFT($E1433,5))&gt;50000,"",_xlfn.XLOOKUP(IF(VALUE(LEFT($E1433,2))&gt;9,VALUE(LEFT($E1433,2)),"0"&amp;VALUE(LEFT($E1433,2))),Sheet1!$E:$E,Sheet1!$F:$F)),"")</f>
        <v>埼玉県</v>
      </c>
      <c r="G1433" s="4" t="str">
        <f t="shared" si="45"/>
        <v>私立</v>
      </c>
      <c r="H1433" s="7" t="str">
        <f>IF($D1433="上記以外の高等学校等",_xlfn.XLOOKUP(IF(VALUE(LEFT($E1433,2))&gt;10,VALUE(LEFT($E1433,2)),"0"&amp;VALUE(LEFT($E1433,2))),Sheet1!$E:$E,Sheet1!$F:$F)&amp;"所在の"&amp;$D1433,IF(OR($B1433=1,$B1433=2),$D1433&amp;$C1433,IF($B1433=3,$D1433&amp;"学校",IF($B1433=6,_xlfn.TEXTBEFORE($D1433,"高専")&amp;$C1433,IF($B1433=8,$C1433&amp;"（"&amp;$D1433&amp;"）",IF($B1433=9,$D1433,""))))))</f>
        <v>獨協埼玉高等学校</v>
      </c>
    </row>
    <row r="1434" spans="1:8">
      <c r="A1434" s="4">
        <v>7</v>
      </c>
      <c r="B1434" s="7">
        <v>1</v>
      </c>
      <c r="C1434" s="7" t="str">
        <f t="shared" si="44"/>
        <v>高等学校</v>
      </c>
      <c r="D1434" s="7" t="s">
        <v>8853</v>
      </c>
      <c r="E1434" s="8" t="s">
        <v>8854</v>
      </c>
      <c r="F1434" s="4" t="str">
        <f>IFERROR(IF(VALUE(LEFT($E1434,5))&gt;50000,"",_xlfn.XLOOKUP(IF(VALUE(LEFT($E1434,2))&gt;9,VALUE(LEFT($E1434,2)),"0"&amp;VALUE(LEFT($E1434,2))),Sheet1!$E:$E,Sheet1!$F:$F)),"")</f>
        <v>埼玉県</v>
      </c>
      <c r="G1434" s="4" t="str">
        <f t="shared" si="45"/>
        <v>私立</v>
      </c>
      <c r="H1434" s="7" t="str">
        <f>IF($D1434="上記以外の高等学校等",_xlfn.XLOOKUP(IF(VALUE(LEFT($E1434,2))&gt;10,VALUE(LEFT($E1434,2)),"0"&amp;VALUE(LEFT($E1434,2))),Sheet1!$E:$E,Sheet1!$F:$F)&amp;"所在の"&amp;$D1434,IF(OR($B1434=1,$B1434=2),$D1434&amp;$C1434,IF($B1434=3,$D1434&amp;"学校",IF($B1434=6,_xlfn.TEXTBEFORE($D1434,"高専")&amp;$C1434,IF($B1434=8,$C1434&amp;"（"&amp;$D1434&amp;"）",IF($B1434=9,$D1434,""))))))</f>
        <v>春日部共栄高等学校</v>
      </c>
    </row>
    <row r="1435" spans="1:8">
      <c r="A1435" s="4">
        <v>7</v>
      </c>
      <c r="B1435" s="7">
        <v>1</v>
      </c>
      <c r="C1435" s="7" t="str">
        <f t="shared" si="44"/>
        <v>高等学校</v>
      </c>
      <c r="D1435" s="7" t="s">
        <v>8851</v>
      </c>
      <c r="E1435" s="8" t="s">
        <v>8852</v>
      </c>
      <c r="F1435" s="4" t="str">
        <f>IFERROR(IF(VALUE(LEFT($E1435,5))&gt;50000,"",_xlfn.XLOOKUP(IF(VALUE(LEFT($E1435,2))&gt;9,VALUE(LEFT($E1435,2)),"0"&amp;VALUE(LEFT($E1435,2))),Sheet1!$E:$E,Sheet1!$F:$F)),"")</f>
        <v>埼玉県</v>
      </c>
      <c r="G1435" s="4" t="str">
        <f t="shared" si="45"/>
        <v>私立</v>
      </c>
      <c r="H1435" s="7" t="str">
        <f>IF($D1435="上記以外の高等学校等",_xlfn.XLOOKUP(IF(VALUE(LEFT($E1435,2))&gt;10,VALUE(LEFT($E1435,2)),"0"&amp;VALUE(LEFT($E1435,2))),Sheet1!$E:$E,Sheet1!$F:$F)&amp;"所在の"&amp;$D1435,IF(OR($B1435=1,$B1435=2),$D1435&amp;$C1435,IF($B1435=3,$D1435&amp;"学校",IF($B1435=6,_xlfn.TEXTBEFORE($D1435,"高専")&amp;$C1435,IF($B1435=8,$C1435&amp;"（"&amp;$D1435&amp;"）",IF($B1435=9,$D1435,""))))))</f>
        <v>城北埼玉高等学校</v>
      </c>
    </row>
    <row r="1436" spans="1:8">
      <c r="A1436" s="4">
        <v>7</v>
      </c>
      <c r="B1436" s="7">
        <v>1</v>
      </c>
      <c r="C1436" s="7" t="str">
        <f t="shared" si="44"/>
        <v>高等学校</v>
      </c>
      <c r="D1436" s="7" t="s">
        <v>8849</v>
      </c>
      <c r="E1436" s="8" t="s">
        <v>8850</v>
      </c>
      <c r="F1436" s="4" t="str">
        <f>IFERROR(IF(VALUE(LEFT($E1436,5))&gt;50000,"",_xlfn.XLOOKUP(IF(VALUE(LEFT($E1436,2))&gt;9,VALUE(LEFT($E1436,2)),"0"&amp;VALUE(LEFT($E1436,2))),Sheet1!$E:$E,Sheet1!$F:$F)),"")</f>
        <v>埼玉県</v>
      </c>
      <c r="G1436" s="4" t="str">
        <f t="shared" si="45"/>
        <v>私立</v>
      </c>
      <c r="H1436" s="7" t="str">
        <f>IF($D1436="上記以外の高等学校等",_xlfn.XLOOKUP(IF(VALUE(LEFT($E1436,2))&gt;10,VALUE(LEFT($E1436,2)),"0"&amp;VALUE(LEFT($E1436,2))),Sheet1!$E:$E,Sheet1!$F:$F)&amp;"所在の"&amp;$D1436,IF(OR($B1436=1,$B1436=2),$D1436&amp;$C1436,IF($B1436=3,$D1436&amp;"学校",IF($B1436=6,_xlfn.TEXTBEFORE($D1436,"高専")&amp;$C1436,IF($B1436=8,$C1436&amp;"（"&amp;$D1436&amp;"）",IF($B1436=9,$D1436,""))))))</f>
        <v>西武台高等学校</v>
      </c>
    </row>
    <row r="1437" spans="1:8">
      <c r="A1437" s="4">
        <v>7</v>
      </c>
      <c r="B1437" s="7">
        <v>1</v>
      </c>
      <c r="C1437" s="7" t="str">
        <f t="shared" si="44"/>
        <v>高等学校</v>
      </c>
      <c r="D1437" s="7" t="s">
        <v>8847</v>
      </c>
      <c r="E1437" s="8" t="s">
        <v>8848</v>
      </c>
      <c r="F1437" s="4" t="str">
        <f>IFERROR(IF(VALUE(LEFT($E1437,5))&gt;50000,"",_xlfn.XLOOKUP(IF(VALUE(LEFT($E1437,2))&gt;9,VALUE(LEFT($E1437,2)),"0"&amp;VALUE(LEFT($E1437,2))),Sheet1!$E:$E,Sheet1!$F:$F)),"")</f>
        <v>埼玉県</v>
      </c>
      <c r="G1437" s="4" t="str">
        <f t="shared" si="45"/>
        <v>私立</v>
      </c>
      <c r="H1437" s="7" t="str">
        <f>IF($D1437="上記以外の高等学校等",_xlfn.XLOOKUP(IF(VALUE(LEFT($E1437,2))&gt;10,VALUE(LEFT($E1437,2)),"0"&amp;VALUE(LEFT($E1437,2))),Sheet1!$E:$E,Sheet1!$F:$F)&amp;"所在の"&amp;$D1437,IF(OR($B1437=1,$B1437=2),$D1437&amp;$C1437,IF($B1437=3,$D1437&amp;"学校",IF($B1437=6,_xlfn.TEXTBEFORE($D1437,"高専")&amp;$C1437,IF($B1437=8,$C1437&amp;"（"&amp;$D1437&amp;"）",IF($B1437=9,$D1437,""))))))</f>
        <v>西武学園文理高等学校</v>
      </c>
    </row>
    <row r="1438" spans="1:8">
      <c r="A1438" s="4">
        <v>7</v>
      </c>
      <c r="B1438" s="7">
        <v>1</v>
      </c>
      <c r="C1438" s="7" t="str">
        <f t="shared" si="44"/>
        <v>高等学校</v>
      </c>
      <c r="D1438" s="7" t="s">
        <v>8845</v>
      </c>
      <c r="E1438" s="8" t="s">
        <v>8846</v>
      </c>
      <c r="F1438" s="4" t="str">
        <f>IFERROR(IF(VALUE(LEFT($E1438,5))&gt;50000,"",_xlfn.XLOOKUP(IF(VALUE(LEFT($E1438,2))&gt;9,VALUE(LEFT($E1438,2)),"0"&amp;VALUE(LEFT($E1438,2))),Sheet1!$E:$E,Sheet1!$F:$F)),"")</f>
        <v>埼玉県</v>
      </c>
      <c r="G1438" s="4" t="str">
        <f t="shared" si="45"/>
        <v>私立</v>
      </c>
      <c r="H1438" s="7" t="str">
        <f>IF($D1438="上記以外の高等学校等",_xlfn.XLOOKUP(IF(VALUE(LEFT($E1438,2))&gt;10,VALUE(LEFT($E1438,2)),"0"&amp;VALUE(LEFT($E1438,2))),Sheet1!$E:$E,Sheet1!$F:$F)&amp;"所在の"&amp;$D1438,IF(OR($B1438=1,$B1438=2),$D1438&amp;$C1438,IF($B1438=3,$D1438&amp;"学校",IF($B1438=6,_xlfn.TEXTBEFORE($D1438,"高専")&amp;$C1438,IF($B1438=8,$C1438&amp;"（"&amp;$D1438&amp;"）",IF($B1438=9,$D1438,""))))))</f>
        <v>秀明英光高等学校</v>
      </c>
    </row>
    <row r="1439" spans="1:8">
      <c r="A1439" s="4">
        <v>7</v>
      </c>
      <c r="B1439" s="7">
        <v>1</v>
      </c>
      <c r="C1439" s="7" t="str">
        <f t="shared" si="44"/>
        <v>高等学校</v>
      </c>
      <c r="D1439" s="7" t="s">
        <v>8843</v>
      </c>
      <c r="E1439" s="8" t="s">
        <v>8844</v>
      </c>
      <c r="F1439" s="4" t="str">
        <f>IFERROR(IF(VALUE(LEFT($E1439,5))&gt;50000,"",_xlfn.XLOOKUP(IF(VALUE(LEFT($E1439,2))&gt;9,VALUE(LEFT($E1439,2)),"0"&amp;VALUE(LEFT($E1439,2))),Sheet1!$E:$E,Sheet1!$F:$F)),"")</f>
        <v>埼玉県</v>
      </c>
      <c r="G1439" s="4" t="str">
        <f t="shared" si="45"/>
        <v>私立</v>
      </c>
      <c r="H1439" s="7" t="str">
        <f>IF($D1439="上記以外の高等学校等",_xlfn.XLOOKUP(IF(VALUE(LEFT($E1439,2))&gt;10,VALUE(LEFT($E1439,2)),"0"&amp;VALUE(LEFT($E1439,2))),Sheet1!$E:$E,Sheet1!$F:$F)&amp;"所在の"&amp;$D1439,IF(OR($B1439=1,$B1439=2),$D1439&amp;$C1439,IF($B1439=3,$D1439&amp;"学校",IF($B1439=6,_xlfn.TEXTBEFORE($D1439,"高専")&amp;$C1439,IF($B1439=8,$C1439&amp;"（"&amp;$D1439&amp;"）",IF($B1439=9,$D1439,""))))))</f>
        <v>早稲田大学本庄高等学院高等学校</v>
      </c>
    </row>
    <row r="1440" spans="1:8">
      <c r="A1440" s="4">
        <v>7</v>
      </c>
      <c r="B1440" s="7">
        <v>1</v>
      </c>
      <c r="C1440" s="7" t="str">
        <f t="shared" si="44"/>
        <v>高等学校</v>
      </c>
      <c r="D1440" s="7" t="s">
        <v>8841</v>
      </c>
      <c r="E1440" s="8" t="s">
        <v>8842</v>
      </c>
      <c r="F1440" s="4" t="str">
        <f>IFERROR(IF(VALUE(LEFT($E1440,5))&gt;50000,"",_xlfn.XLOOKUP(IF(VALUE(LEFT($E1440,2))&gt;9,VALUE(LEFT($E1440,2)),"0"&amp;VALUE(LEFT($E1440,2))),Sheet1!$E:$E,Sheet1!$F:$F)),"")</f>
        <v>埼玉県</v>
      </c>
      <c r="G1440" s="4" t="str">
        <f t="shared" si="45"/>
        <v>私立</v>
      </c>
      <c r="H1440" s="7" t="str">
        <f>IF($D1440="上記以外の高等学校等",_xlfn.XLOOKUP(IF(VALUE(LEFT($E1440,2))&gt;10,VALUE(LEFT($E1440,2)),"0"&amp;VALUE(LEFT($E1440,2))),Sheet1!$E:$E,Sheet1!$F:$F)&amp;"所在の"&amp;$D1440,IF(OR($B1440=1,$B1440=2),$D1440&amp;$C1440,IF($B1440=3,$D1440&amp;"学校",IF($B1440=6,_xlfn.TEXTBEFORE($D1440,"高専")&amp;$C1440,IF($B1440=8,$C1440&amp;"（"&amp;$D1440&amp;"）",IF($B1440=9,$D1440,""))))))</f>
        <v>花咲徳栄高等学校</v>
      </c>
    </row>
    <row r="1441" spans="1:8">
      <c r="A1441" s="4">
        <v>7</v>
      </c>
      <c r="B1441" s="7">
        <v>1</v>
      </c>
      <c r="C1441" s="7" t="str">
        <f t="shared" si="44"/>
        <v>高等学校</v>
      </c>
      <c r="D1441" s="7" t="s">
        <v>8839</v>
      </c>
      <c r="E1441" s="8" t="s">
        <v>8840</v>
      </c>
      <c r="F1441" s="4" t="str">
        <f>IFERROR(IF(VALUE(LEFT($E1441,5))&gt;50000,"",_xlfn.XLOOKUP(IF(VALUE(LEFT($E1441,2))&gt;9,VALUE(LEFT($E1441,2)),"0"&amp;VALUE(LEFT($E1441,2))),Sheet1!$E:$E,Sheet1!$F:$F)),"")</f>
        <v>埼玉県</v>
      </c>
      <c r="G1441" s="4" t="str">
        <f t="shared" si="45"/>
        <v>私立</v>
      </c>
      <c r="H1441" s="7" t="str">
        <f>IF($D1441="上記以外の高等学校等",_xlfn.XLOOKUP(IF(VALUE(LEFT($E1441,2))&gt;10,VALUE(LEFT($E1441,2)),"0"&amp;VALUE(LEFT($E1441,2))),Sheet1!$E:$E,Sheet1!$F:$F)&amp;"所在の"&amp;$D1441,IF(OR($B1441=1,$B1441=2),$D1441&amp;$C1441,IF($B1441=3,$D1441&amp;"学校",IF($B1441=6,_xlfn.TEXTBEFORE($D1441,"高専")&amp;$C1441,IF($B1441=8,$C1441&amp;"（"&amp;$D1441&amp;"）",IF($B1441=9,$D1441,""))))))</f>
        <v>秋草学園高等学校</v>
      </c>
    </row>
    <row r="1442" spans="1:8">
      <c r="A1442" s="4">
        <v>7</v>
      </c>
      <c r="B1442" s="7">
        <v>1</v>
      </c>
      <c r="C1442" s="7" t="str">
        <f t="shared" si="44"/>
        <v>高等学校</v>
      </c>
      <c r="D1442" s="7" t="s">
        <v>2967</v>
      </c>
      <c r="E1442" s="8" t="s">
        <v>8838</v>
      </c>
      <c r="F1442" s="4" t="str">
        <f>IFERROR(IF(VALUE(LEFT($E1442,5))&gt;50000,"",_xlfn.XLOOKUP(IF(VALUE(LEFT($E1442,2))&gt;9,VALUE(LEFT($E1442,2)),"0"&amp;VALUE(LEFT($E1442,2))),Sheet1!$E:$E,Sheet1!$F:$F)),"")</f>
        <v>埼玉県</v>
      </c>
      <c r="G1442" s="4" t="str">
        <f t="shared" si="45"/>
        <v>私立</v>
      </c>
      <c r="H1442" s="7" t="str">
        <f>IF($D1442="上記以外の高等学校等",_xlfn.XLOOKUP(IF(VALUE(LEFT($E1442,2))&gt;10,VALUE(LEFT($E1442,2)),"0"&amp;VALUE(LEFT($E1442,2))),Sheet1!$E:$E,Sheet1!$F:$F)&amp;"所在の"&amp;$D1442,IF(OR($B1442=1,$B1442=2),$D1442&amp;$C1442,IF($B1442=3,$D1442&amp;"学校",IF($B1442=6,_xlfn.TEXTBEFORE($D1442,"高専")&amp;$C1442,IF($B1442=8,$C1442&amp;"（"&amp;$D1442&amp;"）",IF($B1442=9,$D1442,""))))))</f>
        <v>開智高等学校</v>
      </c>
    </row>
    <row r="1443" spans="1:8">
      <c r="A1443" s="4">
        <v>7</v>
      </c>
      <c r="B1443" s="7">
        <v>1</v>
      </c>
      <c r="C1443" s="7" t="str">
        <f t="shared" si="44"/>
        <v>高等学校</v>
      </c>
      <c r="D1443" s="7" t="s">
        <v>8836</v>
      </c>
      <c r="E1443" s="8" t="s">
        <v>8837</v>
      </c>
      <c r="F1443" s="4" t="str">
        <f>IFERROR(IF(VALUE(LEFT($E1443,5))&gt;50000,"",_xlfn.XLOOKUP(IF(VALUE(LEFT($E1443,2))&gt;9,VALUE(LEFT($E1443,2)),"0"&amp;VALUE(LEFT($E1443,2))),Sheet1!$E:$E,Sheet1!$F:$F)),"")</f>
        <v>埼玉県</v>
      </c>
      <c r="G1443" s="4" t="str">
        <f t="shared" si="45"/>
        <v>私立</v>
      </c>
      <c r="H1443" s="7" t="str">
        <f>IF($D1443="上記以外の高等学校等",_xlfn.XLOOKUP(IF(VALUE(LEFT($E1443,2))&gt;10,VALUE(LEFT($E1443,2)),"0"&amp;VALUE(LEFT($E1443,2))),Sheet1!$E:$E,Sheet1!$F:$F)&amp;"所在の"&amp;$D1443,IF(OR($B1443=1,$B1443=2),$D1443&amp;$C1443,IF($B1443=3,$D1443&amp;"学校",IF($B1443=6,_xlfn.TEXTBEFORE($D1443,"高専")&amp;$C1443,IF($B1443=8,$C1443&amp;"（"&amp;$D1443&amp;"）",IF($B1443=9,$D1443,""))))))</f>
        <v>川越東高等学校</v>
      </c>
    </row>
    <row r="1444" spans="1:8">
      <c r="A1444" s="4">
        <v>7</v>
      </c>
      <c r="B1444" s="7">
        <v>1</v>
      </c>
      <c r="C1444" s="7" t="str">
        <f t="shared" si="44"/>
        <v>高等学校</v>
      </c>
      <c r="D1444" s="7" t="s">
        <v>8834</v>
      </c>
      <c r="E1444" s="8" t="s">
        <v>8835</v>
      </c>
      <c r="F1444" s="4" t="str">
        <f>IFERROR(IF(VALUE(LEFT($E1444,5))&gt;50000,"",_xlfn.XLOOKUP(IF(VALUE(LEFT($E1444,2))&gt;9,VALUE(LEFT($E1444,2)),"0"&amp;VALUE(LEFT($E1444,2))),Sheet1!$E:$E,Sheet1!$F:$F)),"")</f>
        <v>埼玉県</v>
      </c>
      <c r="G1444" s="4" t="str">
        <f t="shared" si="45"/>
        <v>私立</v>
      </c>
      <c r="H1444" s="7" t="str">
        <f>IF($D1444="上記以外の高等学校等",_xlfn.XLOOKUP(IF(VALUE(LEFT($E1444,2))&gt;10,VALUE(LEFT($E1444,2)),"0"&amp;VALUE(LEFT($E1444,2))),Sheet1!$E:$E,Sheet1!$F:$F)&amp;"所在の"&amp;$D1444,IF(OR($B1444=1,$B1444=2),$D1444&amp;$C1444,IF($B1444=3,$D1444&amp;"学校",IF($B1444=6,_xlfn.TEXTBEFORE($D1444,"高専")&amp;$C1444,IF($B1444=8,$C1444&amp;"（"&amp;$D1444&amp;"）",IF($B1444=9,$D1444,""))))))</f>
        <v>埼玉平成高等学校</v>
      </c>
    </row>
    <row r="1445" spans="1:8">
      <c r="A1445" s="4">
        <v>7</v>
      </c>
      <c r="B1445" s="7">
        <v>1</v>
      </c>
      <c r="C1445" s="7" t="str">
        <f t="shared" si="44"/>
        <v>高等学校</v>
      </c>
      <c r="D1445" s="7" t="s">
        <v>8832</v>
      </c>
      <c r="E1445" s="8" t="s">
        <v>8833</v>
      </c>
      <c r="F1445" s="4" t="str">
        <f>IFERROR(IF(VALUE(LEFT($E1445,5))&gt;50000,"",_xlfn.XLOOKUP(IF(VALUE(LEFT($E1445,2))&gt;9,VALUE(LEFT($E1445,2)),"0"&amp;VALUE(LEFT($E1445,2))),Sheet1!$E:$E,Sheet1!$F:$F)),"")</f>
        <v>埼玉県</v>
      </c>
      <c r="G1445" s="4" t="str">
        <f t="shared" si="45"/>
        <v>私立</v>
      </c>
      <c r="H1445" s="7" t="str">
        <f>IF($D1445="上記以外の高等学校等",_xlfn.XLOOKUP(IF(VALUE(LEFT($E1445,2))&gt;10,VALUE(LEFT($E1445,2)),"0"&amp;VALUE(LEFT($E1445,2))),Sheet1!$E:$E,Sheet1!$F:$F)&amp;"所在の"&amp;$D1445,IF(OR($B1445=1,$B1445=2),$D1445&amp;$C1445,IF($B1445=3,$D1445&amp;"学校",IF($B1445=6,_xlfn.TEXTBEFORE($D1445,"高専")&amp;$C1445,IF($B1445=8,$C1445&amp;"（"&amp;$D1445&amp;"）",IF($B1445=9,$D1445,""))))))</f>
        <v>東京農業大学第三高等学校</v>
      </c>
    </row>
    <row r="1446" spans="1:8">
      <c r="A1446" s="4">
        <v>7</v>
      </c>
      <c r="B1446" s="7">
        <v>1</v>
      </c>
      <c r="C1446" s="7" t="str">
        <f t="shared" si="44"/>
        <v>高等学校</v>
      </c>
      <c r="D1446" s="7" t="s">
        <v>8830</v>
      </c>
      <c r="E1446" s="8" t="s">
        <v>8831</v>
      </c>
      <c r="F1446" s="4" t="str">
        <f>IFERROR(IF(VALUE(LEFT($E1446,5))&gt;50000,"",_xlfn.XLOOKUP(IF(VALUE(LEFT($E1446,2))&gt;9,VALUE(LEFT($E1446,2)),"0"&amp;VALUE(LEFT($E1446,2))),Sheet1!$E:$E,Sheet1!$F:$F)),"")</f>
        <v>埼玉県</v>
      </c>
      <c r="G1446" s="4" t="str">
        <f t="shared" si="45"/>
        <v>私立</v>
      </c>
      <c r="H1446" s="7" t="str">
        <f>IF($D1446="上記以外の高等学校等",_xlfn.XLOOKUP(IF(VALUE(LEFT($E1446,2))&gt;10,VALUE(LEFT($E1446,2)),"0"&amp;VALUE(LEFT($E1446,2))),Sheet1!$E:$E,Sheet1!$F:$F)&amp;"所在の"&amp;$D1446,IF(OR($B1446=1,$B1446=2),$D1446&amp;$C1446,IF($B1446=3,$D1446&amp;"学校",IF($B1446=6,_xlfn.TEXTBEFORE($D1446,"高専")&amp;$C1446,IF($B1446=8,$C1446&amp;"（"&amp;$D1446&amp;"）",IF($B1446=9,$D1446,""))))))</f>
        <v>自由の森学園高等学校</v>
      </c>
    </row>
    <row r="1447" spans="1:8">
      <c r="A1447" s="4">
        <v>7</v>
      </c>
      <c r="B1447" s="7">
        <v>1</v>
      </c>
      <c r="C1447" s="7" t="str">
        <f t="shared" si="44"/>
        <v>高等学校</v>
      </c>
      <c r="D1447" s="7" t="s">
        <v>8828</v>
      </c>
      <c r="E1447" s="8" t="s">
        <v>8829</v>
      </c>
      <c r="F1447" s="4" t="str">
        <f>IFERROR(IF(VALUE(LEFT($E1447,5))&gt;50000,"",_xlfn.XLOOKUP(IF(VALUE(LEFT($E1447,2))&gt;9,VALUE(LEFT($E1447,2)),"0"&amp;VALUE(LEFT($E1447,2))),Sheet1!$E:$E,Sheet1!$F:$F)),"")</f>
        <v>埼玉県</v>
      </c>
      <c r="G1447" s="4" t="str">
        <f t="shared" si="45"/>
        <v>私立</v>
      </c>
      <c r="H1447" s="7" t="str">
        <f>IF($D1447="上記以外の高等学校等",_xlfn.XLOOKUP(IF(VALUE(LEFT($E1447,2))&gt;10,VALUE(LEFT($E1447,2)),"0"&amp;VALUE(LEFT($E1447,2))),Sheet1!$E:$E,Sheet1!$F:$F)&amp;"所在の"&amp;$D1447,IF(OR($B1447=1,$B1447=2),$D1447&amp;$C1447,IF($B1447=3,$D1447&amp;"学校",IF($B1447=6,_xlfn.TEXTBEFORE($D1447,"高専")&amp;$C1447,IF($B1447=8,$C1447&amp;"（"&amp;$D1447&amp;"）",IF($B1447=9,$D1447,""))))))</f>
        <v>東野高等学校</v>
      </c>
    </row>
    <row r="1448" spans="1:8">
      <c r="A1448" s="4">
        <v>7</v>
      </c>
      <c r="B1448" s="7">
        <v>1</v>
      </c>
      <c r="C1448" s="7" t="str">
        <f t="shared" si="44"/>
        <v>高等学校</v>
      </c>
      <c r="D1448" s="7" t="s">
        <v>8826</v>
      </c>
      <c r="E1448" s="8" t="s">
        <v>8827</v>
      </c>
      <c r="F1448" s="4" t="str">
        <f>IFERROR(IF(VALUE(LEFT($E1448,5))&gt;50000,"",_xlfn.XLOOKUP(IF(VALUE(LEFT($E1448,2))&gt;9,VALUE(LEFT($E1448,2)),"0"&amp;VALUE(LEFT($E1448,2))),Sheet1!$E:$E,Sheet1!$F:$F)),"")</f>
        <v>埼玉県</v>
      </c>
      <c r="G1448" s="4" t="str">
        <f t="shared" si="45"/>
        <v>私立</v>
      </c>
      <c r="H1448" s="7" t="str">
        <f>IF($D1448="上記以外の高等学校等",_xlfn.XLOOKUP(IF(VALUE(LEFT($E1448,2))&gt;10,VALUE(LEFT($E1448,2)),"0"&amp;VALUE(LEFT($E1448,2))),Sheet1!$E:$E,Sheet1!$F:$F)&amp;"所在の"&amp;$D1448,IF(OR($B1448=1,$B1448=2),$D1448&amp;$C1448,IF($B1448=3,$D1448&amp;"学校",IF($B1448=6,_xlfn.TEXTBEFORE($D1448,"高専")&amp;$C1448,IF($B1448=8,$C1448&amp;"（"&amp;$D1448&amp;"）",IF($B1448=9,$D1448,""))))))</f>
        <v>国際学院高等学校</v>
      </c>
    </row>
    <row r="1449" spans="1:8">
      <c r="A1449" s="4">
        <v>7</v>
      </c>
      <c r="B1449" s="7">
        <v>1</v>
      </c>
      <c r="C1449" s="7" t="str">
        <f t="shared" si="44"/>
        <v>高等学校</v>
      </c>
      <c r="D1449" s="7" t="s">
        <v>8824</v>
      </c>
      <c r="E1449" s="8" t="s">
        <v>8825</v>
      </c>
      <c r="F1449" s="4" t="str">
        <f>IFERROR(IF(VALUE(LEFT($E1449,5))&gt;50000,"",_xlfn.XLOOKUP(IF(VALUE(LEFT($E1449,2))&gt;9,VALUE(LEFT($E1449,2)),"0"&amp;VALUE(LEFT($E1449,2))),Sheet1!$E:$E,Sheet1!$F:$F)),"")</f>
        <v>埼玉県</v>
      </c>
      <c r="G1449" s="4" t="str">
        <f t="shared" si="45"/>
        <v>私立</v>
      </c>
      <c r="H1449" s="7" t="str">
        <f>IF($D1449="上記以外の高等学校等",_xlfn.XLOOKUP(IF(VALUE(LEFT($E1449,2))&gt;10,VALUE(LEFT($E1449,2)),"0"&amp;VALUE(LEFT($E1449,2))),Sheet1!$E:$E,Sheet1!$F:$F)&amp;"所在の"&amp;$D1449,IF(OR($B1449=1,$B1449=2),$D1449&amp;$C1449,IF($B1449=3,$D1449&amp;"学校",IF($B1449=6,_xlfn.TEXTBEFORE($D1449,"高専")&amp;$C1449,IF($B1449=8,$C1449&amp;"（"&amp;$D1449&amp;"）",IF($B1449=9,$D1449,""))))))</f>
        <v>栄北高等学校</v>
      </c>
    </row>
    <row r="1450" spans="1:8">
      <c r="A1450" s="4">
        <v>7</v>
      </c>
      <c r="B1450" s="7">
        <v>1</v>
      </c>
      <c r="C1450" s="7" t="str">
        <f t="shared" si="44"/>
        <v>高等学校</v>
      </c>
      <c r="D1450" s="7" t="s">
        <v>8822</v>
      </c>
      <c r="E1450" s="8" t="s">
        <v>8823</v>
      </c>
      <c r="F1450" s="4" t="str">
        <f>IFERROR(IF(VALUE(LEFT($E1450,5))&gt;50000,"",_xlfn.XLOOKUP(IF(VALUE(LEFT($E1450,2))&gt;9,VALUE(LEFT($E1450,2)),"0"&amp;VALUE(LEFT($E1450,2))),Sheet1!$E:$E,Sheet1!$F:$F)),"")</f>
        <v>埼玉県</v>
      </c>
      <c r="G1450" s="4" t="str">
        <f t="shared" si="45"/>
        <v>私立</v>
      </c>
      <c r="H1450" s="7" t="str">
        <f>IF($D1450="上記以外の高等学校等",_xlfn.XLOOKUP(IF(VALUE(LEFT($E1450,2))&gt;10,VALUE(LEFT($E1450,2)),"0"&amp;VALUE(LEFT($E1450,2))),Sheet1!$E:$E,Sheet1!$F:$F)&amp;"所在の"&amp;$D1450,IF(OR($B1450=1,$B1450=2),$D1450&amp;$C1450,IF($B1450=3,$D1450&amp;"学校",IF($B1450=6,_xlfn.TEXTBEFORE($D1450,"高専")&amp;$C1450,IF($B1450=8,$C1450&amp;"（"&amp;$D1450&amp;"）",IF($B1450=9,$D1450,""))))))</f>
        <v>松栄学園高等学校</v>
      </c>
    </row>
    <row r="1451" spans="1:8">
      <c r="A1451" s="4">
        <v>7</v>
      </c>
      <c r="B1451" s="7">
        <v>1</v>
      </c>
      <c r="C1451" s="7" t="str">
        <f t="shared" si="44"/>
        <v>高等学校</v>
      </c>
      <c r="D1451" s="7" t="s">
        <v>8820</v>
      </c>
      <c r="E1451" s="8" t="s">
        <v>8821</v>
      </c>
      <c r="F1451" s="4" t="str">
        <f>IFERROR(IF(VALUE(LEFT($E1451,5))&gt;50000,"",_xlfn.XLOOKUP(IF(VALUE(LEFT($E1451,2))&gt;9,VALUE(LEFT($E1451,2)),"0"&amp;VALUE(LEFT($E1451,2))),Sheet1!$E:$E,Sheet1!$F:$F)),"")</f>
        <v>埼玉県</v>
      </c>
      <c r="G1451" s="4" t="str">
        <f t="shared" si="45"/>
        <v>私立</v>
      </c>
      <c r="H1451" s="7" t="str">
        <f>IF($D1451="上記以外の高等学校等",_xlfn.XLOOKUP(IF(VALUE(LEFT($E1451,2))&gt;10,VALUE(LEFT($E1451,2)),"0"&amp;VALUE(LEFT($E1451,2))),Sheet1!$E:$E,Sheet1!$F:$F)&amp;"所在の"&amp;$D1451,IF(OR($B1451=1,$B1451=2),$D1451&amp;$C1451,IF($B1451=3,$D1451&amp;"学校",IF($B1451=6,_xlfn.TEXTBEFORE($D1451,"高専")&amp;$C1451,IF($B1451=8,$C1451&amp;"（"&amp;$D1451&amp;"）",IF($B1451=9,$D1451,""))))))</f>
        <v>霞ケ関高等学校</v>
      </c>
    </row>
    <row r="1452" spans="1:8">
      <c r="A1452" s="4">
        <v>7</v>
      </c>
      <c r="B1452" s="7">
        <v>1</v>
      </c>
      <c r="C1452" s="7" t="str">
        <f t="shared" si="44"/>
        <v>高等学校</v>
      </c>
      <c r="D1452" s="7" t="s">
        <v>8818</v>
      </c>
      <c r="E1452" s="8" t="s">
        <v>8819</v>
      </c>
      <c r="F1452" s="4" t="str">
        <f>IFERROR(IF(VALUE(LEFT($E1452,5))&gt;50000,"",_xlfn.XLOOKUP(IF(VALUE(LEFT($E1452,2))&gt;9,VALUE(LEFT($E1452,2)),"0"&amp;VALUE(LEFT($E1452,2))),Sheet1!$E:$E,Sheet1!$F:$F)),"")</f>
        <v>埼玉県</v>
      </c>
      <c r="G1452" s="4" t="str">
        <f t="shared" si="45"/>
        <v>私立</v>
      </c>
      <c r="H1452" s="7" t="str">
        <f>IF($D1452="上記以外の高等学校等",_xlfn.XLOOKUP(IF(VALUE(LEFT($E1452,2))&gt;10,VALUE(LEFT($E1452,2)),"0"&amp;VALUE(LEFT($E1452,2))),Sheet1!$E:$E,Sheet1!$F:$F)&amp;"所在の"&amp;$D1452,IF(OR($B1452=1,$B1452=2),$D1452&amp;$C1452,IF($B1452=3,$D1452&amp;"学校",IF($B1452=6,_xlfn.TEXTBEFORE($D1452,"高専")&amp;$C1452,IF($B1452=8,$C1452&amp;"（"&amp;$D1452&amp;"）",IF($B1452=9,$D1452,""))))))</f>
        <v>志学会高等学校</v>
      </c>
    </row>
    <row r="1453" spans="1:8">
      <c r="A1453" s="4">
        <v>7</v>
      </c>
      <c r="B1453" s="7">
        <v>1</v>
      </c>
      <c r="C1453" s="7" t="str">
        <f t="shared" si="44"/>
        <v>高等学校</v>
      </c>
      <c r="D1453" s="7" t="s">
        <v>8816</v>
      </c>
      <c r="E1453" s="8" t="s">
        <v>8817</v>
      </c>
      <c r="F1453" s="4" t="str">
        <f>IFERROR(IF(VALUE(LEFT($E1453,5))&gt;50000,"",_xlfn.XLOOKUP(IF(VALUE(LEFT($E1453,2))&gt;9,VALUE(LEFT($E1453,2)),"0"&amp;VALUE(LEFT($E1453,2))),Sheet1!$E:$E,Sheet1!$F:$F)),"")</f>
        <v>埼玉県</v>
      </c>
      <c r="G1453" s="4" t="str">
        <f t="shared" si="45"/>
        <v>私立</v>
      </c>
      <c r="H1453" s="7" t="str">
        <f>IF($D1453="上記以外の高等学校等",_xlfn.XLOOKUP(IF(VALUE(LEFT($E1453,2))&gt;10,VALUE(LEFT($E1453,2)),"0"&amp;VALUE(LEFT($E1453,2))),Sheet1!$E:$E,Sheet1!$F:$F)&amp;"所在の"&amp;$D1453,IF(OR($B1453=1,$B1453=2),$D1453&amp;$C1453,IF($B1453=3,$D1453&amp;"学校",IF($B1453=6,_xlfn.TEXTBEFORE($D1453,"高専")&amp;$C1453,IF($B1453=8,$C1453&amp;"（"&amp;$D1453&amp;"）",IF($B1453=9,$D1453,""))))))</f>
        <v>武蔵野星城高等学校</v>
      </c>
    </row>
    <row r="1454" spans="1:8">
      <c r="A1454" s="4">
        <v>7</v>
      </c>
      <c r="B1454" s="7">
        <v>1</v>
      </c>
      <c r="C1454" s="7" t="str">
        <f t="shared" si="44"/>
        <v>高等学校</v>
      </c>
      <c r="D1454" s="7" t="s">
        <v>8814</v>
      </c>
      <c r="E1454" s="8" t="s">
        <v>8815</v>
      </c>
      <c r="F1454" s="4" t="str">
        <f>IFERROR(IF(VALUE(LEFT($E1454,5))&gt;50000,"",_xlfn.XLOOKUP(IF(VALUE(LEFT($E1454,2))&gt;9,VALUE(LEFT($E1454,2)),"0"&amp;VALUE(LEFT($E1454,2))),Sheet1!$E:$E,Sheet1!$F:$F)),"")</f>
        <v>埼玉県</v>
      </c>
      <c r="G1454" s="4" t="str">
        <f t="shared" si="45"/>
        <v>私立</v>
      </c>
      <c r="H1454" s="7" t="str">
        <f>IF($D1454="上記以外の高等学校等",_xlfn.XLOOKUP(IF(VALUE(LEFT($E1454,2))&gt;10,VALUE(LEFT($E1454,2)),"0"&amp;VALUE(LEFT($E1454,2))),Sheet1!$E:$E,Sheet1!$F:$F)&amp;"所在の"&amp;$D1454,IF(OR($B1454=1,$B1454=2),$D1454&amp;$C1454,IF($B1454=3,$D1454&amp;"学校",IF($B1454=6,_xlfn.TEXTBEFORE($D1454,"高専")&amp;$C1454,IF($B1454=8,$C1454&amp;"（"&amp;$D1454&amp;"）",IF($B1454=9,$D1454,""))))))</f>
        <v>清和学園高等学校</v>
      </c>
    </row>
    <row r="1455" spans="1:8">
      <c r="A1455" s="4">
        <v>7</v>
      </c>
      <c r="B1455" s="7">
        <v>1</v>
      </c>
      <c r="C1455" s="7" t="str">
        <f t="shared" si="44"/>
        <v>高等学校</v>
      </c>
      <c r="D1455" s="7" t="s">
        <v>8812</v>
      </c>
      <c r="E1455" s="8" t="s">
        <v>8813</v>
      </c>
      <c r="F1455" s="4" t="str">
        <f>IFERROR(IF(VALUE(LEFT($E1455,5))&gt;50000,"",_xlfn.XLOOKUP(IF(VALUE(LEFT($E1455,2))&gt;9,VALUE(LEFT($E1455,2)),"0"&amp;VALUE(LEFT($E1455,2))),Sheet1!$E:$E,Sheet1!$F:$F)),"")</f>
        <v>埼玉県</v>
      </c>
      <c r="G1455" s="4" t="str">
        <f t="shared" si="45"/>
        <v>私立</v>
      </c>
      <c r="H1455" s="7" t="str">
        <f>IF($D1455="上記以外の高等学校等",_xlfn.XLOOKUP(IF(VALUE(LEFT($E1455,2))&gt;10,VALUE(LEFT($E1455,2)),"0"&amp;VALUE(LEFT($E1455,2))),Sheet1!$E:$E,Sheet1!$F:$F)&amp;"所在の"&amp;$D1455,IF(OR($B1455=1,$B1455=2),$D1455&amp;$C1455,IF($B1455=3,$D1455&amp;"学校",IF($B1455=6,_xlfn.TEXTBEFORE($D1455,"高専")&amp;$C1455,IF($B1455=8,$C1455&amp;"（"&amp;$D1455&amp;"）",IF($B1455=9,$D1455,""))))))</f>
        <v>大川学園高等学校</v>
      </c>
    </row>
    <row r="1456" spans="1:8">
      <c r="A1456" s="4">
        <v>7</v>
      </c>
      <c r="B1456" s="7">
        <v>1</v>
      </c>
      <c r="C1456" s="7" t="str">
        <f t="shared" si="44"/>
        <v>高等学校</v>
      </c>
      <c r="D1456" s="7" t="s">
        <v>8810</v>
      </c>
      <c r="E1456" s="8" t="s">
        <v>8811</v>
      </c>
      <c r="F1456" s="4" t="str">
        <f>IFERROR(IF(VALUE(LEFT($E1456,5))&gt;50000,"",_xlfn.XLOOKUP(IF(VALUE(LEFT($E1456,2))&gt;9,VALUE(LEFT($E1456,2)),"0"&amp;VALUE(LEFT($E1456,2))),Sheet1!$E:$E,Sheet1!$F:$F)),"")</f>
        <v>埼玉県</v>
      </c>
      <c r="G1456" s="4" t="str">
        <f t="shared" si="45"/>
        <v>私立</v>
      </c>
      <c r="H1456" s="7" t="str">
        <f>IF($D1456="上記以外の高等学校等",_xlfn.XLOOKUP(IF(VALUE(LEFT($E1456,2))&gt;10,VALUE(LEFT($E1456,2)),"0"&amp;VALUE(LEFT($E1456,2))),Sheet1!$E:$E,Sheet1!$F:$F)&amp;"所在の"&amp;$D1456,IF(OR($B1456=1,$B1456=2),$D1456&amp;$C1456,IF($B1456=3,$D1456&amp;"学校",IF($B1456=6,_xlfn.TEXTBEFORE($D1456,"高専")&amp;$C1456,IF($B1456=8,$C1456&amp;"（"&amp;$D1456&amp;"）",IF($B1456=9,$D1456,""))))))</f>
        <v>創学舎高等学校</v>
      </c>
    </row>
    <row r="1457" spans="1:8">
      <c r="A1457" s="4">
        <v>7</v>
      </c>
      <c r="B1457" s="7">
        <v>1</v>
      </c>
      <c r="C1457" s="7" t="str">
        <f t="shared" si="44"/>
        <v>高等学校</v>
      </c>
      <c r="D1457" s="7" t="s">
        <v>8808</v>
      </c>
      <c r="E1457" s="8" t="s">
        <v>8809</v>
      </c>
      <c r="F1457" s="4" t="str">
        <f>IFERROR(IF(VALUE(LEFT($E1457,5))&gt;50000,"",_xlfn.XLOOKUP(IF(VALUE(LEFT($E1457,2))&gt;9,VALUE(LEFT($E1457,2)),"0"&amp;VALUE(LEFT($E1457,2))),Sheet1!$E:$E,Sheet1!$F:$F)),"")</f>
        <v>埼玉県</v>
      </c>
      <c r="G1457" s="4" t="str">
        <f t="shared" si="45"/>
        <v>私立</v>
      </c>
      <c r="H1457" s="7" t="str">
        <f>IF($D1457="上記以外の高等学校等",_xlfn.XLOOKUP(IF(VALUE(LEFT($E1457,2))&gt;10,VALUE(LEFT($E1457,2)),"0"&amp;VALUE(LEFT($E1457,2))),Sheet1!$E:$E,Sheet1!$F:$F)&amp;"所在の"&amp;$D1457,IF(OR($B1457=1,$B1457=2),$D1457&amp;$C1457,IF($B1457=3,$D1457&amp;"学校",IF($B1457=6,_xlfn.TEXTBEFORE($D1457,"高専")&amp;$C1457,IF($B1457=8,$C1457&amp;"（"&amp;$D1457&amp;"）",IF($B1457=9,$D1457,""))))))</f>
        <v>開智未来高等学校</v>
      </c>
    </row>
    <row r="1458" spans="1:8">
      <c r="A1458" s="4">
        <v>7</v>
      </c>
      <c r="B1458" s="7">
        <v>1</v>
      </c>
      <c r="C1458" s="7" t="str">
        <f t="shared" si="44"/>
        <v>高等学校</v>
      </c>
      <c r="D1458" s="7" t="s">
        <v>8806</v>
      </c>
      <c r="E1458" s="8" t="s">
        <v>8807</v>
      </c>
      <c r="F1458" s="4" t="str">
        <f>IFERROR(IF(VALUE(LEFT($E1458,5))&gt;50000,"",_xlfn.XLOOKUP(IF(VALUE(LEFT($E1458,2))&gt;9,VALUE(LEFT($E1458,2)),"0"&amp;VALUE(LEFT($E1458,2))),Sheet1!$E:$E,Sheet1!$F:$F)),"")</f>
        <v>埼玉県</v>
      </c>
      <c r="G1458" s="4" t="str">
        <f t="shared" si="45"/>
        <v>私立</v>
      </c>
      <c r="H1458" s="7" t="str">
        <f>IF($D1458="上記以外の高等学校等",_xlfn.XLOOKUP(IF(VALUE(LEFT($E1458,2))&gt;10,VALUE(LEFT($E1458,2)),"0"&amp;VALUE(LEFT($E1458,2))),Sheet1!$E:$E,Sheet1!$F:$F)&amp;"所在の"&amp;$D1458,IF(OR($B1458=1,$B1458=2),$D1458&amp;$C1458,IF($B1458=3,$D1458&amp;"学校",IF($B1458=6,_xlfn.TEXTBEFORE($D1458,"高専")&amp;$C1458,IF($B1458=8,$C1458&amp;"（"&amp;$D1458&amp;"）",IF($B1458=9,$D1458,""))))))</f>
        <v>わせがく夢育高等学校</v>
      </c>
    </row>
    <row r="1459" spans="1:8">
      <c r="A1459" s="4">
        <v>7</v>
      </c>
      <c r="B1459" s="7">
        <v>2</v>
      </c>
      <c r="C1459" s="7" t="str">
        <f t="shared" si="44"/>
        <v>中等教育学校</v>
      </c>
      <c r="D1459" s="7" t="s">
        <v>8804</v>
      </c>
      <c r="E1459" s="8" t="s">
        <v>8805</v>
      </c>
      <c r="F1459" s="4" t="str">
        <f>IFERROR(IF(VALUE(LEFT($E1459,5))&gt;50000,"",_xlfn.XLOOKUP(IF(VALUE(LEFT($E1459,2))&gt;9,VALUE(LEFT($E1459,2)),"0"&amp;VALUE(LEFT($E1459,2))),Sheet1!$E:$E,Sheet1!$F:$F)),"")</f>
        <v>埼玉県</v>
      </c>
      <c r="G1459" s="4" t="str">
        <f t="shared" si="45"/>
        <v>私立</v>
      </c>
      <c r="H1459" s="7" t="str">
        <f>IF($D1459="上記以外の高等学校等",_xlfn.XLOOKUP(IF(VALUE(LEFT($E1459,2))&gt;10,VALUE(LEFT($E1459,2)),"0"&amp;VALUE(LEFT($E1459,2))),Sheet1!$E:$E,Sheet1!$F:$F)&amp;"所在の"&amp;$D1459,IF(OR($B1459=1,$B1459=2),$D1459&amp;$C1459,IF($B1459=3,$D1459&amp;"学校",IF($B1459=6,_xlfn.TEXTBEFORE($D1459,"高専")&amp;$C1459,IF($B1459=8,$C1459&amp;"（"&amp;$D1459&amp;"）",IF($B1459=9,$D1459,""))))))</f>
        <v>開智所沢中等教育学校</v>
      </c>
    </row>
    <row r="1460" spans="1:8">
      <c r="A1460" s="4">
        <v>7</v>
      </c>
      <c r="B1460" s="7">
        <v>3</v>
      </c>
      <c r="C1460" s="7" t="str">
        <f t="shared" si="44"/>
        <v>特別支援学校</v>
      </c>
      <c r="D1460" s="7" t="s">
        <v>8802</v>
      </c>
      <c r="E1460" s="8" t="s">
        <v>8803</v>
      </c>
      <c r="F1460" s="4" t="str">
        <f>IFERROR(IF(VALUE(LEFT($E1460,5))&gt;50000,"",_xlfn.XLOOKUP(IF(VALUE(LEFT($E1460,2))&gt;9,VALUE(LEFT($E1460,2)),"0"&amp;VALUE(LEFT($E1460,2))),Sheet1!$E:$E,Sheet1!$F:$F)),"")</f>
        <v>埼玉県</v>
      </c>
      <c r="G1460" s="4" t="str">
        <f t="shared" si="45"/>
        <v>私立</v>
      </c>
      <c r="H1460" s="7" t="str">
        <f>IF($D1460="上記以外の高等学校等",_xlfn.XLOOKUP(IF(VALUE(LEFT($E1460,2))&gt;10,VALUE(LEFT($E1460,2)),"0"&amp;VALUE(LEFT($E1460,2))),Sheet1!$E:$E,Sheet1!$F:$F)&amp;"所在の"&amp;$D1460,IF(OR($B1460=1,$B1460=2),$D1460&amp;$C1460,IF($B1460=3,$D1460&amp;"学校",IF($B1460=6,_xlfn.TEXTBEFORE($D1460,"高専")&amp;$C1460,IF($B1460=8,$C1460&amp;"（"&amp;$D1460&amp;"）",IF($B1460=9,$D1460,""))))))</f>
        <v>特別支援学校光の村秩父自然学園学校</v>
      </c>
    </row>
    <row r="1461" spans="1:8">
      <c r="A1461" s="4">
        <v>9</v>
      </c>
      <c r="B1461" s="7">
        <v>9</v>
      </c>
      <c r="C1461" s="7" t="str">
        <f t="shared" si="44"/>
        <v/>
      </c>
      <c r="D1461" s="7" t="s">
        <v>35</v>
      </c>
      <c r="E1461" s="8" t="s">
        <v>8801</v>
      </c>
      <c r="F1461" s="4" t="str">
        <f>IFERROR(IF(VALUE(LEFT($E1461,5))&gt;50000,"",_xlfn.XLOOKUP(IF(VALUE(LEFT($E1461,2))&gt;9,VALUE(LEFT($E1461,2)),"0"&amp;VALUE(LEFT($E1461,2))),Sheet1!$E:$E,Sheet1!$F:$F)),"")</f>
        <v>埼玉県</v>
      </c>
      <c r="G1461" s="4" t="str">
        <f t="shared" si="45"/>
        <v/>
      </c>
      <c r="H1461" s="7" t="str">
        <f>IF($D1461="上記以外の高等学校等",_xlfn.XLOOKUP(IF(VALUE(LEFT($E1461,2))&gt;10,VALUE(LEFT($E1461,2)),"0"&amp;VALUE(LEFT($E1461,2))),Sheet1!$E:$E,Sheet1!$F:$F)&amp;"所在の"&amp;$D1461,IF(OR($B1461=1,$B1461=2),$D1461&amp;$C1461,IF($B1461=3,$D1461&amp;"学校",IF($B1461=6,_xlfn.TEXTBEFORE($D1461,"高専")&amp;$C1461,IF($B1461=8,$C1461&amp;"（"&amp;$D1461&amp;"）",IF($B1461=9,$D1461,""))))))</f>
        <v>埼玉県所在の上記以外の高等学校等</v>
      </c>
    </row>
    <row r="1462" spans="1:8">
      <c r="A1462" s="4">
        <v>1</v>
      </c>
      <c r="B1462" s="7">
        <v>3</v>
      </c>
      <c r="C1462" s="7" t="str">
        <f t="shared" si="44"/>
        <v>特別支援学校</v>
      </c>
      <c r="D1462" s="7" t="s">
        <v>8799</v>
      </c>
      <c r="E1462" s="8" t="s">
        <v>8800</v>
      </c>
      <c r="F1462" s="4" t="str">
        <f>IFERROR(IF(VALUE(LEFT($E1462,5))&gt;50000,"",_xlfn.XLOOKUP(IF(VALUE(LEFT($E1462,2))&gt;9,VALUE(LEFT($E1462,2)),"0"&amp;VALUE(LEFT($E1462,2))),Sheet1!$E:$E,Sheet1!$F:$F)),"")</f>
        <v>千葉県</v>
      </c>
      <c r="G1462" s="4" t="str">
        <f t="shared" si="45"/>
        <v>国立</v>
      </c>
      <c r="H1462" s="7" t="str">
        <f>IF($D1462="上記以外の高等学校等",_xlfn.XLOOKUP(IF(VALUE(LEFT($E1462,2))&gt;10,VALUE(LEFT($E1462,2)),"0"&amp;VALUE(LEFT($E1462,2))),Sheet1!$E:$E,Sheet1!$F:$F)&amp;"所在の"&amp;$D1462,IF(OR($B1462=1,$B1462=2),$D1462&amp;$C1462,IF($B1462=3,$D1462&amp;"学校",IF($B1462=6,_xlfn.TEXTBEFORE($D1462,"高専")&amp;$C1462,IF($B1462=8,$C1462&amp;"（"&amp;$D1462&amp;"）",IF($B1462=9,$D1462,""))))))</f>
        <v>筑波大学附属聴覚特別支援学校</v>
      </c>
    </row>
    <row r="1463" spans="1:8">
      <c r="A1463" s="4">
        <v>1</v>
      </c>
      <c r="B1463" s="7">
        <v>3</v>
      </c>
      <c r="C1463" s="7" t="str">
        <f t="shared" si="44"/>
        <v>特別支援学校</v>
      </c>
      <c r="D1463" s="7" t="s">
        <v>8797</v>
      </c>
      <c r="E1463" s="8" t="s">
        <v>8798</v>
      </c>
      <c r="F1463" s="4" t="str">
        <f>IFERROR(IF(VALUE(LEFT($E1463,5))&gt;50000,"",_xlfn.XLOOKUP(IF(VALUE(LEFT($E1463,2))&gt;9,VALUE(LEFT($E1463,2)),"0"&amp;VALUE(LEFT($E1463,2))),Sheet1!$E:$E,Sheet1!$F:$F)),"")</f>
        <v>千葉県</v>
      </c>
      <c r="G1463" s="4" t="str">
        <f t="shared" si="45"/>
        <v>国立</v>
      </c>
      <c r="H1463" s="7" t="str">
        <f>IF($D1463="上記以外の高等学校等",_xlfn.XLOOKUP(IF(VALUE(LEFT($E1463,2))&gt;10,VALUE(LEFT($E1463,2)),"0"&amp;VALUE(LEFT($E1463,2))),Sheet1!$E:$E,Sheet1!$F:$F)&amp;"所在の"&amp;$D1463,IF(OR($B1463=1,$B1463=2),$D1463&amp;$C1463,IF($B1463=3,$D1463&amp;"学校",IF($B1463=6,_xlfn.TEXTBEFORE($D1463,"高専")&amp;$C1463,IF($B1463=8,$C1463&amp;"（"&amp;$D1463&amp;"）",IF($B1463=9,$D1463,""))))))</f>
        <v>千葉大学教育学部附属特別支援学校</v>
      </c>
    </row>
    <row r="1464" spans="1:8">
      <c r="A1464" s="4">
        <v>1</v>
      </c>
      <c r="B1464" s="7">
        <v>6</v>
      </c>
      <c r="C1464" s="7" t="str">
        <f t="shared" si="44"/>
        <v>高等専門学校</v>
      </c>
      <c r="D1464" s="7" t="s">
        <v>8795</v>
      </c>
      <c r="E1464" s="8" t="s">
        <v>8796</v>
      </c>
      <c r="F1464" s="4" t="str">
        <f>IFERROR(IF(VALUE(LEFT($E1464,5))&gt;50000,"",_xlfn.XLOOKUP(IF(VALUE(LEFT($E1464,2))&gt;9,VALUE(LEFT($E1464,2)),"0"&amp;VALUE(LEFT($E1464,2))),Sheet1!$E:$E,Sheet1!$F:$F)),"")</f>
        <v>千葉県</v>
      </c>
      <c r="G1464" s="4" t="str">
        <f t="shared" si="45"/>
        <v>国立</v>
      </c>
      <c r="H1464" s="7" t="str">
        <f>IF($D1464="上記以外の高等学校等",_xlfn.XLOOKUP(IF(VALUE(LEFT($E1464,2))&gt;10,VALUE(LEFT($E1464,2)),"0"&amp;VALUE(LEFT($E1464,2))),Sheet1!$E:$E,Sheet1!$F:$F)&amp;"所在の"&amp;$D1464,IF(OR($B1464=1,$B1464=2),$D1464&amp;$C1464,IF($B1464=3,$D1464&amp;"学校",IF($B1464=6,_xlfn.TEXTBEFORE($D1464,"高専")&amp;$C1464,IF($B1464=8,$C1464&amp;"（"&amp;$D1464&amp;"）",IF($B1464=9,$D1464,""))))))</f>
        <v>木更津工業高等専門学校</v>
      </c>
    </row>
    <row r="1465" spans="1:8">
      <c r="A1465" s="4">
        <v>2</v>
      </c>
      <c r="B1465" s="7">
        <v>1</v>
      </c>
      <c r="C1465" s="7" t="str">
        <f t="shared" si="44"/>
        <v>高等学校</v>
      </c>
      <c r="D1465" s="7" t="s">
        <v>8793</v>
      </c>
      <c r="E1465" s="8" t="s">
        <v>8794</v>
      </c>
      <c r="F1465" s="4" t="str">
        <f>IFERROR(IF(VALUE(LEFT($E1465,5))&gt;50000,"",_xlfn.XLOOKUP(IF(VALUE(LEFT($E1465,2))&gt;9,VALUE(LEFT($E1465,2)),"0"&amp;VALUE(LEFT($E1465,2))),Sheet1!$E:$E,Sheet1!$F:$F)),"")</f>
        <v>千葉県</v>
      </c>
      <c r="G1465" s="4" t="str">
        <f t="shared" si="45"/>
        <v>公立</v>
      </c>
      <c r="H1465" s="7" t="str">
        <f>IF($D1465="上記以外の高等学校等",_xlfn.XLOOKUP(IF(VALUE(LEFT($E1465,2))&gt;10,VALUE(LEFT($E1465,2)),"0"&amp;VALUE(LEFT($E1465,2))),Sheet1!$E:$E,Sheet1!$F:$F)&amp;"所在の"&amp;$D1465,IF(OR($B1465=1,$B1465=2),$D1465&amp;$C1465,IF($B1465=3,$D1465&amp;"学校",IF($B1465=6,_xlfn.TEXTBEFORE($D1465,"高専")&amp;$C1465,IF($B1465=8,$C1465&amp;"（"&amp;$D1465&amp;"）",IF($B1465=9,$D1465,""))))))</f>
        <v>千葉（県立）高等学校</v>
      </c>
    </row>
    <row r="1466" spans="1:8">
      <c r="A1466" s="4">
        <v>2</v>
      </c>
      <c r="B1466" s="7">
        <v>1</v>
      </c>
      <c r="C1466" s="7" t="str">
        <f t="shared" si="44"/>
        <v>高等学校</v>
      </c>
      <c r="D1466" s="7" t="s">
        <v>8791</v>
      </c>
      <c r="E1466" s="8" t="s">
        <v>8792</v>
      </c>
      <c r="F1466" s="4" t="str">
        <f>IFERROR(IF(VALUE(LEFT($E1466,5))&gt;50000,"",_xlfn.XLOOKUP(IF(VALUE(LEFT($E1466,2))&gt;9,VALUE(LEFT($E1466,2)),"0"&amp;VALUE(LEFT($E1466,2))),Sheet1!$E:$E,Sheet1!$F:$F)),"")</f>
        <v>千葉県</v>
      </c>
      <c r="G1466" s="4" t="str">
        <f t="shared" si="45"/>
        <v>公立</v>
      </c>
      <c r="H1466" s="7" t="str">
        <f>IF($D1466="上記以外の高等学校等",_xlfn.XLOOKUP(IF(VALUE(LEFT($E1466,2))&gt;10,VALUE(LEFT($E1466,2)),"0"&amp;VALUE(LEFT($E1466,2))),Sheet1!$E:$E,Sheet1!$F:$F)&amp;"所在の"&amp;$D1466,IF(OR($B1466=1,$B1466=2),$D1466&amp;$C1466,IF($B1466=3,$D1466&amp;"学校",IF($B1466=6,_xlfn.TEXTBEFORE($D1466,"高専")&amp;$C1466,IF($B1466=8,$C1466&amp;"（"&amp;$D1466&amp;"）",IF($B1466=9,$D1466,""))))))</f>
        <v>千葉女子高等学校</v>
      </c>
    </row>
    <row r="1467" spans="1:8">
      <c r="A1467" s="4">
        <v>2</v>
      </c>
      <c r="B1467" s="7">
        <v>1</v>
      </c>
      <c r="C1467" s="7" t="str">
        <f t="shared" si="44"/>
        <v>高等学校</v>
      </c>
      <c r="D1467" s="7" t="s">
        <v>8789</v>
      </c>
      <c r="E1467" s="8" t="s">
        <v>8790</v>
      </c>
      <c r="F1467" s="4" t="str">
        <f>IFERROR(IF(VALUE(LEFT($E1467,5))&gt;50000,"",_xlfn.XLOOKUP(IF(VALUE(LEFT($E1467,2))&gt;9,VALUE(LEFT($E1467,2)),"0"&amp;VALUE(LEFT($E1467,2))),Sheet1!$E:$E,Sheet1!$F:$F)),"")</f>
        <v>千葉県</v>
      </c>
      <c r="G1467" s="4" t="str">
        <f t="shared" si="45"/>
        <v>公立</v>
      </c>
      <c r="H1467" s="7" t="str">
        <f>IF($D1467="上記以外の高等学校等",_xlfn.XLOOKUP(IF(VALUE(LEFT($E1467,2))&gt;10,VALUE(LEFT($E1467,2)),"0"&amp;VALUE(LEFT($E1467,2))),Sheet1!$E:$E,Sheet1!$F:$F)&amp;"所在の"&amp;$D1467,IF(OR($B1467=1,$B1467=2),$D1467&amp;$C1467,IF($B1467=3,$D1467&amp;"学校",IF($B1467=6,_xlfn.TEXTBEFORE($D1467,"高専")&amp;$C1467,IF($B1467=8,$C1467&amp;"（"&amp;$D1467&amp;"）",IF($B1467=9,$D1467,""))))))</f>
        <v>千葉東高等学校</v>
      </c>
    </row>
    <row r="1468" spans="1:8">
      <c r="A1468" s="4">
        <v>2</v>
      </c>
      <c r="B1468" s="7">
        <v>1</v>
      </c>
      <c r="C1468" s="7" t="str">
        <f t="shared" si="44"/>
        <v>高等学校</v>
      </c>
      <c r="D1468" s="7" t="s">
        <v>8787</v>
      </c>
      <c r="E1468" s="8" t="s">
        <v>8788</v>
      </c>
      <c r="F1468" s="4" t="str">
        <f>IFERROR(IF(VALUE(LEFT($E1468,5))&gt;50000,"",_xlfn.XLOOKUP(IF(VALUE(LEFT($E1468,2))&gt;9,VALUE(LEFT($E1468,2)),"0"&amp;VALUE(LEFT($E1468,2))),Sheet1!$E:$E,Sheet1!$F:$F)),"")</f>
        <v>千葉県</v>
      </c>
      <c r="G1468" s="4" t="str">
        <f t="shared" si="45"/>
        <v>公立</v>
      </c>
      <c r="H1468" s="7" t="str">
        <f>IF($D1468="上記以外の高等学校等",_xlfn.XLOOKUP(IF(VALUE(LEFT($E1468,2))&gt;10,VALUE(LEFT($E1468,2)),"0"&amp;VALUE(LEFT($E1468,2))),Sheet1!$E:$E,Sheet1!$F:$F)&amp;"所在の"&amp;$D1468,IF(OR($B1468=1,$B1468=2),$D1468&amp;$C1468,IF($B1468=3,$D1468&amp;"学校",IF($B1468=6,_xlfn.TEXTBEFORE($D1468,"高専")&amp;$C1468,IF($B1468=8,$C1468&amp;"（"&amp;$D1468&amp;"）",IF($B1468=9,$D1468,""))))))</f>
        <v>千葉商業高等学校</v>
      </c>
    </row>
    <row r="1469" spans="1:8">
      <c r="A1469" s="4">
        <v>2</v>
      </c>
      <c r="B1469" s="7">
        <v>1</v>
      </c>
      <c r="C1469" s="7" t="str">
        <f t="shared" si="44"/>
        <v>高等学校</v>
      </c>
      <c r="D1469" s="7" t="s">
        <v>8785</v>
      </c>
      <c r="E1469" s="8" t="s">
        <v>8786</v>
      </c>
      <c r="F1469" s="4" t="str">
        <f>IFERROR(IF(VALUE(LEFT($E1469,5))&gt;50000,"",_xlfn.XLOOKUP(IF(VALUE(LEFT($E1469,2))&gt;9,VALUE(LEFT($E1469,2)),"0"&amp;VALUE(LEFT($E1469,2))),Sheet1!$E:$E,Sheet1!$F:$F)),"")</f>
        <v>千葉県</v>
      </c>
      <c r="G1469" s="4" t="str">
        <f t="shared" si="45"/>
        <v>公立</v>
      </c>
      <c r="H1469" s="7" t="str">
        <f>IF($D1469="上記以外の高等学校等",_xlfn.XLOOKUP(IF(VALUE(LEFT($E1469,2))&gt;10,VALUE(LEFT($E1469,2)),"0"&amp;VALUE(LEFT($E1469,2))),Sheet1!$E:$E,Sheet1!$F:$F)&amp;"所在の"&amp;$D1469,IF(OR($B1469=1,$B1469=2),$D1469&amp;$C1469,IF($B1469=3,$D1469&amp;"学校",IF($B1469=6,_xlfn.TEXTBEFORE($D1469,"高専")&amp;$C1469,IF($B1469=8,$C1469&amp;"（"&amp;$D1469&amp;"）",IF($B1469=9,$D1469,""))))))</f>
        <v>京葉工業高等学校</v>
      </c>
    </row>
    <row r="1470" spans="1:8">
      <c r="A1470" s="4">
        <v>2</v>
      </c>
      <c r="B1470" s="7">
        <v>1</v>
      </c>
      <c r="C1470" s="7" t="str">
        <f t="shared" si="44"/>
        <v>高等学校</v>
      </c>
      <c r="D1470" s="7" t="s">
        <v>8783</v>
      </c>
      <c r="E1470" s="8" t="s">
        <v>8784</v>
      </c>
      <c r="F1470" s="4" t="str">
        <f>IFERROR(IF(VALUE(LEFT($E1470,5))&gt;50000,"",_xlfn.XLOOKUP(IF(VALUE(LEFT($E1470,2))&gt;9,VALUE(LEFT($E1470,2)),"0"&amp;VALUE(LEFT($E1470,2))),Sheet1!$E:$E,Sheet1!$F:$F)),"")</f>
        <v>千葉県</v>
      </c>
      <c r="G1470" s="4" t="str">
        <f t="shared" si="45"/>
        <v>公立</v>
      </c>
      <c r="H1470" s="7" t="str">
        <f>IF($D1470="上記以外の高等学校等",_xlfn.XLOOKUP(IF(VALUE(LEFT($E1470,2))&gt;10,VALUE(LEFT($E1470,2)),"0"&amp;VALUE(LEFT($E1470,2))),Sheet1!$E:$E,Sheet1!$F:$F)&amp;"所在の"&amp;$D1470,IF(OR($B1470=1,$B1470=2),$D1470&amp;$C1470,IF($B1470=3,$D1470&amp;"学校",IF($B1470=6,_xlfn.TEXTBEFORE($D1470,"高専")&amp;$C1470,IF($B1470=8,$C1470&amp;"（"&amp;$D1470&amp;"）",IF($B1470=9,$D1470,""))))))</f>
        <v>千葉工業高等学校</v>
      </c>
    </row>
    <row r="1471" spans="1:8">
      <c r="A1471" s="4">
        <v>2</v>
      </c>
      <c r="B1471" s="7">
        <v>1</v>
      </c>
      <c r="C1471" s="7" t="str">
        <f t="shared" si="44"/>
        <v>高等学校</v>
      </c>
      <c r="D1471" s="7" t="s">
        <v>8781</v>
      </c>
      <c r="E1471" s="8" t="s">
        <v>8782</v>
      </c>
      <c r="F1471" s="4" t="str">
        <f>IFERROR(IF(VALUE(LEFT($E1471,5))&gt;50000,"",_xlfn.XLOOKUP(IF(VALUE(LEFT($E1471,2))&gt;9,VALUE(LEFT($E1471,2)),"0"&amp;VALUE(LEFT($E1471,2))),Sheet1!$E:$E,Sheet1!$F:$F)),"")</f>
        <v>千葉県</v>
      </c>
      <c r="G1471" s="4" t="str">
        <f t="shared" si="45"/>
        <v>公立</v>
      </c>
      <c r="H1471" s="7" t="str">
        <f>IF($D1471="上記以外の高等学校等",_xlfn.XLOOKUP(IF(VALUE(LEFT($E1471,2))&gt;10,VALUE(LEFT($E1471,2)),"0"&amp;VALUE(LEFT($E1471,2))),Sheet1!$E:$E,Sheet1!$F:$F)&amp;"所在の"&amp;$D1471,IF(OR($B1471=1,$B1471=2),$D1471&amp;$C1471,IF($B1471=3,$D1471&amp;"学校",IF($B1471=6,_xlfn.TEXTBEFORE($D1471,"高専")&amp;$C1471,IF($B1471=8,$C1471&amp;"（"&amp;$D1471&amp;"）",IF($B1471=9,$D1471,""))))))</f>
        <v>千葉南高等学校</v>
      </c>
    </row>
    <row r="1472" spans="1:8">
      <c r="A1472" s="4">
        <v>2</v>
      </c>
      <c r="B1472" s="7">
        <v>1</v>
      </c>
      <c r="C1472" s="7" t="str">
        <f t="shared" si="44"/>
        <v>高等学校</v>
      </c>
      <c r="D1472" s="7" t="s">
        <v>8779</v>
      </c>
      <c r="E1472" s="8" t="s">
        <v>8780</v>
      </c>
      <c r="F1472" s="4" t="str">
        <f>IFERROR(IF(VALUE(LEFT($E1472,5))&gt;50000,"",_xlfn.XLOOKUP(IF(VALUE(LEFT($E1472,2))&gt;9,VALUE(LEFT($E1472,2)),"0"&amp;VALUE(LEFT($E1472,2))),Sheet1!$E:$E,Sheet1!$F:$F)),"")</f>
        <v>千葉県</v>
      </c>
      <c r="G1472" s="4" t="str">
        <f t="shared" si="45"/>
        <v>公立</v>
      </c>
      <c r="H1472" s="7" t="str">
        <f>IF($D1472="上記以外の高等学校等",_xlfn.XLOOKUP(IF(VALUE(LEFT($E1472,2))&gt;10,VALUE(LEFT($E1472,2)),"0"&amp;VALUE(LEFT($E1472,2))),Sheet1!$E:$E,Sheet1!$F:$F)&amp;"所在の"&amp;$D1472,IF(OR($B1472=1,$B1472=2),$D1472&amp;$C1472,IF($B1472=3,$D1472&amp;"学校",IF($B1472=6,_xlfn.TEXTBEFORE($D1472,"高専")&amp;$C1472,IF($B1472=8,$C1472&amp;"（"&amp;$D1472&amp;"）",IF($B1472=9,$D1472,""))))))</f>
        <v>検見川高等学校</v>
      </c>
    </row>
    <row r="1473" spans="1:8">
      <c r="A1473" s="4">
        <v>2</v>
      </c>
      <c r="B1473" s="7">
        <v>1</v>
      </c>
      <c r="C1473" s="7" t="str">
        <f t="shared" si="44"/>
        <v>高等学校</v>
      </c>
      <c r="D1473" s="7" t="s">
        <v>8777</v>
      </c>
      <c r="E1473" s="8" t="s">
        <v>8778</v>
      </c>
      <c r="F1473" s="4" t="str">
        <f>IFERROR(IF(VALUE(LEFT($E1473,5))&gt;50000,"",_xlfn.XLOOKUP(IF(VALUE(LEFT($E1473,2))&gt;9,VALUE(LEFT($E1473,2)),"0"&amp;VALUE(LEFT($E1473,2))),Sheet1!$E:$E,Sheet1!$F:$F)),"")</f>
        <v>千葉県</v>
      </c>
      <c r="G1473" s="4" t="str">
        <f t="shared" si="45"/>
        <v>公立</v>
      </c>
      <c r="H1473" s="7" t="str">
        <f>IF($D1473="上記以外の高等学校等",_xlfn.XLOOKUP(IF(VALUE(LEFT($E1473,2))&gt;10,VALUE(LEFT($E1473,2)),"0"&amp;VALUE(LEFT($E1473,2))),Sheet1!$E:$E,Sheet1!$F:$F)&amp;"所在の"&amp;$D1473,IF(OR($B1473=1,$B1473=2),$D1473&amp;$C1473,IF($B1473=3,$D1473&amp;"学校",IF($B1473=6,_xlfn.TEXTBEFORE($D1473,"高専")&amp;$C1473,IF($B1473=8,$C1473&amp;"（"&amp;$D1473&amp;"）",IF($B1473=9,$D1473,""))))))</f>
        <v>千葉北高等学校</v>
      </c>
    </row>
    <row r="1474" spans="1:8">
      <c r="A1474" s="4">
        <v>2</v>
      </c>
      <c r="B1474" s="7">
        <v>1</v>
      </c>
      <c r="C1474" s="7" t="str">
        <f t="shared" si="44"/>
        <v>高等学校</v>
      </c>
      <c r="D1474" s="7" t="s">
        <v>1569</v>
      </c>
      <c r="E1474" s="8" t="s">
        <v>8776</v>
      </c>
      <c r="F1474" s="4" t="str">
        <f>IFERROR(IF(VALUE(LEFT($E1474,5))&gt;50000,"",_xlfn.XLOOKUP(IF(VALUE(LEFT($E1474,2))&gt;9,VALUE(LEFT($E1474,2)),"0"&amp;VALUE(LEFT($E1474,2))),Sheet1!$E:$E,Sheet1!$F:$F)),"")</f>
        <v>千葉県</v>
      </c>
      <c r="G1474" s="4" t="str">
        <f t="shared" si="45"/>
        <v>公立</v>
      </c>
      <c r="H1474" s="7" t="str">
        <f>IF($D1474="上記以外の高等学校等",_xlfn.XLOOKUP(IF(VALUE(LEFT($E1474,2))&gt;10,VALUE(LEFT($E1474,2)),"0"&amp;VALUE(LEFT($E1474,2))),Sheet1!$E:$E,Sheet1!$F:$F)&amp;"所在の"&amp;$D1474,IF(OR($B1474=1,$B1474=2),$D1474&amp;$C1474,IF($B1474=3,$D1474&amp;"学校",IF($B1474=6,_xlfn.TEXTBEFORE($D1474,"高専")&amp;$C1474,IF($B1474=8,$C1474&amp;"（"&amp;$D1474&amp;"）",IF($B1474=9,$D1474,""))))))</f>
        <v>若松高等学校</v>
      </c>
    </row>
    <row r="1475" spans="1:8">
      <c r="A1475" s="4">
        <v>2</v>
      </c>
      <c r="B1475" s="7">
        <v>1</v>
      </c>
      <c r="C1475" s="7" t="str">
        <f t="shared" ref="C1475:C1538" si="46">IF($B1475=1,"高等学校",IF($B1475=2,"中等教育学校",IF($B1475=3,"特別支援学校",IF($B1475=6,"高等専門学校",IF($B1475=8,"高等学校卒業程度認定試験等","")))))</f>
        <v>高等学校</v>
      </c>
      <c r="D1475" s="7" t="s">
        <v>8774</v>
      </c>
      <c r="E1475" s="8" t="s">
        <v>8775</v>
      </c>
      <c r="F1475" s="4" t="str">
        <f>IFERROR(IF(VALUE(LEFT($E1475,5))&gt;50000,"",_xlfn.XLOOKUP(IF(VALUE(LEFT($E1475,2))&gt;9,VALUE(LEFT($E1475,2)),"0"&amp;VALUE(LEFT($E1475,2))),Sheet1!$E:$E,Sheet1!$F:$F)),"")</f>
        <v>千葉県</v>
      </c>
      <c r="G1475" s="4" t="str">
        <f t="shared" ref="G1475:G1538" si="47">IF($A1475=1,"国立",IF($A1475=7,"私立",IF($A1475&lt;7,"公立","")))</f>
        <v>公立</v>
      </c>
      <c r="H1475" s="7" t="str">
        <f>IF($D1475="上記以外の高等学校等",_xlfn.XLOOKUP(IF(VALUE(LEFT($E1475,2))&gt;10,VALUE(LEFT($E1475,2)),"0"&amp;VALUE(LEFT($E1475,2))),Sheet1!$E:$E,Sheet1!$F:$F)&amp;"所在の"&amp;$D1475,IF(OR($B1475=1,$B1475=2),$D1475&amp;$C1475,IF($B1475=3,$D1475&amp;"学校",IF($B1475=6,_xlfn.TEXTBEFORE($D1475,"高専")&amp;$C1475,IF($B1475=8,$C1475&amp;"（"&amp;$D1475&amp;"）",IF($B1475=9,$D1475,""))))))</f>
        <v>八千代高等学校</v>
      </c>
    </row>
    <row r="1476" spans="1:8">
      <c r="A1476" s="4">
        <v>2</v>
      </c>
      <c r="B1476" s="7">
        <v>1</v>
      </c>
      <c r="C1476" s="7" t="str">
        <f t="shared" si="46"/>
        <v>高等学校</v>
      </c>
      <c r="D1476" s="7" t="s">
        <v>8772</v>
      </c>
      <c r="E1476" s="8" t="s">
        <v>8773</v>
      </c>
      <c r="F1476" s="4" t="str">
        <f>IFERROR(IF(VALUE(LEFT($E1476,5))&gt;50000,"",_xlfn.XLOOKUP(IF(VALUE(LEFT($E1476,2))&gt;9,VALUE(LEFT($E1476,2)),"0"&amp;VALUE(LEFT($E1476,2))),Sheet1!$E:$E,Sheet1!$F:$F)),"")</f>
        <v>千葉県</v>
      </c>
      <c r="G1476" s="4" t="str">
        <f t="shared" si="47"/>
        <v>公立</v>
      </c>
      <c r="H1476" s="7" t="str">
        <f>IF($D1476="上記以外の高等学校等",_xlfn.XLOOKUP(IF(VALUE(LEFT($E1476,2))&gt;10,VALUE(LEFT($E1476,2)),"0"&amp;VALUE(LEFT($E1476,2))),Sheet1!$E:$E,Sheet1!$F:$F)&amp;"所在の"&amp;$D1476,IF(OR($B1476=1,$B1476=2),$D1476&amp;$C1476,IF($B1476=3,$D1476&amp;"学校",IF($B1476=6,_xlfn.TEXTBEFORE($D1476,"高専")&amp;$C1476,IF($B1476=8,$C1476&amp;"（"&amp;$D1476&amp;"）",IF($B1476=9,$D1476,""))))))</f>
        <v>船橋（県立）高等学校</v>
      </c>
    </row>
    <row r="1477" spans="1:8">
      <c r="A1477" s="4">
        <v>2</v>
      </c>
      <c r="B1477" s="7">
        <v>1</v>
      </c>
      <c r="C1477" s="7" t="str">
        <f t="shared" si="46"/>
        <v>高等学校</v>
      </c>
      <c r="D1477" s="7" t="s">
        <v>8770</v>
      </c>
      <c r="E1477" s="8" t="s">
        <v>8771</v>
      </c>
      <c r="F1477" s="4" t="str">
        <f>IFERROR(IF(VALUE(LEFT($E1477,5))&gt;50000,"",_xlfn.XLOOKUP(IF(VALUE(LEFT($E1477,2))&gt;9,VALUE(LEFT($E1477,2)),"0"&amp;VALUE(LEFT($E1477,2))),Sheet1!$E:$E,Sheet1!$F:$F)),"")</f>
        <v>千葉県</v>
      </c>
      <c r="G1477" s="4" t="str">
        <f t="shared" si="47"/>
        <v>公立</v>
      </c>
      <c r="H1477" s="7" t="str">
        <f>IF($D1477="上記以外の高等学校等",_xlfn.XLOOKUP(IF(VALUE(LEFT($E1477,2))&gt;10,VALUE(LEFT($E1477,2)),"0"&amp;VALUE(LEFT($E1477,2))),Sheet1!$E:$E,Sheet1!$F:$F)&amp;"所在の"&amp;$D1477,IF(OR($B1477=1,$B1477=2),$D1477&amp;$C1477,IF($B1477=3,$D1477&amp;"学校",IF($B1477=6,_xlfn.TEXTBEFORE($D1477,"高専")&amp;$C1477,IF($B1477=8,$C1477&amp;"（"&amp;$D1477&amp;"）",IF($B1477=9,$D1477,""))))))</f>
        <v>薬園台高等学校</v>
      </c>
    </row>
    <row r="1478" spans="1:8">
      <c r="A1478" s="4">
        <v>2</v>
      </c>
      <c r="B1478" s="7">
        <v>1</v>
      </c>
      <c r="C1478" s="7" t="str">
        <f t="shared" si="46"/>
        <v>高等学校</v>
      </c>
      <c r="D1478" s="7" t="s">
        <v>8768</v>
      </c>
      <c r="E1478" s="8" t="s">
        <v>8769</v>
      </c>
      <c r="F1478" s="4" t="str">
        <f>IFERROR(IF(VALUE(LEFT($E1478,5))&gt;50000,"",_xlfn.XLOOKUP(IF(VALUE(LEFT($E1478,2))&gt;9,VALUE(LEFT($E1478,2)),"0"&amp;VALUE(LEFT($E1478,2))),Sheet1!$E:$E,Sheet1!$F:$F)),"")</f>
        <v>千葉県</v>
      </c>
      <c r="G1478" s="4" t="str">
        <f t="shared" si="47"/>
        <v>公立</v>
      </c>
      <c r="H1478" s="7" t="str">
        <f>IF($D1478="上記以外の高等学校等",_xlfn.XLOOKUP(IF(VALUE(LEFT($E1478,2))&gt;10,VALUE(LEFT($E1478,2)),"0"&amp;VALUE(LEFT($E1478,2))),Sheet1!$E:$E,Sheet1!$F:$F)&amp;"所在の"&amp;$D1478,IF(OR($B1478=1,$B1478=2),$D1478&amp;$C1478,IF($B1478=3,$D1478&amp;"学校",IF($B1478=6,_xlfn.TEXTBEFORE($D1478,"高専")&amp;$C1478,IF($B1478=8,$C1478&amp;"（"&amp;$D1478&amp;"）",IF($B1478=9,$D1478,""))))))</f>
        <v>船橋東高等学校</v>
      </c>
    </row>
    <row r="1479" spans="1:8">
      <c r="A1479" s="4">
        <v>2</v>
      </c>
      <c r="B1479" s="7">
        <v>1</v>
      </c>
      <c r="C1479" s="7" t="str">
        <f t="shared" si="46"/>
        <v>高等学校</v>
      </c>
      <c r="D1479" s="7" t="s">
        <v>8766</v>
      </c>
      <c r="E1479" s="8" t="s">
        <v>8767</v>
      </c>
      <c r="F1479" s="4" t="str">
        <f>IFERROR(IF(VALUE(LEFT($E1479,5))&gt;50000,"",_xlfn.XLOOKUP(IF(VALUE(LEFT($E1479,2))&gt;9,VALUE(LEFT($E1479,2)),"0"&amp;VALUE(LEFT($E1479,2))),Sheet1!$E:$E,Sheet1!$F:$F)),"")</f>
        <v>千葉県</v>
      </c>
      <c r="G1479" s="4" t="str">
        <f t="shared" si="47"/>
        <v>公立</v>
      </c>
      <c r="H1479" s="7" t="str">
        <f>IF($D1479="上記以外の高等学校等",_xlfn.XLOOKUP(IF(VALUE(LEFT($E1479,2))&gt;10,VALUE(LEFT($E1479,2)),"0"&amp;VALUE(LEFT($E1479,2))),Sheet1!$E:$E,Sheet1!$F:$F)&amp;"所在の"&amp;$D1479,IF(OR($B1479=1,$B1479=2),$D1479&amp;$C1479,IF($B1479=3,$D1479&amp;"学校",IF($B1479=6,_xlfn.TEXTBEFORE($D1479,"高専")&amp;$C1479,IF($B1479=8,$C1479&amp;"（"&amp;$D1479&amp;"）",IF($B1479=9,$D1479,""))))))</f>
        <v>船橋啓明高等学校</v>
      </c>
    </row>
    <row r="1480" spans="1:8">
      <c r="A1480" s="4">
        <v>2</v>
      </c>
      <c r="B1480" s="7">
        <v>1</v>
      </c>
      <c r="C1480" s="7" t="str">
        <f t="shared" si="46"/>
        <v>高等学校</v>
      </c>
      <c r="D1480" s="7" t="s">
        <v>8764</v>
      </c>
      <c r="E1480" s="8" t="s">
        <v>8765</v>
      </c>
      <c r="F1480" s="4" t="str">
        <f>IFERROR(IF(VALUE(LEFT($E1480,5))&gt;50000,"",_xlfn.XLOOKUP(IF(VALUE(LEFT($E1480,2))&gt;9,VALUE(LEFT($E1480,2)),"0"&amp;VALUE(LEFT($E1480,2))),Sheet1!$E:$E,Sheet1!$F:$F)),"")</f>
        <v>千葉県</v>
      </c>
      <c r="G1480" s="4" t="str">
        <f t="shared" si="47"/>
        <v>公立</v>
      </c>
      <c r="H1480" s="7" t="str">
        <f>IF($D1480="上記以外の高等学校等",_xlfn.XLOOKUP(IF(VALUE(LEFT($E1480,2))&gt;10,VALUE(LEFT($E1480,2)),"0"&amp;VALUE(LEFT($E1480,2))),Sheet1!$E:$E,Sheet1!$F:$F)&amp;"所在の"&amp;$D1480,IF(OR($B1480=1,$B1480=2),$D1480&amp;$C1480,IF($B1480=3,$D1480&amp;"学校",IF($B1480=6,_xlfn.TEXTBEFORE($D1480,"高専")&amp;$C1480,IF($B1480=8,$C1480&amp;"（"&amp;$D1480&amp;"）",IF($B1480=9,$D1480,""))))))</f>
        <v>鎌ヶ谷高等学校</v>
      </c>
    </row>
    <row r="1481" spans="1:8">
      <c r="A1481" s="4">
        <v>2</v>
      </c>
      <c r="B1481" s="7">
        <v>1</v>
      </c>
      <c r="C1481" s="7" t="str">
        <f t="shared" si="46"/>
        <v>高等学校</v>
      </c>
      <c r="D1481" s="7" t="s">
        <v>8762</v>
      </c>
      <c r="E1481" s="8" t="s">
        <v>8763</v>
      </c>
      <c r="F1481" s="4" t="str">
        <f>IFERROR(IF(VALUE(LEFT($E1481,5))&gt;50000,"",_xlfn.XLOOKUP(IF(VALUE(LEFT($E1481,2))&gt;9,VALUE(LEFT($E1481,2)),"0"&amp;VALUE(LEFT($E1481,2))),Sheet1!$E:$E,Sheet1!$F:$F)),"")</f>
        <v>千葉県</v>
      </c>
      <c r="G1481" s="4" t="str">
        <f t="shared" si="47"/>
        <v>公立</v>
      </c>
      <c r="H1481" s="7" t="str">
        <f>IF($D1481="上記以外の高等学校等",_xlfn.XLOOKUP(IF(VALUE(LEFT($E1481,2))&gt;10,VALUE(LEFT($E1481,2)),"0"&amp;VALUE(LEFT($E1481,2))),Sheet1!$E:$E,Sheet1!$F:$F)&amp;"所在の"&amp;$D1481,IF(OR($B1481=1,$B1481=2),$D1481&amp;$C1481,IF($B1481=3,$D1481&amp;"学校",IF($B1481=6,_xlfn.TEXTBEFORE($D1481,"高専")&amp;$C1481,IF($B1481=8,$C1481&amp;"（"&amp;$D1481&amp;"）",IF($B1481=9,$D1481,""))))))</f>
        <v>市川工業高等学校</v>
      </c>
    </row>
    <row r="1482" spans="1:8">
      <c r="A1482" s="4">
        <v>2</v>
      </c>
      <c r="B1482" s="7">
        <v>1</v>
      </c>
      <c r="C1482" s="7" t="str">
        <f t="shared" si="46"/>
        <v>高等学校</v>
      </c>
      <c r="D1482" s="7" t="s">
        <v>8760</v>
      </c>
      <c r="E1482" s="8" t="s">
        <v>8761</v>
      </c>
      <c r="F1482" s="4" t="str">
        <f>IFERROR(IF(VALUE(LEFT($E1482,5))&gt;50000,"",_xlfn.XLOOKUP(IF(VALUE(LEFT($E1482,2))&gt;9,VALUE(LEFT($E1482,2)),"0"&amp;VALUE(LEFT($E1482,2))),Sheet1!$E:$E,Sheet1!$F:$F)),"")</f>
        <v>千葉県</v>
      </c>
      <c r="G1482" s="4" t="str">
        <f t="shared" si="47"/>
        <v>公立</v>
      </c>
      <c r="H1482" s="7" t="str">
        <f>IF($D1482="上記以外の高等学校等",_xlfn.XLOOKUP(IF(VALUE(LEFT($E1482,2))&gt;10,VALUE(LEFT($E1482,2)),"0"&amp;VALUE(LEFT($E1482,2))),Sheet1!$E:$E,Sheet1!$F:$F)&amp;"所在の"&amp;$D1482,IF(OR($B1482=1,$B1482=2),$D1482&amp;$C1482,IF($B1482=3,$D1482&amp;"学校",IF($B1482=6,_xlfn.TEXTBEFORE($D1482,"高専")&amp;$C1482,IF($B1482=8,$C1482&amp;"（"&amp;$D1482&amp;"）",IF($B1482=9,$D1482,""))))))</f>
        <v>国府台高等学校</v>
      </c>
    </row>
    <row r="1483" spans="1:8">
      <c r="A1483" s="4">
        <v>2</v>
      </c>
      <c r="B1483" s="7">
        <v>1</v>
      </c>
      <c r="C1483" s="7" t="str">
        <f t="shared" si="46"/>
        <v>高等学校</v>
      </c>
      <c r="D1483" s="7" t="s">
        <v>370</v>
      </c>
      <c r="E1483" s="8" t="s">
        <v>8759</v>
      </c>
      <c r="F1483" s="4" t="str">
        <f>IFERROR(IF(VALUE(LEFT($E1483,5))&gt;50000,"",_xlfn.XLOOKUP(IF(VALUE(LEFT($E1483,2))&gt;9,VALUE(LEFT($E1483,2)),"0"&amp;VALUE(LEFT($E1483,2))),Sheet1!$E:$E,Sheet1!$F:$F)),"")</f>
        <v>千葉県</v>
      </c>
      <c r="G1483" s="4" t="str">
        <f t="shared" si="47"/>
        <v>公立</v>
      </c>
      <c r="H1483" s="7" t="str">
        <f>IF($D1483="上記以外の高等学校等",_xlfn.XLOOKUP(IF(VALUE(LEFT($E1483,2))&gt;10,VALUE(LEFT($E1483,2)),"0"&amp;VALUE(LEFT($E1483,2))),Sheet1!$E:$E,Sheet1!$F:$F)&amp;"所在の"&amp;$D1483,IF(OR($B1483=1,$B1483=2),$D1483&amp;$C1483,IF($B1483=3,$D1483&amp;"学校",IF($B1483=6,_xlfn.TEXTBEFORE($D1483,"高専")&amp;$C1483,IF($B1483=8,$C1483&amp;"（"&amp;$D1483&amp;"）",IF($B1483=9,$D1483,""))))))</f>
        <v>国分高等学校</v>
      </c>
    </row>
    <row r="1484" spans="1:8">
      <c r="A1484" s="4">
        <v>2</v>
      </c>
      <c r="B1484" s="7">
        <v>1</v>
      </c>
      <c r="C1484" s="7" t="str">
        <f t="shared" si="46"/>
        <v>高等学校</v>
      </c>
      <c r="D1484" s="7" t="s">
        <v>8757</v>
      </c>
      <c r="E1484" s="8" t="s">
        <v>8758</v>
      </c>
      <c r="F1484" s="4" t="str">
        <f>IFERROR(IF(VALUE(LEFT($E1484,5))&gt;50000,"",_xlfn.XLOOKUP(IF(VALUE(LEFT($E1484,2))&gt;9,VALUE(LEFT($E1484,2)),"0"&amp;VALUE(LEFT($E1484,2))),Sheet1!$E:$E,Sheet1!$F:$F)),"")</f>
        <v>千葉県</v>
      </c>
      <c r="G1484" s="4" t="str">
        <f t="shared" si="47"/>
        <v>公立</v>
      </c>
      <c r="H1484" s="7" t="str">
        <f>IF($D1484="上記以外の高等学校等",_xlfn.XLOOKUP(IF(VALUE(LEFT($E1484,2))&gt;10,VALUE(LEFT($E1484,2)),"0"&amp;VALUE(LEFT($E1484,2))),Sheet1!$E:$E,Sheet1!$F:$F)&amp;"所在の"&amp;$D1484,IF(OR($B1484=1,$B1484=2),$D1484&amp;$C1484,IF($B1484=3,$D1484&amp;"学校",IF($B1484=6,_xlfn.TEXTBEFORE($D1484,"高専")&amp;$C1484,IF($B1484=8,$C1484&amp;"（"&amp;$D1484&amp;"）",IF($B1484=9,$D1484,""))))))</f>
        <v>行徳高等学校</v>
      </c>
    </row>
    <row r="1485" spans="1:8">
      <c r="A1485" s="4">
        <v>2</v>
      </c>
      <c r="B1485" s="7">
        <v>1</v>
      </c>
      <c r="C1485" s="7" t="str">
        <f t="shared" si="46"/>
        <v>高等学校</v>
      </c>
      <c r="D1485" s="7" t="s">
        <v>8755</v>
      </c>
      <c r="E1485" s="8" t="s">
        <v>8756</v>
      </c>
      <c r="F1485" s="4" t="str">
        <f>IFERROR(IF(VALUE(LEFT($E1485,5))&gt;50000,"",_xlfn.XLOOKUP(IF(VALUE(LEFT($E1485,2))&gt;9,VALUE(LEFT($E1485,2)),"0"&amp;VALUE(LEFT($E1485,2))),Sheet1!$E:$E,Sheet1!$F:$F)),"")</f>
        <v>千葉県</v>
      </c>
      <c r="G1485" s="4" t="str">
        <f t="shared" si="47"/>
        <v>公立</v>
      </c>
      <c r="H1485" s="7" t="str">
        <f>IF($D1485="上記以外の高等学校等",_xlfn.XLOOKUP(IF(VALUE(LEFT($E1485,2))&gt;10,VALUE(LEFT($E1485,2)),"0"&amp;VALUE(LEFT($E1485,2))),Sheet1!$E:$E,Sheet1!$F:$F)&amp;"所在の"&amp;$D1485,IF(OR($B1485=1,$B1485=2),$D1485&amp;$C1485,IF($B1485=3,$D1485&amp;"学校",IF($B1485=6,_xlfn.TEXTBEFORE($D1485,"高専")&amp;$C1485,IF($B1485=8,$C1485&amp;"（"&amp;$D1485&amp;"）",IF($B1485=9,$D1485,""))))))</f>
        <v>浦安高等学校</v>
      </c>
    </row>
    <row r="1486" spans="1:8">
      <c r="A1486" s="4">
        <v>2</v>
      </c>
      <c r="B1486" s="7">
        <v>1</v>
      </c>
      <c r="C1486" s="7" t="str">
        <f t="shared" si="46"/>
        <v>高等学校</v>
      </c>
      <c r="D1486" s="7" t="s">
        <v>8753</v>
      </c>
      <c r="E1486" s="8" t="s">
        <v>8754</v>
      </c>
      <c r="F1486" s="4" t="str">
        <f>IFERROR(IF(VALUE(LEFT($E1486,5))&gt;50000,"",_xlfn.XLOOKUP(IF(VALUE(LEFT($E1486,2))&gt;9,VALUE(LEFT($E1486,2)),"0"&amp;VALUE(LEFT($E1486,2))),Sheet1!$E:$E,Sheet1!$F:$F)),"")</f>
        <v>千葉県</v>
      </c>
      <c r="G1486" s="4" t="str">
        <f t="shared" si="47"/>
        <v>公立</v>
      </c>
      <c r="H1486" s="7" t="str">
        <f>IF($D1486="上記以外の高等学校等",_xlfn.XLOOKUP(IF(VALUE(LEFT($E1486,2))&gt;10,VALUE(LEFT($E1486,2)),"0"&amp;VALUE(LEFT($E1486,2))),Sheet1!$E:$E,Sheet1!$F:$F)&amp;"所在の"&amp;$D1486,IF(OR($B1486=1,$B1486=2),$D1486&amp;$C1486,IF($B1486=3,$D1486&amp;"学校",IF($B1486=6,_xlfn.TEXTBEFORE($D1486,"高専")&amp;$C1486,IF($B1486=8,$C1486&amp;"（"&amp;$D1486&amp;"）",IF($B1486=9,$D1486,""))))))</f>
        <v>松戸（県立）高等学校</v>
      </c>
    </row>
    <row r="1487" spans="1:8">
      <c r="A1487" s="4">
        <v>2</v>
      </c>
      <c r="B1487" s="7">
        <v>1</v>
      </c>
      <c r="C1487" s="7" t="str">
        <f t="shared" si="46"/>
        <v>高等学校</v>
      </c>
      <c r="D1487" s="7" t="s">
        <v>8751</v>
      </c>
      <c r="E1487" s="8" t="s">
        <v>8752</v>
      </c>
      <c r="F1487" s="4" t="str">
        <f>IFERROR(IF(VALUE(LEFT($E1487,5))&gt;50000,"",_xlfn.XLOOKUP(IF(VALUE(LEFT($E1487,2))&gt;9,VALUE(LEFT($E1487,2)),"0"&amp;VALUE(LEFT($E1487,2))),Sheet1!$E:$E,Sheet1!$F:$F)),"")</f>
        <v>千葉県</v>
      </c>
      <c r="G1487" s="4" t="str">
        <f t="shared" si="47"/>
        <v>公立</v>
      </c>
      <c r="H1487" s="7" t="str">
        <f>IF($D1487="上記以外の高等学校等",_xlfn.XLOOKUP(IF(VALUE(LEFT($E1487,2))&gt;10,VALUE(LEFT($E1487,2)),"0"&amp;VALUE(LEFT($E1487,2))),Sheet1!$E:$E,Sheet1!$F:$F)&amp;"所在の"&amp;$D1487,IF(OR($B1487=1,$B1487=2),$D1487&amp;$C1487,IF($B1487=3,$D1487&amp;"学校",IF($B1487=6,_xlfn.TEXTBEFORE($D1487,"高専")&amp;$C1487,IF($B1487=8,$C1487&amp;"（"&amp;$D1487&amp;"）",IF($B1487=9,$D1487,""))))))</f>
        <v>小金高等学校</v>
      </c>
    </row>
    <row r="1488" spans="1:8">
      <c r="A1488" s="4">
        <v>2</v>
      </c>
      <c r="B1488" s="7">
        <v>1</v>
      </c>
      <c r="C1488" s="7" t="str">
        <f t="shared" si="46"/>
        <v>高等学校</v>
      </c>
      <c r="D1488" s="7" t="s">
        <v>8749</v>
      </c>
      <c r="E1488" s="8" t="s">
        <v>8750</v>
      </c>
      <c r="F1488" s="4" t="str">
        <f>IFERROR(IF(VALUE(LEFT($E1488,5))&gt;50000,"",_xlfn.XLOOKUP(IF(VALUE(LEFT($E1488,2))&gt;9,VALUE(LEFT($E1488,2)),"0"&amp;VALUE(LEFT($E1488,2))),Sheet1!$E:$E,Sheet1!$F:$F)),"")</f>
        <v>千葉県</v>
      </c>
      <c r="G1488" s="4" t="str">
        <f t="shared" si="47"/>
        <v>公立</v>
      </c>
      <c r="H1488" s="7" t="str">
        <f>IF($D1488="上記以外の高等学校等",_xlfn.XLOOKUP(IF(VALUE(LEFT($E1488,2))&gt;10,VALUE(LEFT($E1488,2)),"0"&amp;VALUE(LEFT($E1488,2))),Sheet1!$E:$E,Sheet1!$F:$F)&amp;"所在の"&amp;$D1488,IF(OR($B1488=1,$B1488=2),$D1488&amp;$C1488,IF($B1488=3,$D1488&amp;"学校",IF($B1488=6,_xlfn.TEXTBEFORE($D1488,"高専")&amp;$C1488,IF($B1488=8,$C1488&amp;"（"&amp;$D1488&amp;"）",IF($B1488=9,$D1488,""))))))</f>
        <v>松戸国際高等学校</v>
      </c>
    </row>
    <row r="1489" spans="1:8">
      <c r="A1489" s="4">
        <v>2</v>
      </c>
      <c r="B1489" s="7">
        <v>1</v>
      </c>
      <c r="C1489" s="7" t="str">
        <f t="shared" si="46"/>
        <v>高等学校</v>
      </c>
      <c r="D1489" s="7" t="s">
        <v>8747</v>
      </c>
      <c r="E1489" s="8" t="s">
        <v>8748</v>
      </c>
      <c r="F1489" s="4" t="str">
        <f>IFERROR(IF(VALUE(LEFT($E1489,5))&gt;50000,"",_xlfn.XLOOKUP(IF(VALUE(LEFT($E1489,2))&gt;9,VALUE(LEFT($E1489,2)),"0"&amp;VALUE(LEFT($E1489,2))),Sheet1!$E:$E,Sheet1!$F:$F)),"")</f>
        <v>千葉県</v>
      </c>
      <c r="G1489" s="4" t="str">
        <f t="shared" si="47"/>
        <v>公立</v>
      </c>
      <c r="H1489" s="7" t="str">
        <f>IF($D1489="上記以外の高等学校等",_xlfn.XLOOKUP(IF(VALUE(LEFT($E1489,2))&gt;10,VALUE(LEFT($E1489,2)),"0"&amp;VALUE(LEFT($E1489,2))),Sheet1!$E:$E,Sheet1!$F:$F)&amp;"所在の"&amp;$D1489,IF(OR($B1489=1,$B1489=2),$D1489&amp;$C1489,IF($B1489=3,$D1489&amp;"学校",IF($B1489=6,_xlfn.TEXTBEFORE($D1489,"高専")&amp;$C1489,IF($B1489=8,$C1489&amp;"（"&amp;$D1489&amp;"）",IF($B1489=9,$D1489,""))))))</f>
        <v>松戸南高等学校</v>
      </c>
    </row>
    <row r="1490" spans="1:8">
      <c r="A1490" s="4">
        <v>2</v>
      </c>
      <c r="B1490" s="7">
        <v>1</v>
      </c>
      <c r="C1490" s="7" t="str">
        <f t="shared" si="46"/>
        <v>高等学校</v>
      </c>
      <c r="D1490" s="7" t="s">
        <v>8745</v>
      </c>
      <c r="E1490" s="8" t="s">
        <v>8746</v>
      </c>
      <c r="F1490" s="4" t="str">
        <f>IFERROR(IF(VALUE(LEFT($E1490,5))&gt;50000,"",_xlfn.XLOOKUP(IF(VALUE(LEFT($E1490,2))&gt;9,VALUE(LEFT($E1490,2)),"0"&amp;VALUE(LEFT($E1490,2))),Sheet1!$E:$E,Sheet1!$F:$F)),"")</f>
        <v>千葉県</v>
      </c>
      <c r="G1490" s="4" t="str">
        <f t="shared" si="47"/>
        <v>公立</v>
      </c>
      <c r="H1490" s="7" t="str">
        <f>IF($D1490="上記以外の高等学校等",_xlfn.XLOOKUP(IF(VALUE(LEFT($E1490,2))&gt;10,VALUE(LEFT($E1490,2)),"0"&amp;VALUE(LEFT($E1490,2))),Sheet1!$E:$E,Sheet1!$F:$F)&amp;"所在の"&amp;$D1490,IF(OR($B1490=1,$B1490=2),$D1490&amp;$C1490,IF($B1490=3,$D1490&amp;"学校",IF($B1490=6,_xlfn.TEXTBEFORE($D1490,"高専")&amp;$C1490,IF($B1490=8,$C1490&amp;"（"&amp;$D1490&amp;"）",IF($B1490=9,$D1490,""))))))</f>
        <v>東葛飾高等学校</v>
      </c>
    </row>
    <row r="1491" spans="1:8">
      <c r="A1491" s="4">
        <v>2</v>
      </c>
      <c r="B1491" s="7">
        <v>1</v>
      </c>
      <c r="C1491" s="7" t="str">
        <f t="shared" si="46"/>
        <v>高等学校</v>
      </c>
      <c r="D1491" s="7" t="s">
        <v>8743</v>
      </c>
      <c r="E1491" s="8" t="s">
        <v>8744</v>
      </c>
      <c r="F1491" s="4" t="str">
        <f>IFERROR(IF(VALUE(LEFT($E1491,5))&gt;50000,"",_xlfn.XLOOKUP(IF(VALUE(LEFT($E1491,2))&gt;9,VALUE(LEFT($E1491,2)),"0"&amp;VALUE(LEFT($E1491,2))),Sheet1!$E:$E,Sheet1!$F:$F)),"")</f>
        <v>千葉県</v>
      </c>
      <c r="G1491" s="4" t="str">
        <f t="shared" si="47"/>
        <v>公立</v>
      </c>
      <c r="H1491" s="7" t="str">
        <f>IF($D1491="上記以外の高等学校等",_xlfn.XLOOKUP(IF(VALUE(LEFT($E1491,2))&gt;10,VALUE(LEFT($E1491,2)),"0"&amp;VALUE(LEFT($E1491,2))),Sheet1!$E:$E,Sheet1!$F:$F)&amp;"所在の"&amp;$D1491,IF(OR($B1491=1,$B1491=2),$D1491&amp;$C1491,IF($B1491=3,$D1491&amp;"学校",IF($B1491=6,_xlfn.TEXTBEFORE($D1491,"高専")&amp;$C1491,IF($B1491=8,$C1491&amp;"（"&amp;$D1491&amp;"）",IF($B1491=9,$D1491,""))))))</f>
        <v>柏（県立）高等学校</v>
      </c>
    </row>
    <row r="1492" spans="1:8">
      <c r="A1492" s="4">
        <v>2</v>
      </c>
      <c r="B1492" s="7">
        <v>1</v>
      </c>
      <c r="C1492" s="7" t="str">
        <f t="shared" si="46"/>
        <v>高等学校</v>
      </c>
      <c r="D1492" s="7" t="s">
        <v>8741</v>
      </c>
      <c r="E1492" s="8" t="s">
        <v>8742</v>
      </c>
      <c r="F1492" s="4" t="str">
        <f>IFERROR(IF(VALUE(LEFT($E1492,5))&gt;50000,"",_xlfn.XLOOKUP(IF(VALUE(LEFT($E1492,2))&gt;9,VALUE(LEFT($E1492,2)),"0"&amp;VALUE(LEFT($E1492,2))),Sheet1!$E:$E,Sheet1!$F:$F)),"")</f>
        <v>千葉県</v>
      </c>
      <c r="G1492" s="4" t="str">
        <f t="shared" si="47"/>
        <v>公立</v>
      </c>
      <c r="H1492" s="7" t="str">
        <f>IF($D1492="上記以外の高等学校等",_xlfn.XLOOKUP(IF(VALUE(LEFT($E1492,2))&gt;10,VALUE(LEFT($E1492,2)),"0"&amp;VALUE(LEFT($E1492,2))),Sheet1!$E:$E,Sheet1!$F:$F)&amp;"所在の"&amp;$D1492,IF(OR($B1492=1,$B1492=2),$D1492&amp;$C1492,IF($B1492=3,$D1492&amp;"学校",IF($B1492=6,_xlfn.TEXTBEFORE($D1492,"高専")&amp;$C1492,IF($B1492=8,$C1492&amp;"（"&amp;$D1492&amp;"）",IF($B1492=9,$D1492,""))))))</f>
        <v>柏南高等学校</v>
      </c>
    </row>
    <row r="1493" spans="1:8">
      <c r="A1493" s="4">
        <v>2</v>
      </c>
      <c r="B1493" s="7">
        <v>1</v>
      </c>
      <c r="C1493" s="7" t="str">
        <f t="shared" si="46"/>
        <v>高等学校</v>
      </c>
      <c r="D1493" s="7" t="s">
        <v>8739</v>
      </c>
      <c r="E1493" s="8" t="s">
        <v>8740</v>
      </c>
      <c r="F1493" s="4" t="str">
        <f>IFERROR(IF(VALUE(LEFT($E1493,5))&gt;50000,"",_xlfn.XLOOKUP(IF(VALUE(LEFT($E1493,2))&gt;9,VALUE(LEFT($E1493,2)),"0"&amp;VALUE(LEFT($E1493,2))),Sheet1!$E:$E,Sheet1!$F:$F)),"")</f>
        <v>千葉県</v>
      </c>
      <c r="G1493" s="4" t="str">
        <f t="shared" si="47"/>
        <v>公立</v>
      </c>
      <c r="H1493" s="7" t="str">
        <f>IF($D1493="上記以外の高等学校等",_xlfn.XLOOKUP(IF(VALUE(LEFT($E1493,2))&gt;10,VALUE(LEFT($E1493,2)),"0"&amp;VALUE(LEFT($E1493,2))),Sheet1!$E:$E,Sheet1!$F:$F)&amp;"所在の"&amp;$D1493,IF(OR($B1493=1,$B1493=2),$D1493&amp;$C1493,IF($B1493=3,$D1493&amp;"学校",IF($B1493=6,_xlfn.TEXTBEFORE($D1493,"高専")&amp;$C1493,IF($B1493=8,$C1493&amp;"（"&amp;$D1493&amp;"）",IF($B1493=9,$D1493,""))))))</f>
        <v>流山高等学校</v>
      </c>
    </row>
    <row r="1494" spans="1:8">
      <c r="A1494" s="4">
        <v>2</v>
      </c>
      <c r="B1494" s="7">
        <v>1</v>
      </c>
      <c r="C1494" s="7" t="str">
        <f t="shared" si="46"/>
        <v>高等学校</v>
      </c>
      <c r="D1494" s="7" t="s">
        <v>8737</v>
      </c>
      <c r="E1494" s="8" t="s">
        <v>8738</v>
      </c>
      <c r="F1494" s="4" t="str">
        <f>IFERROR(IF(VALUE(LEFT($E1494,5))&gt;50000,"",_xlfn.XLOOKUP(IF(VALUE(LEFT($E1494,2))&gt;9,VALUE(LEFT($E1494,2)),"0"&amp;VALUE(LEFT($E1494,2))),Sheet1!$E:$E,Sheet1!$F:$F)),"")</f>
        <v>千葉県</v>
      </c>
      <c r="G1494" s="4" t="str">
        <f t="shared" si="47"/>
        <v>公立</v>
      </c>
      <c r="H1494" s="7" t="str">
        <f>IF($D1494="上記以外の高等学校等",_xlfn.XLOOKUP(IF(VALUE(LEFT($E1494,2))&gt;10,VALUE(LEFT($E1494,2)),"0"&amp;VALUE(LEFT($E1494,2))),Sheet1!$E:$E,Sheet1!$F:$F)&amp;"所在の"&amp;$D1494,IF(OR($B1494=1,$B1494=2),$D1494&amp;$C1494,IF($B1494=3,$D1494&amp;"学校",IF($B1494=6,_xlfn.TEXTBEFORE($D1494,"高専")&amp;$C1494,IF($B1494=8,$C1494&amp;"（"&amp;$D1494&amp;"）",IF($B1494=9,$D1494,""))))))</f>
        <v>流山おおたかの森高等学校</v>
      </c>
    </row>
    <row r="1495" spans="1:8">
      <c r="A1495" s="4">
        <v>2</v>
      </c>
      <c r="B1495" s="7">
        <v>1</v>
      </c>
      <c r="C1495" s="7" t="str">
        <f t="shared" si="46"/>
        <v>高等学校</v>
      </c>
      <c r="D1495" s="7" t="s">
        <v>1653</v>
      </c>
      <c r="E1495" s="8" t="s">
        <v>8736</v>
      </c>
      <c r="F1495" s="4" t="str">
        <f>IFERROR(IF(VALUE(LEFT($E1495,5))&gt;50000,"",_xlfn.XLOOKUP(IF(VALUE(LEFT($E1495,2))&gt;9,VALUE(LEFT($E1495,2)),"0"&amp;VALUE(LEFT($E1495,2))),Sheet1!$E:$E,Sheet1!$F:$F)),"")</f>
        <v>千葉県</v>
      </c>
      <c r="G1495" s="4" t="str">
        <f t="shared" si="47"/>
        <v>公立</v>
      </c>
      <c r="H1495" s="7" t="str">
        <f>IF($D1495="上記以外の高等学校等",_xlfn.XLOOKUP(IF(VALUE(LEFT($E1495,2))&gt;10,VALUE(LEFT($E1495,2)),"0"&amp;VALUE(LEFT($E1495,2))),Sheet1!$E:$E,Sheet1!$F:$F)&amp;"所在の"&amp;$D1495,IF(OR($B1495=1,$B1495=2),$D1495&amp;$C1495,IF($B1495=3,$D1495&amp;"学校",IF($B1495=6,_xlfn.TEXTBEFORE($D1495,"高専")&amp;$C1495,IF($B1495=8,$C1495&amp;"（"&amp;$D1495&amp;"）",IF($B1495=9,$D1495,""))))))</f>
        <v>清水高等学校</v>
      </c>
    </row>
    <row r="1496" spans="1:8">
      <c r="A1496" s="4">
        <v>2</v>
      </c>
      <c r="B1496" s="7">
        <v>1</v>
      </c>
      <c r="C1496" s="7" t="str">
        <f t="shared" si="46"/>
        <v>高等学校</v>
      </c>
      <c r="D1496" s="7" t="s">
        <v>8734</v>
      </c>
      <c r="E1496" s="8" t="s">
        <v>8735</v>
      </c>
      <c r="F1496" s="4" t="str">
        <f>IFERROR(IF(VALUE(LEFT($E1496,5))&gt;50000,"",_xlfn.XLOOKUP(IF(VALUE(LEFT($E1496,2))&gt;9,VALUE(LEFT($E1496,2)),"0"&amp;VALUE(LEFT($E1496,2))),Sheet1!$E:$E,Sheet1!$F:$F)),"")</f>
        <v>千葉県</v>
      </c>
      <c r="G1496" s="4" t="str">
        <f t="shared" si="47"/>
        <v>公立</v>
      </c>
      <c r="H1496" s="7" t="str">
        <f>IF($D1496="上記以外の高等学校等",_xlfn.XLOOKUP(IF(VALUE(LEFT($E1496,2))&gt;10,VALUE(LEFT($E1496,2)),"0"&amp;VALUE(LEFT($E1496,2))),Sheet1!$E:$E,Sheet1!$F:$F)&amp;"所在の"&amp;$D1496,IF(OR($B1496=1,$B1496=2),$D1496&amp;$C1496,IF($B1496=3,$D1496&amp;"学校",IF($B1496=6,_xlfn.TEXTBEFORE($D1496,"高専")&amp;$C1496,IF($B1496=8,$C1496&amp;"（"&amp;$D1496&amp;"）",IF($B1496=9,$D1496,""))))))</f>
        <v>我孫子高等学校</v>
      </c>
    </row>
    <row r="1497" spans="1:8">
      <c r="A1497" s="4">
        <v>2</v>
      </c>
      <c r="B1497" s="7">
        <v>1</v>
      </c>
      <c r="C1497" s="7" t="str">
        <f t="shared" si="46"/>
        <v>高等学校</v>
      </c>
      <c r="D1497" s="7" t="s">
        <v>8732</v>
      </c>
      <c r="E1497" s="8" t="s">
        <v>8733</v>
      </c>
      <c r="F1497" s="4" t="str">
        <f>IFERROR(IF(VALUE(LEFT($E1497,5))&gt;50000,"",_xlfn.XLOOKUP(IF(VALUE(LEFT($E1497,2))&gt;9,VALUE(LEFT($E1497,2)),"0"&amp;VALUE(LEFT($E1497,2))),Sheet1!$E:$E,Sheet1!$F:$F)),"")</f>
        <v>千葉県</v>
      </c>
      <c r="G1497" s="4" t="str">
        <f t="shared" si="47"/>
        <v>公立</v>
      </c>
      <c r="H1497" s="7" t="str">
        <f>IF($D1497="上記以外の高等学校等",_xlfn.XLOOKUP(IF(VALUE(LEFT($E1497,2))&gt;10,VALUE(LEFT($E1497,2)),"0"&amp;VALUE(LEFT($E1497,2))),Sheet1!$E:$E,Sheet1!$F:$F)&amp;"所在の"&amp;$D1497,IF(OR($B1497=1,$B1497=2),$D1497&amp;$C1497,IF($B1497=3,$D1497&amp;"学校",IF($B1497=6,_xlfn.TEXTBEFORE($D1497,"高専")&amp;$C1497,IF($B1497=8,$C1497&amp;"（"&amp;$D1497&amp;"）",IF($B1497=9,$D1497,""))))))</f>
        <v>印旛明誠高等学校</v>
      </c>
    </row>
    <row r="1498" spans="1:8">
      <c r="A1498" s="4">
        <v>2</v>
      </c>
      <c r="B1498" s="7">
        <v>1</v>
      </c>
      <c r="C1498" s="7" t="str">
        <f t="shared" si="46"/>
        <v>高等学校</v>
      </c>
      <c r="D1498" s="7" t="s">
        <v>8730</v>
      </c>
      <c r="E1498" s="8" t="s">
        <v>8731</v>
      </c>
      <c r="F1498" s="4" t="str">
        <f>IFERROR(IF(VALUE(LEFT($E1498,5))&gt;50000,"",_xlfn.XLOOKUP(IF(VALUE(LEFT($E1498,2))&gt;9,VALUE(LEFT($E1498,2)),"0"&amp;VALUE(LEFT($E1498,2))),Sheet1!$E:$E,Sheet1!$F:$F)),"")</f>
        <v>千葉県</v>
      </c>
      <c r="G1498" s="4" t="str">
        <f t="shared" si="47"/>
        <v>公立</v>
      </c>
      <c r="H1498" s="7" t="str">
        <f>IF($D1498="上記以外の高等学校等",_xlfn.XLOOKUP(IF(VALUE(LEFT($E1498,2))&gt;10,VALUE(LEFT($E1498,2)),"0"&amp;VALUE(LEFT($E1498,2))),Sheet1!$E:$E,Sheet1!$F:$F)&amp;"所在の"&amp;$D1498,IF(OR($B1498=1,$B1498=2),$D1498&amp;$C1498,IF($B1498=3,$D1498&amp;"学校",IF($B1498=6,_xlfn.TEXTBEFORE($D1498,"高専")&amp;$C1498,IF($B1498=8,$C1498&amp;"（"&amp;$D1498&amp;"）",IF($B1498=9,$D1498,""))))))</f>
        <v>成田西陵高等学校</v>
      </c>
    </row>
    <row r="1499" spans="1:8">
      <c r="A1499" s="4">
        <v>2</v>
      </c>
      <c r="B1499" s="7">
        <v>1</v>
      </c>
      <c r="C1499" s="7" t="str">
        <f t="shared" si="46"/>
        <v>高等学校</v>
      </c>
      <c r="D1499" s="7" t="s">
        <v>8728</v>
      </c>
      <c r="E1499" s="8" t="s">
        <v>8729</v>
      </c>
      <c r="F1499" s="4" t="str">
        <f>IFERROR(IF(VALUE(LEFT($E1499,5))&gt;50000,"",_xlfn.XLOOKUP(IF(VALUE(LEFT($E1499,2))&gt;9,VALUE(LEFT($E1499,2)),"0"&amp;VALUE(LEFT($E1499,2))),Sheet1!$E:$E,Sheet1!$F:$F)),"")</f>
        <v>千葉県</v>
      </c>
      <c r="G1499" s="4" t="str">
        <f t="shared" si="47"/>
        <v>公立</v>
      </c>
      <c r="H1499" s="7" t="str">
        <f>IF($D1499="上記以外の高等学校等",_xlfn.XLOOKUP(IF(VALUE(LEFT($E1499,2))&gt;10,VALUE(LEFT($E1499,2)),"0"&amp;VALUE(LEFT($E1499,2))),Sheet1!$E:$E,Sheet1!$F:$F)&amp;"所在の"&amp;$D1499,IF(OR($B1499=1,$B1499=2),$D1499&amp;$C1499,IF($B1499=3,$D1499&amp;"学校",IF($B1499=6,_xlfn.TEXTBEFORE($D1499,"高専")&amp;$C1499,IF($B1499=8,$C1499&amp;"（"&amp;$D1499&amp;"）",IF($B1499=9,$D1499,""))))))</f>
        <v>佐倉高等学校</v>
      </c>
    </row>
    <row r="1500" spans="1:8">
      <c r="A1500" s="4">
        <v>2</v>
      </c>
      <c r="B1500" s="7">
        <v>1</v>
      </c>
      <c r="C1500" s="7" t="str">
        <f t="shared" si="46"/>
        <v>高等学校</v>
      </c>
      <c r="D1500" s="7" t="s">
        <v>8726</v>
      </c>
      <c r="E1500" s="8" t="s">
        <v>8727</v>
      </c>
      <c r="F1500" s="4" t="str">
        <f>IFERROR(IF(VALUE(LEFT($E1500,5))&gt;50000,"",_xlfn.XLOOKUP(IF(VALUE(LEFT($E1500,2))&gt;9,VALUE(LEFT($E1500,2)),"0"&amp;VALUE(LEFT($E1500,2))),Sheet1!$E:$E,Sheet1!$F:$F)),"")</f>
        <v>千葉県</v>
      </c>
      <c r="G1500" s="4" t="str">
        <f t="shared" si="47"/>
        <v>公立</v>
      </c>
      <c r="H1500" s="7" t="str">
        <f>IF($D1500="上記以外の高等学校等",_xlfn.XLOOKUP(IF(VALUE(LEFT($E1500,2))&gt;10,VALUE(LEFT($E1500,2)),"0"&amp;VALUE(LEFT($E1500,2))),Sheet1!$E:$E,Sheet1!$F:$F)&amp;"所在の"&amp;$D1500,IF(OR($B1500=1,$B1500=2),$D1500&amp;$C1500,IF($B1500=3,$D1500&amp;"学校",IF($B1500=6,_xlfn.TEXTBEFORE($D1500,"高専")&amp;$C1500,IF($B1500=8,$C1500&amp;"（"&amp;$D1500&amp;"）",IF($B1500=9,$D1500,""))))))</f>
        <v>佐倉東高等学校</v>
      </c>
    </row>
    <row r="1501" spans="1:8">
      <c r="A1501" s="4">
        <v>2</v>
      </c>
      <c r="B1501" s="7">
        <v>1</v>
      </c>
      <c r="C1501" s="7" t="str">
        <f t="shared" si="46"/>
        <v>高等学校</v>
      </c>
      <c r="D1501" s="7" t="s">
        <v>8724</v>
      </c>
      <c r="E1501" s="8" t="s">
        <v>8725</v>
      </c>
      <c r="F1501" s="4" t="str">
        <f>IFERROR(IF(VALUE(LEFT($E1501,5))&gt;50000,"",_xlfn.XLOOKUP(IF(VALUE(LEFT($E1501,2))&gt;9,VALUE(LEFT($E1501,2)),"0"&amp;VALUE(LEFT($E1501,2))),Sheet1!$E:$E,Sheet1!$F:$F)),"")</f>
        <v>千葉県</v>
      </c>
      <c r="G1501" s="4" t="str">
        <f t="shared" si="47"/>
        <v>公立</v>
      </c>
      <c r="H1501" s="7" t="str">
        <f>IF($D1501="上記以外の高等学校等",_xlfn.XLOOKUP(IF(VALUE(LEFT($E1501,2))&gt;10,VALUE(LEFT($E1501,2)),"0"&amp;VALUE(LEFT($E1501,2))),Sheet1!$E:$E,Sheet1!$F:$F)&amp;"所在の"&amp;$D1501,IF(OR($B1501=1,$B1501=2),$D1501&amp;$C1501,IF($B1501=3,$D1501&amp;"学校",IF($B1501=6,_xlfn.TEXTBEFORE($D1501,"高専")&amp;$C1501,IF($B1501=8,$C1501&amp;"（"&amp;$D1501&amp;"）",IF($B1501=9,$D1501,""))))))</f>
        <v>八街高等学校</v>
      </c>
    </row>
    <row r="1502" spans="1:8">
      <c r="A1502" s="4">
        <v>2</v>
      </c>
      <c r="B1502" s="7">
        <v>1</v>
      </c>
      <c r="C1502" s="7" t="str">
        <f t="shared" si="46"/>
        <v>高等学校</v>
      </c>
      <c r="D1502" s="7" t="s">
        <v>8722</v>
      </c>
      <c r="E1502" s="8" t="s">
        <v>8723</v>
      </c>
      <c r="F1502" s="4" t="str">
        <f>IFERROR(IF(VALUE(LEFT($E1502,5))&gt;50000,"",_xlfn.XLOOKUP(IF(VALUE(LEFT($E1502,2))&gt;9,VALUE(LEFT($E1502,2)),"0"&amp;VALUE(LEFT($E1502,2))),Sheet1!$E:$E,Sheet1!$F:$F)),"")</f>
        <v>千葉県</v>
      </c>
      <c r="G1502" s="4" t="str">
        <f t="shared" si="47"/>
        <v>公立</v>
      </c>
      <c r="H1502" s="7" t="str">
        <f>IF($D1502="上記以外の高等学校等",_xlfn.XLOOKUP(IF(VALUE(LEFT($E1502,2))&gt;10,VALUE(LEFT($E1502,2)),"0"&amp;VALUE(LEFT($E1502,2))),Sheet1!$E:$E,Sheet1!$F:$F)&amp;"所在の"&amp;$D1502,IF(OR($B1502=1,$B1502=2),$D1502&amp;$C1502,IF($B1502=3,$D1502&amp;"学校",IF($B1502=6,_xlfn.TEXTBEFORE($D1502,"高専")&amp;$C1502,IF($B1502=8,$C1502&amp;"（"&amp;$D1502&amp;"）",IF($B1502=9,$D1502,""))))))</f>
        <v>四街道高等学校</v>
      </c>
    </row>
    <row r="1503" spans="1:8">
      <c r="A1503" s="4">
        <v>2</v>
      </c>
      <c r="B1503" s="7">
        <v>1</v>
      </c>
      <c r="C1503" s="7" t="str">
        <f t="shared" si="46"/>
        <v>高等学校</v>
      </c>
      <c r="D1503" s="7" t="s">
        <v>8720</v>
      </c>
      <c r="E1503" s="8" t="s">
        <v>8721</v>
      </c>
      <c r="F1503" s="4" t="str">
        <f>IFERROR(IF(VALUE(LEFT($E1503,5))&gt;50000,"",_xlfn.XLOOKUP(IF(VALUE(LEFT($E1503,2))&gt;9,VALUE(LEFT($E1503,2)),"0"&amp;VALUE(LEFT($E1503,2))),Sheet1!$E:$E,Sheet1!$F:$F)),"")</f>
        <v>千葉県</v>
      </c>
      <c r="G1503" s="4" t="str">
        <f t="shared" si="47"/>
        <v>公立</v>
      </c>
      <c r="H1503" s="7" t="str">
        <f>IF($D1503="上記以外の高等学校等",_xlfn.XLOOKUP(IF(VALUE(LEFT($E1503,2))&gt;10,VALUE(LEFT($E1503,2)),"0"&amp;VALUE(LEFT($E1503,2))),Sheet1!$E:$E,Sheet1!$F:$F)&amp;"所在の"&amp;$D1503,IF(OR($B1503=1,$B1503=2),$D1503&amp;$C1503,IF($B1503=3,$D1503&amp;"学校",IF($B1503=6,_xlfn.TEXTBEFORE($D1503,"高専")&amp;$C1503,IF($B1503=8,$C1503&amp;"（"&amp;$D1503&amp;"）",IF($B1503=9,$D1503,""))))))</f>
        <v>成田国際高等学校</v>
      </c>
    </row>
    <row r="1504" spans="1:8">
      <c r="A1504" s="4">
        <v>2</v>
      </c>
      <c r="B1504" s="7">
        <v>1</v>
      </c>
      <c r="C1504" s="7" t="str">
        <f t="shared" si="46"/>
        <v>高等学校</v>
      </c>
      <c r="D1504" s="7" t="s">
        <v>8718</v>
      </c>
      <c r="E1504" s="8" t="s">
        <v>8719</v>
      </c>
      <c r="F1504" s="4" t="str">
        <f>IFERROR(IF(VALUE(LEFT($E1504,5))&gt;50000,"",_xlfn.XLOOKUP(IF(VALUE(LEFT($E1504,2))&gt;9,VALUE(LEFT($E1504,2)),"0"&amp;VALUE(LEFT($E1504,2))),Sheet1!$E:$E,Sheet1!$F:$F)),"")</f>
        <v>千葉県</v>
      </c>
      <c r="G1504" s="4" t="str">
        <f t="shared" si="47"/>
        <v>公立</v>
      </c>
      <c r="H1504" s="7" t="str">
        <f>IF($D1504="上記以外の高等学校等",_xlfn.XLOOKUP(IF(VALUE(LEFT($E1504,2))&gt;10,VALUE(LEFT($E1504,2)),"0"&amp;VALUE(LEFT($E1504,2))),Sheet1!$E:$E,Sheet1!$F:$F)&amp;"所在の"&amp;$D1504,IF(OR($B1504=1,$B1504=2),$D1504&amp;$C1504,IF($B1504=3,$D1504&amp;"学校",IF($B1504=6,_xlfn.TEXTBEFORE($D1504,"高専")&amp;$C1504,IF($B1504=8,$C1504&amp;"（"&amp;$D1504&amp;"）",IF($B1504=9,$D1504,""))))))</f>
        <v>下総高等学校</v>
      </c>
    </row>
    <row r="1505" spans="1:8">
      <c r="A1505" s="4">
        <v>2</v>
      </c>
      <c r="B1505" s="7">
        <v>1</v>
      </c>
      <c r="C1505" s="7" t="str">
        <f t="shared" si="46"/>
        <v>高等学校</v>
      </c>
      <c r="D1505" s="7" t="s">
        <v>8716</v>
      </c>
      <c r="E1505" s="8" t="s">
        <v>8717</v>
      </c>
      <c r="F1505" s="4" t="str">
        <f>IFERROR(IF(VALUE(LEFT($E1505,5))&gt;50000,"",_xlfn.XLOOKUP(IF(VALUE(LEFT($E1505,2))&gt;9,VALUE(LEFT($E1505,2)),"0"&amp;VALUE(LEFT($E1505,2))),Sheet1!$E:$E,Sheet1!$F:$F)),"")</f>
        <v>千葉県</v>
      </c>
      <c r="G1505" s="4" t="str">
        <f t="shared" si="47"/>
        <v>公立</v>
      </c>
      <c r="H1505" s="7" t="str">
        <f>IF($D1505="上記以外の高等学校等",_xlfn.XLOOKUP(IF(VALUE(LEFT($E1505,2))&gt;10,VALUE(LEFT($E1505,2)),"0"&amp;VALUE(LEFT($E1505,2))),Sheet1!$E:$E,Sheet1!$F:$F)&amp;"所在の"&amp;$D1505,IF(OR($B1505=1,$B1505=2),$D1505&amp;$C1505,IF($B1505=3,$D1505&amp;"学校",IF($B1505=6,_xlfn.TEXTBEFORE($D1505,"高専")&amp;$C1505,IF($B1505=8,$C1505&amp;"（"&amp;$D1505&amp;"）",IF($B1505=9,$D1505,""))))))</f>
        <v>佐原高等学校</v>
      </c>
    </row>
    <row r="1506" spans="1:8">
      <c r="A1506" s="4">
        <v>2</v>
      </c>
      <c r="B1506" s="7">
        <v>1</v>
      </c>
      <c r="C1506" s="7" t="str">
        <f t="shared" si="46"/>
        <v>高等学校</v>
      </c>
      <c r="D1506" s="7" t="s">
        <v>8714</v>
      </c>
      <c r="E1506" s="8" t="s">
        <v>8715</v>
      </c>
      <c r="F1506" s="4" t="str">
        <f>IFERROR(IF(VALUE(LEFT($E1506,5))&gt;50000,"",_xlfn.XLOOKUP(IF(VALUE(LEFT($E1506,2))&gt;9,VALUE(LEFT($E1506,2)),"0"&amp;VALUE(LEFT($E1506,2))),Sheet1!$E:$E,Sheet1!$F:$F)),"")</f>
        <v>千葉県</v>
      </c>
      <c r="G1506" s="4" t="str">
        <f t="shared" si="47"/>
        <v>公立</v>
      </c>
      <c r="H1506" s="7" t="str">
        <f>IF($D1506="上記以外の高等学校等",_xlfn.XLOOKUP(IF(VALUE(LEFT($E1506,2))&gt;10,VALUE(LEFT($E1506,2)),"0"&amp;VALUE(LEFT($E1506,2))),Sheet1!$E:$E,Sheet1!$F:$F)&amp;"所在の"&amp;$D1506,IF(OR($B1506=1,$B1506=2),$D1506&amp;$C1506,IF($B1506=3,$D1506&amp;"学校",IF($B1506=6,_xlfn.TEXTBEFORE($D1506,"高専")&amp;$C1506,IF($B1506=8,$C1506&amp;"（"&amp;$D1506&amp;"）",IF($B1506=9,$D1506,""))))))</f>
        <v>佐原白楊高等学校</v>
      </c>
    </row>
    <row r="1507" spans="1:8">
      <c r="A1507" s="4">
        <v>2</v>
      </c>
      <c r="B1507" s="7">
        <v>1</v>
      </c>
      <c r="C1507" s="7" t="str">
        <f t="shared" si="46"/>
        <v>高等学校</v>
      </c>
      <c r="D1507" s="7" t="s">
        <v>8712</v>
      </c>
      <c r="E1507" s="8" t="s">
        <v>8713</v>
      </c>
      <c r="F1507" s="4" t="str">
        <f>IFERROR(IF(VALUE(LEFT($E1507,5))&gt;50000,"",_xlfn.XLOOKUP(IF(VALUE(LEFT($E1507,2))&gt;9,VALUE(LEFT($E1507,2)),"0"&amp;VALUE(LEFT($E1507,2))),Sheet1!$E:$E,Sheet1!$F:$F)),"")</f>
        <v>千葉県</v>
      </c>
      <c r="G1507" s="4" t="str">
        <f t="shared" si="47"/>
        <v>公立</v>
      </c>
      <c r="H1507" s="7" t="str">
        <f>IF($D1507="上記以外の高等学校等",_xlfn.XLOOKUP(IF(VALUE(LEFT($E1507,2))&gt;10,VALUE(LEFT($E1507,2)),"0"&amp;VALUE(LEFT($E1507,2))),Sheet1!$E:$E,Sheet1!$F:$F)&amp;"所在の"&amp;$D1507,IF(OR($B1507=1,$B1507=2),$D1507&amp;$C1507,IF($B1507=3,$D1507&amp;"学校",IF($B1507=6,_xlfn.TEXTBEFORE($D1507,"高専")&amp;$C1507,IF($B1507=8,$C1507&amp;"（"&amp;$D1507&amp;"）",IF($B1507=9,$D1507,""))))))</f>
        <v>小見川高等学校</v>
      </c>
    </row>
    <row r="1508" spans="1:8">
      <c r="A1508" s="4">
        <v>2</v>
      </c>
      <c r="B1508" s="7">
        <v>1</v>
      </c>
      <c r="C1508" s="7" t="str">
        <f t="shared" si="46"/>
        <v>高等学校</v>
      </c>
      <c r="D1508" s="7" t="s">
        <v>8710</v>
      </c>
      <c r="E1508" s="8" t="s">
        <v>8711</v>
      </c>
      <c r="F1508" s="4" t="str">
        <f>IFERROR(IF(VALUE(LEFT($E1508,5))&gt;50000,"",_xlfn.XLOOKUP(IF(VALUE(LEFT($E1508,2))&gt;9,VALUE(LEFT($E1508,2)),"0"&amp;VALUE(LEFT($E1508,2))),Sheet1!$E:$E,Sheet1!$F:$F)),"")</f>
        <v>千葉県</v>
      </c>
      <c r="G1508" s="4" t="str">
        <f t="shared" si="47"/>
        <v>公立</v>
      </c>
      <c r="H1508" s="7" t="str">
        <f>IF($D1508="上記以外の高等学校等",_xlfn.XLOOKUP(IF(VALUE(LEFT($E1508,2))&gt;10,VALUE(LEFT($E1508,2)),"0"&amp;VALUE(LEFT($E1508,2))),Sheet1!$E:$E,Sheet1!$F:$F)&amp;"所在の"&amp;$D1508,IF(OR($B1508=1,$B1508=2),$D1508&amp;$C1508,IF($B1508=3,$D1508&amp;"学校",IF($B1508=6,_xlfn.TEXTBEFORE($D1508,"高専")&amp;$C1508,IF($B1508=8,$C1508&amp;"（"&amp;$D1508&amp;"）",IF($B1508=9,$D1508,""))))))</f>
        <v>多古高等学校</v>
      </c>
    </row>
    <row r="1509" spans="1:8">
      <c r="A1509" s="4">
        <v>2</v>
      </c>
      <c r="B1509" s="7">
        <v>1</v>
      </c>
      <c r="C1509" s="7" t="str">
        <f t="shared" si="46"/>
        <v>高等学校</v>
      </c>
      <c r="D1509" s="7" t="s">
        <v>8708</v>
      </c>
      <c r="E1509" s="8" t="s">
        <v>8709</v>
      </c>
      <c r="F1509" s="4" t="str">
        <f>IFERROR(IF(VALUE(LEFT($E1509,5))&gt;50000,"",_xlfn.XLOOKUP(IF(VALUE(LEFT($E1509,2))&gt;9,VALUE(LEFT($E1509,2)),"0"&amp;VALUE(LEFT($E1509,2))),Sheet1!$E:$E,Sheet1!$F:$F)),"")</f>
        <v>千葉県</v>
      </c>
      <c r="G1509" s="4" t="str">
        <f t="shared" si="47"/>
        <v>公立</v>
      </c>
      <c r="H1509" s="7" t="str">
        <f>IF($D1509="上記以外の高等学校等",_xlfn.XLOOKUP(IF(VALUE(LEFT($E1509,2))&gt;10,VALUE(LEFT($E1509,2)),"0"&amp;VALUE(LEFT($E1509,2))),Sheet1!$E:$E,Sheet1!$F:$F)&amp;"所在の"&amp;$D1509,IF(OR($B1509=1,$B1509=2),$D1509&amp;$C1509,IF($B1509=3,$D1509&amp;"学校",IF($B1509=6,_xlfn.TEXTBEFORE($D1509,"高専")&amp;$C1509,IF($B1509=8,$C1509&amp;"（"&amp;$D1509&amp;"）",IF($B1509=9,$D1509,""))))))</f>
        <v>銚子（県立）高等学校</v>
      </c>
    </row>
    <row r="1510" spans="1:8">
      <c r="A1510" s="4">
        <v>2</v>
      </c>
      <c r="B1510" s="7">
        <v>1</v>
      </c>
      <c r="C1510" s="7" t="str">
        <f t="shared" si="46"/>
        <v>高等学校</v>
      </c>
      <c r="D1510" s="7" t="s">
        <v>8706</v>
      </c>
      <c r="E1510" s="8" t="s">
        <v>8707</v>
      </c>
      <c r="F1510" s="4" t="str">
        <f>IFERROR(IF(VALUE(LEFT($E1510,5))&gt;50000,"",_xlfn.XLOOKUP(IF(VALUE(LEFT($E1510,2))&gt;9,VALUE(LEFT($E1510,2)),"0"&amp;VALUE(LEFT($E1510,2))),Sheet1!$E:$E,Sheet1!$F:$F)),"")</f>
        <v>千葉県</v>
      </c>
      <c r="G1510" s="4" t="str">
        <f t="shared" si="47"/>
        <v>公立</v>
      </c>
      <c r="H1510" s="7" t="str">
        <f>IF($D1510="上記以外の高等学校等",_xlfn.XLOOKUP(IF(VALUE(LEFT($E1510,2))&gt;10,VALUE(LEFT($E1510,2)),"0"&amp;VALUE(LEFT($E1510,2))),Sheet1!$E:$E,Sheet1!$F:$F)&amp;"所在の"&amp;$D1510,IF(OR($B1510=1,$B1510=2),$D1510&amp;$C1510,IF($B1510=3,$D1510&amp;"学校",IF($B1510=6,_xlfn.TEXTBEFORE($D1510,"高専")&amp;$C1510,IF($B1510=8,$C1510&amp;"（"&amp;$D1510&amp;"）",IF($B1510=9,$D1510,""))))))</f>
        <v>銚子商業高等学校</v>
      </c>
    </row>
    <row r="1511" spans="1:8">
      <c r="A1511" s="4">
        <v>2</v>
      </c>
      <c r="B1511" s="7">
        <v>1</v>
      </c>
      <c r="C1511" s="7" t="str">
        <f t="shared" si="46"/>
        <v>高等学校</v>
      </c>
      <c r="D1511" s="7" t="s">
        <v>8704</v>
      </c>
      <c r="E1511" s="8" t="s">
        <v>8705</v>
      </c>
      <c r="F1511" s="4" t="str">
        <f>IFERROR(IF(VALUE(LEFT($E1511,5))&gt;50000,"",_xlfn.XLOOKUP(IF(VALUE(LEFT($E1511,2))&gt;9,VALUE(LEFT($E1511,2)),"0"&amp;VALUE(LEFT($E1511,2))),Sheet1!$E:$E,Sheet1!$F:$F)),"")</f>
        <v>千葉県</v>
      </c>
      <c r="G1511" s="4" t="str">
        <f t="shared" si="47"/>
        <v>公立</v>
      </c>
      <c r="H1511" s="7" t="str">
        <f>IF($D1511="上記以外の高等学校等",_xlfn.XLOOKUP(IF(VALUE(LEFT($E1511,2))&gt;10,VALUE(LEFT($E1511,2)),"0"&amp;VALUE(LEFT($E1511,2))),Sheet1!$E:$E,Sheet1!$F:$F)&amp;"所在の"&amp;$D1511,IF(OR($B1511=1,$B1511=2),$D1511&amp;$C1511,IF($B1511=3,$D1511&amp;"学校",IF($B1511=6,_xlfn.TEXTBEFORE($D1511,"高専")&amp;$C1511,IF($B1511=8,$C1511&amp;"（"&amp;$D1511&amp;"）",IF($B1511=9,$D1511,""))))))</f>
        <v>旭農業高等学校</v>
      </c>
    </row>
    <row r="1512" spans="1:8">
      <c r="A1512" s="4">
        <v>2</v>
      </c>
      <c r="B1512" s="7">
        <v>1</v>
      </c>
      <c r="C1512" s="7" t="str">
        <f t="shared" si="46"/>
        <v>高等学校</v>
      </c>
      <c r="D1512" s="7" t="s">
        <v>8702</v>
      </c>
      <c r="E1512" s="8" t="s">
        <v>8703</v>
      </c>
      <c r="F1512" s="4" t="str">
        <f>IFERROR(IF(VALUE(LEFT($E1512,5))&gt;50000,"",_xlfn.XLOOKUP(IF(VALUE(LEFT($E1512,2))&gt;9,VALUE(LEFT($E1512,2)),"0"&amp;VALUE(LEFT($E1512,2))),Sheet1!$E:$E,Sheet1!$F:$F)),"")</f>
        <v>千葉県</v>
      </c>
      <c r="G1512" s="4" t="str">
        <f t="shared" si="47"/>
        <v>公立</v>
      </c>
      <c r="H1512" s="7" t="str">
        <f>IF($D1512="上記以外の高等学校等",_xlfn.XLOOKUP(IF(VALUE(LEFT($E1512,2))&gt;10,VALUE(LEFT($E1512,2)),"0"&amp;VALUE(LEFT($E1512,2))),Sheet1!$E:$E,Sheet1!$F:$F)&amp;"所在の"&amp;$D1512,IF(OR($B1512=1,$B1512=2),$D1512&amp;$C1512,IF($B1512=3,$D1512&amp;"学校",IF($B1512=6,_xlfn.TEXTBEFORE($D1512,"高専")&amp;$C1512,IF($B1512=8,$C1512&amp;"（"&amp;$D1512&amp;"）",IF($B1512=9,$D1512,""))))))</f>
        <v>東総工業高等学校</v>
      </c>
    </row>
    <row r="1513" spans="1:8">
      <c r="A1513" s="4">
        <v>2</v>
      </c>
      <c r="B1513" s="7">
        <v>1</v>
      </c>
      <c r="C1513" s="7" t="str">
        <f t="shared" si="46"/>
        <v>高等学校</v>
      </c>
      <c r="D1513" s="7" t="s">
        <v>8700</v>
      </c>
      <c r="E1513" s="8" t="s">
        <v>8701</v>
      </c>
      <c r="F1513" s="4" t="str">
        <f>IFERROR(IF(VALUE(LEFT($E1513,5))&gt;50000,"",_xlfn.XLOOKUP(IF(VALUE(LEFT($E1513,2))&gt;9,VALUE(LEFT($E1513,2)),"0"&amp;VALUE(LEFT($E1513,2))),Sheet1!$E:$E,Sheet1!$F:$F)),"")</f>
        <v>千葉県</v>
      </c>
      <c r="G1513" s="4" t="str">
        <f t="shared" si="47"/>
        <v>公立</v>
      </c>
      <c r="H1513" s="7" t="str">
        <f>IF($D1513="上記以外の高等学校等",_xlfn.XLOOKUP(IF(VALUE(LEFT($E1513,2))&gt;10,VALUE(LEFT($E1513,2)),"0"&amp;VALUE(LEFT($E1513,2))),Sheet1!$E:$E,Sheet1!$F:$F)&amp;"所在の"&amp;$D1513,IF(OR($B1513=1,$B1513=2),$D1513&amp;$C1513,IF($B1513=3,$D1513&amp;"学校",IF($B1513=6,_xlfn.TEXTBEFORE($D1513,"高専")&amp;$C1513,IF($B1513=8,$C1513&amp;"（"&amp;$D1513&amp;"）",IF($B1513=9,$D1513,""))))))</f>
        <v>匝瑳高等学校</v>
      </c>
    </row>
    <row r="1514" spans="1:8">
      <c r="A1514" s="4">
        <v>2</v>
      </c>
      <c r="B1514" s="7">
        <v>1</v>
      </c>
      <c r="C1514" s="7" t="str">
        <f t="shared" si="46"/>
        <v>高等学校</v>
      </c>
      <c r="D1514" s="7" t="s">
        <v>8698</v>
      </c>
      <c r="E1514" s="8" t="s">
        <v>8699</v>
      </c>
      <c r="F1514" s="4" t="str">
        <f>IFERROR(IF(VALUE(LEFT($E1514,5))&gt;50000,"",_xlfn.XLOOKUP(IF(VALUE(LEFT($E1514,2))&gt;9,VALUE(LEFT($E1514,2)),"0"&amp;VALUE(LEFT($E1514,2))),Sheet1!$E:$E,Sheet1!$F:$F)),"")</f>
        <v>千葉県</v>
      </c>
      <c r="G1514" s="4" t="str">
        <f t="shared" si="47"/>
        <v>公立</v>
      </c>
      <c r="H1514" s="7" t="str">
        <f>IF($D1514="上記以外の高等学校等",_xlfn.XLOOKUP(IF(VALUE(LEFT($E1514,2))&gt;10,VALUE(LEFT($E1514,2)),"0"&amp;VALUE(LEFT($E1514,2))),Sheet1!$E:$E,Sheet1!$F:$F)&amp;"所在の"&amp;$D1514,IF(OR($B1514=1,$B1514=2),$D1514&amp;$C1514,IF($B1514=3,$D1514&amp;"学校",IF($B1514=6,_xlfn.TEXTBEFORE($D1514,"高専")&amp;$C1514,IF($B1514=8,$C1514&amp;"（"&amp;$D1514&amp;"）",IF($B1514=9,$D1514,""))))))</f>
        <v>松尾高等学校</v>
      </c>
    </row>
    <row r="1515" spans="1:8">
      <c r="A1515" s="4">
        <v>2</v>
      </c>
      <c r="B1515" s="7">
        <v>1</v>
      </c>
      <c r="C1515" s="7" t="str">
        <f t="shared" si="46"/>
        <v>高等学校</v>
      </c>
      <c r="D1515" s="7" t="s">
        <v>8696</v>
      </c>
      <c r="E1515" s="8" t="s">
        <v>8697</v>
      </c>
      <c r="F1515" s="4" t="str">
        <f>IFERROR(IF(VALUE(LEFT($E1515,5))&gt;50000,"",_xlfn.XLOOKUP(IF(VALUE(LEFT($E1515,2))&gt;9,VALUE(LEFT($E1515,2)),"0"&amp;VALUE(LEFT($E1515,2))),Sheet1!$E:$E,Sheet1!$F:$F)),"")</f>
        <v>千葉県</v>
      </c>
      <c r="G1515" s="4" t="str">
        <f t="shared" si="47"/>
        <v>公立</v>
      </c>
      <c r="H1515" s="7" t="str">
        <f>IF($D1515="上記以外の高等学校等",_xlfn.XLOOKUP(IF(VALUE(LEFT($E1515,2))&gt;10,VALUE(LEFT($E1515,2)),"0"&amp;VALUE(LEFT($E1515,2))),Sheet1!$E:$E,Sheet1!$F:$F)&amp;"所在の"&amp;$D1515,IF(OR($B1515=1,$B1515=2),$D1515&amp;$C1515,IF($B1515=3,$D1515&amp;"学校",IF($B1515=6,_xlfn.TEXTBEFORE($D1515,"高専")&amp;$C1515,IF($B1515=8,$C1515&amp;"（"&amp;$D1515&amp;"）",IF($B1515=9,$D1515,""))))))</f>
        <v>成東高等学校</v>
      </c>
    </row>
    <row r="1516" spans="1:8">
      <c r="A1516" s="4">
        <v>2</v>
      </c>
      <c r="B1516" s="7">
        <v>1</v>
      </c>
      <c r="C1516" s="7" t="str">
        <f t="shared" si="46"/>
        <v>高等学校</v>
      </c>
      <c r="D1516" s="7" t="s">
        <v>8694</v>
      </c>
      <c r="E1516" s="8" t="s">
        <v>8695</v>
      </c>
      <c r="F1516" s="4" t="str">
        <f>IFERROR(IF(VALUE(LEFT($E1516,5))&gt;50000,"",_xlfn.XLOOKUP(IF(VALUE(LEFT($E1516,2))&gt;9,VALUE(LEFT($E1516,2)),"0"&amp;VALUE(LEFT($E1516,2))),Sheet1!$E:$E,Sheet1!$F:$F)),"")</f>
        <v>千葉県</v>
      </c>
      <c r="G1516" s="4" t="str">
        <f t="shared" si="47"/>
        <v>公立</v>
      </c>
      <c r="H1516" s="7" t="str">
        <f>IF($D1516="上記以外の高等学校等",_xlfn.XLOOKUP(IF(VALUE(LEFT($E1516,2))&gt;10,VALUE(LEFT($E1516,2)),"0"&amp;VALUE(LEFT($E1516,2))),Sheet1!$E:$E,Sheet1!$F:$F)&amp;"所在の"&amp;$D1516,IF(OR($B1516=1,$B1516=2),$D1516&amp;$C1516,IF($B1516=3,$D1516&amp;"学校",IF($B1516=6,_xlfn.TEXTBEFORE($D1516,"高専")&amp;$C1516,IF($B1516=8,$C1516&amp;"（"&amp;$D1516&amp;"）",IF($B1516=9,$D1516,""))))))</f>
        <v>東金高等学校</v>
      </c>
    </row>
    <row r="1517" spans="1:8">
      <c r="A1517" s="4">
        <v>2</v>
      </c>
      <c r="B1517" s="7">
        <v>1</v>
      </c>
      <c r="C1517" s="7" t="str">
        <f t="shared" si="46"/>
        <v>高等学校</v>
      </c>
      <c r="D1517" s="7" t="s">
        <v>8692</v>
      </c>
      <c r="E1517" s="8" t="s">
        <v>8693</v>
      </c>
      <c r="F1517" s="4" t="str">
        <f>IFERROR(IF(VALUE(LEFT($E1517,5))&gt;50000,"",_xlfn.XLOOKUP(IF(VALUE(LEFT($E1517,2))&gt;9,VALUE(LEFT($E1517,2)),"0"&amp;VALUE(LEFT($E1517,2))),Sheet1!$E:$E,Sheet1!$F:$F)),"")</f>
        <v>千葉県</v>
      </c>
      <c r="G1517" s="4" t="str">
        <f t="shared" si="47"/>
        <v>公立</v>
      </c>
      <c r="H1517" s="7" t="str">
        <f>IF($D1517="上記以外の高等学校等",_xlfn.XLOOKUP(IF(VALUE(LEFT($E1517,2))&gt;10,VALUE(LEFT($E1517,2)),"0"&amp;VALUE(LEFT($E1517,2))),Sheet1!$E:$E,Sheet1!$F:$F)&amp;"所在の"&amp;$D1517,IF(OR($B1517=1,$B1517=2),$D1517&amp;$C1517,IF($B1517=3,$D1517&amp;"学校",IF($B1517=6,_xlfn.TEXTBEFORE($D1517,"高専")&amp;$C1517,IF($B1517=8,$C1517&amp;"（"&amp;$D1517&amp;"）",IF($B1517=9,$D1517,""))))))</f>
        <v>東金商業高等学校</v>
      </c>
    </row>
    <row r="1518" spans="1:8">
      <c r="A1518" s="4">
        <v>2</v>
      </c>
      <c r="B1518" s="7">
        <v>1</v>
      </c>
      <c r="C1518" s="7" t="str">
        <f t="shared" si="46"/>
        <v>高等学校</v>
      </c>
      <c r="D1518" s="7" t="s">
        <v>8690</v>
      </c>
      <c r="E1518" s="8" t="s">
        <v>8691</v>
      </c>
      <c r="F1518" s="4" t="str">
        <f>IFERROR(IF(VALUE(LEFT($E1518,5))&gt;50000,"",_xlfn.XLOOKUP(IF(VALUE(LEFT($E1518,2))&gt;9,VALUE(LEFT($E1518,2)),"0"&amp;VALUE(LEFT($E1518,2))),Sheet1!$E:$E,Sheet1!$F:$F)),"")</f>
        <v>千葉県</v>
      </c>
      <c r="G1518" s="4" t="str">
        <f t="shared" si="47"/>
        <v>公立</v>
      </c>
      <c r="H1518" s="7" t="str">
        <f>IF($D1518="上記以外の高等学校等",_xlfn.XLOOKUP(IF(VALUE(LEFT($E1518,2))&gt;10,VALUE(LEFT($E1518,2)),"0"&amp;VALUE(LEFT($E1518,2))),Sheet1!$E:$E,Sheet1!$F:$F)&amp;"所在の"&amp;$D1518,IF(OR($B1518=1,$B1518=2),$D1518&amp;$C1518,IF($B1518=3,$D1518&amp;"学校",IF($B1518=6,_xlfn.TEXTBEFORE($D1518,"高専")&amp;$C1518,IF($B1518=8,$C1518&amp;"（"&amp;$D1518&amp;"）",IF($B1518=9,$D1518,""))))))</f>
        <v>大網高等学校</v>
      </c>
    </row>
    <row r="1519" spans="1:8">
      <c r="A1519" s="4">
        <v>2</v>
      </c>
      <c r="B1519" s="7">
        <v>1</v>
      </c>
      <c r="C1519" s="7" t="str">
        <f t="shared" si="46"/>
        <v>高等学校</v>
      </c>
      <c r="D1519" s="7" t="s">
        <v>8688</v>
      </c>
      <c r="E1519" s="8" t="s">
        <v>8689</v>
      </c>
      <c r="F1519" s="4" t="str">
        <f>IFERROR(IF(VALUE(LEFT($E1519,5))&gt;50000,"",_xlfn.XLOOKUP(IF(VALUE(LEFT($E1519,2))&gt;9,VALUE(LEFT($E1519,2)),"0"&amp;VALUE(LEFT($E1519,2))),Sheet1!$E:$E,Sheet1!$F:$F)),"")</f>
        <v>千葉県</v>
      </c>
      <c r="G1519" s="4" t="str">
        <f t="shared" si="47"/>
        <v>公立</v>
      </c>
      <c r="H1519" s="7" t="str">
        <f>IF($D1519="上記以外の高等学校等",_xlfn.XLOOKUP(IF(VALUE(LEFT($E1519,2))&gt;10,VALUE(LEFT($E1519,2)),"0"&amp;VALUE(LEFT($E1519,2))),Sheet1!$E:$E,Sheet1!$F:$F)&amp;"所在の"&amp;$D1519,IF(OR($B1519=1,$B1519=2),$D1519&amp;$C1519,IF($B1519=3,$D1519&amp;"学校",IF($B1519=6,_xlfn.TEXTBEFORE($D1519,"高専")&amp;$C1519,IF($B1519=8,$C1519&amp;"（"&amp;$D1519&amp;"）",IF($B1519=9,$D1519,""))))))</f>
        <v>九十九里高等学校</v>
      </c>
    </row>
    <row r="1520" spans="1:8">
      <c r="A1520" s="4">
        <v>2</v>
      </c>
      <c r="B1520" s="7">
        <v>1</v>
      </c>
      <c r="C1520" s="7" t="str">
        <f t="shared" si="46"/>
        <v>高等学校</v>
      </c>
      <c r="D1520" s="7" t="s">
        <v>8686</v>
      </c>
      <c r="E1520" s="8" t="s">
        <v>8687</v>
      </c>
      <c r="F1520" s="4" t="str">
        <f>IFERROR(IF(VALUE(LEFT($E1520,5))&gt;50000,"",_xlfn.XLOOKUP(IF(VALUE(LEFT($E1520,2))&gt;9,VALUE(LEFT($E1520,2)),"0"&amp;VALUE(LEFT($E1520,2))),Sheet1!$E:$E,Sheet1!$F:$F)),"")</f>
        <v>千葉県</v>
      </c>
      <c r="G1520" s="4" t="str">
        <f t="shared" si="47"/>
        <v>公立</v>
      </c>
      <c r="H1520" s="7" t="str">
        <f>IF($D1520="上記以外の高等学校等",_xlfn.XLOOKUP(IF(VALUE(LEFT($E1520,2))&gt;10,VALUE(LEFT($E1520,2)),"0"&amp;VALUE(LEFT($E1520,2))),Sheet1!$E:$E,Sheet1!$F:$F)&amp;"所在の"&amp;$D1520,IF(OR($B1520=1,$B1520=2),$D1520&amp;$C1520,IF($B1520=3,$D1520&amp;"学校",IF($B1520=6,_xlfn.TEXTBEFORE($D1520,"高専")&amp;$C1520,IF($B1520=8,$C1520&amp;"（"&amp;$D1520&amp;"）",IF($B1520=9,$D1520,""))))))</f>
        <v>長生高等学校</v>
      </c>
    </row>
    <row r="1521" spans="1:8">
      <c r="A1521" s="4">
        <v>2</v>
      </c>
      <c r="B1521" s="7">
        <v>1</v>
      </c>
      <c r="C1521" s="7" t="str">
        <f t="shared" si="46"/>
        <v>高等学校</v>
      </c>
      <c r="D1521" s="7" t="s">
        <v>8684</v>
      </c>
      <c r="E1521" s="8" t="s">
        <v>8685</v>
      </c>
      <c r="F1521" s="4" t="str">
        <f>IFERROR(IF(VALUE(LEFT($E1521,5))&gt;50000,"",_xlfn.XLOOKUP(IF(VALUE(LEFT($E1521,2))&gt;9,VALUE(LEFT($E1521,2)),"0"&amp;VALUE(LEFT($E1521,2))),Sheet1!$E:$E,Sheet1!$F:$F)),"")</f>
        <v>千葉県</v>
      </c>
      <c r="G1521" s="4" t="str">
        <f t="shared" si="47"/>
        <v>公立</v>
      </c>
      <c r="H1521" s="7" t="str">
        <f>IF($D1521="上記以外の高等学校等",_xlfn.XLOOKUP(IF(VALUE(LEFT($E1521,2))&gt;10,VALUE(LEFT($E1521,2)),"0"&amp;VALUE(LEFT($E1521,2))),Sheet1!$E:$E,Sheet1!$F:$F)&amp;"所在の"&amp;$D1521,IF(OR($B1521=1,$B1521=2),$D1521&amp;$C1521,IF($B1521=3,$D1521&amp;"学校",IF($B1521=6,_xlfn.TEXTBEFORE($D1521,"高専")&amp;$C1521,IF($B1521=8,$C1521&amp;"（"&amp;$D1521&amp;"）",IF($B1521=9,$D1521,""))))))</f>
        <v>茂原高等学校</v>
      </c>
    </row>
    <row r="1522" spans="1:8">
      <c r="A1522" s="4">
        <v>2</v>
      </c>
      <c r="B1522" s="7">
        <v>1</v>
      </c>
      <c r="C1522" s="7" t="str">
        <f t="shared" si="46"/>
        <v>高等学校</v>
      </c>
      <c r="D1522" s="7" t="s">
        <v>8682</v>
      </c>
      <c r="E1522" s="8" t="s">
        <v>8683</v>
      </c>
      <c r="F1522" s="4" t="str">
        <f>IFERROR(IF(VALUE(LEFT($E1522,5))&gt;50000,"",_xlfn.XLOOKUP(IF(VALUE(LEFT($E1522,2))&gt;9,VALUE(LEFT($E1522,2)),"0"&amp;VALUE(LEFT($E1522,2))),Sheet1!$E:$E,Sheet1!$F:$F)),"")</f>
        <v>千葉県</v>
      </c>
      <c r="G1522" s="4" t="str">
        <f t="shared" si="47"/>
        <v>公立</v>
      </c>
      <c r="H1522" s="7" t="str">
        <f>IF($D1522="上記以外の高等学校等",_xlfn.XLOOKUP(IF(VALUE(LEFT($E1522,2))&gt;10,VALUE(LEFT($E1522,2)),"0"&amp;VALUE(LEFT($E1522,2))),Sheet1!$E:$E,Sheet1!$F:$F)&amp;"所在の"&amp;$D1522,IF(OR($B1522=1,$B1522=2),$D1522&amp;$C1522,IF($B1522=3,$D1522&amp;"学校",IF($B1522=6,_xlfn.TEXTBEFORE($D1522,"高専")&amp;$C1522,IF($B1522=8,$C1522&amp;"（"&amp;$D1522&amp;"）",IF($B1522=9,$D1522,""))))))</f>
        <v>茂原樟陽高等学校</v>
      </c>
    </row>
    <row r="1523" spans="1:8">
      <c r="A1523" s="4">
        <v>2</v>
      </c>
      <c r="B1523" s="7">
        <v>1</v>
      </c>
      <c r="C1523" s="7" t="str">
        <f t="shared" si="46"/>
        <v>高等学校</v>
      </c>
      <c r="D1523" s="7" t="s">
        <v>5286</v>
      </c>
      <c r="E1523" s="8" t="s">
        <v>8681</v>
      </c>
      <c r="F1523" s="4" t="str">
        <f>IFERROR(IF(VALUE(LEFT($E1523,5))&gt;50000,"",_xlfn.XLOOKUP(IF(VALUE(LEFT($E1523,2))&gt;9,VALUE(LEFT($E1523,2)),"0"&amp;VALUE(LEFT($E1523,2))),Sheet1!$E:$E,Sheet1!$F:$F)),"")</f>
        <v>千葉県</v>
      </c>
      <c r="G1523" s="4" t="str">
        <f t="shared" si="47"/>
        <v>公立</v>
      </c>
      <c r="H1523" s="7" t="str">
        <f>IF($D1523="上記以外の高等学校等",_xlfn.XLOOKUP(IF(VALUE(LEFT($E1523,2))&gt;10,VALUE(LEFT($E1523,2)),"0"&amp;VALUE(LEFT($E1523,2))),Sheet1!$E:$E,Sheet1!$F:$F)&amp;"所在の"&amp;$D1523,IF(OR($B1523=1,$B1523=2),$D1523&amp;$C1523,IF($B1523=3,$D1523&amp;"学校",IF($B1523=6,_xlfn.TEXTBEFORE($D1523,"高専")&amp;$C1523,IF($B1523=8,$C1523&amp;"（"&amp;$D1523&amp;"）",IF($B1523=9,$D1523,""))))))</f>
        <v>一宮商業高等学校</v>
      </c>
    </row>
    <row r="1524" spans="1:8">
      <c r="A1524" s="4">
        <v>2</v>
      </c>
      <c r="B1524" s="7">
        <v>1</v>
      </c>
      <c r="C1524" s="7" t="str">
        <f t="shared" si="46"/>
        <v>高等学校</v>
      </c>
      <c r="D1524" s="7" t="s">
        <v>8679</v>
      </c>
      <c r="E1524" s="8" t="s">
        <v>8680</v>
      </c>
      <c r="F1524" s="4" t="str">
        <f>IFERROR(IF(VALUE(LEFT($E1524,5))&gt;50000,"",_xlfn.XLOOKUP(IF(VALUE(LEFT($E1524,2))&gt;9,VALUE(LEFT($E1524,2)),"0"&amp;VALUE(LEFT($E1524,2))),Sheet1!$E:$E,Sheet1!$F:$F)),"")</f>
        <v>千葉県</v>
      </c>
      <c r="G1524" s="4" t="str">
        <f t="shared" si="47"/>
        <v>公立</v>
      </c>
      <c r="H1524" s="7" t="str">
        <f>IF($D1524="上記以外の高等学校等",_xlfn.XLOOKUP(IF(VALUE(LEFT($E1524,2))&gt;10,VALUE(LEFT($E1524,2)),"0"&amp;VALUE(LEFT($E1524,2))),Sheet1!$E:$E,Sheet1!$F:$F)&amp;"所在の"&amp;$D1524,IF(OR($B1524=1,$B1524=2),$D1524&amp;$C1524,IF($B1524=3,$D1524&amp;"学校",IF($B1524=6,_xlfn.TEXTBEFORE($D1524,"高専")&amp;$C1524,IF($B1524=8,$C1524&amp;"（"&amp;$D1524&amp;"）",IF($B1524=9,$D1524,""))))))</f>
        <v>大多喜高等学校</v>
      </c>
    </row>
    <row r="1525" spans="1:8">
      <c r="A1525" s="4">
        <v>2</v>
      </c>
      <c r="B1525" s="7">
        <v>1</v>
      </c>
      <c r="C1525" s="7" t="str">
        <f t="shared" si="46"/>
        <v>高等学校</v>
      </c>
      <c r="D1525" s="7" t="s">
        <v>8677</v>
      </c>
      <c r="E1525" s="8" t="s">
        <v>8678</v>
      </c>
      <c r="F1525" s="4" t="str">
        <f>IFERROR(IF(VALUE(LEFT($E1525,5))&gt;50000,"",_xlfn.XLOOKUP(IF(VALUE(LEFT($E1525,2))&gt;9,VALUE(LEFT($E1525,2)),"0"&amp;VALUE(LEFT($E1525,2))),Sheet1!$E:$E,Sheet1!$F:$F)),"")</f>
        <v>千葉県</v>
      </c>
      <c r="G1525" s="4" t="str">
        <f t="shared" si="47"/>
        <v>公立</v>
      </c>
      <c r="H1525" s="7" t="str">
        <f>IF($D1525="上記以外の高等学校等",_xlfn.XLOOKUP(IF(VALUE(LEFT($E1525,2))&gt;10,VALUE(LEFT($E1525,2)),"0"&amp;VALUE(LEFT($E1525,2))),Sheet1!$E:$E,Sheet1!$F:$F)&amp;"所在の"&amp;$D1525,IF(OR($B1525=1,$B1525=2),$D1525&amp;$C1525,IF($B1525=3,$D1525&amp;"学校",IF($B1525=6,_xlfn.TEXTBEFORE($D1525,"高専")&amp;$C1525,IF($B1525=8,$C1525&amp;"（"&amp;$D1525&amp;"）",IF($B1525=9,$D1525,""))))))</f>
        <v>大原高等学校</v>
      </c>
    </row>
    <row r="1526" spans="1:8">
      <c r="A1526" s="4">
        <v>2</v>
      </c>
      <c r="B1526" s="7">
        <v>1</v>
      </c>
      <c r="C1526" s="7" t="str">
        <f t="shared" si="46"/>
        <v>高等学校</v>
      </c>
      <c r="D1526" s="7" t="s">
        <v>8675</v>
      </c>
      <c r="E1526" s="8" t="s">
        <v>8676</v>
      </c>
      <c r="F1526" s="4" t="str">
        <f>IFERROR(IF(VALUE(LEFT($E1526,5))&gt;50000,"",_xlfn.XLOOKUP(IF(VALUE(LEFT($E1526,2))&gt;9,VALUE(LEFT($E1526,2)),"0"&amp;VALUE(LEFT($E1526,2))),Sheet1!$E:$E,Sheet1!$F:$F)),"")</f>
        <v>千葉県</v>
      </c>
      <c r="G1526" s="4" t="str">
        <f t="shared" si="47"/>
        <v>公立</v>
      </c>
      <c r="H1526" s="7" t="str">
        <f>IF($D1526="上記以外の高等学校等",_xlfn.XLOOKUP(IF(VALUE(LEFT($E1526,2))&gt;10,VALUE(LEFT($E1526,2)),"0"&amp;VALUE(LEFT($E1526,2))),Sheet1!$E:$E,Sheet1!$F:$F)&amp;"所在の"&amp;$D1526,IF(OR($B1526=1,$B1526=2),$D1526&amp;$C1526,IF($B1526=3,$D1526&amp;"学校",IF($B1526=6,_xlfn.TEXTBEFORE($D1526,"高専")&amp;$C1526,IF($B1526=8,$C1526&amp;"（"&amp;$D1526&amp;"）",IF($B1526=9,$D1526,""))))))</f>
        <v>長狭高等学校</v>
      </c>
    </row>
    <row r="1527" spans="1:8">
      <c r="A1527" s="4">
        <v>2</v>
      </c>
      <c r="B1527" s="7">
        <v>1</v>
      </c>
      <c r="C1527" s="7" t="str">
        <f t="shared" si="46"/>
        <v>高等学校</v>
      </c>
      <c r="D1527" s="7" t="s">
        <v>8673</v>
      </c>
      <c r="E1527" s="8" t="s">
        <v>8674</v>
      </c>
      <c r="F1527" s="4" t="str">
        <f>IFERROR(IF(VALUE(LEFT($E1527,5))&gt;50000,"",_xlfn.XLOOKUP(IF(VALUE(LEFT($E1527,2))&gt;9,VALUE(LEFT($E1527,2)),"0"&amp;VALUE(LEFT($E1527,2))),Sheet1!$E:$E,Sheet1!$F:$F)),"")</f>
        <v>千葉県</v>
      </c>
      <c r="G1527" s="4" t="str">
        <f t="shared" si="47"/>
        <v>公立</v>
      </c>
      <c r="H1527" s="7" t="str">
        <f>IF($D1527="上記以外の高等学校等",_xlfn.XLOOKUP(IF(VALUE(LEFT($E1527,2))&gt;10,VALUE(LEFT($E1527,2)),"0"&amp;VALUE(LEFT($E1527,2))),Sheet1!$E:$E,Sheet1!$F:$F)&amp;"所在の"&amp;$D1527,IF(OR($B1527=1,$B1527=2),$D1527&amp;$C1527,IF($B1527=3,$D1527&amp;"学校",IF($B1527=6,_xlfn.TEXTBEFORE($D1527,"高専")&amp;$C1527,IF($B1527=8,$C1527&amp;"（"&amp;$D1527&amp;"）",IF($B1527=9,$D1527,""))))))</f>
        <v>安房拓心高等学校</v>
      </c>
    </row>
    <row r="1528" spans="1:8">
      <c r="A1528" s="4">
        <v>2</v>
      </c>
      <c r="B1528" s="7">
        <v>1</v>
      </c>
      <c r="C1528" s="7" t="str">
        <f t="shared" si="46"/>
        <v>高等学校</v>
      </c>
      <c r="D1528" s="7" t="s">
        <v>8671</v>
      </c>
      <c r="E1528" s="8" t="s">
        <v>8672</v>
      </c>
      <c r="F1528" s="4" t="str">
        <f>IFERROR(IF(VALUE(LEFT($E1528,5))&gt;50000,"",_xlfn.XLOOKUP(IF(VALUE(LEFT($E1528,2))&gt;9,VALUE(LEFT($E1528,2)),"0"&amp;VALUE(LEFT($E1528,2))),Sheet1!$E:$E,Sheet1!$F:$F)),"")</f>
        <v>千葉県</v>
      </c>
      <c r="G1528" s="4" t="str">
        <f t="shared" si="47"/>
        <v>公立</v>
      </c>
      <c r="H1528" s="7" t="str">
        <f>IF($D1528="上記以外の高等学校等",_xlfn.XLOOKUP(IF(VALUE(LEFT($E1528,2))&gt;10,VALUE(LEFT($E1528,2)),"0"&amp;VALUE(LEFT($E1528,2))),Sheet1!$E:$E,Sheet1!$F:$F)&amp;"所在の"&amp;$D1528,IF(OR($B1528=1,$B1528=2),$D1528&amp;$C1528,IF($B1528=3,$D1528&amp;"学校",IF($B1528=6,_xlfn.TEXTBEFORE($D1528,"高専")&amp;$C1528,IF($B1528=8,$C1528&amp;"（"&amp;$D1528&amp;"）",IF($B1528=9,$D1528,""))))))</f>
        <v>安房高等学校</v>
      </c>
    </row>
    <row r="1529" spans="1:8">
      <c r="A1529" s="4">
        <v>2</v>
      </c>
      <c r="B1529" s="7">
        <v>1</v>
      </c>
      <c r="C1529" s="7" t="str">
        <f t="shared" si="46"/>
        <v>高等学校</v>
      </c>
      <c r="D1529" s="7" t="s">
        <v>8669</v>
      </c>
      <c r="E1529" s="8" t="s">
        <v>8670</v>
      </c>
      <c r="F1529" s="4" t="str">
        <f>IFERROR(IF(VALUE(LEFT($E1529,5))&gt;50000,"",_xlfn.XLOOKUP(IF(VALUE(LEFT($E1529,2))&gt;9,VALUE(LEFT($E1529,2)),"0"&amp;VALUE(LEFT($E1529,2))),Sheet1!$E:$E,Sheet1!$F:$F)),"")</f>
        <v>千葉県</v>
      </c>
      <c r="G1529" s="4" t="str">
        <f t="shared" si="47"/>
        <v>公立</v>
      </c>
      <c r="H1529" s="7" t="str">
        <f>IF($D1529="上記以外の高等学校等",_xlfn.XLOOKUP(IF(VALUE(LEFT($E1529,2))&gt;10,VALUE(LEFT($E1529,2)),"0"&amp;VALUE(LEFT($E1529,2))),Sheet1!$E:$E,Sheet1!$F:$F)&amp;"所在の"&amp;$D1529,IF(OR($B1529=1,$B1529=2),$D1529&amp;$C1529,IF($B1529=3,$D1529&amp;"学校",IF($B1529=6,_xlfn.TEXTBEFORE($D1529,"高専")&amp;$C1529,IF($B1529=8,$C1529&amp;"（"&amp;$D1529&amp;"）",IF($B1529=9,$D1529,""))))))</f>
        <v>館山総合高等学校</v>
      </c>
    </row>
    <row r="1530" spans="1:8">
      <c r="A1530" s="4">
        <v>2</v>
      </c>
      <c r="B1530" s="7">
        <v>1</v>
      </c>
      <c r="C1530" s="7" t="str">
        <f t="shared" si="46"/>
        <v>高等学校</v>
      </c>
      <c r="D1530" s="7" t="s">
        <v>8667</v>
      </c>
      <c r="E1530" s="8" t="s">
        <v>8668</v>
      </c>
      <c r="F1530" s="4" t="str">
        <f>IFERROR(IF(VALUE(LEFT($E1530,5))&gt;50000,"",_xlfn.XLOOKUP(IF(VALUE(LEFT($E1530,2))&gt;9,VALUE(LEFT($E1530,2)),"0"&amp;VALUE(LEFT($E1530,2))),Sheet1!$E:$E,Sheet1!$F:$F)),"")</f>
        <v>千葉県</v>
      </c>
      <c r="G1530" s="4" t="str">
        <f t="shared" si="47"/>
        <v>公立</v>
      </c>
      <c r="H1530" s="7" t="str">
        <f>IF($D1530="上記以外の高等学校等",_xlfn.XLOOKUP(IF(VALUE(LEFT($E1530,2))&gt;10,VALUE(LEFT($E1530,2)),"0"&amp;VALUE(LEFT($E1530,2))),Sheet1!$E:$E,Sheet1!$F:$F)&amp;"所在の"&amp;$D1530,IF(OR($B1530=1,$B1530=2),$D1530&amp;$C1530,IF($B1530=3,$D1530&amp;"学校",IF($B1530=6,_xlfn.TEXTBEFORE($D1530,"高専")&amp;$C1530,IF($B1530=8,$C1530&amp;"（"&amp;$D1530&amp;"）",IF($B1530=9,$D1530,""))))))</f>
        <v>天羽高等学校</v>
      </c>
    </row>
    <row r="1531" spans="1:8">
      <c r="A1531" s="4">
        <v>2</v>
      </c>
      <c r="B1531" s="7">
        <v>1</v>
      </c>
      <c r="C1531" s="7" t="str">
        <f t="shared" si="46"/>
        <v>高等学校</v>
      </c>
      <c r="D1531" s="7" t="s">
        <v>8665</v>
      </c>
      <c r="E1531" s="8" t="s">
        <v>8666</v>
      </c>
      <c r="F1531" s="4" t="str">
        <f>IFERROR(IF(VALUE(LEFT($E1531,5))&gt;50000,"",_xlfn.XLOOKUP(IF(VALUE(LEFT($E1531,2))&gt;9,VALUE(LEFT($E1531,2)),"0"&amp;VALUE(LEFT($E1531,2))),Sheet1!$E:$E,Sheet1!$F:$F)),"")</f>
        <v>千葉県</v>
      </c>
      <c r="G1531" s="4" t="str">
        <f t="shared" si="47"/>
        <v>公立</v>
      </c>
      <c r="H1531" s="7" t="str">
        <f>IF($D1531="上記以外の高等学校等",_xlfn.XLOOKUP(IF(VALUE(LEFT($E1531,2))&gt;10,VALUE(LEFT($E1531,2)),"0"&amp;VALUE(LEFT($E1531,2))),Sheet1!$E:$E,Sheet1!$F:$F)&amp;"所在の"&amp;$D1531,IF(OR($B1531=1,$B1531=2),$D1531&amp;$C1531,IF($B1531=3,$D1531&amp;"学校",IF($B1531=6,_xlfn.TEXTBEFORE($D1531,"高専")&amp;$C1531,IF($B1531=8,$C1531&amp;"（"&amp;$D1531&amp;"）",IF($B1531=9,$D1531,""))))))</f>
        <v>君津商業高等学校</v>
      </c>
    </row>
    <row r="1532" spans="1:8">
      <c r="A1532" s="4">
        <v>2</v>
      </c>
      <c r="B1532" s="7">
        <v>1</v>
      </c>
      <c r="C1532" s="7" t="str">
        <f t="shared" si="46"/>
        <v>高等学校</v>
      </c>
      <c r="D1532" s="7" t="s">
        <v>8663</v>
      </c>
      <c r="E1532" s="8" t="s">
        <v>8664</v>
      </c>
      <c r="F1532" s="4" t="str">
        <f>IFERROR(IF(VALUE(LEFT($E1532,5))&gt;50000,"",_xlfn.XLOOKUP(IF(VALUE(LEFT($E1532,2))&gt;9,VALUE(LEFT($E1532,2)),"0"&amp;VALUE(LEFT($E1532,2))),Sheet1!$E:$E,Sheet1!$F:$F)),"")</f>
        <v>千葉県</v>
      </c>
      <c r="G1532" s="4" t="str">
        <f t="shared" si="47"/>
        <v>公立</v>
      </c>
      <c r="H1532" s="7" t="str">
        <f>IF($D1532="上記以外の高等学校等",_xlfn.XLOOKUP(IF(VALUE(LEFT($E1532,2))&gt;10,VALUE(LEFT($E1532,2)),"0"&amp;VALUE(LEFT($E1532,2))),Sheet1!$E:$E,Sheet1!$F:$F)&amp;"所在の"&amp;$D1532,IF(OR($B1532=1,$B1532=2),$D1532&amp;$C1532,IF($B1532=3,$D1532&amp;"学校",IF($B1532=6,_xlfn.TEXTBEFORE($D1532,"高専")&amp;$C1532,IF($B1532=8,$C1532&amp;"（"&amp;$D1532&amp;"）",IF($B1532=9,$D1532,""))))))</f>
        <v>木更津高等学校</v>
      </c>
    </row>
    <row r="1533" spans="1:8">
      <c r="A1533" s="4">
        <v>2</v>
      </c>
      <c r="B1533" s="7">
        <v>1</v>
      </c>
      <c r="C1533" s="7" t="str">
        <f t="shared" si="46"/>
        <v>高等学校</v>
      </c>
      <c r="D1533" s="7" t="s">
        <v>8661</v>
      </c>
      <c r="E1533" s="8" t="s">
        <v>8662</v>
      </c>
      <c r="F1533" s="4" t="str">
        <f>IFERROR(IF(VALUE(LEFT($E1533,5))&gt;50000,"",_xlfn.XLOOKUP(IF(VALUE(LEFT($E1533,2))&gt;9,VALUE(LEFT($E1533,2)),"0"&amp;VALUE(LEFT($E1533,2))),Sheet1!$E:$E,Sheet1!$F:$F)),"")</f>
        <v>千葉県</v>
      </c>
      <c r="G1533" s="4" t="str">
        <f t="shared" si="47"/>
        <v>公立</v>
      </c>
      <c r="H1533" s="7" t="str">
        <f>IF($D1533="上記以外の高等学校等",_xlfn.XLOOKUP(IF(VALUE(LEFT($E1533,2))&gt;10,VALUE(LEFT($E1533,2)),"0"&amp;VALUE(LEFT($E1533,2))),Sheet1!$E:$E,Sheet1!$F:$F)&amp;"所在の"&amp;$D1533,IF(OR($B1533=1,$B1533=2),$D1533&amp;$C1533,IF($B1533=3,$D1533&amp;"学校",IF($B1533=6,_xlfn.TEXTBEFORE($D1533,"高専")&amp;$C1533,IF($B1533=8,$C1533&amp;"（"&amp;$D1533&amp;"）",IF($B1533=9,$D1533,""))))))</f>
        <v>木更津東高等学校</v>
      </c>
    </row>
    <row r="1534" spans="1:8">
      <c r="A1534" s="4">
        <v>2</v>
      </c>
      <c r="B1534" s="7">
        <v>1</v>
      </c>
      <c r="C1534" s="7" t="str">
        <f t="shared" si="46"/>
        <v>高等学校</v>
      </c>
      <c r="D1534" s="7" t="s">
        <v>8659</v>
      </c>
      <c r="E1534" s="8" t="s">
        <v>8660</v>
      </c>
      <c r="F1534" s="4" t="str">
        <f>IFERROR(IF(VALUE(LEFT($E1534,5))&gt;50000,"",_xlfn.XLOOKUP(IF(VALUE(LEFT($E1534,2))&gt;9,VALUE(LEFT($E1534,2)),"0"&amp;VALUE(LEFT($E1534,2))),Sheet1!$E:$E,Sheet1!$F:$F)),"")</f>
        <v>千葉県</v>
      </c>
      <c r="G1534" s="4" t="str">
        <f t="shared" si="47"/>
        <v>公立</v>
      </c>
      <c r="H1534" s="7" t="str">
        <f>IF($D1534="上記以外の高等学校等",_xlfn.XLOOKUP(IF(VALUE(LEFT($E1534,2))&gt;10,VALUE(LEFT($E1534,2)),"0"&amp;VALUE(LEFT($E1534,2))),Sheet1!$E:$E,Sheet1!$F:$F)&amp;"所在の"&amp;$D1534,IF(OR($B1534=1,$B1534=2),$D1534&amp;$C1534,IF($B1534=3,$D1534&amp;"学校",IF($B1534=6,_xlfn.TEXTBEFORE($D1534,"高専")&amp;$C1534,IF($B1534=8,$C1534&amp;"（"&amp;$D1534&amp;"）",IF($B1534=9,$D1534,""))))))</f>
        <v>君津高等学校</v>
      </c>
    </row>
    <row r="1535" spans="1:8">
      <c r="A1535" s="4">
        <v>2</v>
      </c>
      <c r="B1535" s="7">
        <v>1</v>
      </c>
      <c r="C1535" s="7" t="str">
        <f t="shared" si="46"/>
        <v>高等学校</v>
      </c>
      <c r="D1535" s="7" t="s">
        <v>8657</v>
      </c>
      <c r="E1535" s="8" t="s">
        <v>8658</v>
      </c>
      <c r="F1535" s="4" t="str">
        <f>IFERROR(IF(VALUE(LEFT($E1535,5))&gt;50000,"",_xlfn.XLOOKUP(IF(VALUE(LEFT($E1535,2))&gt;9,VALUE(LEFT($E1535,2)),"0"&amp;VALUE(LEFT($E1535,2))),Sheet1!$E:$E,Sheet1!$F:$F)),"")</f>
        <v>千葉県</v>
      </c>
      <c r="G1535" s="4" t="str">
        <f t="shared" si="47"/>
        <v>公立</v>
      </c>
      <c r="H1535" s="7" t="str">
        <f>IF($D1535="上記以外の高等学校等",_xlfn.XLOOKUP(IF(VALUE(LEFT($E1535,2))&gt;10,VALUE(LEFT($E1535,2)),"0"&amp;VALUE(LEFT($E1535,2))),Sheet1!$E:$E,Sheet1!$F:$F)&amp;"所在の"&amp;$D1535,IF(OR($B1535=1,$B1535=2),$D1535&amp;$C1535,IF($B1535=3,$D1535&amp;"学校",IF($B1535=6,_xlfn.TEXTBEFORE($D1535,"高専")&amp;$C1535,IF($B1535=8,$C1535&amp;"（"&amp;$D1535&amp;"）",IF($B1535=9,$D1535,""))))))</f>
        <v>君津青葉高等学校</v>
      </c>
    </row>
    <row r="1536" spans="1:8">
      <c r="A1536" s="4">
        <v>2</v>
      </c>
      <c r="B1536" s="7">
        <v>1</v>
      </c>
      <c r="C1536" s="7" t="str">
        <f t="shared" si="46"/>
        <v>高等学校</v>
      </c>
      <c r="D1536" s="7" t="s">
        <v>8655</v>
      </c>
      <c r="E1536" s="8" t="s">
        <v>8656</v>
      </c>
      <c r="F1536" s="4" t="str">
        <f>IFERROR(IF(VALUE(LEFT($E1536,5))&gt;50000,"",_xlfn.XLOOKUP(IF(VALUE(LEFT($E1536,2))&gt;9,VALUE(LEFT($E1536,2)),"0"&amp;VALUE(LEFT($E1536,2))),Sheet1!$E:$E,Sheet1!$F:$F)),"")</f>
        <v>千葉県</v>
      </c>
      <c r="G1536" s="4" t="str">
        <f t="shared" si="47"/>
        <v>公立</v>
      </c>
      <c r="H1536" s="7" t="str">
        <f>IF($D1536="上記以外の高等学校等",_xlfn.XLOOKUP(IF(VALUE(LEFT($E1536,2))&gt;10,VALUE(LEFT($E1536,2)),"0"&amp;VALUE(LEFT($E1536,2))),Sheet1!$E:$E,Sheet1!$F:$F)&amp;"所在の"&amp;$D1536,IF(OR($B1536=1,$B1536=2),$D1536&amp;$C1536,IF($B1536=3,$D1536&amp;"学校",IF($B1536=6,_xlfn.TEXTBEFORE($D1536,"高専")&amp;$C1536,IF($B1536=8,$C1536&amp;"（"&amp;$D1536&amp;"）",IF($B1536=9,$D1536,""))))))</f>
        <v>袖ヶ浦高等学校</v>
      </c>
    </row>
    <row r="1537" spans="1:8">
      <c r="A1537" s="4">
        <v>2</v>
      </c>
      <c r="B1537" s="7">
        <v>1</v>
      </c>
      <c r="C1537" s="7" t="str">
        <f t="shared" si="46"/>
        <v>高等学校</v>
      </c>
      <c r="D1537" s="7" t="s">
        <v>8653</v>
      </c>
      <c r="E1537" s="8" t="s">
        <v>8654</v>
      </c>
      <c r="F1537" s="4" t="str">
        <f>IFERROR(IF(VALUE(LEFT($E1537,5))&gt;50000,"",_xlfn.XLOOKUP(IF(VALUE(LEFT($E1537,2))&gt;9,VALUE(LEFT($E1537,2)),"0"&amp;VALUE(LEFT($E1537,2))),Sheet1!$E:$E,Sheet1!$F:$F)),"")</f>
        <v>千葉県</v>
      </c>
      <c r="G1537" s="4" t="str">
        <f t="shared" si="47"/>
        <v>公立</v>
      </c>
      <c r="H1537" s="7" t="str">
        <f>IF($D1537="上記以外の高等学校等",_xlfn.XLOOKUP(IF(VALUE(LEFT($E1537,2))&gt;10,VALUE(LEFT($E1537,2)),"0"&amp;VALUE(LEFT($E1537,2))),Sheet1!$E:$E,Sheet1!$F:$F)&amp;"所在の"&amp;$D1537,IF(OR($B1537=1,$B1537=2),$D1537&amp;$C1537,IF($B1537=3,$D1537&amp;"学校",IF($B1537=6,_xlfn.TEXTBEFORE($D1537,"高専")&amp;$C1537,IF($B1537=8,$C1537&amp;"（"&amp;$D1537&amp;"）",IF($B1537=9,$D1537,""))))))</f>
        <v>市原高等学校</v>
      </c>
    </row>
    <row r="1538" spans="1:8">
      <c r="A1538" s="4">
        <v>2</v>
      </c>
      <c r="B1538" s="7">
        <v>1</v>
      </c>
      <c r="C1538" s="7" t="str">
        <f t="shared" si="46"/>
        <v>高等学校</v>
      </c>
      <c r="D1538" s="7" t="s">
        <v>8651</v>
      </c>
      <c r="E1538" s="8" t="s">
        <v>8652</v>
      </c>
      <c r="F1538" s="4" t="str">
        <f>IFERROR(IF(VALUE(LEFT($E1538,5))&gt;50000,"",_xlfn.XLOOKUP(IF(VALUE(LEFT($E1538,2))&gt;9,VALUE(LEFT($E1538,2)),"0"&amp;VALUE(LEFT($E1538,2))),Sheet1!$E:$E,Sheet1!$F:$F)),"")</f>
        <v>千葉県</v>
      </c>
      <c r="G1538" s="4" t="str">
        <f t="shared" si="47"/>
        <v>公立</v>
      </c>
      <c r="H1538" s="7" t="str">
        <f>IF($D1538="上記以外の高等学校等",_xlfn.XLOOKUP(IF(VALUE(LEFT($E1538,2))&gt;10,VALUE(LEFT($E1538,2)),"0"&amp;VALUE(LEFT($E1538,2))),Sheet1!$E:$E,Sheet1!$F:$F)&amp;"所在の"&amp;$D1538,IF(OR($B1538=1,$B1538=2),$D1538&amp;$C1538,IF($B1538=3,$D1538&amp;"学校",IF($B1538=6,_xlfn.TEXTBEFORE($D1538,"高専")&amp;$C1538,IF($B1538=8,$C1538&amp;"（"&amp;$D1538&amp;"）",IF($B1538=9,$D1538,""))))))</f>
        <v>京葉高等学校</v>
      </c>
    </row>
    <row r="1539" spans="1:8">
      <c r="A1539" s="4">
        <v>2</v>
      </c>
      <c r="B1539" s="7">
        <v>1</v>
      </c>
      <c r="C1539" s="7" t="str">
        <f t="shared" ref="C1539:C1602" si="48">IF($B1539=1,"高等学校",IF($B1539=2,"中等教育学校",IF($B1539=3,"特別支援学校",IF($B1539=6,"高等専門学校",IF($B1539=8,"高等学校卒業程度認定試験等","")))))</f>
        <v>高等学校</v>
      </c>
      <c r="D1539" s="7" t="s">
        <v>8649</v>
      </c>
      <c r="E1539" s="8" t="s">
        <v>8650</v>
      </c>
      <c r="F1539" s="4" t="str">
        <f>IFERROR(IF(VALUE(LEFT($E1539,5))&gt;50000,"",_xlfn.XLOOKUP(IF(VALUE(LEFT($E1539,2))&gt;9,VALUE(LEFT($E1539,2)),"0"&amp;VALUE(LEFT($E1539,2))),Sheet1!$E:$E,Sheet1!$F:$F)),"")</f>
        <v>千葉県</v>
      </c>
      <c r="G1539" s="4" t="str">
        <f t="shared" ref="G1539:G1602" si="49">IF($A1539=1,"国立",IF($A1539=7,"私立",IF($A1539&lt;7,"公立","")))</f>
        <v>公立</v>
      </c>
      <c r="H1539" s="7" t="str">
        <f>IF($D1539="上記以外の高等学校等",_xlfn.XLOOKUP(IF(VALUE(LEFT($E1539,2))&gt;10,VALUE(LEFT($E1539,2)),"0"&amp;VALUE(LEFT($E1539,2))),Sheet1!$E:$E,Sheet1!$F:$F)&amp;"所在の"&amp;$D1539,IF(OR($B1539=1,$B1539=2),$D1539&amp;$C1539,IF($B1539=3,$D1539&amp;"学校",IF($B1539=6,_xlfn.TEXTBEFORE($D1539,"高専")&amp;$C1539,IF($B1539=8,$C1539&amp;"（"&amp;$D1539&amp;"）",IF($B1539=9,$D1539,""))))))</f>
        <v>市原緑高等学校</v>
      </c>
    </row>
    <row r="1540" spans="1:8">
      <c r="A1540" s="4">
        <v>3</v>
      </c>
      <c r="B1540" s="7">
        <v>1</v>
      </c>
      <c r="C1540" s="7" t="str">
        <f t="shared" si="48"/>
        <v>高等学校</v>
      </c>
      <c r="D1540" s="7" t="s">
        <v>8647</v>
      </c>
      <c r="E1540" s="8" t="s">
        <v>8648</v>
      </c>
      <c r="F1540" s="4" t="str">
        <f>IFERROR(IF(VALUE(LEFT($E1540,5))&gt;50000,"",_xlfn.XLOOKUP(IF(VALUE(LEFT($E1540,2))&gt;9,VALUE(LEFT($E1540,2)),"0"&amp;VALUE(LEFT($E1540,2))),Sheet1!$E:$E,Sheet1!$F:$F)),"")</f>
        <v>千葉県</v>
      </c>
      <c r="G1540" s="4" t="str">
        <f t="shared" si="49"/>
        <v>公立</v>
      </c>
      <c r="H1540" s="7" t="str">
        <f>IF($D1540="上記以外の高等学校等",_xlfn.XLOOKUP(IF(VALUE(LEFT($E1540,2))&gt;10,VALUE(LEFT($E1540,2)),"0"&amp;VALUE(LEFT($E1540,2))),Sheet1!$E:$E,Sheet1!$F:$F)&amp;"所在の"&amp;$D1540,IF(OR($B1540=1,$B1540=2),$D1540&amp;$C1540,IF($B1540=3,$D1540&amp;"学校",IF($B1540=6,_xlfn.TEXTBEFORE($D1540,"高専")&amp;$C1540,IF($B1540=8,$C1540&amp;"（"&amp;$D1540&amp;"）",IF($B1540=9,$D1540,""))))))</f>
        <v>船橋（市立）高等学校</v>
      </c>
    </row>
    <row r="1541" spans="1:8">
      <c r="A1541" s="4">
        <v>3</v>
      </c>
      <c r="B1541" s="7">
        <v>1</v>
      </c>
      <c r="C1541" s="7" t="str">
        <f t="shared" si="48"/>
        <v>高等学校</v>
      </c>
      <c r="D1541" s="7" t="s">
        <v>8645</v>
      </c>
      <c r="E1541" s="8" t="s">
        <v>8646</v>
      </c>
      <c r="F1541" s="4" t="str">
        <f>IFERROR(IF(VALUE(LEFT($E1541,5))&gt;50000,"",_xlfn.XLOOKUP(IF(VALUE(LEFT($E1541,2))&gt;9,VALUE(LEFT($E1541,2)),"0"&amp;VALUE(LEFT($E1541,2))),Sheet1!$E:$E,Sheet1!$F:$F)),"")</f>
        <v>千葉県</v>
      </c>
      <c r="G1541" s="4" t="str">
        <f t="shared" si="49"/>
        <v>公立</v>
      </c>
      <c r="H1541" s="7" t="str">
        <f>IF($D1541="上記以外の高等学校等",_xlfn.XLOOKUP(IF(VALUE(LEFT($E1541,2))&gt;10,VALUE(LEFT($E1541,2)),"0"&amp;VALUE(LEFT($E1541,2))),Sheet1!$E:$E,Sheet1!$F:$F)&amp;"所在の"&amp;$D1541,IF(OR($B1541=1,$B1541=2),$D1541&amp;$C1541,IF($B1541=3,$D1541&amp;"学校",IF($B1541=6,_xlfn.TEXTBEFORE($D1541,"高専")&amp;$C1541,IF($B1541=8,$C1541&amp;"（"&amp;$D1541&amp;"）",IF($B1541=9,$D1541,""))))))</f>
        <v>習志野高等学校</v>
      </c>
    </row>
    <row r="1542" spans="1:8">
      <c r="A1542" s="4">
        <v>3</v>
      </c>
      <c r="B1542" s="7">
        <v>1</v>
      </c>
      <c r="C1542" s="7" t="str">
        <f t="shared" si="48"/>
        <v>高等学校</v>
      </c>
      <c r="D1542" s="7" t="s">
        <v>8643</v>
      </c>
      <c r="E1542" s="8" t="s">
        <v>8644</v>
      </c>
      <c r="F1542" s="4" t="str">
        <f>IFERROR(IF(VALUE(LEFT($E1542,5))&gt;50000,"",_xlfn.XLOOKUP(IF(VALUE(LEFT($E1542,2))&gt;9,VALUE(LEFT($E1542,2)),"0"&amp;VALUE(LEFT($E1542,2))),Sheet1!$E:$E,Sheet1!$F:$F)),"")</f>
        <v>千葉県</v>
      </c>
      <c r="G1542" s="4" t="str">
        <f t="shared" si="49"/>
        <v>公立</v>
      </c>
      <c r="H1542" s="7" t="str">
        <f>IF($D1542="上記以外の高等学校等",_xlfn.XLOOKUP(IF(VALUE(LEFT($E1542,2))&gt;10,VALUE(LEFT($E1542,2)),"0"&amp;VALUE(LEFT($E1542,2))),Sheet1!$E:$E,Sheet1!$F:$F)&amp;"所在の"&amp;$D1542,IF(OR($B1542=1,$B1542=2),$D1542&amp;$C1542,IF($B1542=3,$D1542&amp;"学校",IF($B1542=6,_xlfn.TEXTBEFORE($D1542,"高専")&amp;$C1542,IF($B1542=8,$C1542&amp;"（"&amp;$D1542&amp;"）",IF($B1542=9,$D1542,""))))))</f>
        <v>千葉（市立）高等学校</v>
      </c>
    </row>
    <row r="1543" spans="1:8">
      <c r="A1543" s="4">
        <v>3</v>
      </c>
      <c r="B1543" s="7">
        <v>1</v>
      </c>
      <c r="C1543" s="7" t="str">
        <f t="shared" si="48"/>
        <v>高等学校</v>
      </c>
      <c r="D1543" s="7" t="s">
        <v>8641</v>
      </c>
      <c r="E1543" s="8" t="s">
        <v>8642</v>
      </c>
      <c r="F1543" s="4" t="str">
        <f>IFERROR(IF(VALUE(LEFT($E1543,5))&gt;50000,"",_xlfn.XLOOKUP(IF(VALUE(LEFT($E1543,2))&gt;9,VALUE(LEFT($E1543,2)),"0"&amp;VALUE(LEFT($E1543,2))),Sheet1!$E:$E,Sheet1!$F:$F)),"")</f>
        <v>千葉県</v>
      </c>
      <c r="G1543" s="4" t="str">
        <f t="shared" si="49"/>
        <v>公立</v>
      </c>
      <c r="H1543" s="7" t="str">
        <f>IF($D1543="上記以外の高等学校等",_xlfn.XLOOKUP(IF(VALUE(LEFT($E1543,2))&gt;10,VALUE(LEFT($E1543,2)),"0"&amp;VALUE(LEFT($E1543,2))),Sheet1!$E:$E,Sheet1!$F:$F)&amp;"所在の"&amp;$D1543,IF(OR($B1543=1,$B1543=2),$D1543&amp;$C1543,IF($B1543=3,$D1543&amp;"学校",IF($B1543=6,_xlfn.TEXTBEFORE($D1543,"高専")&amp;$C1543,IF($B1543=8,$C1543&amp;"（"&amp;$D1543&amp;"）",IF($B1543=9,$D1543,""))))))</f>
        <v>松戸（市立）高等学校</v>
      </c>
    </row>
    <row r="1544" spans="1:8">
      <c r="A1544" s="4">
        <v>3</v>
      </c>
      <c r="B1544" s="7">
        <v>1</v>
      </c>
      <c r="C1544" s="7" t="str">
        <f t="shared" si="48"/>
        <v>高等学校</v>
      </c>
      <c r="D1544" s="7" t="s">
        <v>8639</v>
      </c>
      <c r="E1544" s="8" t="s">
        <v>8640</v>
      </c>
      <c r="F1544" s="4" t="str">
        <f>IFERROR(IF(VALUE(LEFT($E1544,5))&gt;50000,"",_xlfn.XLOOKUP(IF(VALUE(LEFT($E1544,2))&gt;9,VALUE(LEFT($E1544,2)),"0"&amp;VALUE(LEFT($E1544,2))),Sheet1!$E:$E,Sheet1!$F:$F)),"")</f>
        <v>千葉県</v>
      </c>
      <c r="G1544" s="4" t="str">
        <f t="shared" si="49"/>
        <v>公立</v>
      </c>
      <c r="H1544" s="7" t="str">
        <f>IF($D1544="上記以外の高等学校等",_xlfn.XLOOKUP(IF(VALUE(LEFT($E1544,2))&gt;10,VALUE(LEFT($E1544,2)),"0"&amp;VALUE(LEFT($E1544,2))),Sheet1!$E:$E,Sheet1!$F:$F)&amp;"所在の"&amp;$D1544,IF(OR($B1544=1,$B1544=2),$D1544&amp;$C1544,IF($B1544=3,$D1544&amp;"学校",IF($B1544=6,_xlfn.TEXTBEFORE($D1544,"高専")&amp;$C1544,IF($B1544=8,$C1544&amp;"（"&amp;$D1544&amp;"）",IF($B1544=9,$D1544,""))))))</f>
        <v>銚子（市立）高等学校</v>
      </c>
    </row>
    <row r="1545" spans="1:8">
      <c r="A1545" s="4">
        <v>2</v>
      </c>
      <c r="B1545" s="7">
        <v>1</v>
      </c>
      <c r="C1545" s="7" t="str">
        <f t="shared" si="48"/>
        <v>高等学校</v>
      </c>
      <c r="D1545" s="7" t="s">
        <v>8637</v>
      </c>
      <c r="E1545" s="8" t="s">
        <v>8638</v>
      </c>
      <c r="F1545" s="4" t="str">
        <f>IFERROR(IF(VALUE(LEFT($E1545,5))&gt;50000,"",_xlfn.XLOOKUP(IF(VALUE(LEFT($E1545,2))&gt;9,VALUE(LEFT($E1545,2)),"0"&amp;VALUE(LEFT($E1545,2))),Sheet1!$E:$E,Sheet1!$F:$F)),"")</f>
        <v>千葉県</v>
      </c>
      <c r="G1545" s="4" t="str">
        <f t="shared" si="49"/>
        <v>公立</v>
      </c>
      <c r="H1545" s="7" t="str">
        <f>IF($D1545="上記以外の高等学校等",_xlfn.XLOOKUP(IF(VALUE(LEFT($E1545,2))&gt;10,VALUE(LEFT($E1545,2)),"0"&amp;VALUE(LEFT($E1545,2))),Sheet1!$E:$E,Sheet1!$F:$F)&amp;"所在の"&amp;$D1545,IF(OR($B1545=1,$B1545=2),$D1545&amp;$C1545,IF($B1545=3,$D1545&amp;"学校",IF($B1545=6,_xlfn.TEXTBEFORE($D1545,"高専")&amp;$C1545,IF($B1545=8,$C1545&amp;"（"&amp;$D1545&amp;"）",IF($B1545=9,$D1545,""))))))</f>
        <v>姉崎高等学校</v>
      </c>
    </row>
    <row r="1546" spans="1:8">
      <c r="A1546" s="4">
        <v>2</v>
      </c>
      <c r="B1546" s="7">
        <v>1</v>
      </c>
      <c r="C1546" s="7" t="str">
        <f t="shared" si="48"/>
        <v>高等学校</v>
      </c>
      <c r="D1546" s="7" t="s">
        <v>8635</v>
      </c>
      <c r="E1546" s="8" t="s">
        <v>8636</v>
      </c>
      <c r="F1546" s="4" t="str">
        <f>IFERROR(IF(VALUE(LEFT($E1546,5))&gt;50000,"",_xlfn.XLOOKUP(IF(VALUE(LEFT($E1546,2))&gt;9,VALUE(LEFT($E1546,2)),"0"&amp;VALUE(LEFT($E1546,2))),Sheet1!$E:$E,Sheet1!$F:$F)),"")</f>
        <v>千葉県</v>
      </c>
      <c r="G1546" s="4" t="str">
        <f t="shared" si="49"/>
        <v>公立</v>
      </c>
      <c r="H1546" s="7" t="str">
        <f>IF($D1546="上記以外の高等学校等",_xlfn.XLOOKUP(IF(VALUE(LEFT($E1546,2))&gt;10,VALUE(LEFT($E1546,2)),"0"&amp;VALUE(LEFT($E1546,2))),Sheet1!$E:$E,Sheet1!$F:$F)&amp;"所在の"&amp;$D1546,IF(OR($B1546=1,$B1546=2),$D1546&amp;$C1546,IF($B1546=3,$D1546&amp;"学校",IF($B1546=6,_xlfn.TEXTBEFORE($D1546,"高専")&amp;$C1546,IF($B1546=8,$C1546&amp;"（"&amp;$D1546&amp;"）",IF($B1546=9,$D1546,""))))))</f>
        <v>磯辺高等学校</v>
      </c>
    </row>
    <row r="1547" spans="1:8">
      <c r="A1547" s="4">
        <v>2</v>
      </c>
      <c r="B1547" s="7">
        <v>1</v>
      </c>
      <c r="C1547" s="7" t="str">
        <f t="shared" si="48"/>
        <v>高等学校</v>
      </c>
      <c r="D1547" s="7" t="s">
        <v>8633</v>
      </c>
      <c r="E1547" s="8" t="s">
        <v>8634</v>
      </c>
      <c r="F1547" s="4" t="str">
        <f>IFERROR(IF(VALUE(LEFT($E1547,5))&gt;50000,"",_xlfn.XLOOKUP(IF(VALUE(LEFT($E1547,2))&gt;9,VALUE(LEFT($E1547,2)),"0"&amp;VALUE(LEFT($E1547,2))),Sheet1!$E:$E,Sheet1!$F:$F)),"")</f>
        <v>千葉県</v>
      </c>
      <c r="G1547" s="4" t="str">
        <f t="shared" si="49"/>
        <v>公立</v>
      </c>
      <c r="H1547" s="7" t="str">
        <f>IF($D1547="上記以外の高等学校等",_xlfn.XLOOKUP(IF(VALUE(LEFT($E1547,2))&gt;10,VALUE(LEFT($E1547,2)),"0"&amp;VALUE(LEFT($E1547,2))),Sheet1!$E:$E,Sheet1!$F:$F)&amp;"所在の"&amp;$D1547,IF(OR($B1547=1,$B1547=2),$D1547&amp;$C1547,IF($B1547=3,$D1547&amp;"学校",IF($B1547=6,_xlfn.TEXTBEFORE($D1547,"高専")&amp;$C1547,IF($B1547=8,$C1547&amp;"（"&amp;$D1547&amp;"）",IF($B1547=9,$D1547,""))))))</f>
        <v>市川東高等学校</v>
      </c>
    </row>
    <row r="1548" spans="1:8">
      <c r="A1548" s="4">
        <v>3</v>
      </c>
      <c r="B1548" s="7">
        <v>1</v>
      </c>
      <c r="C1548" s="7" t="str">
        <f t="shared" si="48"/>
        <v>高等学校</v>
      </c>
      <c r="D1548" s="7" t="s">
        <v>8631</v>
      </c>
      <c r="E1548" s="8" t="s">
        <v>8632</v>
      </c>
      <c r="F1548" s="4" t="str">
        <f>IFERROR(IF(VALUE(LEFT($E1548,5))&gt;50000,"",_xlfn.XLOOKUP(IF(VALUE(LEFT($E1548,2))&gt;9,VALUE(LEFT($E1548,2)),"0"&amp;VALUE(LEFT($E1548,2))),Sheet1!$E:$E,Sheet1!$F:$F)),"")</f>
        <v>千葉県</v>
      </c>
      <c r="G1548" s="4" t="str">
        <f t="shared" si="49"/>
        <v>公立</v>
      </c>
      <c r="H1548" s="7" t="str">
        <f>IF($D1548="上記以外の高等学校等",_xlfn.XLOOKUP(IF(VALUE(LEFT($E1548,2))&gt;10,VALUE(LEFT($E1548,2)),"0"&amp;VALUE(LEFT($E1548,2))),Sheet1!$E:$E,Sheet1!$F:$F)&amp;"所在の"&amp;$D1548,IF(OR($B1548=1,$B1548=2),$D1548&amp;$C1548,IF($B1548=3,$D1548&amp;"学校",IF($B1548=6,_xlfn.TEXTBEFORE($D1548,"高専")&amp;$C1548,IF($B1548=8,$C1548&amp;"（"&amp;$D1548&amp;"）",IF($B1548=9,$D1548,""))))))</f>
        <v>柏（市立）高等学校</v>
      </c>
    </row>
    <row r="1549" spans="1:8">
      <c r="A1549" s="4">
        <v>2</v>
      </c>
      <c r="B1549" s="7">
        <v>1</v>
      </c>
      <c r="C1549" s="7" t="str">
        <f t="shared" si="48"/>
        <v>高等学校</v>
      </c>
      <c r="D1549" s="7" t="s">
        <v>8629</v>
      </c>
      <c r="E1549" s="8" t="s">
        <v>8630</v>
      </c>
      <c r="F1549" s="4" t="str">
        <f>IFERROR(IF(VALUE(LEFT($E1549,5))&gt;50000,"",_xlfn.XLOOKUP(IF(VALUE(LEFT($E1549,2))&gt;9,VALUE(LEFT($E1549,2)),"0"&amp;VALUE(LEFT($E1549,2))),Sheet1!$E:$E,Sheet1!$F:$F)),"")</f>
        <v>千葉県</v>
      </c>
      <c r="G1549" s="4" t="str">
        <f t="shared" si="49"/>
        <v>公立</v>
      </c>
      <c r="H1549" s="7" t="str">
        <f>IF($D1549="上記以外の高等学校等",_xlfn.XLOOKUP(IF(VALUE(LEFT($E1549,2))&gt;10,VALUE(LEFT($E1549,2)),"0"&amp;VALUE(LEFT($E1549,2))),Sheet1!$E:$E,Sheet1!$F:$F)&amp;"所在の"&amp;$D1549,IF(OR($B1549=1,$B1549=2),$D1549&amp;$C1549,IF($B1549=3,$D1549&amp;"学校",IF($B1549=6,_xlfn.TEXTBEFORE($D1549,"高専")&amp;$C1549,IF($B1549=8,$C1549&amp;"（"&amp;$D1549&amp;"）",IF($B1549=9,$D1549,""))))))</f>
        <v>生浜高等学校</v>
      </c>
    </row>
    <row r="1550" spans="1:8">
      <c r="A1550" s="4">
        <v>2</v>
      </c>
      <c r="B1550" s="7">
        <v>1</v>
      </c>
      <c r="C1550" s="7" t="str">
        <f t="shared" si="48"/>
        <v>高等学校</v>
      </c>
      <c r="D1550" s="7" t="s">
        <v>8627</v>
      </c>
      <c r="E1550" s="8" t="s">
        <v>8628</v>
      </c>
      <c r="F1550" s="4" t="str">
        <f>IFERROR(IF(VALUE(LEFT($E1550,5))&gt;50000,"",_xlfn.XLOOKUP(IF(VALUE(LEFT($E1550,2))&gt;9,VALUE(LEFT($E1550,2)),"0"&amp;VALUE(LEFT($E1550,2))),Sheet1!$E:$E,Sheet1!$F:$F)),"")</f>
        <v>千葉県</v>
      </c>
      <c r="G1550" s="4" t="str">
        <f t="shared" si="49"/>
        <v>公立</v>
      </c>
      <c r="H1550" s="7" t="str">
        <f>IF($D1550="上記以外の高等学校等",_xlfn.XLOOKUP(IF(VALUE(LEFT($E1550,2))&gt;10,VALUE(LEFT($E1550,2)),"0"&amp;VALUE(LEFT($E1550,2))),Sheet1!$E:$E,Sheet1!$F:$F)&amp;"所在の"&amp;$D1550,IF(OR($B1550=1,$B1550=2),$D1550&amp;$C1550,IF($B1550=3,$D1550&amp;"学校",IF($B1550=6,_xlfn.TEXTBEFORE($D1550,"高専")&amp;$C1550,IF($B1550=8,$C1550&amp;"（"&amp;$D1550&amp;"）",IF($B1550=9,$D1550,""))))))</f>
        <v>佐倉西高等学校</v>
      </c>
    </row>
    <row r="1551" spans="1:8">
      <c r="A1551" s="4">
        <v>2</v>
      </c>
      <c r="B1551" s="7">
        <v>1</v>
      </c>
      <c r="C1551" s="7" t="str">
        <f t="shared" si="48"/>
        <v>高等学校</v>
      </c>
      <c r="D1551" s="7" t="s">
        <v>8625</v>
      </c>
      <c r="E1551" s="8" t="s">
        <v>8626</v>
      </c>
      <c r="F1551" s="4" t="str">
        <f>IFERROR(IF(VALUE(LEFT($E1551,5))&gt;50000,"",_xlfn.XLOOKUP(IF(VALUE(LEFT($E1551,2))&gt;9,VALUE(LEFT($E1551,2)),"0"&amp;VALUE(LEFT($E1551,2))),Sheet1!$E:$E,Sheet1!$F:$F)),"")</f>
        <v>千葉県</v>
      </c>
      <c r="G1551" s="4" t="str">
        <f t="shared" si="49"/>
        <v>公立</v>
      </c>
      <c r="H1551" s="7" t="str">
        <f>IF($D1551="上記以外の高等学校等",_xlfn.XLOOKUP(IF(VALUE(LEFT($E1551,2))&gt;10,VALUE(LEFT($E1551,2)),"0"&amp;VALUE(LEFT($E1551,2))),Sheet1!$E:$E,Sheet1!$F:$F)&amp;"所在の"&amp;$D1551,IF(OR($B1551=1,$B1551=2),$D1551&amp;$C1551,IF($B1551=3,$D1551&amp;"学校",IF($B1551=6,_xlfn.TEXTBEFORE($D1551,"高専")&amp;$C1551,IF($B1551=8,$C1551&amp;"（"&amp;$D1551&amp;"）",IF($B1551=9,$D1551,""))))))</f>
        <v>千城台高等学校</v>
      </c>
    </row>
    <row r="1552" spans="1:8">
      <c r="A1552" s="4">
        <v>2</v>
      </c>
      <c r="B1552" s="7">
        <v>1</v>
      </c>
      <c r="C1552" s="7" t="str">
        <f t="shared" si="48"/>
        <v>高等学校</v>
      </c>
      <c r="D1552" s="7" t="s">
        <v>8623</v>
      </c>
      <c r="E1552" s="8" t="s">
        <v>8624</v>
      </c>
      <c r="F1552" s="4" t="str">
        <f>IFERROR(IF(VALUE(LEFT($E1552,5))&gt;50000,"",_xlfn.XLOOKUP(IF(VALUE(LEFT($E1552,2))&gt;9,VALUE(LEFT($E1552,2)),"0"&amp;VALUE(LEFT($E1552,2))),Sheet1!$E:$E,Sheet1!$F:$F)),"")</f>
        <v>千葉県</v>
      </c>
      <c r="G1552" s="4" t="str">
        <f t="shared" si="49"/>
        <v>公立</v>
      </c>
      <c r="H1552" s="7" t="str">
        <f>IF($D1552="上記以外の高等学校等",_xlfn.XLOOKUP(IF(VALUE(LEFT($E1552,2))&gt;10,VALUE(LEFT($E1552,2)),"0"&amp;VALUE(LEFT($E1552,2))),Sheet1!$E:$E,Sheet1!$F:$F)&amp;"所在の"&amp;$D1552,IF(OR($B1552=1,$B1552=2),$D1552&amp;$C1552,IF($B1552=3,$D1552&amp;"学校",IF($B1552=6,_xlfn.TEXTBEFORE($D1552,"高専")&amp;$C1552,IF($B1552=8,$C1552&amp;"（"&amp;$D1552&amp;"）",IF($B1552=9,$D1552,""))))))</f>
        <v>津田沼高等学校</v>
      </c>
    </row>
    <row r="1553" spans="1:8">
      <c r="A1553" s="4">
        <v>2</v>
      </c>
      <c r="B1553" s="7">
        <v>1</v>
      </c>
      <c r="C1553" s="7" t="str">
        <f t="shared" si="48"/>
        <v>高等学校</v>
      </c>
      <c r="D1553" s="7" t="s">
        <v>8621</v>
      </c>
      <c r="E1553" s="8" t="s">
        <v>8622</v>
      </c>
      <c r="F1553" s="4" t="str">
        <f>IFERROR(IF(VALUE(LEFT($E1553,5))&gt;50000,"",_xlfn.XLOOKUP(IF(VALUE(LEFT($E1553,2))&gt;9,VALUE(LEFT($E1553,2)),"0"&amp;VALUE(LEFT($E1553,2))),Sheet1!$E:$E,Sheet1!$F:$F)),"")</f>
        <v>千葉県</v>
      </c>
      <c r="G1553" s="4" t="str">
        <f t="shared" si="49"/>
        <v>公立</v>
      </c>
      <c r="H1553" s="7" t="str">
        <f>IF($D1553="上記以外の高等学校等",_xlfn.XLOOKUP(IF(VALUE(LEFT($E1553,2))&gt;10,VALUE(LEFT($E1553,2)),"0"&amp;VALUE(LEFT($E1553,2))),Sheet1!$E:$E,Sheet1!$F:$F)&amp;"所在の"&amp;$D1553,IF(OR($B1553=1,$B1553=2),$D1553&amp;$C1553,IF($B1553=3,$D1553&amp;"学校",IF($B1553=6,_xlfn.TEXTBEFORE($D1553,"高専")&amp;$C1553,IF($B1553=8,$C1553&amp;"（"&amp;$D1553&amp;"）",IF($B1553=9,$D1553,""))))))</f>
        <v>野田中央高等学校</v>
      </c>
    </row>
    <row r="1554" spans="1:8">
      <c r="A1554" s="4">
        <v>2</v>
      </c>
      <c r="B1554" s="7">
        <v>1</v>
      </c>
      <c r="C1554" s="7" t="str">
        <f t="shared" si="48"/>
        <v>高等学校</v>
      </c>
      <c r="D1554" s="7" t="s">
        <v>1430</v>
      </c>
      <c r="E1554" s="8" t="s">
        <v>8620</v>
      </c>
      <c r="F1554" s="4" t="str">
        <f>IFERROR(IF(VALUE(LEFT($E1554,5))&gt;50000,"",_xlfn.XLOOKUP(IF(VALUE(LEFT($E1554,2))&gt;9,VALUE(LEFT($E1554,2)),"0"&amp;VALUE(LEFT($E1554,2))),Sheet1!$E:$E,Sheet1!$F:$F)),"")</f>
        <v>千葉県</v>
      </c>
      <c r="G1554" s="4" t="str">
        <f t="shared" si="49"/>
        <v>公立</v>
      </c>
      <c r="H1554" s="7" t="str">
        <f>IF($D1554="上記以外の高等学校等",_xlfn.XLOOKUP(IF(VALUE(LEFT($E1554,2))&gt;10,VALUE(LEFT($E1554,2)),"0"&amp;VALUE(LEFT($E1554,2))),Sheet1!$E:$E,Sheet1!$F:$F)&amp;"所在の"&amp;$D1554,IF(OR($B1554=1,$B1554=2),$D1554&amp;$C1554,IF($B1554=3,$D1554&amp;"学校",IF($B1554=6,_xlfn.TEXTBEFORE($D1554,"高専")&amp;$C1554,IF($B1554=8,$C1554&amp;"（"&amp;$D1554&amp;"）",IF($B1554=9,$D1554,""))))))</f>
        <v>柏陵高等学校</v>
      </c>
    </row>
    <row r="1555" spans="1:8">
      <c r="A1555" s="4">
        <v>2</v>
      </c>
      <c r="B1555" s="7">
        <v>1</v>
      </c>
      <c r="C1555" s="7" t="str">
        <f t="shared" si="48"/>
        <v>高等学校</v>
      </c>
      <c r="D1555" s="7" t="s">
        <v>8618</v>
      </c>
      <c r="E1555" s="8" t="s">
        <v>8619</v>
      </c>
      <c r="F1555" s="4" t="str">
        <f>IFERROR(IF(VALUE(LEFT($E1555,5))&gt;50000,"",_xlfn.XLOOKUP(IF(VALUE(LEFT($E1555,2))&gt;9,VALUE(LEFT($E1555,2)),"0"&amp;VALUE(LEFT($E1555,2))),Sheet1!$E:$E,Sheet1!$F:$F)),"")</f>
        <v>千葉県</v>
      </c>
      <c r="G1555" s="4" t="str">
        <f t="shared" si="49"/>
        <v>公立</v>
      </c>
      <c r="H1555" s="7" t="str">
        <f>IF($D1555="上記以外の高等学校等",_xlfn.XLOOKUP(IF(VALUE(LEFT($E1555,2))&gt;10,VALUE(LEFT($E1555,2)),"0"&amp;VALUE(LEFT($E1555,2))),Sheet1!$E:$E,Sheet1!$F:$F)&amp;"所在の"&amp;$D1555,IF(OR($B1555=1,$B1555=2),$D1555&amp;$C1555,IF($B1555=3,$D1555&amp;"学校",IF($B1555=6,_xlfn.TEXTBEFORE($D1555,"高専")&amp;$C1555,IF($B1555=8,$C1555&amp;"（"&amp;$D1555&amp;"）",IF($B1555=9,$D1555,""))))))</f>
        <v>船橋芝山高等学校</v>
      </c>
    </row>
    <row r="1556" spans="1:8">
      <c r="A1556" s="4">
        <v>2</v>
      </c>
      <c r="B1556" s="7">
        <v>1</v>
      </c>
      <c r="C1556" s="7" t="str">
        <f t="shared" si="48"/>
        <v>高等学校</v>
      </c>
      <c r="D1556" s="7" t="s">
        <v>8616</v>
      </c>
      <c r="E1556" s="8" t="s">
        <v>8617</v>
      </c>
      <c r="F1556" s="4" t="str">
        <f>IFERROR(IF(VALUE(LEFT($E1556,5))&gt;50000,"",_xlfn.XLOOKUP(IF(VALUE(LEFT($E1556,2))&gt;9,VALUE(LEFT($E1556,2)),"0"&amp;VALUE(LEFT($E1556,2))),Sheet1!$E:$E,Sheet1!$F:$F)),"")</f>
        <v>千葉県</v>
      </c>
      <c r="G1556" s="4" t="str">
        <f t="shared" si="49"/>
        <v>公立</v>
      </c>
      <c r="H1556" s="7" t="str">
        <f>IF($D1556="上記以外の高等学校等",_xlfn.XLOOKUP(IF(VALUE(LEFT($E1556,2))&gt;10,VALUE(LEFT($E1556,2)),"0"&amp;VALUE(LEFT($E1556,2))),Sheet1!$E:$E,Sheet1!$F:$F)&amp;"所在の"&amp;$D1556,IF(OR($B1556=1,$B1556=2),$D1556&amp;$C1556,IF($B1556=3,$D1556&amp;"学校",IF($B1556=6,_xlfn.TEXTBEFORE($D1556,"高専")&amp;$C1556,IF($B1556=8,$C1556&amp;"（"&amp;$D1556&amp;"）",IF($B1556=9,$D1556,""))))))</f>
        <v>松戸六実高等学校</v>
      </c>
    </row>
    <row r="1557" spans="1:8">
      <c r="A1557" s="4">
        <v>2</v>
      </c>
      <c r="B1557" s="7">
        <v>1</v>
      </c>
      <c r="C1557" s="7" t="str">
        <f t="shared" si="48"/>
        <v>高等学校</v>
      </c>
      <c r="D1557" s="7" t="s">
        <v>8614</v>
      </c>
      <c r="E1557" s="8" t="s">
        <v>8615</v>
      </c>
      <c r="F1557" s="4" t="str">
        <f>IFERROR(IF(VALUE(LEFT($E1557,5))&gt;50000,"",_xlfn.XLOOKUP(IF(VALUE(LEFT($E1557,2))&gt;9,VALUE(LEFT($E1557,2)),"0"&amp;VALUE(LEFT($E1557,2))),Sheet1!$E:$E,Sheet1!$F:$F)),"")</f>
        <v>千葉県</v>
      </c>
      <c r="G1557" s="4" t="str">
        <f t="shared" si="49"/>
        <v>公立</v>
      </c>
      <c r="H1557" s="7" t="str">
        <f>IF($D1557="上記以外の高等学校等",_xlfn.XLOOKUP(IF(VALUE(LEFT($E1557,2))&gt;10,VALUE(LEFT($E1557,2)),"0"&amp;VALUE(LEFT($E1557,2))),Sheet1!$E:$E,Sheet1!$F:$F)&amp;"所在の"&amp;$D1557,IF(OR($B1557=1,$B1557=2),$D1557&amp;$C1557,IF($B1557=3,$D1557&amp;"学校",IF($B1557=6,_xlfn.TEXTBEFORE($D1557,"高専")&amp;$C1557,IF($B1557=8,$C1557&amp;"（"&amp;$D1557&amp;"）",IF($B1557=9,$D1557,""))))))</f>
        <v>八千代東高等学校</v>
      </c>
    </row>
    <row r="1558" spans="1:8">
      <c r="A1558" s="4">
        <v>2</v>
      </c>
      <c r="B1558" s="7">
        <v>1</v>
      </c>
      <c r="C1558" s="7" t="str">
        <f t="shared" si="48"/>
        <v>高等学校</v>
      </c>
      <c r="D1558" s="7" t="s">
        <v>8612</v>
      </c>
      <c r="E1558" s="8" t="s">
        <v>8613</v>
      </c>
      <c r="F1558" s="4" t="str">
        <f>IFERROR(IF(VALUE(LEFT($E1558,5))&gt;50000,"",_xlfn.XLOOKUP(IF(VALUE(LEFT($E1558,2))&gt;9,VALUE(LEFT($E1558,2)),"0"&amp;VALUE(LEFT($E1558,2))),Sheet1!$E:$E,Sheet1!$F:$F)),"")</f>
        <v>千葉県</v>
      </c>
      <c r="G1558" s="4" t="str">
        <f t="shared" si="49"/>
        <v>公立</v>
      </c>
      <c r="H1558" s="7" t="str">
        <f>IF($D1558="上記以外の高等学校等",_xlfn.XLOOKUP(IF(VALUE(LEFT($E1558,2))&gt;10,VALUE(LEFT($E1558,2)),"0"&amp;VALUE(LEFT($E1558,2))),Sheet1!$E:$E,Sheet1!$F:$F)&amp;"所在の"&amp;$D1558,IF(OR($B1558=1,$B1558=2),$D1558&amp;$C1558,IF($B1558=3,$D1558&amp;"学校",IF($B1558=6,_xlfn.TEXTBEFORE($D1558,"高専")&amp;$C1558,IF($B1558=8,$C1558&amp;"（"&amp;$D1558&amp;"）",IF($B1558=9,$D1558,""))))))</f>
        <v>泉高等学校</v>
      </c>
    </row>
    <row r="1559" spans="1:8">
      <c r="A1559" s="4">
        <v>2</v>
      </c>
      <c r="B1559" s="7">
        <v>1</v>
      </c>
      <c r="C1559" s="7" t="str">
        <f t="shared" si="48"/>
        <v>高等学校</v>
      </c>
      <c r="D1559" s="7" t="s">
        <v>8610</v>
      </c>
      <c r="E1559" s="8" t="s">
        <v>8611</v>
      </c>
      <c r="F1559" s="4" t="str">
        <f>IFERROR(IF(VALUE(LEFT($E1559,5))&gt;50000,"",_xlfn.XLOOKUP(IF(VALUE(LEFT($E1559,2))&gt;9,VALUE(LEFT($E1559,2)),"0"&amp;VALUE(LEFT($E1559,2))),Sheet1!$E:$E,Sheet1!$F:$F)),"")</f>
        <v>千葉県</v>
      </c>
      <c r="G1559" s="4" t="str">
        <f t="shared" si="49"/>
        <v>公立</v>
      </c>
      <c r="H1559" s="7" t="str">
        <f>IF($D1559="上記以外の高等学校等",_xlfn.XLOOKUP(IF(VALUE(LEFT($E1559,2))&gt;10,VALUE(LEFT($E1559,2)),"0"&amp;VALUE(LEFT($E1559,2))),Sheet1!$E:$E,Sheet1!$F:$F)&amp;"所在の"&amp;$D1559,IF(OR($B1559=1,$B1559=2),$D1559&amp;$C1559,IF($B1559=3,$D1559&amp;"学校",IF($B1559=6,_xlfn.TEXTBEFORE($D1559,"高専")&amp;$C1559,IF($B1559=8,$C1559&amp;"（"&amp;$D1559&amp;"）",IF($B1559=9,$D1559,""))))))</f>
        <v>船橋二和高等学校</v>
      </c>
    </row>
    <row r="1560" spans="1:8">
      <c r="A1560" s="4">
        <v>2</v>
      </c>
      <c r="B1560" s="7">
        <v>1</v>
      </c>
      <c r="C1560" s="7" t="str">
        <f t="shared" si="48"/>
        <v>高等学校</v>
      </c>
      <c r="D1560" s="7" t="s">
        <v>2442</v>
      </c>
      <c r="E1560" s="8" t="s">
        <v>8609</v>
      </c>
      <c r="F1560" s="4" t="str">
        <f>IFERROR(IF(VALUE(LEFT($E1560,5))&gt;50000,"",_xlfn.XLOOKUP(IF(VALUE(LEFT($E1560,2))&gt;9,VALUE(LEFT($E1560,2)),"0"&amp;VALUE(LEFT($E1560,2))),Sheet1!$E:$E,Sheet1!$F:$F)),"")</f>
        <v>千葉県</v>
      </c>
      <c r="G1560" s="4" t="str">
        <f t="shared" si="49"/>
        <v>公立</v>
      </c>
      <c r="H1560" s="7" t="str">
        <f>IF($D1560="上記以外の高等学校等",_xlfn.XLOOKUP(IF(VALUE(LEFT($E1560,2))&gt;10,VALUE(LEFT($E1560,2)),"0"&amp;VALUE(LEFT($E1560,2))),Sheet1!$E:$E,Sheet1!$F:$F)&amp;"所在の"&amp;$D1560,IF(OR($B1560=1,$B1560=2),$D1560&amp;$C1560,IF($B1560=3,$D1560&amp;"学校",IF($B1560=6,_xlfn.TEXTBEFORE($D1560,"高専")&amp;$C1560,IF($B1560=8,$C1560&amp;"（"&amp;$D1560&amp;"）",IF($B1560=9,$D1560,""))))))</f>
        <v>沼南高等学校</v>
      </c>
    </row>
    <row r="1561" spans="1:8">
      <c r="A1561" s="4">
        <v>3</v>
      </c>
      <c r="B1561" s="7">
        <v>1</v>
      </c>
      <c r="C1561" s="7" t="str">
        <f t="shared" si="48"/>
        <v>高等学校</v>
      </c>
      <c r="D1561" s="7" t="s">
        <v>8607</v>
      </c>
      <c r="E1561" s="8" t="s">
        <v>8608</v>
      </c>
      <c r="F1561" s="4" t="str">
        <f>IFERROR(IF(VALUE(LEFT($E1561,5))&gt;50000,"",_xlfn.XLOOKUP(IF(VALUE(LEFT($E1561,2))&gt;9,VALUE(LEFT($E1561,2)),"0"&amp;VALUE(LEFT($E1561,2))),Sheet1!$E:$E,Sheet1!$F:$F)),"")</f>
        <v>千葉県</v>
      </c>
      <c r="G1561" s="4" t="str">
        <f t="shared" si="49"/>
        <v>公立</v>
      </c>
      <c r="H1561" s="7" t="str">
        <f>IF($D1561="上記以外の高等学校等",_xlfn.XLOOKUP(IF(VALUE(LEFT($E1561,2))&gt;10,VALUE(LEFT($E1561,2)),"0"&amp;VALUE(LEFT($E1561,2))),Sheet1!$E:$E,Sheet1!$F:$F)&amp;"所在の"&amp;$D1561,IF(OR($B1561=1,$B1561=2),$D1561&amp;$C1561,IF($B1561=3,$D1561&amp;"学校",IF($B1561=6,_xlfn.TEXTBEFORE($D1561,"高専")&amp;$C1561,IF($B1561=8,$C1561&amp;"（"&amp;$D1561&amp;"）",IF($B1561=9,$D1561,""))))))</f>
        <v>稲毛高等学校</v>
      </c>
    </row>
    <row r="1562" spans="1:8">
      <c r="A1562" s="4">
        <v>2</v>
      </c>
      <c r="B1562" s="7">
        <v>1</v>
      </c>
      <c r="C1562" s="7" t="str">
        <f t="shared" si="48"/>
        <v>高等学校</v>
      </c>
      <c r="D1562" s="7" t="s">
        <v>8605</v>
      </c>
      <c r="E1562" s="8" t="s">
        <v>8606</v>
      </c>
      <c r="F1562" s="4" t="str">
        <f>IFERROR(IF(VALUE(LEFT($E1562,5))&gt;50000,"",_xlfn.XLOOKUP(IF(VALUE(LEFT($E1562,2))&gt;9,VALUE(LEFT($E1562,2)),"0"&amp;VALUE(LEFT($E1562,2))),Sheet1!$E:$E,Sheet1!$F:$F)),"")</f>
        <v>千葉県</v>
      </c>
      <c r="G1562" s="4" t="str">
        <f t="shared" si="49"/>
        <v>公立</v>
      </c>
      <c r="H1562" s="7" t="str">
        <f>IF($D1562="上記以外の高等学校等",_xlfn.XLOOKUP(IF(VALUE(LEFT($E1562,2))&gt;10,VALUE(LEFT($E1562,2)),"0"&amp;VALUE(LEFT($E1562,2))),Sheet1!$E:$E,Sheet1!$F:$F)&amp;"所在の"&amp;$D1562,IF(OR($B1562=1,$B1562=2),$D1562&amp;$C1562,IF($B1562=3,$D1562&amp;"学校",IF($B1562=6,_xlfn.TEXTBEFORE($D1562,"高専")&amp;$C1562,IF($B1562=8,$C1562&amp;"（"&amp;$D1562&amp;"）",IF($B1562=9,$D1562,""))))))</f>
        <v>八千代西高等学校</v>
      </c>
    </row>
    <row r="1563" spans="1:8">
      <c r="A1563" s="4">
        <v>2</v>
      </c>
      <c r="B1563" s="7">
        <v>1</v>
      </c>
      <c r="C1563" s="7" t="str">
        <f t="shared" si="48"/>
        <v>高等学校</v>
      </c>
      <c r="D1563" s="7" t="s">
        <v>8603</v>
      </c>
      <c r="E1563" s="8" t="s">
        <v>8604</v>
      </c>
      <c r="F1563" s="4" t="str">
        <f>IFERROR(IF(VALUE(LEFT($E1563,5))&gt;50000,"",_xlfn.XLOOKUP(IF(VALUE(LEFT($E1563,2))&gt;9,VALUE(LEFT($E1563,2)),"0"&amp;VALUE(LEFT($E1563,2))),Sheet1!$E:$E,Sheet1!$F:$F)),"")</f>
        <v>千葉県</v>
      </c>
      <c r="G1563" s="4" t="str">
        <f t="shared" si="49"/>
        <v>公立</v>
      </c>
      <c r="H1563" s="7" t="str">
        <f>IF($D1563="上記以外の高等学校等",_xlfn.XLOOKUP(IF(VALUE(LEFT($E1563,2))&gt;10,VALUE(LEFT($E1563,2)),"0"&amp;VALUE(LEFT($E1563,2))),Sheet1!$E:$E,Sheet1!$F:$F)&amp;"所在の"&amp;$D1563,IF(OR($B1563=1,$B1563=2),$D1563&amp;$C1563,IF($B1563=3,$D1563&amp;"学校",IF($B1563=6,_xlfn.TEXTBEFORE($D1563,"高専")&amp;$C1563,IF($B1563=8,$C1563&amp;"（"&amp;$D1563&amp;"）",IF($B1563=9,$D1563,""))))))</f>
        <v>船橋古和釜高等学校</v>
      </c>
    </row>
    <row r="1564" spans="1:8">
      <c r="A1564" s="4">
        <v>2</v>
      </c>
      <c r="B1564" s="7">
        <v>1</v>
      </c>
      <c r="C1564" s="7" t="str">
        <f t="shared" si="48"/>
        <v>高等学校</v>
      </c>
      <c r="D1564" s="7" t="s">
        <v>8601</v>
      </c>
      <c r="E1564" s="8" t="s">
        <v>8602</v>
      </c>
      <c r="F1564" s="4" t="str">
        <f>IFERROR(IF(VALUE(LEFT($E1564,5))&gt;50000,"",_xlfn.XLOOKUP(IF(VALUE(LEFT($E1564,2))&gt;9,VALUE(LEFT($E1564,2)),"0"&amp;VALUE(LEFT($E1564,2))),Sheet1!$E:$E,Sheet1!$F:$F)),"")</f>
        <v>千葉県</v>
      </c>
      <c r="G1564" s="4" t="str">
        <f t="shared" si="49"/>
        <v>公立</v>
      </c>
      <c r="H1564" s="7" t="str">
        <f>IF($D1564="上記以外の高等学校等",_xlfn.XLOOKUP(IF(VALUE(LEFT($E1564,2))&gt;10,VALUE(LEFT($E1564,2)),"0"&amp;VALUE(LEFT($E1564,2))),Sheet1!$E:$E,Sheet1!$F:$F)&amp;"所在の"&amp;$D1564,IF(OR($B1564=1,$B1564=2),$D1564&amp;$C1564,IF($B1564=3,$D1564&amp;"学校",IF($B1564=6,_xlfn.TEXTBEFORE($D1564,"高専")&amp;$C1564,IF($B1564=8,$C1564&amp;"（"&amp;$D1564&amp;"）",IF($B1564=9,$D1564,""))))))</f>
        <v>鎌ヶ谷西高等学校</v>
      </c>
    </row>
    <row r="1565" spans="1:8">
      <c r="A1565" s="4">
        <v>2</v>
      </c>
      <c r="B1565" s="7">
        <v>1</v>
      </c>
      <c r="C1565" s="7" t="str">
        <f t="shared" si="48"/>
        <v>高等学校</v>
      </c>
      <c r="D1565" s="7" t="s">
        <v>8599</v>
      </c>
      <c r="E1565" s="8" t="s">
        <v>8600</v>
      </c>
      <c r="F1565" s="4" t="str">
        <f>IFERROR(IF(VALUE(LEFT($E1565,5))&gt;50000,"",_xlfn.XLOOKUP(IF(VALUE(LEFT($E1565,2))&gt;9,VALUE(LEFT($E1565,2)),"0"&amp;VALUE(LEFT($E1565,2))),Sheet1!$E:$E,Sheet1!$F:$F)),"")</f>
        <v>千葉県</v>
      </c>
      <c r="G1565" s="4" t="str">
        <f t="shared" si="49"/>
        <v>公立</v>
      </c>
      <c r="H1565" s="7" t="str">
        <f>IF($D1565="上記以外の高等学校等",_xlfn.XLOOKUP(IF(VALUE(LEFT($E1565,2))&gt;10,VALUE(LEFT($E1565,2)),"0"&amp;VALUE(LEFT($E1565,2))),Sheet1!$E:$E,Sheet1!$F:$F)&amp;"所在の"&amp;$D1565,IF(OR($B1565=1,$B1565=2),$D1565&amp;$C1565,IF($B1565=3,$D1565&amp;"学校",IF($B1565=6,_xlfn.TEXTBEFORE($D1565,"高専")&amp;$C1565,IF($B1565=8,$C1565&amp;"（"&amp;$D1565&amp;"）",IF($B1565=9,$D1565,""))))))</f>
        <v>松戸馬橋高等学校</v>
      </c>
    </row>
    <row r="1566" spans="1:8">
      <c r="A1566" s="4">
        <v>2</v>
      </c>
      <c r="B1566" s="7">
        <v>1</v>
      </c>
      <c r="C1566" s="7" t="str">
        <f t="shared" si="48"/>
        <v>高等学校</v>
      </c>
      <c r="D1566" s="7" t="s">
        <v>8597</v>
      </c>
      <c r="E1566" s="8" t="s">
        <v>8598</v>
      </c>
      <c r="F1566" s="4" t="str">
        <f>IFERROR(IF(VALUE(LEFT($E1566,5))&gt;50000,"",_xlfn.XLOOKUP(IF(VALUE(LEFT($E1566,2))&gt;9,VALUE(LEFT($E1566,2)),"0"&amp;VALUE(LEFT($E1566,2))),Sheet1!$E:$E,Sheet1!$F:$F)),"")</f>
        <v>千葉県</v>
      </c>
      <c r="G1566" s="4" t="str">
        <f t="shared" si="49"/>
        <v>公立</v>
      </c>
      <c r="H1566" s="7" t="str">
        <f>IF($D1566="上記以外の高等学校等",_xlfn.XLOOKUP(IF(VALUE(LEFT($E1566,2))&gt;10,VALUE(LEFT($E1566,2)),"0"&amp;VALUE(LEFT($E1566,2))),Sheet1!$E:$E,Sheet1!$F:$F)&amp;"所在の"&amp;$D1566,IF(OR($B1566=1,$B1566=2),$D1566&amp;$C1566,IF($B1566=3,$D1566&amp;"学校",IF($B1566=6,_xlfn.TEXTBEFORE($D1566,"高専")&amp;$C1566,IF($B1566=8,$C1566&amp;"（"&amp;$D1566&amp;"）",IF($B1566=9,$D1566,""))))))</f>
        <v>成田北高等学校</v>
      </c>
    </row>
    <row r="1567" spans="1:8">
      <c r="A1567" s="4">
        <v>2</v>
      </c>
      <c r="B1567" s="7">
        <v>1</v>
      </c>
      <c r="C1567" s="7" t="str">
        <f t="shared" si="48"/>
        <v>高等学校</v>
      </c>
      <c r="D1567" s="7" t="s">
        <v>8595</v>
      </c>
      <c r="E1567" s="8" t="s">
        <v>8596</v>
      </c>
      <c r="F1567" s="4" t="str">
        <f>IFERROR(IF(VALUE(LEFT($E1567,5))&gt;50000,"",_xlfn.XLOOKUP(IF(VALUE(LEFT($E1567,2))&gt;9,VALUE(LEFT($E1567,2)),"0"&amp;VALUE(LEFT($E1567,2))),Sheet1!$E:$E,Sheet1!$F:$F)),"")</f>
        <v>千葉県</v>
      </c>
      <c r="G1567" s="4" t="str">
        <f t="shared" si="49"/>
        <v>公立</v>
      </c>
      <c r="H1567" s="7" t="str">
        <f>IF($D1567="上記以外の高等学校等",_xlfn.XLOOKUP(IF(VALUE(LEFT($E1567,2))&gt;10,VALUE(LEFT($E1567,2)),"0"&amp;VALUE(LEFT($E1567,2))),Sheet1!$E:$E,Sheet1!$F:$F)&amp;"所在の"&amp;$D1567,IF(OR($B1567=1,$B1567=2),$D1567&amp;$C1567,IF($B1567=3,$D1567&amp;"学校",IF($B1567=6,_xlfn.TEXTBEFORE($D1567,"高専")&amp;$C1567,IF($B1567=8,$C1567&amp;"（"&amp;$D1567&amp;"）",IF($B1567=9,$D1567,""))))))</f>
        <v>柏井高等学校</v>
      </c>
    </row>
    <row r="1568" spans="1:8">
      <c r="A1568" s="4">
        <v>2</v>
      </c>
      <c r="B1568" s="7">
        <v>1</v>
      </c>
      <c r="C1568" s="7" t="str">
        <f t="shared" si="48"/>
        <v>高等学校</v>
      </c>
      <c r="D1568" s="7" t="s">
        <v>8593</v>
      </c>
      <c r="E1568" s="8" t="s">
        <v>8594</v>
      </c>
      <c r="F1568" s="4" t="str">
        <f>IFERROR(IF(VALUE(LEFT($E1568,5))&gt;50000,"",_xlfn.XLOOKUP(IF(VALUE(LEFT($E1568,2))&gt;9,VALUE(LEFT($E1568,2)),"0"&amp;VALUE(LEFT($E1568,2))),Sheet1!$E:$E,Sheet1!$F:$F)),"")</f>
        <v>千葉県</v>
      </c>
      <c r="G1568" s="4" t="str">
        <f t="shared" si="49"/>
        <v>公立</v>
      </c>
      <c r="H1568" s="7" t="str">
        <f>IF($D1568="上記以外の高等学校等",_xlfn.XLOOKUP(IF(VALUE(LEFT($E1568,2))&gt;10,VALUE(LEFT($E1568,2)),"0"&amp;VALUE(LEFT($E1568,2))),Sheet1!$E:$E,Sheet1!$F:$F)&amp;"所在の"&amp;$D1568,IF(OR($B1568=1,$B1568=2),$D1568&amp;$C1568,IF($B1568=3,$D1568&amp;"学校",IF($B1568=6,_xlfn.TEXTBEFORE($D1568,"高専")&amp;$C1568,IF($B1568=8,$C1568&amp;"（"&amp;$D1568&amp;"）",IF($B1568=9,$D1568,""))))))</f>
        <v>船橋法典高等学校</v>
      </c>
    </row>
    <row r="1569" spans="1:8">
      <c r="A1569" s="4">
        <v>2</v>
      </c>
      <c r="B1569" s="7">
        <v>1</v>
      </c>
      <c r="C1569" s="7" t="str">
        <f t="shared" si="48"/>
        <v>高等学校</v>
      </c>
      <c r="D1569" s="7" t="s">
        <v>8591</v>
      </c>
      <c r="E1569" s="8" t="s">
        <v>8592</v>
      </c>
      <c r="F1569" s="4" t="str">
        <f>IFERROR(IF(VALUE(LEFT($E1569,5))&gt;50000,"",_xlfn.XLOOKUP(IF(VALUE(LEFT($E1569,2))&gt;9,VALUE(LEFT($E1569,2)),"0"&amp;VALUE(LEFT($E1569,2))),Sheet1!$E:$E,Sheet1!$F:$F)),"")</f>
        <v>千葉県</v>
      </c>
      <c r="G1569" s="4" t="str">
        <f t="shared" si="49"/>
        <v>公立</v>
      </c>
      <c r="H1569" s="7" t="str">
        <f>IF($D1569="上記以外の高等学校等",_xlfn.XLOOKUP(IF(VALUE(LEFT($E1569,2))&gt;10,VALUE(LEFT($E1569,2)),"0"&amp;VALUE(LEFT($E1569,2))),Sheet1!$E:$E,Sheet1!$F:$F)&amp;"所在の"&amp;$D1569,IF(OR($B1569=1,$B1569=2),$D1569&amp;$C1569,IF($B1569=3,$D1569&amp;"学校",IF($B1569=6,_xlfn.TEXTBEFORE($D1569,"高専")&amp;$C1569,IF($B1569=8,$C1569&amp;"（"&amp;$D1569&amp;"）",IF($B1569=9,$D1569,""))))))</f>
        <v>市川南高等学校</v>
      </c>
    </row>
    <row r="1570" spans="1:8">
      <c r="A1570" s="4">
        <v>2</v>
      </c>
      <c r="B1570" s="7">
        <v>1</v>
      </c>
      <c r="C1570" s="7" t="str">
        <f t="shared" si="48"/>
        <v>高等学校</v>
      </c>
      <c r="D1570" s="7" t="s">
        <v>8589</v>
      </c>
      <c r="E1570" s="8" t="s">
        <v>8590</v>
      </c>
      <c r="F1570" s="4" t="str">
        <f>IFERROR(IF(VALUE(LEFT($E1570,5))&gt;50000,"",_xlfn.XLOOKUP(IF(VALUE(LEFT($E1570,2))&gt;9,VALUE(LEFT($E1570,2)),"0"&amp;VALUE(LEFT($E1570,2))),Sheet1!$E:$E,Sheet1!$F:$F)),"")</f>
        <v>千葉県</v>
      </c>
      <c r="G1570" s="4" t="str">
        <f t="shared" si="49"/>
        <v>公立</v>
      </c>
      <c r="H1570" s="7" t="str">
        <f>IF($D1570="上記以外の高等学校等",_xlfn.XLOOKUP(IF(VALUE(LEFT($E1570,2))&gt;10,VALUE(LEFT($E1570,2)),"0"&amp;VALUE(LEFT($E1570,2))),Sheet1!$E:$E,Sheet1!$F:$F)&amp;"所在の"&amp;$D1570,IF(OR($B1570=1,$B1570=2),$D1570&amp;$C1570,IF($B1570=3,$D1570&amp;"学校",IF($B1570=6,_xlfn.TEXTBEFORE($D1570,"高専")&amp;$C1570,IF($B1570=8,$C1570&amp;"（"&amp;$D1570&amp;"）",IF($B1570=9,$D1570,""))))))</f>
        <v>柏中央高等学校</v>
      </c>
    </row>
    <row r="1571" spans="1:8">
      <c r="A1571" s="4">
        <v>2</v>
      </c>
      <c r="B1571" s="7">
        <v>1</v>
      </c>
      <c r="C1571" s="7" t="str">
        <f t="shared" si="48"/>
        <v>高等学校</v>
      </c>
      <c r="D1571" s="7" t="s">
        <v>8587</v>
      </c>
      <c r="E1571" s="8" t="s">
        <v>8588</v>
      </c>
      <c r="F1571" s="4" t="str">
        <f>IFERROR(IF(VALUE(LEFT($E1571,5))&gt;50000,"",_xlfn.XLOOKUP(IF(VALUE(LEFT($E1571,2))&gt;9,VALUE(LEFT($E1571,2)),"0"&amp;VALUE(LEFT($E1571,2))),Sheet1!$E:$E,Sheet1!$F:$F)),"")</f>
        <v>千葉県</v>
      </c>
      <c r="G1571" s="4" t="str">
        <f t="shared" si="49"/>
        <v>公立</v>
      </c>
      <c r="H1571" s="7" t="str">
        <f>IF($D1571="上記以外の高等学校等",_xlfn.XLOOKUP(IF(VALUE(LEFT($E1571,2))&gt;10,VALUE(LEFT($E1571,2)),"0"&amp;VALUE(LEFT($E1571,2))),Sheet1!$E:$E,Sheet1!$F:$F)&amp;"所在の"&amp;$D1571,IF(OR($B1571=1,$B1571=2),$D1571&amp;$C1571,IF($B1571=3,$D1571&amp;"学校",IF($B1571=6,_xlfn.TEXTBEFORE($D1571,"高専")&amp;$C1571,IF($B1571=8,$C1571&amp;"（"&amp;$D1571&amp;"）",IF($B1571=9,$D1571,""))))))</f>
        <v>千葉大宮高等学校</v>
      </c>
    </row>
    <row r="1572" spans="1:8">
      <c r="A1572" s="4">
        <v>2</v>
      </c>
      <c r="B1572" s="7">
        <v>1</v>
      </c>
      <c r="C1572" s="7" t="str">
        <f t="shared" si="48"/>
        <v>高等学校</v>
      </c>
      <c r="D1572" s="7" t="s">
        <v>8585</v>
      </c>
      <c r="E1572" s="8" t="s">
        <v>8586</v>
      </c>
      <c r="F1572" s="4" t="str">
        <f>IFERROR(IF(VALUE(LEFT($E1572,5))&gt;50000,"",_xlfn.XLOOKUP(IF(VALUE(LEFT($E1572,2))&gt;9,VALUE(LEFT($E1572,2)),"0"&amp;VALUE(LEFT($E1572,2))),Sheet1!$E:$E,Sheet1!$F:$F)),"")</f>
        <v>千葉県</v>
      </c>
      <c r="G1572" s="4" t="str">
        <f t="shared" si="49"/>
        <v>公立</v>
      </c>
      <c r="H1572" s="7" t="str">
        <f>IF($D1572="上記以外の高等学校等",_xlfn.XLOOKUP(IF(VALUE(LEFT($E1572,2))&gt;10,VALUE(LEFT($E1572,2)),"0"&amp;VALUE(LEFT($E1572,2))),Sheet1!$E:$E,Sheet1!$F:$F)&amp;"所在の"&amp;$D1572,IF(OR($B1572=1,$B1572=2),$D1572&amp;$C1572,IF($B1572=3,$D1572&amp;"学校",IF($B1572=6,_xlfn.TEXTBEFORE($D1572,"高専")&amp;$C1572,IF($B1572=8,$C1572&amp;"（"&amp;$D1572&amp;"）",IF($B1572=9,$D1572,""))))))</f>
        <v>土気高等学校</v>
      </c>
    </row>
    <row r="1573" spans="1:8">
      <c r="A1573" s="4">
        <v>2</v>
      </c>
      <c r="B1573" s="7">
        <v>1</v>
      </c>
      <c r="C1573" s="7" t="str">
        <f t="shared" si="48"/>
        <v>高等学校</v>
      </c>
      <c r="D1573" s="7" t="s">
        <v>8583</v>
      </c>
      <c r="E1573" s="8" t="s">
        <v>8584</v>
      </c>
      <c r="F1573" s="4" t="str">
        <f>IFERROR(IF(VALUE(LEFT($E1573,5))&gt;50000,"",_xlfn.XLOOKUP(IF(VALUE(LEFT($E1573,2))&gt;9,VALUE(LEFT($E1573,2)),"0"&amp;VALUE(LEFT($E1573,2))),Sheet1!$E:$E,Sheet1!$F:$F)),"")</f>
        <v>千葉県</v>
      </c>
      <c r="G1573" s="4" t="str">
        <f t="shared" si="49"/>
        <v>公立</v>
      </c>
      <c r="H1573" s="7" t="str">
        <f>IF($D1573="上記以外の高等学校等",_xlfn.XLOOKUP(IF(VALUE(LEFT($E1573,2))&gt;10,VALUE(LEFT($E1573,2)),"0"&amp;VALUE(LEFT($E1573,2))),Sheet1!$E:$E,Sheet1!$F:$F)&amp;"所在の"&amp;$D1573,IF(OR($B1573=1,$B1573=2),$D1573&amp;$C1573,IF($B1573=3,$D1573&amp;"学校",IF($B1573=6,_xlfn.TEXTBEFORE($D1573,"高専")&amp;$C1573,IF($B1573=8,$C1573&amp;"（"&amp;$D1573&amp;"）",IF($B1573=9,$D1573,""))))))</f>
        <v>実籾高等学校</v>
      </c>
    </row>
    <row r="1574" spans="1:8">
      <c r="A1574" s="4">
        <v>2</v>
      </c>
      <c r="B1574" s="7">
        <v>1</v>
      </c>
      <c r="C1574" s="7" t="str">
        <f t="shared" si="48"/>
        <v>高等学校</v>
      </c>
      <c r="D1574" s="7" t="s">
        <v>8581</v>
      </c>
      <c r="E1574" s="8" t="s">
        <v>8582</v>
      </c>
      <c r="F1574" s="4" t="str">
        <f>IFERROR(IF(VALUE(LEFT($E1574,5))&gt;50000,"",_xlfn.XLOOKUP(IF(VALUE(LEFT($E1574,2))&gt;9,VALUE(LEFT($E1574,2)),"0"&amp;VALUE(LEFT($E1574,2))),Sheet1!$E:$E,Sheet1!$F:$F)),"")</f>
        <v>千葉県</v>
      </c>
      <c r="G1574" s="4" t="str">
        <f t="shared" si="49"/>
        <v>公立</v>
      </c>
      <c r="H1574" s="7" t="str">
        <f>IF($D1574="上記以外の高等学校等",_xlfn.XLOOKUP(IF(VALUE(LEFT($E1574,2))&gt;10,VALUE(LEFT($E1574,2)),"0"&amp;VALUE(LEFT($E1574,2))),Sheet1!$E:$E,Sheet1!$F:$F)&amp;"所在の"&amp;$D1574,IF(OR($B1574=1,$B1574=2),$D1574&amp;$C1574,IF($B1574=3,$D1574&amp;"学校",IF($B1574=6,_xlfn.TEXTBEFORE($D1574,"高専")&amp;$C1574,IF($B1574=8,$C1574&amp;"（"&amp;$D1574&amp;"）",IF($B1574=9,$D1574,""))))))</f>
        <v>船橋豊富高等学校</v>
      </c>
    </row>
    <row r="1575" spans="1:8">
      <c r="A1575" s="4">
        <v>2</v>
      </c>
      <c r="B1575" s="7">
        <v>1</v>
      </c>
      <c r="C1575" s="7" t="str">
        <f t="shared" si="48"/>
        <v>高等学校</v>
      </c>
      <c r="D1575" s="7" t="s">
        <v>8579</v>
      </c>
      <c r="E1575" s="8" t="s">
        <v>8580</v>
      </c>
      <c r="F1575" s="4" t="str">
        <f>IFERROR(IF(VALUE(LEFT($E1575,5))&gt;50000,"",_xlfn.XLOOKUP(IF(VALUE(LEFT($E1575,2))&gt;9,VALUE(LEFT($E1575,2)),"0"&amp;VALUE(LEFT($E1575,2))),Sheet1!$E:$E,Sheet1!$F:$F)),"")</f>
        <v>千葉県</v>
      </c>
      <c r="G1575" s="4" t="str">
        <f t="shared" si="49"/>
        <v>公立</v>
      </c>
      <c r="H1575" s="7" t="str">
        <f>IF($D1575="上記以外の高等学校等",_xlfn.XLOOKUP(IF(VALUE(LEFT($E1575,2))&gt;10,VALUE(LEFT($E1575,2)),"0"&amp;VALUE(LEFT($E1575,2))),Sheet1!$E:$E,Sheet1!$F:$F)&amp;"所在の"&amp;$D1575,IF(OR($B1575=1,$B1575=2),$D1575&amp;$C1575,IF($B1575=3,$D1575&amp;"学校",IF($B1575=6,_xlfn.TEXTBEFORE($D1575,"高専")&amp;$C1575,IF($B1575=8,$C1575&amp;"（"&amp;$D1575&amp;"）",IF($B1575=9,$D1575,""))))))</f>
        <v>松戸向陽高等学校</v>
      </c>
    </row>
    <row r="1576" spans="1:8">
      <c r="A1576" s="4">
        <v>2</v>
      </c>
      <c r="B1576" s="7">
        <v>1</v>
      </c>
      <c r="C1576" s="7" t="str">
        <f t="shared" si="48"/>
        <v>高等学校</v>
      </c>
      <c r="D1576" s="7" t="s">
        <v>8577</v>
      </c>
      <c r="E1576" s="8" t="s">
        <v>8578</v>
      </c>
      <c r="F1576" s="4" t="str">
        <f>IFERROR(IF(VALUE(LEFT($E1576,5))&gt;50000,"",_xlfn.XLOOKUP(IF(VALUE(LEFT($E1576,2))&gt;9,VALUE(LEFT($E1576,2)),"0"&amp;VALUE(LEFT($E1576,2))),Sheet1!$E:$E,Sheet1!$F:$F)),"")</f>
        <v>千葉県</v>
      </c>
      <c r="G1576" s="4" t="str">
        <f t="shared" si="49"/>
        <v>公立</v>
      </c>
      <c r="H1576" s="7" t="str">
        <f>IF($D1576="上記以外の高等学校等",_xlfn.XLOOKUP(IF(VALUE(LEFT($E1576,2))&gt;10,VALUE(LEFT($E1576,2)),"0"&amp;VALUE(LEFT($E1576,2))),Sheet1!$E:$E,Sheet1!$F:$F)&amp;"所在の"&amp;$D1576,IF(OR($B1576=1,$B1576=2),$D1576&amp;$C1576,IF($B1576=3,$D1576&amp;"学校",IF($B1576=6,_xlfn.TEXTBEFORE($D1576,"高専")&amp;$C1576,IF($B1576=8,$C1576&amp;"（"&amp;$D1576&amp;"）",IF($B1576=9,$D1576,""))))))</f>
        <v>流山南高等学校</v>
      </c>
    </row>
    <row r="1577" spans="1:8">
      <c r="A1577" s="4">
        <v>2</v>
      </c>
      <c r="B1577" s="7">
        <v>1</v>
      </c>
      <c r="C1577" s="7" t="str">
        <f t="shared" si="48"/>
        <v>高等学校</v>
      </c>
      <c r="D1577" s="7" t="s">
        <v>8575</v>
      </c>
      <c r="E1577" s="8" t="s">
        <v>8576</v>
      </c>
      <c r="F1577" s="4" t="str">
        <f>IFERROR(IF(VALUE(LEFT($E1577,5))&gt;50000,"",_xlfn.XLOOKUP(IF(VALUE(LEFT($E1577,2))&gt;9,VALUE(LEFT($E1577,2)),"0"&amp;VALUE(LEFT($E1577,2))),Sheet1!$E:$E,Sheet1!$F:$F)),"")</f>
        <v>千葉県</v>
      </c>
      <c r="G1577" s="4" t="str">
        <f t="shared" si="49"/>
        <v>公立</v>
      </c>
      <c r="H1577" s="7" t="str">
        <f>IF($D1577="上記以外の高等学校等",_xlfn.XLOOKUP(IF(VALUE(LEFT($E1577,2))&gt;10,VALUE(LEFT($E1577,2)),"0"&amp;VALUE(LEFT($E1577,2))),Sheet1!$E:$E,Sheet1!$F:$F)&amp;"所在の"&amp;$D1577,IF(OR($B1577=1,$B1577=2),$D1577&amp;$C1577,IF($B1577=3,$D1577&amp;"学校",IF($B1577=6,_xlfn.TEXTBEFORE($D1577,"高専")&amp;$C1577,IF($B1577=8,$C1577&amp;"（"&amp;$D1577&amp;"）",IF($B1577=9,$D1577,""))))))</f>
        <v>白井高等学校</v>
      </c>
    </row>
    <row r="1578" spans="1:8">
      <c r="A1578" s="4">
        <v>2</v>
      </c>
      <c r="B1578" s="7">
        <v>1</v>
      </c>
      <c r="C1578" s="7" t="str">
        <f t="shared" si="48"/>
        <v>高等学校</v>
      </c>
      <c r="D1578" s="7" t="s">
        <v>8573</v>
      </c>
      <c r="E1578" s="8" t="s">
        <v>8574</v>
      </c>
      <c r="F1578" s="4" t="str">
        <f>IFERROR(IF(VALUE(LEFT($E1578,5))&gt;50000,"",_xlfn.XLOOKUP(IF(VALUE(LEFT($E1578,2))&gt;9,VALUE(LEFT($E1578,2)),"0"&amp;VALUE(LEFT($E1578,2))),Sheet1!$E:$E,Sheet1!$F:$F)),"")</f>
        <v>千葉県</v>
      </c>
      <c r="G1578" s="4" t="str">
        <f t="shared" si="49"/>
        <v>公立</v>
      </c>
      <c r="H1578" s="7" t="str">
        <f>IF($D1578="上記以外の高等学校等",_xlfn.XLOOKUP(IF(VALUE(LEFT($E1578,2))&gt;10,VALUE(LEFT($E1578,2)),"0"&amp;VALUE(LEFT($E1578,2))),Sheet1!$E:$E,Sheet1!$F:$F)&amp;"所在の"&amp;$D1578,IF(OR($B1578=1,$B1578=2),$D1578&amp;$C1578,IF($B1578=3,$D1578&amp;"学校",IF($B1578=6,_xlfn.TEXTBEFORE($D1578,"高専")&amp;$C1578,IF($B1578=8,$C1578&amp;"（"&amp;$D1578&amp;"）",IF($B1578=9,$D1578,""))))))</f>
        <v>佐倉南高等学校</v>
      </c>
    </row>
    <row r="1579" spans="1:8">
      <c r="A1579" s="4">
        <v>2</v>
      </c>
      <c r="B1579" s="7">
        <v>1</v>
      </c>
      <c r="C1579" s="7" t="str">
        <f t="shared" si="48"/>
        <v>高等学校</v>
      </c>
      <c r="D1579" s="7" t="s">
        <v>8571</v>
      </c>
      <c r="E1579" s="8" t="s">
        <v>8572</v>
      </c>
      <c r="F1579" s="4" t="str">
        <f>IFERROR(IF(VALUE(LEFT($E1579,5))&gt;50000,"",_xlfn.XLOOKUP(IF(VALUE(LEFT($E1579,2))&gt;9,VALUE(LEFT($E1579,2)),"0"&amp;VALUE(LEFT($E1579,2))),Sheet1!$E:$E,Sheet1!$F:$F)),"")</f>
        <v>千葉県</v>
      </c>
      <c r="G1579" s="4" t="str">
        <f t="shared" si="49"/>
        <v>公立</v>
      </c>
      <c r="H1579" s="7" t="str">
        <f>IF($D1579="上記以外の高等学校等",_xlfn.XLOOKUP(IF(VALUE(LEFT($E1579,2))&gt;10,VALUE(LEFT($E1579,2)),"0"&amp;VALUE(LEFT($E1579,2))),Sheet1!$E:$E,Sheet1!$F:$F)&amp;"所在の"&amp;$D1579,IF(OR($B1579=1,$B1579=2),$D1579&amp;$C1579,IF($B1579=3,$D1579&amp;"学校",IF($B1579=6,_xlfn.TEXTBEFORE($D1579,"高専")&amp;$C1579,IF($B1579=8,$C1579&amp;"（"&amp;$D1579&amp;"）",IF($B1579=9,$D1579,""))))))</f>
        <v>市原八幡高等学校</v>
      </c>
    </row>
    <row r="1580" spans="1:8">
      <c r="A1580" s="4">
        <v>2</v>
      </c>
      <c r="B1580" s="7">
        <v>1</v>
      </c>
      <c r="C1580" s="7" t="str">
        <f t="shared" si="48"/>
        <v>高等学校</v>
      </c>
      <c r="D1580" s="7" t="s">
        <v>8569</v>
      </c>
      <c r="E1580" s="8" t="s">
        <v>8570</v>
      </c>
      <c r="F1580" s="4" t="str">
        <f>IFERROR(IF(VALUE(LEFT($E1580,5))&gt;50000,"",_xlfn.XLOOKUP(IF(VALUE(LEFT($E1580,2))&gt;9,VALUE(LEFT($E1580,2)),"0"&amp;VALUE(LEFT($E1580,2))),Sheet1!$E:$E,Sheet1!$F:$F)),"")</f>
        <v>千葉県</v>
      </c>
      <c r="G1580" s="4" t="str">
        <f t="shared" si="49"/>
        <v>公立</v>
      </c>
      <c r="H1580" s="7" t="str">
        <f>IF($D1580="上記以外の高等学校等",_xlfn.XLOOKUP(IF(VALUE(LEFT($E1580,2))&gt;10,VALUE(LEFT($E1580,2)),"0"&amp;VALUE(LEFT($E1580,2))),Sheet1!$E:$E,Sheet1!$F:$F)&amp;"所在の"&amp;$D1580,IF(OR($B1580=1,$B1580=2),$D1580&amp;$C1580,IF($B1580=3,$D1580&amp;"学校",IF($B1580=6,_xlfn.TEXTBEFORE($D1580,"高専")&amp;$C1580,IF($B1580=8,$C1580&amp;"（"&amp;$D1580&amp;"）",IF($B1580=9,$D1580,""))))))</f>
        <v>千葉西高等学校</v>
      </c>
    </row>
    <row r="1581" spans="1:8">
      <c r="A1581" s="4">
        <v>2</v>
      </c>
      <c r="B1581" s="7">
        <v>1</v>
      </c>
      <c r="C1581" s="7" t="str">
        <f t="shared" si="48"/>
        <v>高等学校</v>
      </c>
      <c r="D1581" s="7" t="s">
        <v>8567</v>
      </c>
      <c r="E1581" s="8" t="s">
        <v>8568</v>
      </c>
      <c r="F1581" s="4" t="str">
        <f>IFERROR(IF(VALUE(LEFT($E1581,5))&gt;50000,"",_xlfn.XLOOKUP(IF(VALUE(LEFT($E1581,2))&gt;9,VALUE(LEFT($E1581,2)),"0"&amp;VALUE(LEFT($E1581,2))),Sheet1!$E:$E,Sheet1!$F:$F)),"")</f>
        <v>千葉県</v>
      </c>
      <c r="G1581" s="4" t="str">
        <f t="shared" si="49"/>
        <v>公立</v>
      </c>
      <c r="H1581" s="7" t="str">
        <f>IF($D1581="上記以外の高等学校等",_xlfn.XLOOKUP(IF(VALUE(LEFT($E1581,2))&gt;10,VALUE(LEFT($E1581,2)),"0"&amp;VALUE(LEFT($E1581,2))),Sheet1!$E:$E,Sheet1!$F:$F)&amp;"所在の"&amp;$D1581,IF(OR($B1581=1,$B1581=2),$D1581&amp;$C1581,IF($B1581=3,$D1581&amp;"学校",IF($B1581=6,_xlfn.TEXTBEFORE($D1581,"高専")&amp;$C1581,IF($B1581=8,$C1581&amp;"（"&amp;$D1581&amp;"）",IF($B1581=9,$D1581,""))))))</f>
        <v>浦安南高等学校</v>
      </c>
    </row>
    <row r="1582" spans="1:8">
      <c r="A1582" s="4">
        <v>2</v>
      </c>
      <c r="B1582" s="7">
        <v>1</v>
      </c>
      <c r="C1582" s="7" t="str">
        <f t="shared" si="48"/>
        <v>高等学校</v>
      </c>
      <c r="D1582" s="7" t="s">
        <v>8565</v>
      </c>
      <c r="E1582" s="8" t="s">
        <v>8566</v>
      </c>
      <c r="F1582" s="4" t="str">
        <f>IFERROR(IF(VALUE(LEFT($E1582,5))&gt;50000,"",_xlfn.XLOOKUP(IF(VALUE(LEFT($E1582,2))&gt;9,VALUE(LEFT($E1582,2)),"0"&amp;VALUE(LEFT($E1582,2))),Sheet1!$E:$E,Sheet1!$F:$F)),"")</f>
        <v>千葉県</v>
      </c>
      <c r="G1582" s="4" t="str">
        <f t="shared" si="49"/>
        <v>公立</v>
      </c>
      <c r="H1582" s="7" t="str">
        <f>IF($D1582="上記以外の高等学校等",_xlfn.XLOOKUP(IF(VALUE(LEFT($E1582,2))&gt;10,VALUE(LEFT($E1582,2)),"0"&amp;VALUE(LEFT($E1582,2))),Sheet1!$E:$E,Sheet1!$F:$F)&amp;"所在の"&amp;$D1582,IF(OR($B1582=1,$B1582=2),$D1582&amp;$C1582,IF($B1582=3,$D1582&amp;"学校",IF($B1582=6,_xlfn.TEXTBEFORE($D1582,"高専")&amp;$C1582,IF($B1582=8,$C1582&amp;"（"&amp;$D1582&amp;"）",IF($B1582=9,$D1582,""))))))</f>
        <v>我孫子東高等学校</v>
      </c>
    </row>
    <row r="1583" spans="1:8">
      <c r="A1583" s="4">
        <v>2</v>
      </c>
      <c r="B1583" s="7">
        <v>1</v>
      </c>
      <c r="C1583" s="7" t="str">
        <f t="shared" si="48"/>
        <v>高等学校</v>
      </c>
      <c r="D1583" s="7" t="s">
        <v>8563</v>
      </c>
      <c r="E1583" s="8" t="s">
        <v>8564</v>
      </c>
      <c r="F1583" s="4" t="str">
        <f>IFERROR(IF(VALUE(LEFT($E1583,5))&gt;50000,"",_xlfn.XLOOKUP(IF(VALUE(LEFT($E1583,2))&gt;9,VALUE(LEFT($E1583,2)),"0"&amp;VALUE(LEFT($E1583,2))),Sheet1!$E:$E,Sheet1!$F:$F)),"")</f>
        <v>千葉県</v>
      </c>
      <c r="G1583" s="4" t="str">
        <f t="shared" si="49"/>
        <v>公立</v>
      </c>
      <c r="H1583" s="7" t="str">
        <f>IF($D1583="上記以外の高等学校等",_xlfn.XLOOKUP(IF(VALUE(LEFT($E1583,2))&gt;10,VALUE(LEFT($E1583,2)),"0"&amp;VALUE(LEFT($E1583,2))),Sheet1!$E:$E,Sheet1!$F:$F)&amp;"所在の"&amp;$D1583,IF(OR($B1583=1,$B1583=2),$D1583&amp;$C1583,IF($B1583=3,$D1583&amp;"学校",IF($B1583=6,_xlfn.TEXTBEFORE($D1583,"高専")&amp;$C1583,IF($B1583=8,$C1583&amp;"（"&amp;$D1583&amp;"）",IF($B1583=9,$D1583,""))))))</f>
        <v>沼南高柳高等学校</v>
      </c>
    </row>
    <row r="1584" spans="1:8">
      <c r="A1584" s="4">
        <v>2</v>
      </c>
      <c r="B1584" s="7">
        <v>1</v>
      </c>
      <c r="C1584" s="7" t="str">
        <f t="shared" si="48"/>
        <v>高等学校</v>
      </c>
      <c r="D1584" s="7" t="s">
        <v>8561</v>
      </c>
      <c r="E1584" s="8" t="s">
        <v>8562</v>
      </c>
      <c r="F1584" s="4" t="str">
        <f>IFERROR(IF(VALUE(LEFT($E1584,5))&gt;50000,"",_xlfn.XLOOKUP(IF(VALUE(LEFT($E1584,2))&gt;9,VALUE(LEFT($E1584,2)),"0"&amp;VALUE(LEFT($E1584,2))),Sheet1!$E:$E,Sheet1!$F:$F)),"")</f>
        <v>千葉県</v>
      </c>
      <c r="G1584" s="4" t="str">
        <f t="shared" si="49"/>
        <v>公立</v>
      </c>
      <c r="H1584" s="7" t="str">
        <f>IF($D1584="上記以外の高等学校等",_xlfn.XLOOKUP(IF(VALUE(LEFT($E1584,2))&gt;10,VALUE(LEFT($E1584,2)),"0"&amp;VALUE(LEFT($E1584,2))),Sheet1!$E:$E,Sheet1!$F:$F)&amp;"所在の"&amp;$D1584,IF(OR($B1584=1,$B1584=2),$D1584&amp;$C1584,IF($B1584=3,$D1584&amp;"学校",IF($B1584=6,_xlfn.TEXTBEFORE($D1584,"高専")&amp;$C1584,IF($B1584=8,$C1584&amp;"（"&amp;$D1584&amp;"）",IF($B1584=9,$D1584,""))))))</f>
        <v>犢橋高等学校</v>
      </c>
    </row>
    <row r="1585" spans="1:8">
      <c r="A1585" s="4">
        <v>2</v>
      </c>
      <c r="B1585" s="7">
        <v>1</v>
      </c>
      <c r="C1585" s="7" t="str">
        <f t="shared" si="48"/>
        <v>高等学校</v>
      </c>
      <c r="D1585" s="7" t="s">
        <v>8559</v>
      </c>
      <c r="E1585" s="8" t="s">
        <v>8560</v>
      </c>
      <c r="F1585" s="4" t="str">
        <f>IFERROR(IF(VALUE(LEFT($E1585,5))&gt;50000,"",_xlfn.XLOOKUP(IF(VALUE(LEFT($E1585,2))&gt;9,VALUE(LEFT($E1585,2)),"0"&amp;VALUE(LEFT($E1585,2))),Sheet1!$E:$E,Sheet1!$F:$F)),"")</f>
        <v>千葉県</v>
      </c>
      <c r="G1585" s="4" t="str">
        <f t="shared" si="49"/>
        <v>公立</v>
      </c>
      <c r="H1585" s="7" t="str">
        <f>IF($D1585="上記以外の高等学校等",_xlfn.XLOOKUP(IF(VALUE(LEFT($E1585,2))&gt;10,VALUE(LEFT($E1585,2)),"0"&amp;VALUE(LEFT($E1585,2))),Sheet1!$E:$E,Sheet1!$F:$F)&amp;"所在の"&amp;$D1585,IF(OR($B1585=1,$B1585=2),$D1585&amp;$C1585,IF($B1585=3,$D1585&amp;"学校",IF($B1585=6,_xlfn.TEXTBEFORE($D1585,"高専")&amp;$C1585,IF($B1585=8,$C1585&amp;"（"&amp;$D1585&amp;"）",IF($B1585=9,$D1585,""))))))</f>
        <v>船橋北高等学校</v>
      </c>
    </row>
    <row r="1586" spans="1:8">
      <c r="A1586" s="4">
        <v>2</v>
      </c>
      <c r="B1586" s="7">
        <v>1</v>
      </c>
      <c r="C1586" s="7" t="str">
        <f t="shared" si="48"/>
        <v>高等学校</v>
      </c>
      <c r="D1586" s="7" t="s">
        <v>8557</v>
      </c>
      <c r="E1586" s="8" t="s">
        <v>8558</v>
      </c>
      <c r="F1586" s="4" t="str">
        <f>IFERROR(IF(VALUE(LEFT($E1586,5))&gt;50000,"",_xlfn.XLOOKUP(IF(VALUE(LEFT($E1586,2))&gt;9,VALUE(LEFT($E1586,2)),"0"&amp;VALUE(LEFT($E1586,2))),Sheet1!$E:$E,Sheet1!$F:$F)),"")</f>
        <v>千葉県</v>
      </c>
      <c r="G1586" s="4" t="str">
        <f t="shared" si="49"/>
        <v>公立</v>
      </c>
      <c r="H1586" s="7" t="str">
        <f>IF($D1586="上記以外の高等学校等",_xlfn.XLOOKUP(IF(VALUE(LEFT($E1586,2))&gt;10,VALUE(LEFT($E1586,2)),"0"&amp;VALUE(LEFT($E1586,2))),Sheet1!$E:$E,Sheet1!$F:$F)&amp;"所在の"&amp;$D1586,IF(OR($B1586=1,$B1586=2),$D1586&amp;$C1586,IF($B1586=3,$D1586&amp;"学校",IF($B1586=6,_xlfn.TEXTBEFORE($D1586,"高専")&amp;$C1586,IF($B1586=8,$C1586&amp;"（"&amp;$D1586&amp;"）",IF($B1586=9,$D1586,""))))))</f>
        <v>市川昴高等学校</v>
      </c>
    </row>
    <row r="1587" spans="1:8">
      <c r="A1587" s="4">
        <v>2</v>
      </c>
      <c r="B1587" s="7">
        <v>1</v>
      </c>
      <c r="C1587" s="7" t="str">
        <f t="shared" si="48"/>
        <v>高等学校</v>
      </c>
      <c r="D1587" s="7" t="s">
        <v>8555</v>
      </c>
      <c r="E1587" s="8" t="s">
        <v>8556</v>
      </c>
      <c r="F1587" s="4" t="str">
        <f>IFERROR(IF(VALUE(LEFT($E1587,5))&gt;50000,"",_xlfn.XLOOKUP(IF(VALUE(LEFT($E1587,2))&gt;9,VALUE(LEFT($E1587,2)),"0"&amp;VALUE(LEFT($E1587,2))),Sheet1!$E:$E,Sheet1!$F:$F)),"")</f>
        <v>千葉県</v>
      </c>
      <c r="G1587" s="4" t="str">
        <f t="shared" si="49"/>
        <v>公立</v>
      </c>
      <c r="H1587" s="7" t="str">
        <f>IF($D1587="上記以外の高等学校等",_xlfn.XLOOKUP(IF(VALUE(LEFT($E1587,2))&gt;10,VALUE(LEFT($E1587,2)),"0"&amp;VALUE(LEFT($E1587,2))),Sheet1!$E:$E,Sheet1!$F:$F)&amp;"所在の"&amp;$D1587,IF(OR($B1587=1,$B1587=2),$D1587&amp;$C1587,IF($B1587=3,$D1587&amp;"学校",IF($B1587=6,_xlfn.TEXTBEFORE($D1587,"高専")&amp;$C1587,IF($B1587=8,$C1587&amp;"（"&amp;$D1587&amp;"）",IF($B1587=9,$D1587,""))))))</f>
        <v>流山北高等学校</v>
      </c>
    </row>
    <row r="1588" spans="1:8">
      <c r="A1588" s="4">
        <v>2</v>
      </c>
      <c r="B1588" s="7">
        <v>1</v>
      </c>
      <c r="C1588" s="7" t="str">
        <f t="shared" si="48"/>
        <v>高等学校</v>
      </c>
      <c r="D1588" s="7" t="s">
        <v>8553</v>
      </c>
      <c r="E1588" s="8" t="s">
        <v>8554</v>
      </c>
      <c r="F1588" s="4" t="str">
        <f>IFERROR(IF(VALUE(LEFT($E1588,5))&gt;50000,"",_xlfn.XLOOKUP(IF(VALUE(LEFT($E1588,2))&gt;9,VALUE(LEFT($E1588,2)),"0"&amp;VALUE(LEFT($E1588,2))),Sheet1!$E:$E,Sheet1!$F:$F)),"")</f>
        <v>千葉県</v>
      </c>
      <c r="G1588" s="4" t="str">
        <f t="shared" si="49"/>
        <v>公立</v>
      </c>
      <c r="H1588" s="7" t="str">
        <f>IF($D1588="上記以外の高等学校等",_xlfn.XLOOKUP(IF(VALUE(LEFT($E1588,2))&gt;10,VALUE(LEFT($E1588,2)),"0"&amp;VALUE(LEFT($E1588,2))),Sheet1!$E:$E,Sheet1!$F:$F)&amp;"所在の"&amp;$D1588,IF(OR($B1588=1,$B1588=2),$D1588&amp;$C1588,IF($B1588=3,$D1588&amp;"学校",IF($B1588=6,_xlfn.TEXTBEFORE($D1588,"高専")&amp;$C1588,IF($B1588=8,$C1588&amp;"（"&amp;$D1588&amp;"）",IF($B1588=9,$D1588,""))))))</f>
        <v>四街道北高等学校</v>
      </c>
    </row>
    <row r="1589" spans="1:8">
      <c r="A1589" s="4">
        <v>2</v>
      </c>
      <c r="B1589" s="7">
        <v>1</v>
      </c>
      <c r="C1589" s="7" t="str">
        <f t="shared" si="48"/>
        <v>高等学校</v>
      </c>
      <c r="D1589" s="7" t="s">
        <v>8551</v>
      </c>
      <c r="E1589" s="8" t="s">
        <v>8552</v>
      </c>
      <c r="F1589" s="4" t="str">
        <f>IFERROR(IF(VALUE(LEFT($E1589,5))&gt;50000,"",_xlfn.XLOOKUP(IF(VALUE(LEFT($E1589,2))&gt;9,VALUE(LEFT($E1589,2)),"0"&amp;VALUE(LEFT($E1589,2))),Sheet1!$E:$E,Sheet1!$F:$F)),"")</f>
        <v>千葉県</v>
      </c>
      <c r="G1589" s="4" t="str">
        <f t="shared" si="49"/>
        <v>公立</v>
      </c>
      <c r="H1589" s="7" t="str">
        <f>IF($D1589="上記以外の高等学校等",_xlfn.XLOOKUP(IF(VALUE(LEFT($E1589,2))&gt;10,VALUE(LEFT($E1589,2)),"0"&amp;VALUE(LEFT($E1589,2))),Sheet1!$E:$E,Sheet1!$F:$F)&amp;"所在の"&amp;$D1589,IF(OR($B1589=1,$B1589=2),$D1589&amp;$C1589,IF($B1589=3,$D1589&amp;"学校",IF($B1589=6,_xlfn.TEXTBEFORE($D1589,"高専")&amp;$C1589,IF($B1589=8,$C1589&amp;"（"&amp;$D1589&amp;"）",IF($B1589=9,$D1589,""))))))</f>
        <v>柏の葉高等学校</v>
      </c>
    </row>
    <row r="1590" spans="1:8">
      <c r="A1590" s="4">
        <v>2</v>
      </c>
      <c r="B1590" s="7">
        <v>1</v>
      </c>
      <c r="C1590" s="7" t="str">
        <f t="shared" si="48"/>
        <v>高等学校</v>
      </c>
      <c r="D1590" s="7" t="s">
        <v>8549</v>
      </c>
      <c r="E1590" s="8" t="s">
        <v>8550</v>
      </c>
      <c r="F1590" s="4" t="str">
        <f>IFERROR(IF(VALUE(LEFT($E1590,5))&gt;50000,"",_xlfn.XLOOKUP(IF(VALUE(LEFT($E1590,2))&gt;9,VALUE(LEFT($E1590,2)),"0"&amp;VALUE(LEFT($E1590,2))),Sheet1!$E:$E,Sheet1!$F:$F)),"")</f>
        <v>千葉県</v>
      </c>
      <c r="G1590" s="4" t="str">
        <f t="shared" si="49"/>
        <v>公立</v>
      </c>
      <c r="H1590" s="7" t="str">
        <f>IF($D1590="上記以外の高等学校等",_xlfn.XLOOKUP(IF(VALUE(LEFT($E1590,2))&gt;10,VALUE(LEFT($E1590,2)),"0"&amp;VALUE(LEFT($E1590,2))),Sheet1!$E:$E,Sheet1!$F:$F)&amp;"所在の"&amp;$D1590,IF(OR($B1590=1,$B1590=2),$D1590&amp;$C1590,IF($B1590=3,$D1590&amp;"学校",IF($B1590=6,_xlfn.TEXTBEFORE($D1590,"高専")&amp;$C1590,IF($B1590=8,$C1590&amp;"（"&amp;$D1590&amp;"）",IF($B1590=9,$D1590,""))))))</f>
        <v>富里高等学校</v>
      </c>
    </row>
    <row r="1591" spans="1:8">
      <c r="A1591" s="4">
        <v>2</v>
      </c>
      <c r="B1591" s="7">
        <v>1</v>
      </c>
      <c r="C1591" s="7" t="str">
        <f t="shared" si="48"/>
        <v>高等学校</v>
      </c>
      <c r="D1591" s="7" t="s">
        <v>8547</v>
      </c>
      <c r="E1591" s="8" t="s">
        <v>8548</v>
      </c>
      <c r="F1591" s="4" t="str">
        <f>IFERROR(IF(VALUE(LEFT($E1591,5))&gt;50000,"",_xlfn.XLOOKUP(IF(VALUE(LEFT($E1591,2))&gt;9,VALUE(LEFT($E1591,2)),"0"&amp;VALUE(LEFT($E1591,2))),Sheet1!$E:$E,Sheet1!$F:$F)),"")</f>
        <v>千葉県</v>
      </c>
      <c r="G1591" s="4" t="str">
        <f t="shared" si="49"/>
        <v>公立</v>
      </c>
      <c r="H1591" s="7" t="str">
        <f>IF($D1591="上記以外の高等学校等",_xlfn.XLOOKUP(IF(VALUE(LEFT($E1591,2))&gt;10,VALUE(LEFT($E1591,2)),"0"&amp;VALUE(LEFT($E1591,2))),Sheet1!$E:$E,Sheet1!$F:$F)&amp;"所在の"&amp;$D1591,IF(OR($B1591=1,$B1591=2),$D1591&amp;$C1591,IF($B1591=3,$D1591&amp;"学校",IF($B1591=6,_xlfn.TEXTBEFORE($D1591,"高専")&amp;$C1591,IF($B1591=8,$C1591&amp;"（"&amp;$D1591&amp;"）",IF($B1591=9,$D1591,""))))))</f>
        <v>関宿高等学校</v>
      </c>
    </row>
    <row r="1592" spans="1:8">
      <c r="A1592" s="4">
        <v>2</v>
      </c>
      <c r="B1592" s="7">
        <v>1</v>
      </c>
      <c r="C1592" s="7" t="str">
        <f t="shared" si="48"/>
        <v>高等学校</v>
      </c>
      <c r="D1592" s="7" t="s">
        <v>8545</v>
      </c>
      <c r="E1592" s="8" t="s">
        <v>8546</v>
      </c>
      <c r="F1592" s="4" t="str">
        <f>IFERROR(IF(VALUE(LEFT($E1592,5))&gt;50000,"",_xlfn.XLOOKUP(IF(VALUE(LEFT($E1592,2))&gt;9,VALUE(LEFT($E1592,2)),"0"&amp;VALUE(LEFT($E1592,2))),Sheet1!$E:$E,Sheet1!$F:$F)),"")</f>
        <v>千葉県</v>
      </c>
      <c r="G1592" s="4" t="str">
        <f t="shared" si="49"/>
        <v>公立</v>
      </c>
      <c r="H1592" s="7" t="str">
        <f>IF($D1592="上記以外の高等学校等",_xlfn.XLOOKUP(IF(VALUE(LEFT($E1592,2))&gt;10,VALUE(LEFT($E1592,2)),"0"&amp;VALUE(LEFT($E1592,2))),Sheet1!$E:$E,Sheet1!$F:$F)&amp;"所在の"&amp;$D1592,IF(OR($B1592=1,$B1592=2),$D1592&amp;$C1592,IF($B1592=3,$D1592&amp;"学校",IF($B1592=6,_xlfn.TEXTBEFORE($D1592,"高専")&amp;$C1592,IF($B1592=8,$C1592&amp;"（"&amp;$D1592&amp;"）",IF($B1592=9,$D1592,""))))))</f>
        <v>幕張総合高等学校</v>
      </c>
    </row>
    <row r="1593" spans="1:8">
      <c r="A1593" s="4">
        <v>3</v>
      </c>
      <c r="B1593" s="7">
        <v>2</v>
      </c>
      <c r="C1593" s="7" t="str">
        <f t="shared" si="48"/>
        <v>中等教育学校</v>
      </c>
      <c r="D1593" s="7" t="s">
        <v>8543</v>
      </c>
      <c r="E1593" s="8" t="s">
        <v>8544</v>
      </c>
      <c r="F1593" s="4" t="str">
        <f>IFERROR(IF(VALUE(LEFT($E1593,5))&gt;50000,"",_xlfn.XLOOKUP(IF(VALUE(LEFT($E1593,2))&gt;9,VALUE(LEFT($E1593,2)),"0"&amp;VALUE(LEFT($E1593,2))),Sheet1!$E:$E,Sheet1!$F:$F)),"")</f>
        <v>千葉県</v>
      </c>
      <c r="G1593" s="4" t="str">
        <f t="shared" si="49"/>
        <v>公立</v>
      </c>
      <c r="H1593" s="7" t="str">
        <f>IF($D1593="上記以外の高等学校等",_xlfn.XLOOKUP(IF(VALUE(LEFT($E1593,2))&gt;10,VALUE(LEFT($E1593,2)),"0"&amp;VALUE(LEFT($E1593,2))),Sheet1!$E:$E,Sheet1!$F:$F)&amp;"所在の"&amp;$D1593,IF(OR($B1593=1,$B1593=2),$D1593&amp;$C1593,IF($B1593=3,$D1593&amp;"学校",IF($B1593=6,_xlfn.TEXTBEFORE($D1593,"高専")&amp;$C1593,IF($B1593=8,$C1593&amp;"（"&amp;$D1593&amp;"）",IF($B1593=9,$D1593,""))))))</f>
        <v>稲毛国際中等教育学校</v>
      </c>
    </row>
    <row r="1594" spans="1:8">
      <c r="A1594" s="4">
        <v>2</v>
      </c>
      <c r="B1594" s="7">
        <v>3</v>
      </c>
      <c r="C1594" s="7" t="str">
        <f t="shared" si="48"/>
        <v>特別支援学校</v>
      </c>
      <c r="D1594" s="7" t="s">
        <v>8541</v>
      </c>
      <c r="E1594" s="8" t="s">
        <v>8542</v>
      </c>
      <c r="F1594" s="4" t="str">
        <f>IFERROR(IF(VALUE(LEFT($E1594,5))&gt;50000,"",_xlfn.XLOOKUP(IF(VALUE(LEFT($E1594,2))&gt;9,VALUE(LEFT($E1594,2)),"0"&amp;VALUE(LEFT($E1594,2))),Sheet1!$E:$E,Sheet1!$F:$F)),"")</f>
        <v>千葉県</v>
      </c>
      <c r="G1594" s="4" t="str">
        <f t="shared" si="49"/>
        <v>公立</v>
      </c>
      <c r="H1594" s="7" t="str">
        <f>IF($D1594="上記以外の高等学校等",_xlfn.XLOOKUP(IF(VALUE(LEFT($E1594,2))&gt;10,VALUE(LEFT($E1594,2)),"0"&amp;VALUE(LEFT($E1594,2))),Sheet1!$E:$E,Sheet1!$F:$F)&amp;"所在の"&amp;$D1594,IF(OR($B1594=1,$B1594=2),$D1594&amp;$C1594,IF($B1594=3,$D1594&amp;"学校",IF($B1594=6,_xlfn.TEXTBEFORE($D1594,"高専")&amp;$C1594,IF($B1594=8,$C1594&amp;"（"&amp;$D1594&amp;"）",IF($B1594=9,$D1594,""))))))</f>
        <v>特別支援学校市川大野高等学園学校</v>
      </c>
    </row>
    <row r="1595" spans="1:8">
      <c r="A1595" s="4">
        <v>2</v>
      </c>
      <c r="B1595" s="7">
        <v>3</v>
      </c>
      <c r="C1595" s="7" t="str">
        <f t="shared" si="48"/>
        <v>特別支援学校</v>
      </c>
      <c r="D1595" s="7" t="s">
        <v>8539</v>
      </c>
      <c r="E1595" s="8" t="s">
        <v>8540</v>
      </c>
      <c r="F1595" s="4" t="str">
        <f>IFERROR(IF(VALUE(LEFT($E1595,5))&gt;50000,"",_xlfn.XLOOKUP(IF(VALUE(LEFT($E1595,2))&gt;9,VALUE(LEFT($E1595,2)),"0"&amp;VALUE(LEFT($E1595,2))),Sheet1!$E:$E,Sheet1!$F:$F)),"")</f>
        <v>千葉県</v>
      </c>
      <c r="G1595" s="4" t="str">
        <f t="shared" si="49"/>
        <v>公立</v>
      </c>
      <c r="H1595" s="7" t="str">
        <f>IF($D1595="上記以外の高等学校等",_xlfn.XLOOKUP(IF(VALUE(LEFT($E1595,2))&gt;10,VALUE(LEFT($E1595,2)),"0"&amp;VALUE(LEFT($E1595,2))),Sheet1!$E:$E,Sheet1!$F:$F)&amp;"所在の"&amp;$D1595,IF(OR($B1595=1,$B1595=2),$D1595&amp;$C1595,IF($B1595=3,$D1595&amp;"学校",IF($B1595=6,_xlfn.TEXTBEFORE($D1595,"高専")&amp;$C1595,IF($B1595=8,$C1595&amp;"（"&amp;$D1595&amp;"）",IF($B1595=9,$D1595,""))))))</f>
        <v>湖北特別支援学校</v>
      </c>
    </row>
    <row r="1596" spans="1:8">
      <c r="A1596" s="4">
        <v>2</v>
      </c>
      <c r="B1596" s="7">
        <v>3</v>
      </c>
      <c r="C1596" s="7" t="str">
        <f t="shared" si="48"/>
        <v>特別支援学校</v>
      </c>
      <c r="D1596" s="7" t="s">
        <v>8537</v>
      </c>
      <c r="E1596" s="8" t="s">
        <v>8538</v>
      </c>
      <c r="F1596" s="4" t="str">
        <f>IFERROR(IF(VALUE(LEFT($E1596,5))&gt;50000,"",_xlfn.XLOOKUP(IF(VALUE(LEFT($E1596,2))&gt;9,VALUE(LEFT($E1596,2)),"0"&amp;VALUE(LEFT($E1596,2))),Sheet1!$E:$E,Sheet1!$F:$F)),"")</f>
        <v>千葉県</v>
      </c>
      <c r="G1596" s="4" t="str">
        <f t="shared" si="49"/>
        <v>公立</v>
      </c>
      <c r="H1596" s="7" t="str">
        <f>IF($D1596="上記以外の高等学校等",_xlfn.XLOOKUP(IF(VALUE(LEFT($E1596,2))&gt;10,VALUE(LEFT($E1596,2)),"0"&amp;VALUE(LEFT($E1596,2))),Sheet1!$E:$E,Sheet1!$F:$F)&amp;"所在の"&amp;$D1596,IF(OR($B1596=1,$B1596=2),$D1596&amp;$C1596,IF($B1596=3,$D1596&amp;"学校",IF($B1596=6,_xlfn.TEXTBEFORE($D1596,"高専")&amp;$C1596,IF($B1596=8,$C1596&amp;"（"&amp;$D1596&amp;"）",IF($B1596=9,$D1596,""))))))</f>
        <v>船橋夏見特別支援学校</v>
      </c>
    </row>
    <row r="1597" spans="1:8">
      <c r="A1597" s="4">
        <v>2</v>
      </c>
      <c r="B1597" s="7">
        <v>3</v>
      </c>
      <c r="C1597" s="7" t="str">
        <f t="shared" si="48"/>
        <v>特別支援学校</v>
      </c>
      <c r="D1597" s="7" t="s">
        <v>8535</v>
      </c>
      <c r="E1597" s="8" t="s">
        <v>8536</v>
      </c>
      <c r="F1597" s="4" t="str">
        <f>IFERROR(IF(VALUE(LEFT($E1597,5))&gt;50000,"",_xlfn.XLOOKUP(IF(VALUE(LEFT($E1597,2))&gt;9,VALUE(LEFT($E1597,2)),"0"&amp;VALUE(LEFT($E1597,2))),Sheet1!$E:$E,Sheet1!$F:$F)),"")</f>
        <v>千葉県</v>
      </c>
      <c r="G1597" s="4" t="str">
        <f t="shared" si="49"/>
        <v>公立</v>
      </c>
      <c r="H1597" s="7" t="str">
        <f>IF($D1597="上記以外の高等学校等",_xlfn.XLOOKUP(IF(VALUE(LEFT($E1597,2))&gt;10,VALUE(LEFT($E1597,2)),"0"&amp;VALUE(LEFT($E1597,2))),Sheet1!$E:$E,Sheet1!$F:$F)&amp;"所在の"&amp;$D1597,IF(OR($B1597=1,$B1597=2),$D1597&amp;$C1597,IF($B1597=3,$D1597&amp;"学校",IF($B1597=6,_xlfn.TEXTBEFORE($D1597,"高専")&amp;$C1597,IF($B1597=8,$C1597&amp;"（"&amp;$D1597&amp;"）",IF($B1597=9,$D1597,""))))))</f>
        <v>矢切特別支援学校</v>
      </c>
    </row>
    <row r="1598" spans="1:8">
      <c r="A1598" s="4">
        <v>2</v>
      </c>
      <c r="B1598" s="7">
        <v>3</v>
      </c>
      <c r="C1598" s="7" t="str">
        <f t="shared" si="48"/>
        <v>特別支援学校</v>
      </c>
      <c r="D1598" s="7" t="s">
        <v>8533</v>
      </c>
      <c r="E1598" s="8" t="s">
        <v>8534</v>
      </c>
      <c r="F1598" s="4" t="str">
        <f>IFERROR(IF(VALUE(LEFT($E1598,5))&gt;50000,"",_xlfn.XLOOKUP(IF(VALUE(LEFT($E1598,2))&gt;9,VALUE(LEFT($E1598,2)),"0"&amp;VALUE(LEFT($E1598,2))),Sheet1!$E:$E,Sheet1!$F:$F)),"")</f>
        <v>千葉県</v>
      </c>
      <c r="G1598" s="4" t="str">
        <f t="shared" si="49"/>
        <v>公立</v>
      </c>
      <c r="H1598" s="7" t="str">
        <f>IF($D1598="上記以外の高等学校等",_xlfn.XLOOKUP(IF(VALUE(LEFT($E1598,2))&gt;10,VALUE(LEFT($E1598,2)),"0"&amp;VALUE(LEFT($E1598,2))),Sheet1!$E:$E,Sheet1!$F:$F)&amp;"所在の"&amp;$D1598,IF(OR($B1598=1,$B1598=2),$D1598&amp;$C1598,IF($B1598=3,$D1598&amp;"学校",IF($B1598=6,_xlfn.TEXTBEFORE($D1598,"高専")&amp;$C1598,IF($B1598=8,$C1598&amp;"（"&amp;$D1598&amp;"）",IF($B1598=9,$D1598,""))))))</f>
        <v>飯高特別支援学校</v>
      </c>
    </row>
    <row r="1599" spans="1:8">
      <c r="A1599" s="4">
        <v>2</v>
      </c>
      <c r="B1599" s="7">
        <v>3</v>
      </c>
      <c r="C1599" s="7" t="str">
        <f t="shared" si="48"/>
        <v>特別支援学校</v>
      </c>
      <c r="D1599" s="7" t="s">
        <v>8531</v>
      </c>
      <c r="E1599" s="8" t="s">
        <v>8532</v>
      </c>
      <c r="F1599" s="4" t="str">
        <f>IFERROR(IF(VALUE(LEFT($E1599,5))&gt;50000,"",_xlfn.XLOOKUP(IF(VALUE(LEFT($E1599,2))&gt;9,VALUE(LEFT($E1599,2)),"0"&amp;VALUE(LEFT($E1599,2))),Sheet1!$E:$E,Sheet1!$F:$F)),"")</f>
        <v>千葉県</v>
      </c>
      <c r="G1599" s="4" t="str">
        <f t="shared" si="49"/>
        <v>公立</v>
      </c>
      <c r="H1599" s="7" t="str">
        <f>IF($D1599="上記以外の高等学校等",_xlfn.XLOOKUP(IF(VALUE(LEFT($E1599,2))&gt;10,VALUE(LEFT($E1599,2)),"0"&amp;VALUE(LEFT($E1599,2))),Sheet1!$E:$E,Sheet1!$F:$F)&amp;"所在の"&amp;$D1599,IF(OR($B1599=1,$B1599=2),$D1599&amp;$C1599,IF($B1599=3,$D1599&amp;"学校",IF($B1599=6,_xlfn.TEXTBEFORE($D1599,"高専")&amp;$C1599,IF($B1599=8,$C1599&amp;"（"&amp;$D1599&amp;"）",IF($B1599=9,$D1599,""))))))</f>
        <v>大網白里特別支援学校</v>
      </c>
    </row>
    <row r="1600" spans="1:8">
      <c r="A1600" s="4">
        <v>2</v>
      </c>
      <c r="B1600" s="7">
        <v>3</v>
      </c>
      <c r="C1600" s="7" t="str">
        <f t="shared" si="48"/>
        <v>特別支援学校</v>
      </c>
      <c r="D1600" s="7" t="s">
        <v>8529</v>
      </c>
      <c r="E1600" s="8" t="s">
        <v>8530</v>
      </c>
      <c r="F1600" s="4" t="str">
        <f>IFERROR(IF(VALUE(LEFT($E1600,5))&gt;50000,"",_xlfn.XLOOKUP(IF(VALUE(LEFT($E1600,2))&gt;9,VALUE(LEFT($E1600,2)),"0"&amp;VALUE(LEFT($E1600,2))),Sheet1!$E:$E,Sheet1!$F:$F)),"")</f>
        <v>千葉県</v>
      </c>
      <c r="G1600" s="4" t="str">
        <f t="shared" si="49"/>
        <v>公立</v>
      </c>
      <c r="H1600" s="7" t="str">
        <f>IF($D1600="上記以外の高等学校等",_xlfn.XLOOKUP(IF(VALUE(LEFT($E1600,2))&gt;10,VALUE(LEFT($E1600,2)),"0"&amp;VALUE(LEFT($E1600,2))),Sheet1!$E:$E,Sheet1!$F:$F)&amp;"所在の"&amp;$D1600,IF(OR($B1600=1,$B1600=2),$D1600&amp;$C1600,IF($B1600=3,$D1600&amp;"学校",IF($B1600=6,_xlfn.TEXTBEFORE($D1600,"高専")&amp;$C1600,IF($B1600=8,$C1600&amp;"（"&amp;$D1600&amp;"）",IF($B1600=9,$D1600,""))))))</f>
        <v>栄特別支援学校</v>
      </c>
    </row>
    <row r="1601" spans="1:8">
      <c r="A1601" s="4">
        <v>2</v>
      </c>
      <c r="B1601" s="7">
        <v>3</v>
      </c>
      <c r="C1601" s="7" t="str">
        <f t="shared" si="48"/>
        <v>特別支援学校</v>
      </c>
      <c r="D1601" s="7" t="s">
        <v>8527</v>
      </c>
      <c r="E1601" s="8" t="s">
        <v>8528</v>
      </c>
      <c r="F1601" s="4" t="str">
        <f>IFERROR(IF(VALUE(LEFT($E1601,5))&gt;50000,"",_xlfn.XLOOKUP(IF(VALUE(LEFT($E1601,2))&gt;9,VALUE(LEFT($E1601,2)),"0"&amp;VALUE(LEFT($E1601,2))),Sheet1!$E:$E,Sheet1!$F:$F)),"")</f>
        <v>千葉県</v>
      </c>
      <c r="G1601" s="4" t="str">
        <f t="shared" si="49"/>
        <v>公立</v>
      </c>
      <c r="H1601" s="7" t="str">
        <f>IF($D1601="上記以外の高等学校等",_xlfn.XLOOKUP(IF(VALUE(LEFT($E1601,2))&gt;10,VALUE(LEFT($E1601,2)),"0"&amp;VALUE(LEFT($E1601,2))),Sheet1!$E:$E,Sheet1!$F:$F)&amp;"所在の"&amp;$D1601,IF(OR($B1601=1,$B1601=2),$D1601&amp;$C1601,IF($B1601=3,$D1601&amp;"学校",IF($B1601=6,_xlfn.TEXTBEFORE($D1601,"高専")&amp;$C1601,IF($B1601=8,$C1601&amp;"（"&amp;$D1601&amp;"）",IF($B1601=9,$D1601,""))))))</f>
        <v>東葛の森特別支援学校</v>
      </c>
    </row>
    <row r="1602" spans="1:8">
      <c r="A1602" s="4">
        <v>2</v>
      </c>
      <c r="B1602" s="7">
        <v>3</v>
      </c>
      <c r="C1602" s="7" t="str">
        <f t="shared" si="48"/>
        <v>特別支援学校</v>
      </c>
      <c r="D1602" s="7" t="s">
        <v>8525</v>
      </c>
      <c r="E1602" s="8" t="s">
        <v>8526</v>
      </c>
      <c r="F1602" s="4" t="str">
        <f>IFERROR(IF(VALUE(LEFT($E1602,5))&gt;50000,"",_xlfn.XLOOKUP(IF(VALUE(LEFT($E1602,2))&gt;9,VALUE(LEFT($E1602,2)),"0"&amp;VALUE(LEFT($E1602,2))),Sheet1!$E:$E,Sheet1!$F:$F)),"")</f>
        <v>千葉県</v>
      </c>
      <c r="G1602" s="4" t="str">
        <f t="shared" si="49"/>
        <v>公立</v>
      </c>
      <c r="H1602" s="7" t="str">
        <f>IF($D1602="上記以外の高等学校等",_xlfn.XLOOKUP(IF(VALUE(LEFT($E1602,2))&gt;10,VALUE(LEFT($E1602,2)),"0"&amp;VALUE(LEFT($E1602,2))),Sheet1!$E:$E,Sheet1!$F:$F)&amp;"所在の"&amp;$D1602,IF(OR($B1602=1,$B1602=2),$D1602&amp;$C1602,IF($B1602=3,$D1602&amp;"学校",IF($B1602=6,_xlfn.TEXTBEFORE($D1602,"高専")&amp;$C1602,IF($B1602=8,$C1602&amp;"（"&amp;$D1602&amp;"）",IF($B1602=9,$D1602,""))))))</f>
        <v>特別支援学校流山高等学園学校</v>
      </c>
    </row>
    <row r="1603" spans="1:8">
      <c r="A1603" s="4">
        <v>2</v>
      </c>
      <c r="B1603" s="7">
        <v>3</v>
      </c>
      <c r="C1603" s="7" t="str">
        <f t="shared" ref="C1603:C1666" si="50">IF($B1603=1,"高等学校",IF($B1603=2,"中等教育学校",IF($B1603=3,"特別支援学校",IF($B1603=6,"高等専門学校",IF($B1603=8,"高等学校卒業程度認定試験等","")))))</f>
        <v>特別支援学校</v>
      </c>
      <c r="D1603" s="7" t="s">
        <v>8523</v>
      </c>
      <c r="E1603" s="8" t="s">
        <v>8524</v>
      </c>
      <c r="F1603" s="4" t="str">
        <f>IFERROR(IF(VALUE(LEFT($E1603,5))&gt;50000,"",_xlfn.XLOOKUP(IF(VALUE(LEFT($E1603,2))&gt;9,VALUE(LEFT($E1603,2)),"0"&amp;VALUE(LEFT($E1603,2))),Sheet1!$E:$E,Sheet1!$F:$F)),"")</f>
        <v>千葉県</v>
      </c>
      <c r="G1603" s="4" t="str">
        <f t="shared" ref="G1603:G1666" si="51">IF($A1603=1,"国立",IF($A1603=7,"私立",IF($A1603&lt;7,"公立","")))</f>
        <v>公立</v>
      </c>
      <c r="H1603" s="7" t="str">
        <f>IF($D1603="上記以外の高等学校等",_xlfn.XLOOKUP(IF(VALUE(LEFT($E1603,2))&gt;10,VALUE(LEFT($E1603,2)),"0"&amp;VALUE(LEFT($E1603,2))),Sheet1!$E:$E,Sheet1!$F:$F)&amp;"所在の"&amp;$D1603,IF(OR($B1603=1,$B1603=2),$D1603&amp;$C1603,IF($B1603=3,$D1603&amp;"学校",IF($B1603=6,_xlfn.TEXTBEFORE($D1603,"高専")&amp;$C1603,IF($B1603=8,$C1603&amp;"（"&amp;$D1603&amp;"）",IF($B1603=9,$D1603,""))))))</f>
        <v>千葉盲学校</v>
      </c>
    </row>
    <row r="1604" spans="1:8">
      <c r="A1604" s="4">
        <v>2</v>
      </c>
      <c r="B1604" s="7">
        <v>3</v>
      </c>
      <c r="C1604" s="7" t="str">
        <f t="shared" si="50"/>
        <v>特別支援学校</v>
      </c>
      <c r="D1604" s="7" t="s">
        <v>8521</v>
      </c>
      <c r="E1604" s="8" t="s">
        <v>8522</v>
      </c>
      <c r="F1604" s="4" t="str">
        <f>IFERROR(IF(VALUE(LEFT($E1604,5))&gt;50000,"",_xlfn.XLOOKUP(IF(VALUE(LEFT($E1604,2))&gt;9,VALUE(LEFT($E1604,2)),"0"&amp;VALUE(LEFT($E1604,2))),Sheet1!$E:$E,Sheet1!$F:$F)),"")</f>
        <v>千葉県</v>
      </c>
      <c r="G1604" s="4" t="str">
        <f t="shared" si="51"/>
        <v>公立</v>
      </c>
      <c r="H1604" s="7" t="str">
        <f>IF($D1604="上記以外の高等学校等",_xlfn.XLOOKUP(IF(VALUE(LEFT($E1604,2))&gt;10,VALUE(LEFT($E1604,2)),"0"&amp;VALUE(LEFT($E1604,2))),Sheet1!$E:$E,Sheet1!$F:$F)&amp;"所在の"&amp;$D1604,IF(OR($B1604=1,$B1604=2),$D1604&amp;$C1604,IF($B1604=3,$D1604&amp;"学校",IF($B1604=6,_xlfn.TEXTBEFORE($D1604,"高専")&amp;$C1604,IF($B1604=8,$C1604&amp;"（"&amp;$D1604&amp;"）",IF($B1604=9,$D1604,""))))))</f>
        <v>千葉聾学校</v>
      </c>
    </row>
    <row r="1605" spans="1:8">
      <c r="A1605" s="4">
        <v>2</v>
      </c>
      <c r="B1605" s="7">
        <v>3</v>
      </c>
      <c r="C1605" s="7" t="str">
        <f t="shared" si="50"/>
        <v>特別支援学校</v>
      </c>
      <c r="D1605" s="7" t="s">
        <v>960</v>
      </c>
      <c r="E1605" s="8" t="s">
        <v>8520</v>
      </c>
      <c r="F1605" s="4" t="str">
        <f>IFERROR(IF(VALUE(LEFT($E1605,5))&gt;50000,"",_xlfn.XLOOKUP(IF(VALUE(LEFT($E1605,2))&gt;9,VALUE(LEFT($E1605,2)),"0"&amp;VALUE(LEFT($E1605,2))),Sheet1!$E:$E,Sheet1!$F:$F)),"")</f>
        <v>千葉県</v>
      </c>
      <c r="G1605" s="4" t="str">
        <f t="shared" si="51"/>
        <v>公立</v>
      </c>
      <c r="H1605" s="7" t="str">
        <f>IF($D1605="上記以外の高等学校等",_xlfn.XLOOKUP(IF(VALUE(LEFT($E1605,2))&gt;10,VALUE(LEFT($E1605,2)),"0"&amp;VALUE(LEFT($E1605,2))),Sheet1!$E:$E,Sheet1!$F:$F)&amp;"所在の"&amp;$D1605,IF(OR($B1605=1,$B1605=2),$D1605&amp;$C1605,IF($B1605=3,$D1605&amp;"学校",IF($B1605=6,_xlfn.TEXTBEFORE($D1605,"高専")&amp;$C1605,IF($B1605=8,$C1605&amp;"（"&amp;$D1605&amp;"）",IF($B1605=9,$D1605,""))))))</f>
        <v>桜が丘特別支援学校</v>
      </c>
    </row>
    <row r="1606" spans="1:8">
      <c r="A1606" s="4">
        <v>2</v>
      </c>
      <c r="B1606" s="7">
        <v>3</v>
      </c>
      <c r="C1606" s="7" t="str">
        <f t="shared" si="50"/>
        <v>特別支援学校</v>
      </c>
      <c r="D1606" s="7" t="s">
        <v>8518</v>
      </c>
      <c r="E1606" s="8" t="s">
        <v>8519</v>
      </c>
      <c r="F1606" s="4" t="str">
        <f>IFERROR(IF(VALUE(LEFT($E1606,5))&gt;50000,"",_xlfn.XLOOKUP(IF(VALUE(LEFT($E1606,2))&gt;9,VALUE(LEFT($E1606,2)),"0"&amp;VALUE(LEFT($E1606,2))),Sheet1!$E:$E,Sheet1!$F:$F)),"")</f>
        <v>千葉県</v>
      </c>
      <c r="G1606" s="4" t="str">
        <f t="shared" si="51"/>
        <v>公立</v>
      </c>
      <c r="H1606" s="7" t="str">
        <f>IF($D1606="上記以外の高等学校等",_xlfn.XLOOKUP(IF(VALUE(LEFT($E1606,2))&gt;10,VALUE(LEFT($E1606,2)),"0"&amp;VALUE(LEFT($E1606,2))),Sheet1!$E:$E,Sheet1!$F:$F)&amp;"所在の"&amp;$D1606,IF(OR($B1606=1,$B1606=2),$D1606&amp;$C1606,IF($B1606=3,$D1606&amp;"学校",IF($B1606=6,_xlfn.TEXTBEFORE($D1606,"高専")&amp;$C1606,IF($B1606=8,$C1606&amp;"（"&amp;$D1606&amp;"）",IF($B1606=9,$D1606,""))))))</f>
        <v>四街道特別支援学校</v>
      </c>
    </row>
    <row r="1607" spans="1:8">
      <c r="A1607" s="4">
        <v>2</v>
      </c>
      <c r="B1607" s="7">
        <v>3</v>
      </c>
      <c r="C1607" s="7" t="str">
        <f t="shared" si="50"/>
        <v>特別支援学校</v>
      </c>
      <c r="D1607" s="7" t="s">
        <v>8516</v>
      </c>
      <c r="E1607" s="8" t="s">
        <v>8517</v>
      </c>
      <c r="F1607" s="4" t="str">
        <f>IFERROR(IF(VALUE(LEFT($E1607,5))&gt;50000,"",_xlfn.XLOOKUP(IF(VALUE(LEFT($E1607,2))&gt;9,VALUE(LEFT($E1607,2)),"0"&amp;VALUE(LEFT($E1607,2))),Sheet1!$E:$E,Sheet1!$F:$F)),"")</f>
        <v>千葉県</v>
      </c>
      <c r="G1607" s="4" t="str">
        <f t="shared" si="51"/>
        <v>公立</v>
      </c>
      <c r="H1607" s="7" t="str">
        <f>IF($D1607="上記以外の高等学校等",_xlfn.XLOOKUP(IF(VALUE(LEFT($E1607,2))&gt;10,VALUE(LEFT($E1607,2)),"0"&amp;VALUE(LEFT($E1607,2))),Sheet1!$E:$E,Sheet1!$F:$F)&amp;"所在の"&amp;$D1607,IF(OR($B1607=1,$B1607=2),$D1607&amp;$C1607,IF($B1607=3,$D1607&amp;"学校",IF($B1607=6,_xlfn.TEXTBEFORE($D1607,"高専")&amp;$C1607,IF($B1607=8,$C1607&amp;"（"&amp;$D1607&amp;"）",IF($B1607=9,$D1607,""))))))</f>
        <v>袖ケ浦特別支援学校</v>
      </c>
    </row>
    <row r="1608" spans="1:8">
      <c r="A1608" s="4">
        <v>2</v>
      </c>
      <c r="B1608" s="7">
        <v>3</v>
      </c>
      <c r="C1608" s="7" t="str">
        <f t="shared" si="50"/>
        <v>特別支援学校</v>
      </c>
      <c r="D1608" s="7" t="s">
        <v>8514</v>
      </c>
      <c r="E1608" s="8" t="s">
        <v>8515</v>
      </c>
      <c r="F1608" s="4" t="str">
        <f>IFERROR(IF(VALUE(LEFT($E1608,5))&gt;50000,"",_xlfn.XLOOKUP(IF(VALUE(LEFT($E1608,2))&gt;9,VALUE(LEFT($E1608,2)),"0"&amp;VALUE(LEFT($E1608,2))),Sheet1!$E:$E,Sheet1!$F:$F)),"")</f>
        <v>千葉県</v>
      </c>
      <c r="G1608" s="4" t="str">
        <f t="shared" si="51"/>
        <v>公立</v>
      </c>
      <c r="H1608" s="7" t="str">
        <f>IF($D1608="上記以外の高等学校等",_xlfn.XLOOKUP(IF(VALUE(LEFT($E1608,2))&gt;10,VALUE(LEFT($E1608,2)),"0"&amp;VALUE(LEFT($E1608,2))),Sheet1!$E:$E,Sheet1!$F:$F)&amp;"所在の"&amp;$D1608,IF(OR($B1608=1,$B1608=2),$D1608&amp;$C1608,IF($B1608=3,$D1608&amp;"学校",IF($B1608=6,_xlfn.TEXTBEFORE($D1608,"高専")&amp;$C1608,IF($B1608=8,$C1608&amp;"（"&amp;$D1608&amp;"）",IF($B1608=9,$D1608,""))))))</f>
        <v>松戸特別支援学校</v>
      </c>
    </row>
    <row r="1609" spans="1:8">
      <c r="A1609" s="4">
        <v>2</v>
      </c>
      <c r="B1609" s="7">
        <v>3</v>
      </c>
      <c r="C1609" s="7" t="str">
        <f t="shared" si="50"/>
        <v>特別支援学校</v>
      </c>
      <c r="D1609" s="7" t="s">
        <v>8512</v>
      </c>
      <c r="E1609" s="8" t="s">
        <v>8513</v>
      </c>
      <c r="F1609" s="4" t="str">
        <f>IFERROR(IF(VALUE(LEFT($E1609,5))&gt;50000,"",_xlfn.XLOOKUP(IF(VALUE(LEFT($E1609,2))&gt;9,VALUE(LEFT($E1609,2)),"0"&amp;VALUE(LEFT($E1609,2))),Sheet1!$E:$E,Sheet1!$F:$F)),"")</f>
        <v>千葉県</v>
      </c>
      <c r="G1609" s="4" t="str">
        <f t="shared" si="51"/>
        <v>公立</v>
      </c>
      <c r="H1609" s="7" t="str">
        <f>IF($D1609="上記以外の高等学校等",_xlfn.XLOOKUP(IF(VALUE(LEFT($E1609,2))&gt;10,VALUE(LEFT($E1609,2)),"0"&amp;VALUE(LEFT($E1609,2))),Sheet1!$E:$E,Sheet1!$F:$F)&amp;"所在の"&amp;$D1609,IF(OR($B1609=1,$B1609=2),$D1609&amp;$C1609,IF($B1609=3,$D1609&amp;"学校",IF($B1609=6,_xlfn.TEXTBEFORE($D1609,"高専")&amp;$C1609,IF($B1609=8,$C1609&amp;"（"&amp;$D1609&amp;"）",IF($B1609=9,$D1609,""))))))</f>
        <v>東金特別支援学校</v>
      </c>
    </row>
    <row r="1610" spans="1:8">
      <c r="A1610" s="4">
        <v>2</v>
      </c>
      <c r="B1610" s="7">
        <v>3</v>
      </c>
      <c r="C1610" s="7" t="str">
        <f t="shared" si="50"/>
        <v>特別支援学校</v>
      </c>
      <c r="D1610" s="7" t="s">
        <v>8510</v>
      </c>
      <c r="E1610" s="8" t="s">
        <v>8511</v>
      </c>
      <c r="F1610" s="4" t="str">
        <f>IFERROR(IF(VALUE(LEFT($E1610,5))&gt;50000,"",_xlfn.XLOOKUP(IF(VALUE(LEFT($E1610,2))&gt;9,VALUE(LEFT($E1610,2)),"0"&amp;VALUE(LEFT($E1610,2))),Sheet1!$E:$E,Sheet1!$F:$F)),"")</f>
        <v>千葉県</v>
      </c>
      <c r="G1610" s="4" t="str">
        <f t="shared" si="51"/>
        <v>公立</v>
      </c>
      <c r="H1610" s="7" t="str">
        <f>IF($D1610="上記以外の高等学校等",_xlfn.XLOOKUP(IF(VALUE(LEFT($E1610,2))&gt;10,VALUE(LEFT($E1610,2)),"0"&amp;VALUE(LEFT($E1610,2))),Sheet1!$E:$E,Sheet1!$F:$F)&amp;"所在の"&amp;$D1610,IF(OR($B1610=1,$B1610=2),$D1610&amp;$C1610,IF($B1610=3,$D1610&amp;"学校",IF($B1610=6,_xlfn.TEXTBEFORE($D1610,"高専")&amp;$C1610,IF($B1610=8,$C1610&amp;"（"&amp;$D1610&amp;"）",IF($B1610=9,$D1610,""))))))</f>
        <v>我孫子特別支援学校</v>
      </c>
    </row>
    <row r="1611" spans="1:8">
      <c r="A1611" s="4">
        <v>2</v>
      </c>
      <c r="B1611" s="7">
        <v>3</v>
      </c>
      <c r="C1611" s="7" t="str">
        <f t="shared" si="50"/>
        <v>特別支援学校</v>
      </c>
      <c r="D1611" s="7" t="s">
        <v>8508</v>
      </c>
      <c r="E1611" s="8" t="s">
        <v>8509</v>
      </c>
      <c r="F1611" s="4" t="str">
        <f>IFERROR(IF(VALUE(LEFT($E1611,5))&gt;50000,"",_xlfn.XLOOKUP(IF(VALUE(LEFT($E1611,2))&gt;9,VALUE(LEFT($E1611,2)),"0"&amp;VALUE(LEFT($E1611,2))),Sheet1!$E:$E,Sheet1!$F:$F)),"")</f>
        <v>千葉県</v>
      </c>
      <c r="G1611" s="4" t="str">
        <f t="shared" si="51"/>
        <v>公立</v>
      </c>
      <c r="H1611" s="7" t="str">
        <f>IF($D1611="上記以外の高等学校等",_xlfn.XLOOKUP(IF(VALUE(LEFT($E1611,2))&gt;10,VALUE(LEFT($E1611,2)),"0"&amp;VALUE(LEFT($E1611,2))),Sheet1!$E:$E,Sheet1!$F:$F)&amp;"所在の"&amp;$D1611,IF(OR($B1611=1,$B1611=2),$D1611&amp;$C1611,IF($B1611=3,$D1611&amp;"学校",IF($B1611=6,_xlfn.TEXTBEFORE($D1611,"高専")&amp;$C1611,IF($B1611=8,$C1611&amp;"（"&amp;$D1611&amp;"）",IF($B1611=9,$D1611,""))))))</f>
        <v>長生特別支援学校</v>
      </c>
    </row>
    <row r="1612" spans="1:8">
      <c r="A1612" s="4">
        <v>2</v>
      </c>
      <c r="B1612" s="7">
        <v>3</v>
      </c>
      <c r="C1612" s="7" t="str">
        <f t="shared" si="50"/>
        <v>特別支援学校</v>
      </c>
      <c r="D1612" s="7" t="s">
        <v>8506</v>
      </c>
      <c r="E1612" s="8" t="s">
        <v>8507</v>
      </c>
      <c r="F1612" s="4" t="str">
        <f>IFERROR(IF(VALUE(LEFT($E1612,5))&gt;50000,"",_xlfn.XLOOKUP(IF(VALUE(LEFT($E1612,2))&gt;9,VALUE(LEFT($E1612,2)),"0"&amp;VALUE(LEFT($E1612,2))),Sheet1!$E:$E,Sheet1!$F:$F)),"")</f>
        <v>千葉県</v>
      </c>
      <c r="G1612" s="4" t="str">
        <f t="shared" si="51"/>
        <v>公立</v>
      </c>
      <c r="H1612" s="7" t="str">
        <f>IF($D1612="上記以外の高等学校等",_xlfn.XLOOKUP(IF(VALUE(LEFT($E1612,2))&gt;10,VALUE(LEFT($E1612,2)),"0"&amp;VALUE(LEFT($E1612,2))),Sheet1!$E:$E,Sheet1!$F:$F)&amp;"所在の"&amp;$D1612,IF(OR($B1612=1,$B1612=2),$D1612&amp;$C1612,IF($B1612=3,$D1612&amp;"学校",IF($B1612=6,_xlfn.TEXTBEFORE($D1612,"高専")&amp;$C1612,IF($B1612=8,$C1612&amp;"（"&amp;$D1612&amp;"）",IF($B1612=9,$D1612,""))))))</f>
        <v>安房特別支援学校</v>
      </c>
    </row>
    <row r="1613" spans="1:8">
      <c r="A1613" s="4">
        <v>2</v>
      </c>
      <c r="B1613" s="7">
        <v>3</v>
      </c>
      <c r="C1613" s="7" t="str">
        <f t="shared" si="50"/>
        <v>特別支援学校</v>
      </c>
      <c r="D1613" s="7" t="s">
        <v>8504</v>
      </c>
      <c r="E1613" s="8" t="s">
        <v>8505</v>
      </c>
      <c r="F1613" s="4" t="str">
        <f>IFERROR(IF(VALUE(LEFT($E1613,5))&gt;50000,"",_xlfn.XLOOKUP(IF(VALUE(LEFT($E1613,2))&gt;9,VALUE(LEFT($E1613,2)),"0"&amp;VALUE(LEFT($E1613,2))),Sheet1!$E:$E,Sheet1!$F:$F)),"")</f>
        <v>千葉県</v>
      </c>
      <c r="G1613" s="4" t="str">
        <f t="shared" si="51"/>
        <v>公立</v>
      </c>
      <c r="H1613" s="7" t="str">
        <f>IF($D1613="上記以外の高等学校等",_xlfn.XLOOKUP(IF(VALUE(LEFT($E1613,2))&gt;10,VALUE(LEFT($E1613,2)),"0"&amp;VALUE(LEFT($E1613,2))),Sheet1!$E:$E,Sheet1!$F:$F)&amp;"所在の"&amp;$D1613,IF(OR($B1613=1,$B1613=2),$D1613&amp;$C1613,IF($B1613=3,$D1613&amp;"学校",IF($B1613=6,_xlfn.TEXTBEFORE($D1613,"高専")&amp;$C1613,IF($B1613=8,$C1613&amp;"（"&amp;$D1613&amp;"）",IF($B1613=9,$D1613,""))))))</f>
        <v>つくし特別支援学校</v>
      </c>
    </row>
    <row r="1614" spans="1:8">
      <c r="A1614" s="4">
        <v>3</v>
      </c>
      <c r="B1614" s="7">
        <v>3</v>
      </c>
      <c r="C1614" s="7" t="str">
        <f t="shared" si="50"/>
        <v>特別支援学校</v>
      </c>
      <c r="D1614" s="7" t="s">
        <v>8502</v>
      </c>
      <c r="E1614" s="8" t="s">
        <v>8503</v>
      </c>
      <c r="F1614" s="4" t="str">
        <f>IFERROR(IF(VALUE(LEFT($E1614,5))&gt;50000,"",_xlfn.XLOOKUP(IF(VALUE(LEFT($E1614,2))&gt;9,VALUE(LEFT($E1614,2)),"0"&amp;VALUE(LEFT($E1614,2))),Sheet1!$E:$E,Sheet1!$F:$F)),"")</f>
        <v>千葉県</v>
      </c>
      <c r="G1614" s="4" t="str">
        <f t="shared" si="51"/>
        <v>公立</v>
      </c>
      <c r="H1614" s="7" t="str">
        <f>IF($D1614="上記以外の高等学校等",_xlfn.XLOOKUP(IF(VALUE(LEFT($E1614,2))&gt;10,VALUE(LEFT($E1614,2)),"0"&amp;VALUE(LEFT($E1614,2))),Sheet1!$E:$E,Sheet1!$F:$F)&amp;"所在の"&amp;$D1614,IF(OR($B1614=1,$B1614=2),$D1614&amp;$C1614,IF($B1614=3,$D1614&amp;"学校",IF($B1614=6,_xlfn.TEXTBEFORE($D1614,"高専")&amp;$C1614,IF($B1614=8,$C1614&amp;"（"&amp;$D1614&amp;"）",IF($B1614=9,$D1614,""))))))</f>
        <v>須和田の丘支援学校</v>
      </c>
    </row>
    <row r="1615" spans="1:8">
      <c r="A1615" s="4">
        <v>2</v>
      </c>
      <c r="B1615" s="7">
        <v>3</v>
      </c>
      <c r="C1615" s="7" t="str">
        <f t="shared" si="50"/>
        <v>特別支援学校</v>
      </c>
      <c r="D1615" s="7" t="s">
        <v>8500</v>
      </c>
      <c r="E1615" s="8" t="s">
        <v>8501</v>
      </c>
      <c r="F1615" s="4" t="str">
        <f>IFERROR(IF(VALUE(LEFT($E1615,5))&gt;50000,"",_xlfn.XLOOKUP(IF(VALUE(LEFT($E1615,2))&gt;9,VALUE(LEFT($E1615,2)),"0"&amp;VALUE(LEFT($E1615,2))),Sheet1!$E:$E,Sheet1!$F:$F)),"")</f>
        <v>千葉県</v>
      </c>
      <c r="G1615" s="4" t="str">
        <f t="shared" si="51"/>
        <v>公立</v>
      </c>
      <c r="H1615" s="7" t="str">
        <f>IF($D1615="上記以外の高等学校等",_xlfn.XLOOKUP(IF(VALUE(LEFT($E1615,2))&gt;10,VALUE(LEFT($E1615,2)),"0"&amp;VALUE(LEFT($E1615,2))),Sheet1!$E:$E,Sheet1!$F:$F)&amp;"所在の"&amp;$D1615,IF(OR($B1615=1,$B1615=2),$D1615&amp;$C1615,IF($B1615=3,$D1615&amp;"学校",IF($B1615=6,_xlfn.TEXTBEFORE($D1615,"高専")&amp;$C1615,IF($B1615=8,$C1615&amp;"（"&amp;$D1615&amp;"）",IF($B1615=9,$D1615,""))))))</f>
        <v>八千代特別支援学校</v>
      </c>
    </row>
    <row r="1616" spans="1:8">
      <c r="A1616" s="4">
        <v>2</v>
      </c>
      <c r="B1616" s="7">
        <v>3</v>
      </c>
      <c r="C1616" s="7" t="str">
        <f t="shared" si="50"/>
        <v>特別支援学校</v>
      </c>
      <c r="D1616" s="7" t="s">
        <v>8498</v>
      </c>
      <c r="E1616" s="8" t="s">
        <v>8499</v>
      </c>
      <c r="F1616" s="4" t="str">
        <f>IFERROR(IF(VALUE(LEFT($E1616,5))&gt;50000,"",_xlfn.XLOOKUP(IF(VALUE(LEFT($E1616,2))&gt;9,VALUE(LEFT($E1616,2)),"0"&amp;VALUE(LEFT($E1616,2))),Sheet1!$E:$E,Sheet1!$F:$F)),"")</f>
        <v>千葉県</v>
      </c>
      <c r="G1616" s="4" t="str">
        <f t="shared" si="51"/>
        <v>公立</v>
      </c>
      <c r="H1616" s="7" t="str">
        <f>IF($D1616="上記以外の高等学校等",_xlfn.XLOOKUP(IF(VALUE(LEFT($E1616,2))&gt;10,VALUE(LEFT($E1616,2)),"0"&amp;VALUE(LEFT($E1616,2))),Sheet1!$E:$E,Sheet1!$F:$F)&amp;"所在の"&amp;$D1616,IF(OR($B1616=1,$B1616=2),$D1616&amp;$C1616,IF($B1616=3,$D1616&amp;"学校",IF($B1616=6,_xlfn.TEXTBEFORE($D1616,"高専")&amp;$C1616,IF($B1616=8,$C1616&amp;"（"&amp;$D1616&amp;"）",IF($B1616=9,$D1616,""))))))</f>
        <v>香取特別支援学校</v>
      </c>
    </row>
    <row r="1617" spans="1:8">
      <c r="A1617" s="4">
        <v>2</v>
      </c>
      <c r="B1617" s="7">
        <v>3</v>
      </c>
      <c r="C1617" s="7" t="str">
        <f t="shared" si="50"/>
        <v>特別支援学校</v>
      </c>
      <c r="D1617" s="7" t="s">
        <v>8496</v>
      </c>
      <c r="E1617" s="8" t="s">
        <v>8497</v>
      </c>
      <c r="F1617" s="4" t="str">
        <f>IFERROR(IF(VALUE(LEFT($E1617,5))&gt;50000,"",_xlfn.XLOOKUP(IF(VALUE(LEFT($E1617,2))&gt;9,VALUE(LEFT($E1617,2)),"0"&amp;VALUE(LEFT($E1617,2))),Sheet1!$E:$E,Sheet1!$F:$F)),"")</f>
        <v>千葉県</v>
      </c>
      <c r="G1617" s="4" t="str">
        <f t="shared" si="51"/>
        <v>公立</v>
      </c>
      <c r="H1617" s="7" t="str">
        <f>IF($D1617="上記以外の高等学校等",_xlfn.XLOOKUP(IF(VALUE(LEFT($E1617,2))&gt;10,VALUE(LEFT($E1617,2)),"0"&amp;VALUE(LEFT($E1617,2))),Sheet1!$E:$E,Sheet1!$F:$F)&amp;"所在の"&amp;$D1617,IF(OR($B1617=1,$B1617=2),$D1617&amp;$C1617,IF($B1617=3,$D1617&amp;"学校",IF($B1617=6,_xlfn.TEXTBEFORE($D1617,"高専")&amp;$C1617,IF($B1617=8,$C1617&amp;"（"&amp;$D1617&amp;"）",IF($B1617=9,$D1617,""))))))</f>
        <v>銚子特別支援学校</v>
      </c>
    </row>
    <row r="1618" spans="1:8">
      <c r="A1618" s="4">
        <v>2</v>
      </c>
      <c r="B1618" s="7">
        <v>3</v>
      </c>
      <c r="C1618" s="7" t="str">
        <f t="shared" si="50"/>
        <v>特別支援学校</v>
      </c>
      <c r="D1618" s="7" t="s">
        <v>8494</v>
      </c>
      <c r="E1618" s="8" t="s">
        <v>8495</v>
      </c>
      <c r="F1618" s="4" t="str">
        <f>IFERROR(IF(VALUE(LEFT($E1618,5))&gt;50000,"",_xlfn.XLOOKUP(IF(VALUE(LEFT($E1618,2))&gt;9,VALUE(LEFT($E1618,2)),"0"&amp;VALUE(LEFT($E1618,2))),Sheet1!$E:$E,Sheet1!$F:$F)),"")</f>
        <v>千葉県</v>
      </c>
      <c r="G1618" s="4" t="str">
        <f t="shared" si="51"/>
        <v>公立</v>
      </c>
      <c r="H1618" s="7" t="str">
        <f>IF($D1618="上記以外の高等学校等",_xlfn.XLOOKUP(IF(VALUE(LEFT($E1618,2))&gt;10,VALUE(LEFT($E1618,2)),"0"&amp;VALUE(LEFT($E1618,2))),Sheet1!$E:$E,Sheet1!$F:$F)&amp;"所在の"&amp;$D1618,IF(OR($B1618=1,$B1618=2),$D1618&amp;$C1618,IF($B1618=3,$D1618&amp;"学校",IF($B1618=6,_xlfn.TEXTBEFORE($D1618,"高専")&amp;$C1618,IF($B1618=8,$C1618&amp;"（"&amp;$D1618&amp;"）",IF($B1618=9,$D1618,""))))))</f>
        <v>君津特別支援学校</v>
      </c>
    </row>
    <row r="1619" spans="1:8">
      <c r="A1619" s="4">
        <v>3</v>
      </c>
      <c r="B1619" s="7">
        <v>3</v>
      </c>
      <c r="C1619" s="7" t="str">
        <f t="shared" si="50"/>
        <v>特別支援学校</v>
      </c>
      <c r="D1619" s="7" t="s">
        <v>8492</v>
      </c>
      <c r="E1619" s="8" t="s">
        <v>8493</v>
      </c>
      <c r="F1619" s="4" t="str">
        <f>IFERROR(IF(VALUE(LEFT($E1619,5))&gt;50000,"",_xlfn.XLOOKUP(IF(VALUE(LEFT($E1619,2))&gt;9,VALUE(LEFT($E1619,2)),"0"&amp;VALUE(LEFT($E1619,2))),Sheet1!$E:$E,Sheet1!$F:$F)),"")</f>
        <v>千葉県</v>
      </c>
      <c r="G1619" s="4" t="str">
        <f t="shared" si="51"/>
        <v>公立</v>
      </c>
      <c r="H1619" s="7" t="str">
        <f>IF($D1619="上記以外の高等学校等",_xlfn.XLOOKUP(IF(VALUE(LEFT($E1619,2))&gt;10,VALUE(LEFT($E1619,2)),"0"&amp;VALUE(LEFT($E1619,2))),Sheet1!$E:$E,Sheet1!$F:$F)&amp;"所在の"&amp;$D1619,IF(OR($B1619=1,$B1619=2),$D1619&amp;$C1619,IF($B1619=3,$D1619&amp;"学校",IF($B1619=6,_xlfn.TEXTBEFORE($D1619,"高専")&amp;$C1619,IF($B1619=8,$C1619&amp;"（"&amp;$D1619&amp;"）",IF($B1619=9,$D1619,""))))))</f>
        <v>千葉市立特別支援学校</v>
      </c>
    </row>
    <row r="1620" spans="1:8">
      <c r="A1620" s="4">
        <v>3</v>
      </c>
      <c r="B1620" s="7">
        <v>3</v>
      </c>
      <c r="C1620" s="7" t="str">
        <f t="shared" si="50"/>
        <v>特別支援学校</v>
      </c>
      <c r="D1620" s="7" t="s">
        <v>8490</v>
      </c>
      <c r="E1620" s="8" t="s">
        <v>8491</v>
      </c>
      <c r="F1620" s="4" t="str">
        <f>IFERROR(IF(VALUE(LEFT($E1620,5))&gt;50000,"",_xlfn.XLOOKUP(IF(VALUE(LEFT($E1620,2))&gt;9,VALUE(LEFT($E1620,2)),"0"&amp;VALUE(LEFT($E1620,2))),Sheet1!$E:$E,Sheet1!$F:$F)),"")</f>
        <v>千葉県</v>
      </c>
      <c r="G1620" s="4" t="str">
        <f t="shared" si="51"/>
        <v>公立</v>
      </c>
      <c r="H1620" s="7" t="str">
        <f>IF($D1620="上記以外の高等学校等",_xlfn.XLOOKUP(IF(VALUE(LEFT($E1620,2))&gt;10,VALUE(LEFT($E1620,2)),"0"&amp;VALUE(LEFT($E1620,2))),Sheet1!$E:$E,Sheet1!$F:$F)&amp;"所在の"&amp;$D1620,IF(OR($B1620=1,$B1620=2),$D1620&amp;$C1620,IF($B1620=3,$D1620&amp;"学校",IF($B1620=6,_xlfn.TEXTBEFORE($D1620,"高専")&amp;$C1620,IF($B1620=8,$C1620&amp;"（"&amp;$D1620&amp;"）",IF($B1620=9,$D1620,""))))))</f>
        <v>船橋特別支援（市立）学校</v>
      </c>
    </row>
    <row r="1621" spans="1:8">
      <c r="A1621" s="4">
        <v>2</v>
      </c>
      <c r="B1621" s="7">
        <v>3</v>
      </c>
      <c r="C1621" s="7" t="str">
        <f t="shared" si="50"/>
        <v>特別支援学校</v>
      </c>
      <c r="D1621" s="7" t="s">
        <v>8488</v>
      </c>
      <c r="E1621" s="8" t="s">
        <v>8489</v>
      </c>
      <c r="F1621" s="4" t="str">
        <f>IFERROR(IF(VALUE(LEFT($E1621,5))&gt;50000,"",_xlfn.XLOOKUP(IF(VALUE(LEFT($E1621,2))&gt;9,VALUE(LEFT($E1621,2)),"0"&amp;VALUE(LEFT($E1621,2))),Sheet1!$E:$E,Sheet1!$F:$F)),"")</f>
        <v>千葉県</v>
      </c>
      <c r="G1621" s="4" t="str">
        <f t="shared" si="51"/>
        <v>公立</v>
      </c>
      <c r="H1621" s="7" t="str">
        <f>IF($D1621="上記以外の高等学校等",_xlfn.XLOOKUP(IF(VALUE(LEFT($E1621,2))&gt;10,VALUE(LEFT($E1621,2)),"0"&amp;VALUE(LEFT($E1621,2))),Sheet1!$E:$E,Sheet1!$F:$F)&amp;"所在の"&amp;$D1621,IF(OR($B1621=1,$B1621=2),$D1621&amp;$C1621,IF($B1621=3,$D1621&amp;"学校",IF($B1621=6,_xlfn.TEXTBEFORE($D1621,"高専")&amp;$C1621,IF($B1621=8,$C1621&amp;"（"&amp;$D1621&amp;"）",IF($B1621=9,$D1621,""))))))</f>
        <v>仁戸名特別支援学校</v>
      </c>
    </row>
    <row r="1622" spans="1:8">
      <c r="A1622" s="4">
        <v>2</v>
      </c>
      <c r="B1622" s="7">
        <v>3</v>
      </c>
      <c r="C1622" s="7" t="str">
        <f t="shared" si="50"/>
        <v>特別支援学校</v>
      </c>
      <c r="D1622" s="7" t="s">
        <v>8486</v>
      </c>
      <c r="E1622" s="8" t="s">
        <v>8487</v>
      </c>
      <c r="F1622" s="4" t="str">
        <f>IFERROR(IF(VALUE(LEFT($E1622,5))&gt;50000,"",_xlfn.XLOOKUP(IF(VALUE(LEFT($E1622,2))&gt;9,VALUE(LEFT($E1622,2)),"0"&amp;VALUE(LEFT($E1622,2))),Sheet1!$E:$E,Sheet1!$F:$F)),"")</f>
        <v>千葉県</v>
      </c>
      <c r="G1622" s="4" t="str">
        <f t="shared" si="51"/>
        <v>公立</v>
      </c>
      <c r="H1622" s="7" t="str">
        <f>IF($D1622="上記以外の高等学校等",_xlfn.XLOOKUP(IF(VALUE(LEFT($E1622,2))&gt;10,VALUE(LEFT($E1622,2)),"0"&amp;VALUE(LEFT($E1622,2))),Sheet1!$E:$E,Sheet1!$F:$F)&amp;"所在の"&amp;$D1622,IF(OR($B1622=1,$B1622=2),$D1622&amp;$C1622,IF($B1622=3,$D1622&amp;"学校",IF($B1622=6,_xlfn.TEXTBEFORE($D1622,"高専")&amp;$C1622,IF($B1622=8,$C1622&amp;"（"&amp;$D1622&amp;"）",IF($B1622=9,$D1622,""))))))</f>
        <v>印旛特別支援学校</v>
      </c>
    </row>
    <row r="1623" spans="1:8">
      <c r="A1623" s="4">
        <v>2</v>
      </c>
      <c r="B1623" s="7">
        <v>3</v>
      </c>
      <c r="C1623" s="7" t="str">
        <f t="shared" si="50"/>
        <v>特別支援学校</v>
      </c>
      <c r="D1623" s="7" t="s">
        <v>8484</v>
      </c>
      <c r="E1623" s="8" t="s">
        <v>8485</v>
      </c>
      <c r="F1623" s="4" t="str">
        <f>IFERROR(IF(VALUE(LEFT($E1623,5))&gt;50000,"",_xlfn.XLOOKUP(IF(VALUE(LEFT($E1623,2))&gt;9,VALUE(LEFT($E1623,2)),"0"&amp;VALUE(LEFT($E1623,2))),Sheet1!$E:$E,Sheet1!$F:$F)),"")</f>
        <v>千葉県</v>
      </c>
      <c r="G1623" s="4" t="str">
        <f t="shared" si="51"/>
        <v>公立</v>
      </c>
      <c r="H1623" s="7" t="str">
        <f>IF($D1623="上記以外の高等学校等",_xlfn.XLOOKUP(IF(VALUE(LEFT($E1623,2))&gt;10,VALUE(LEFT($E1623,2)),"0"&amp;VALUE(LEFT($E1623,2))),Sheet1!$E:$E,Sheet1!$F:$F)&amp;"所在の"&amp;$D1623,IF(OR($B1623=1,$B1623=2),$D1623&amp;$C1623,IF($B1623=3,$D1623&amp;"学校",IF($B1623=6,_xlfn.TEXTBEFORE($D1623,"高専")&amp;$C1623,IF($B1623=8,$C1623&amp;"（"&amp;$D1623&amp;"）",IF($B1623=9,$D1623,""))))))</f>
        <v>槇の実特別支援学校</v>
      </c>
    </row>
    <row r="1624" spans="1:8">
      <c r="A1624" s="4">
        <v>2</v>
      </c>
      <c r="B1624" s="7">
        <v>3</v>
      </c>
      <c r="C1624" s="7" t="str">
        <f t="shared" si="50"/>
        <v>特別支援学校</v>
      </c>
      <c r="D1624" s="7" t="s">
        <v>8482</v>
      </c>
      <c r="E1624" s="8" t="s">
        <v>8483</v>
      </c>
      <c r="F1624" s="4" t="str">
        <f>IFERROR(IF(VALUE(LEFT($E1624,5))&gt;50000,"",_xlfn.XLOOKUP(IF(VALUE(LEFT($E1624,2))&gt;9,VALUE(LEFT($E1624,2)),"0"&amp;VALUE(LEFT($E1624,2))),Sheet1!$E:$E,Sheet1!$F:$F)),"")</f>
        <v>千葉県</v>
      </c>
      <c r="G1624" s="4" t="str">
        <f t="shared" si="51"/>
        <v>公立</v>
      </c>
      <c r="H1624" s="7" t="str">
        <f>IF($D1624="上記以外の高等学校等",_xlfn.XLOOKUP(IF(VALUE(LEFT($E1624,2))&gt;10,VALUE(LEFT($E1624,2)),"0"&amp;VALUE(LEFT($E1624,2))),Sheet1!$E:$E,Sheet1!$F:$F)&amp;"所在の"&amp;$D1624,IF(OR($B1624=1,$B1624=2),$D1624&amp;$C1624,IF($B1624=3,$D1624&amp;"学校",IF($B1624=6,_xlfn.TEXTBEFORE($D1624,"高専")&amp;$C1624,IF($B1624=8,$C1624&amp;"（"&amp;$D1624&amp;"）",IF($B1624=9,$D1624,""))))))</f>
        <v>夷隅特別支援学校</v>
      </c>
    </row>
    <row r="1625" spans="1:8">
      <c r="A1625" s="4">
        <v>2</v>
      </c>
      <c r="B1625" s="7">
        <v>3</v>
      </c>
      <c r="C1625" s="7" t="str">
        <f t="shared" si="50"/>
        <v>特別支援学校</v>
      </c>
      <c r="D1625" s="7" t="s">
        <v>8480</v>
      </c>
      <c r="E1625" s="8" t="s">
        <v>8481</v>
      </c>
      <c r="F1625" s="4" t="str">
        <f>IFERROR(IF(VALUE(LEFT($E1625,5))&gt;50000,"",_xlfn.XLOOKUP(IF(VALUE(LEFT($E1625,2))&gt;9,VALUE(LEFT($E1625,2)),"0"&amp;VALUE(LEFT($E1625,2))),Sheet1!$E:$E,Sheet1!$F:$F)),"")</f>
        <v>千葉県</v>
      </c>
      <c r="G1625" s="4" t="str">
        <f t="shared" si="51"/>
        <v>公立</v>
      </c>
      <c r="H1625" s="7" t="str">
        <f>IF($D1625="上記以外の高等学校等",_xlfn.XLOOKUP(IF(VALUE(LEFT($E1625,2))&gt;10,VALUE(LEFT($E1625,2)),"0"&amp;VALUE(LEFT($E1625,2))),Sheet1!$E:$E,Sheet1!$F:$F)&amp;"所在の"&amp;$D1625,IF(OR($B1625=1,$B1625=2),$D1625&amp;$C1625,IF($B1625=3,$D1625&amp;"学校",IF($B1625=6,_xlfn.TEXTBEFORE($D1625,"高専")&amp;$C1625,IF($B1625=8,$C1625&amp;"（"&amp;$D1625&amp;"）",IF($B1625=9,$D1625,""))))))</f>
        <v>市川特別支援学校</v>
      </c>
    </row>
    <row r="1626" spans="1:8">
      <c r="A1626" s="4">
        <v>2</v>
      </c>
      <c r="B1626" s="7">
        <v>3</v>
      </c>
      <c r="C1626" s="7" t="str">
        <f t="shared" si="50"/>
        <v>特別支援学校</v>
      </c>
      <c r="D1626" s="7" t="s">
        <v>8478</v>
      </c>
      <c r="E1626" s="8" t="s">
        <v>8479</v>
      </c>
      <c r="F1626" s="4" t="str">
        <f>IFERROR(IF(VALUE(LEFT($E1626,5))&gt;50000,"",_xlfn.XLOOKUP(IF(VALUE(LEFT($E1626,2))&gt;9,VALUE(LEFT($E1626,2)),"0"&amp;VALUE(LEFT($E1626,2))),Sheet1!$E:$E,Sheet1!$F:$F)),"")</f>
        <v>千葉県</v>
      </c>
      <c r="G1626" s="4" t="str">
        <f t="shared" si="51"/>
        <v>公立</v>
      </c>
      <c r="H1626" s="7" t="str">
        <f>IF($D1626="上記以外の高等学校等",_xlfn.XLOOKUP(IF(VALUE(LEFT($E1626,2))&gt;10,VALUE(LEFT($E1626,2)),"0"&amp;VALUE(LEFT($E1626,2))),Sheet1!$E:$E,Sheet1!$F:$F)&amp;"所在の"&amp;$D1626,IF(OR($B1626=1,$B1626=2),$D1626&amp;$C1626,IF($B1626=3,$D1626&amp;"学校",IF($B1626=6,_xlfn.TEXTBEFORE($D1626,"高専")&amp;$C1626,IF($B1626=8,$C1626&amp;"（"&amp;$D1626&amp;"）",IF($B1626=9,$D1626,""))))))</f>
        <v>柏特別支援学校</v>
      </c>
    </row>
    <row r="1627" spans="1:8">
      <c r="A1627" s="4">
        <v>2</v>
      </c>
      <c r="B1627" s="7">
        <v>3</v>
      </c>
      <c r="C1627" s="7" t="str">
        <f t="shared" si="50"/>
        <v>特別支援学校</v>
      </c>
      <c r="D1627" s="7" t="s">
        <v>8476</v>
      </c>
      <c r="E1627" s="8" t="s">
        <v>8477</v>
      </c>
      <c r="F1627" s="4" t="str">
        <f>IFERROR(IF(VALUE(LEFT($E1627,5))&gt;50000,"",_xlfn.XLOOKUP(IF(VALUE(LEFT($E1627,2))&gt;9,VALUE(LEFT($E1627,2)),"0"&amp;VALUE(LEFT($E1627,2))),Sheet1!$E:$E,Sheet1!$F:$F)),"")</f>
        <v>千葉県</v>
      </c>
      <c r="G1627" s="4" t="str">
        <f t="shared" si="51"/>
        <v>公立</v>
      </c>
      <c r="H1627" s="7" t="str">
        <f>IF($D1627="上記以外の高等学校等",_xlfn.XLOOKUP(IF(VALUE(LEFT($E1627,2))&gt;10,VALUE(LEFT($E1627,2)),"0"&amp;VALUE(LEFT($E1627,2))),Sheet1!$E:$E,Sheet1!$F:$F)&amp;"所在の"&amp;$D1627,IF(OR($B1627=1,$B1627=2),$D1627&amp;$C1627,IF($B1627=3,$D1627&amp;"学校",IF($B1627=6,_xlfn.TEXTBEFORE($D1627,"高専")&amp;$C1627,IF($B1627=8,$C1627&amp;"（"&amp;$D1627&amp;"）",IF($B1627=9,$D1627,""))))))</f>
        <v>市原特別支援学校</v>
      </c>
    </row>
    <row r="1628" spans="1:8">
      <c r="A1628" s="4">
        <v>2</v>
      </c>
      <c r="B1628" s="7">
        <v>3</v>
      </c>
      <c r="C1628" s="7" t="str">
        <f t="shared" si="50"/>
        <v>特別支援学校</v>
      </c>
      <c r="D1628" s="7" t="s">
        <v>8474</v>
      </c>
      <c r="E1628" s="8" t="s">
        <v>8475</v>
      </c>
      <c r="F1628" s="4" t="str">
        <f>IFERROR(IF(VALUE(LEFT($E1628,5))&gt;50000,"",_xlfn.XLOOKUP(IF(VALUE(LEFT($E1628,2))&gt;9,VALUE(LEFT($E1628,2)),"0"&amp;VALUE(LEFT($E1628,2))),Sheet1!$E:$E,Sheet1!$F:$F)),"")</f>
        <v>千葉県</v>
      </c>
      <c r="G1628" s="4" t="str">
        <f t="shared" si="51"/>
        <v>公立</v>
      </c>
      <c r="H1628" s="7" t="str">
        <f>IF($D1628="上記以外の高等学校等",_xlfn.XLOOKUP(IF(VALUE(LEFT($E1628,2))&gt;10,VALUE(LEFT($E1628,2)),"0"&amp;VALUE(LEFT($E1628,2))),Sheet1!$E:$E,Sheet1!$F:$F)&amp;"所在の"&amp;$D1628,IF(OR($B1628=1,$B1628=2),$D1628&amp;$C1628,IF($B1628=3,$D1628&amp;"学校",IF($B1628=6,_xlfn.TEXTBEFORE($D1628,"高専")&amp;$C1628,IF($B1628=8,$C1628&amp;"（"&amp;$D1628&amp;"）",IF($B1628=9,$D1628,""))))))</f>
        <v>富里特別支援学校</v>
      </c>
    </row>
    <row r="1629" spans="1:8">
      <c r="A1629" s="4">
        <v>2</v>
      </c>
      <c r="B1629" s="7">
        <v>3</v>
      </c>
      <c r="C1629" s="7" t="str">
        <f t="shared" si="50"/>
        <v>特別支援学校</v>
      </c>
      <c r="D1629" s="7" t="s">
        <v>8472</v>
      </c>
      <c r="E1629" s="8" t="s">
        <v>8473</v>
      </c>
      <c r="F1629" s="4" t="str">
        <f>IFERROR(IF(VALUE(LEFT($E1629,5))&gt;50000,"",_xlfn.XLOOKUP(IF(VALUE(LEFT($E1629,2))&gt;9,VALUE(LEFT($E1629,2)),"0"&amp;VALUE(LEFT($E1629,2))),Sheet1!$E:$E,Sheet1!$F:$F)),"")</f>
        <v>千葉県</v>
      </c>
      <c r="G1629" s="4" t="str">
        <f t="shared" si="51"/>
        <v>公立</v>
      </c>
      <c r="H1629" s="7" t="str">
        <f>IF($D1629="上記以外の高等学校等",_xlfn.XLOOKUP(IF(VALUE(LEFT($E1629,2))&gt;10,VALUE(LEFT($E1629,2)),"0"&amp;VALUE(LEFT($E1629,2))),Sheet1!$E:$E,Sheet1!$F:$F)&amp;"所在の"&amp;$D1629,IF(OR($B1629=1,$B1629=2),$D1629&amp;$C1629,IF($B1629=3,$D1629&amp;"学校",IF($B1629=6,_xlfn.TEXTBEFORE($D1629,"高専")&amp;$C1629,IF($B1629=8,$C1629&amp;"（"&amp;$D1629&amp;"）",IF($B1629=9,$D1629,""))))))</f>
        <v>八日市場特別支援学校</v>
      </c>
    </row>
    <row r="1630" spans="1:8">
      <c r="A1630" s="4">
        <v>2</v>
      </c>
      <c r="B1630" s="7">
        <v>3</v>
      </c>
      <c r="C1630" s="7" t="str">
        <f t="shared" si="50"/>
        <v>特別支援学校</v>
      </c>
      <c r="D1630" s="7" t="s">
        <v>8470</v>
      </c>
      <c r="E1630" s="8" t="s">
        <v>8471</v>
      </c>
      <c r="F1630" s="4" t="str">
        <f>IFERROR(IF(VALUE(LEFT($E1630,5))&gt;50000,"",_xlfn.XLOOKUP(IF(VALUE(LEFT($E1630,2))&gt;9,VALUE(LEFT($E1630,2)),"0"&amp;VALUE(LEFT($E1630,2))),Sheet1!$E:$E,Sheet1!$F:$F)),"")</f>
        <v>千葉県</v>
      </c>
      <c r="G1630" s="4" t="str">
        <f t="shared" si="51"/>
        <v>公立</v>
      </c>
      <c r="H1630" s="7" t="str">
        <f>IF($D1630="上記以外の高等学校等",_xlfn.XLOOKUP(IF(VALUE(LEFT($E1630,2))&gt;10,VALUE(LEFT($E1630,2)),"0"&amp;VALUE(LEFT($E1630,2))),Sheet1!$E:$E,Sheet1!$F:$F)&amp;"所在の"&amp;$D1630,IF(OR($B1630=1,$B1630=2),$D1630&amp;$C1630,IF($B1630=3,$D1630&amp;"学校",IF($B1630=6,_xlfn.TEXTBEFORE($D1630,"高専")&amp;$C1630,IF($B1630=8,$C1630&amp;"（"&amp;$D1630&amp;"）",IF($B1630=9,$D1630,""))))))</f>
        <v>野田特別支援学校</v>
      </c>
    </row>
    <row r="1631" spans="1:8">
      <c r="A1631" s="4">
        <v>2</v>
      </c>
      <c r="B1631" s="7">
        <v>3</v>
      </c>
      <c r="C1631" s="7" t="str">
        <f t="shared" si="50"/>
        <v>特別支援学校</v>
      </c>
      <c r="D1631" s="7" t="s">
        <v>8468</v>
      </c>
      <c r="E1631" s="8" t="s">
        <v>8469</v>
      </c>
      <c r="F1631" s="4" t="str">
        <f>IFERROR(IF(VALUE(LEFT($E1631,5))&gt;50000,"",_xlfn.XLOOKUP(IF(VALUE(LEFT($E1631,2))&gt;9,VALUE(LEFT($E1631,2)),"0"&amp;VALUE(LEFT($E1631,2))),Sheet1!$E:$E,Sheet1!$F:$F)),"")</f>
        <v>千葉県</v>
      </c>
      <c r="G1631" s="4" t="str">
        <f t="shared" si="51"/>
        <v>公立</v>
      </c>
      <c r="H1631" s="7" t="str">
        <f>IF($D1631="上記以外の高等学校等",_xlfn.XLOOKUP(IF(VALUE(LEFT($E1631,2))&gt;10,VALUE(LEFT($E1631,2)),"0"&amp;VALUE(LEFT($E1631,2))),Sheet1!$E:$E,Sheet1!$F:$F)&amp;"所在の"&amp;$D1631,IF(OR($B1631=1,$B1631=2),$D1631&amp;$C1631,IF($B1631=3,$D1631&amp;"学校",IF($B1631=6,_xlfn.TEXTBEFORE($D1631,"高専")&amp;$C1631,IF($B1631=8,$C1631&amp;"（"&amp;$D1631&amp;"）",IF($B1631=9,$D1631,""))))))</f>
        <v>千葉特別支援学校</v>
      </c>
    </row>
    <row r="1632" spans="1:8">
      <c r="A1632" s="4">
        <v>3</v>
      </c>
      <c r="B1632" s="7">
        <v>3</v>
      </c>
      <c r="C1632" s="7" t="str">
        <f t="shared" si="50"/>
        <v>特別支援学校</v>
      </c>
      <c r="D1632" s="7" t="s">
        <v>8466</v>
      </c>
      <c r="E1632" s="8" t="s">
        <v>8467</v>
      </c>
      <c r="F1632" s="4" t="str">
        <f>IFERROR(IF(VALUE(LEFT($E1632,5))&gt;50000,"",_xlfn.XLOOKUP(IF(VALUE(LEFT($E1632,2))&gt;9,VALUE(LEFT($E1632,2)),"0"&amp;VALUE(LEFT($E1632,2))),Sheet1!$E:$E,Sheet1!$F:$F)),"")</f>
        <v>千葉県</v>
      </c>
      <c r="G1632" s="4" t="str">
        <f t="shared" si="51"/>
        <v>公立</v>
      </c>
      <c r="H1632" s="7" t="str">
        <f>IF($D1632="上記以外の高等学校等",_xlfn.XLOOKUP(IF(VALUE(LEFT($E1632,2))&gt;10,VALUE(LEFT($E1632,2)),"0"&amp;VALUE(LEFT($E1632,2))),Sheet1!$E:$E,Sheet1!$F:$F)&amp;"所在の"&amp;$D1632,IF(OR($B1632=1,$B1632=2),$D1632&amp;$C1632,IF($B1632=3,$D1632&amp;"学校",IF($B1632=6,_xlfn.TEXTBEFORE($D1632,"高専")&amp;$C1632,IF($B1632=8,$C1632&amp;"（"&amp;$D1632&amp;"）",IF($B1632=9,$D1632,""))))))</f>
        <v>千葉市立高等特別支援学校</v>
      </c>
    </row>
    <row r="1633" spans="1:8">
      <c r="A1633" s="4">
        <v>7</v>
      </c>
      <c r="B1633" s="7">
        <v>1</v>
      </c>
      <c r="C1633" s="7" t="str">
        <f t="shared" si="50"/>
        <v>高等学校</v>
      </c>
      <c r="D1633" s="7" t="s">
        <v>8464</v>
      </c>
      <c r="E1633" s="8" t="s">
        <v>8465</v>
      </c>
      <c r="F1633" s="4" t="str">
        <f>IFERROR(IF(VALUE(LEFT($E1633,5))&gt;50000,"",_xlfn.XLOOKUP(IF(VALUE(LEFT($E1633,2))&gt;9,VALUE(LEFT($E1633,2)),"0"&amp;VALUE(LEFT($E1633,2))),Sheet1!$E:$E,Sheet1!$F:$F)),"")</f>
        <v>千葉県</v>
      </c>
      <c r="G1633" s="4" t="str">
        <f t="shared" si="51"/>
        <v>私立</v>
      </c>
      <c r="H1633" s="7" t="str">
        <f>IF($D1633="上記以外の高等学校等",_xlfn.XLOOKUP(IF(VALUE(LEFT($E1633,2))&gt;10,VALUE(LEFT($E1633,2)),"0"&amp;VALUE(LEFT($E1633,2))),Sheet1!$E:$E,Sheet1!$F:$F)&amp;"所在の"&amp;$D1633,IF(OR($B1633=1,$B1633=2),$D1633&amp;$C1633,IF($B1633=3,$D1633&amp;"学校",IF($B1633=6,_xlfn.TEXTBEFORE($D1633,"高専")&amp;$C1633,IF($B1633=8,$C1633&amp;"（"&amp;$D1633&amp;"）",IF($B1633=9,$D1633,""))))))</f>
        <v>敬愛大学八日市場高等学校</v>
      </c>
    </row>
    <row r="1634" spans="1:8">
      <c r="A1634" s="4">
        <v>7</v>
      </c>
      <c r="B1634" s="7">
        <v>1</v>
      </c>
      <c r="C1634" s="7" t="str">
        <f t="shared" si="50"/>
        <v>高等学校</v>
      </c>
      <c r="D1634" s="7" t="s">
        <v>8462</v>
      </c>
      <c r="E1634" s="8" t="s">
        <v>8463</v>
      </c>
      <c r="F1634" s="4" t="str">
        <f>IFERROR(IF(VALUE(LEFT($E1634,5))&gt;50000,"",_xlfn.XLOOKUP(IF(VALUE(LEFT($E1634,2))&gt;9,VALUE(LEFT($E1634,2)),"0"&amp;VALUE(LEFT($E1634,2))),Sheet1!$E:$E,Sheet1!$F:$F)),"")</f>
        <v>千葉県</v>
      </c>
      <c r="G1634" s="4" t="str">
        <f t="shared" si="51"/>
        <v>私立</v>
      </c>
      <c r="H1634" s="7" t="str">
        <f>IF($D1634="上記以外の高等学校等",_xlfn.XLOOKUP(IF(VALUE(LEFT($E1634,2))&gt;10,VALUE(LEFT($E1634,2)),"0"&amp;VALUE(LEFT($E1634,2))),Sheet1!$E:$E,Sheet1!$F:$F)&amp;"所在の"&amp;$D1634,IF(OR($B1634=1,$B1634=2),$D1634&amp;$C1634,IF($B1634=3,$D1634&amp;"学校",IF($B1634=6,_xlfn.TEXTBEFORE($D1634,"高専")&amp;$C1634,IF($B1634=8,$C1634&amp;"（"&amp;$D1634&amp;"）",IF($B1634=9,$D1634,""))))))</f>
        <v>成田高等学校</v>
      </c>
    </row>
    <row r="1635" spans="1:8">
      <c r="A1635" s="4">
        <v>7</v>
      </c>
      <c r="B1635" s="7">
        <v>1</v>
      </c>
      <c r="C1635" s="7" t="str">
        <f t="shared" si="50"/>
        <v>高等学校</v>
      </c>
      <c r="D1635" s="7" t="s">
        <v>8460</v>
      </c>
      <c r="E1635" s="8" t="s">
        <v>8461</v>
      </c>
      <c r="F1635" s="4" t="str">
        <f>IFERROR(IF(VALUE(LEFT($E1635,5))&gt;50000,"",_xlfn.XLOOKUP(IF(VALUE(LEFT($E1635,2))&gt;9,VALUE(LEFT($E1635,2)),"0"&amp;VALUE(LEFT($E1635,2))),Sheet1!$E:$E,Sheet1!$F:$F)),"")</f>
        <v>千葉県</v>
      </c>
      <c r="G1635" s="4" t="str">
        <f t="shared" si="51"/>
        <v>私立</v>
      </c>
      <c r="H1635" s="7" t="str">
        <f>IF($D1635="上記以外の高等学校等",_xlfn.XLOOKUP(IF(VALUE(LEFT($E1635,2))&gt;10,VALUE(LEFT($E1635,2)),"0"&amp;VALUE(LEFT($E1635,2))),Sheet1!$E:$E,Sheet1!$F:$F)&amp;"所在の"&amp;$D1635,IF(OR($B1635=1,$B1635=2),$D1635&amp;$C1635,IF($B1635=3,$D1635&amp;"学校",IF($B1635=6,_xlfn.TEXTBEFORE($D1635,"高専")&amp;$C1635,IF($B1635=8,$C1635&amp;"（"&amp;$D1635&amp;"）",IF($B1635=9,$D1635,""))))))</f>
        <v>昭和学院高等学校</v>
      </c>
    </row>
    <row r="1636" spans="1:8">
      <c r="A1636" s="4">
        <v>7</v>
      </c>
      <c r="B1636" s="7">
        <v>1</v>
      </c>
      <c r="C1636" s="7" t="str">
        <f t="shared" si="50"/>
        <v>高等学校</v>
      </c>
      <c r="D1636" s="7" t="s">
        <v>8458</v>
      </c>
      <c r="E1636" s="8" t="s">
        <v>8459</v>
      </c>
      <c r="F1636" s="4" t="str">
        <f>IFERROR(IF(VALUE(LEFT($E1636,5))&gt;50000,"",_xlfn.XLOOKUP(IF(VALUE(LEFT($E1636,2))&gt;9,VALUE(LEFT($E1636,2)),"0"&amp;VALUE(LEFT($E1636,2))),Sheet1!$E:$E,Sheet1!$F:$F)),"")</f>
        <v>千葉県</v>
      </c>
      <c r="G1636" s="4" t="str">
        <f t="shared" si="51"/>
        <v>私立</v>
      </c>
      <c r="H1636" s="7" t="str">
        <f>IF($D1636="上記以外の高等学校等",_xlfn.XLOOKUP(IF(VALUE(LEFT($E1636,2))&gt;10,VALUE(LEFT($E1636,2)),"0"&amp;VALUE(LEFT($E1636,2))),Sheet1!$E:$E,Sheet1!$F:$F)&amp;"所在の"&amp;$D1636,IF(OR($B1636=1,$B1636=2),$D1636&amp;$C1636,IF($B1636=3,$D1636&amp;"学校",IF($B1636=6,_xlfn.TEXTBEFORE($D1636,"高専")&amp;$C1636,IF($B1636=8,$C1636&amp;"（"&amp;$D1636&amp;"）",IF($B1636=9,$D1636,""))))))</f>
        <v>千葉敬愛高等学校</v>
      </c>
    </row>
    <row r="1637" spans="1:8">
      <c r="A1637" s="4">
        <v>7</v>
      </c>
      <c r="B1637" s="7">
        <v>1</v>
      </c>
      <c r="C1637" s="7" t="str">
        <f t="shared" si="50"/>
        <v>高等学校</v>
      </c>
      <c r="D1637" s="7" t="s">
        <v>8456</v>
      </c>
      <c r="E1637" s="8" t="s">
        <v>8457</v>
      </c>
      <c r="F1637" s="4" t="str">
        <f>IFERROR(IF(VALUE(LEFT($E1637,5))&gt;50000,"",_xlfn.XLOOKUP(IF(VALUE(LEFT($E1637,2))&gt;9,VALUE(LEFT($E1637,2)),"0"&amp;VALUE(LEFT($E1637,2))),Sheet1!$E:$E,Sheet1!$F:$F)),"")</f>
        <v>千葉県</v>
      </c>
      <c r="G1637" s="4" t="str">
        <f t="shared" si="51"/>
        <v>私立</v>
      </c>
      <c r="H1637" s="7" t="str">
        <f>IF($D1637="上記以外の高等学校等",_xlfn.XLOOKUP(IF(VALUE(LEFT($E1637,2))&gt;10,VALUE(LEFT($E1637,2)),"0"&amp;VALUE(LEFT($E1637,2))),Sheet1!$E:$E,Sheet1!$F:$F)&amp;"所在の"&amp;$D1637,IF(OR($B1637=1,$B1637=2),$D1637&amp;$C1637,IF($B1637=3,$D1637&amp;"学校",IF($B1637=6,_xlfn.TEXTBEFORE($D1637,"高専")&amp;$C1637,IF($B1637=8,$C1637&amp;"（"&amp;$D1637&amp;"）",IF($B1637=9,$D1637,""))))))</f>
        <v>千葉経済大学附属高等学校</v>
      </c>
    </row>
    <row r="1638" spans="1:8">
      <c r="A1638" s="4">
        <v>7</v>
      </c>
      <c r="B1638" s="7">
        <v>1</v>
      </c>
      <c r="C1638" s="7" t="str">
        <f t="shared" si="50"/>
        <v>高等学校</v>
      </c>
      <c r="D1638" s="7" t="s">
        <v>3200</v>
      </c>
      <c r="E1638" s="8" t="s">
        <v>8455</v>
      </c>
      <c r="F1638" s="4" t="str">
        <f>IFERROR(IF(VALUE(LEFT($E1638,5))&gt;50000,"",_xlfn.XLOOKUP(IF(VALUE(LEFT($E1638,2))&gt;9,VALUE(LEFT($E1638,2)),"0"&amp;VALUE(LEFT($E1638,2))),Sheet1!$E:$E,Sheet1!$F:$F)),"")</f>
        <v>千葉県</v>
      </c>
      <c r="G1638" s="4" t="str">
        <f t="shared" si="51"/>
        <v>私立</v>
      </c>
      <c r="H1638" s="7" t="str">
        <f>IF($D1638="上記以外の高等学校等",_xlfn.XLOOKUP(IF(VALUE(LEFT($E1638,2))&gt;10,VALUE(LEFT($E1638,2)),"0"&amp;VALUE(LEFT($E1638,2))),Sheet1!$E:$E,Sheet1!$F:$F)&amp;"所在の"&amp;$D1638,IF(OR($B1638=1,$B1638=2),$D1638&amp;$C1638,IF($B1638=3,$D1638&amp;"学校",IF($B1638=6,_xlfn.TEXTBEFORE($D1638,"高専")&amp;$C1638,IF($B1638=8,$C1638&amp;"（"&amp;$D1638&amp;"）",IF($B1638=9,$D1638,""))))))</f>
        <v>市川高等学校</v>
      </c>
    </row>
    <row r="1639" spans="1:8">
      <c r="A1639" s="4">
        <v>7</v>
      </c>
      <c r="B1639" s="7">
        <v>1</v>
      </c>
      <c r="C1639" s="7" t="str">
        <f t="shared" si="50"/>
        <v>高等学校</v>
      </c>
      <c r="D1639" s="7" t="s">
        <v>8453</v>
      </c>
      <c r="E1639" s="8" t="s">
        <v>8454</v>
      </c>
      <c r="F1639" s="4" t="str">
        <f>IFERROR(IF(VALUE(LEFT($E1639,5))&gt;50000,"",_xlfn.XLOOKUP(IF(VALUE(LEFT($E1639,2))&gt;9,VALUE(LEFT($E1639,2)),"0"&amp;VALUE(LEFT($E1639,2))),Sheet1!$E:$E,Sheet1!$F:$F)),"")</f>
        <v>千葉県</v>
      </c>
      <c r="G1639" s="4" t="str">
        <f t="shared" si="51"/>
        <v>私立</v>
      </c>
      <c r="H1639" s="7" t="str">
        <f>IF($D1639="上記以外の高等学校等",_xlfn.XLOOKUP(IF(VALUE(LEFT($E1639,2))&gt;10,VALUE(LEFT($E1639,2)),"0"&amp;VALUE(LEFT($E1639,2))),Sheet1!$E:$E,Sheet1!$F:$F)&amp;"所在の"&amp;$D1639,IF(OR($B1639=1,$B1639=2),$D1639&amp;$C1639,IF($B1639=3,$D1639&amp;"学校",IF($B1639=6,_xlfn.TEXTBEFORE($D1639,"高専")&amp;$C1639,IF($B1639=8,$C1639&amp;"（"&amp;$D1639&amp;"）",IF($B1639=9,$D1639,""))))))</f>
        <v>東葉高等学校</v>
      </c>
    </row>
    <row r="1640" spans="1:8">
      <c r="A1640" s="4">
        <v>7</v>
      </c>
      <c r="B1640" s="7">
        <v>1</v>
      </c>
      <c r="C1640" s="7" t="str">
        <f t="shared" si="50"/>
        <v>高等学校</v>
      </c>
      <c r="D1640" s="7" t="s">
        <v>8451</v>
      </c>
      <c r="E1640" s="8" t="s">
        <v>8452</v>
      </c>
      <c r="F1640" s="4" t="str">
        <f>IFERROR(IF(VALUE(LEFT($E1640,5))&gt;50000,"",_xlfn.XLOOKUP(IF(VALUE(LEFT($E1640,2))&gt;9,VALUE(LEFT($E1640,2)),"0"&amp;VALUE(LEFT($E1640,2))),Sheet1!$E:$E,Sheet1!$F:$F)),"")</f>
        <v>千葉県</v>
      </c>
      <c r="G1640" s="4" t="str">
        <f t="shared" si="51"/>
        <v>私立</v>
      </c>
      <c r="H1640" s="7" t="str">
        <f>IF($D1640="上記以外の高等学校等",_xlfn.XLOOKUP(IF(VALUE(LEFT($E1640,2))&gt;10,VALUE(LEFT($E1640,2)),"0"&amp;VALUE(LEFT($E1640,2))),Sheet1!$E:$E,Sheet1!$F:$F)&amp;"所在の"&amp;$D1640,IF(OR($B1640=1,$B1640=2),$D1640&amp;$C1640,IF($B1640=3,$D1640&amp;"学校",IF($B1640=6,_xlfn.TEXTBEFORE($D1640,"高専")&amp;$C1640,IF($B1640=8,$C1640&amp;"（"&amp;$D1640&amp;"）",IF($B1640=9,$D1640,""))))))</f>
        <v>茂原北陵高等学校</v>
      </c>
    </row>
    <row r="1641" spans="1:8">
      <c r="A1641" s="4">
        <v>7</v>
      </c>
      <c r="B1641" s="7">
        <v>1</v>
      </c>
      <c r="C1641" s="7" t="str">
        <f t="shared" si="50"/>
        <v>高等学校</v>
      </c>
      <c r="D1641" s="7" t="s">
        <v>8449</v>
      </c>
      <c r="E1641" s="8" t="s">
        <v>8450</v>
      </c>
      <c r="F1641" s="4" t="str">
        <f>IFERROR(IF(VALUE(LEFT($E1641,5))&gt;50000,"",_xlfn.XLOOKUP(IF(VALUE(LEFT($E1641,2))&gt;9,VALUE(LEFT($E1641,2)),"0"&amp;VALUE(LEFT($E1641,2))),Sheet1!$E:$E,Sheet1!$F:$F)),"")</f>
        <v>千葉県</v>
      </c>
      <c r="G1641" s="4" t="str">
        <f t="shared" si="51"/>
        <v>私立</v>
      </c>
      <c r="H1641" s="7" t="str">
        <f>IF($D1641="上記以外の高等学校等",_xlfn.XLOOKUP(IF(VALUE(LEFT($E1641,2))&gt;10,VALUE(LEFT($E1641,2)),"0"&amp;VALUE(LEFT($E1641,2))),Sheet1!$E:$E,Sheet1!$F:$F)&amp;"所在の"&amp;$D1641,IF(OR($B1641=1,$B1641=2),$D1641&amp;$C1641,IF($B1641=3,$D1641&amp;"学校",IF($B1641=6,_xlfn.TEXTBEFORE($D1641,"高専")&amp;$C1641,IF($B1641=8,$C1641&amp;"（"&amp;$D1641&amp;"）",IF($B1641=9,$D1641,""))))))</f>
        <v>千葉県安房西高等学校</v>
      </c>
    </row>
    <row r="1642" spans="1:8">
      <c r="A1642" s="4">
        <v>7</v>
      </c>
      <c r="B1642" s="7">
        <v>1</v>
      </c>
      <c r="C1642" s="7" t="str">
        <f t="shared" si="50"/>
        <v>高等学校</v>
      </c>
      <c r="D1642" s="7" t="s">
        <v>8447</v>
      </c>
      <c r="E1642" s="8" t="s">
        <v>8448</v>
      </c>
      <c r="F1642" s="4" t="str">
        <f>IFERROR(IF(VALUE(LEFT($E1642,5))&gt;50000,"",_xlfn.XLOOKUP(IF(VALUE(LEFT($E1642,2))&gt;9,VALUE(LEFT($E1642,2)),"0"&amp;VALUE(LEFT($E1642,2))),Sheet1!$E:$E,Sheet1!$F:$F)),"")</f>
        <v>千葉県</v>
      </c>
      <c r="G1642" s="4" t="str">
        <f t="shared" si="51"/>
        <v>私立</v>
      </c>
      <c r="H1642" s="7" t="str">
        <f>IF($D1642="上記以外の高等学校等",_xlfn.XLOOKUP(IF(VALUE(LEFT($E1642,2))&gt;10,VALUE(LEFT($E1642,2)),"0"&amp;VALUE(LEFT($E1642,2))),Sheet1!$E:$E,Sheet1!$F:$F)&amp;"所在の"&amp;$D1642,IF(OR($B1642=1,$B1642=2),$D1642&amp;$C1642,IF($B1642=3,$D1642&amp;"学校",IF($B1642=6,_xlfn.TEXTBEFORE($D1642,"高専")&amp;$C1642,IF($B1642=8,$C1642&amp;"（"&amp;$D1642&amp;"）",IF($B1642=9,$D1642,""))))))</f>
        <v>鴨川令徳高等学校</v>
      </c>
    </row>
    <row r="1643" spans="1:8">
      <c r="A1643" s="4">
        <v>7</v>
      </c>
      <c r="B1643" s="7">
        <v>1</v>
      </c>
      <c r="C1643" s="7" t="str">
        <f t="shared" si="50"/>
        <v>高等学校</v>
      </c>
      <c r="D1643" s="7" t="s">
        <v>8445</v>
      </c>
      <c r="E1643" s="8" t="s">
        <v>8446</v>
      </c>
      <c r="F1643" s="4" t="str">
        <f>IFERROR(IF(VALUE(LEFT($E1643,5))&gt;50000,"",_xlfn.XLOOKUP(IF(VALUE(LEFT($E1643,2))&gt;9,VALUE(LEFT($E1643,2)),"0"&amp;VALUE(LEFT($E1643,2))),Sheet1!$E:$E,Sheet1!$F:$F)),"")</f>
        <v>千葉県</v>
      </c>
      <c r="G1643" s="4" t="str">
        <f t="shared" si="51"/>
        <v>私立</v>
      </c>
      <c r="H1643" s="7" t="str">
        <f>IF($D1643="上記以外の高等学校等",_xlfn.XLOOKUP(IF(VALUE(LEFT($E1643,2))&gt;10,VALUE(LEFT($E1643,2)),"0"&amp;VALUE(LEFT($E1643,2))),Sheet1!$E:$E,Sheet1!$F:$F)&amp;"所在の"&amp;$D1643,IF(OR($B1643=1,$B1643=2),$D1643&amp;$C1643,IF($B1643=3,$D1643&amp;"学校",IF($B1643=6,_xlfn.TEXTBEFORE($D1643,"高専")&amp;$C1643,IF($B1643=8,$C1643&amp;"（"&amp;$D1643&amp;"）",IF($B1643=9,$D1643,""))))))</f>
        <v>千葉黎明高等学校</v>
      </c>
    </row>
    <row r="1644" spans="1:8">
      <c r="A1644" s="4">
        <v>7</v>
      </c>
      <c r="B1644" s="7">
        <v>1</v>
      </c>
      <c r="C1644" s="7" t="str">
        <f t="shared" si="50"/>
        <v>高等学校</v>
      </c>
      <c r="D1644" s="7" t="s">
        <v>8443</v>
      </c>
      <c r="E1644" s="8" t="s">
        <v>8444</v>
      </c>
      <c r="F1644" s="4" t="str">
        <f>IFERROR(IF(VALUE(LEFT($E1644,5))&gt;50000,"",_xlfn.XLOOKUP(IF(VALUE(LEFT($E1644,2))&gt;9,VALUE(LEFT($E1644,2)),"0"&amp;VALUE(LEFT($E1644,2))),Sheet1!$E:$E,Sheet1!$F:$F)),"")</f>
        <v>千葉県</v>
      </c>
      <c r="G1644" s="4" t="str">
        <f t="shared" si="51"/>
        <v>私立</v>
      </c>
      <c r="H1644" s="7" t="str">
        <f>IF($D1644="上記以外の高等学校等",_xlfn.XLOOKUP(IF(VALUE(LEFT($E1644,2))&gt;10,VALUE(LEFT($E1644,2)),"0"&amp;VALUE(LEFT($E1644,2))),Sheet1!$E:$E,Sheet1!$F:$F)&amp;"所在の"&amp;$D1644,IF(OR($B1644=1,$B1644=2),$D1644&amp;$C1644,IF($B1644=3,$D1644&amp;"学校",IF($B1644=6,_xlfn.TEXTBEFORE($D1644,"高専")&amp;$C1644,IF($B1644=8,$C1644&amp;"（"&amp;$D1644&amp;"）",IF($B1644=9,$D1644,""))))))</f>
        <v>和洋国府台女子高等学校</v>
      </c>
    </row>
    <row r="1645" spans="1:8">
      <c r="A1645" s="4">
        <v>7</v>
      </c>
      <c r="B1645" s="7">
        <v>1</v>
      </c>
      <c r="C1645" s="7" t="str">
        <f t="shared" si="50"/>
        <v>高等学校</v>
      </c>
      <c r="D1645" s="7" t="s">
        <v>8441</v>
      </c>
      <c r="E1645" s="8" t="s">
        <v>8442</v>
      </c>
      <c r="F1645" s="4" t="str">
        <f>IFERROR(IF(VALUE(LEFT($E1645,5))&gt;50000,"",_xlfn.XLOOKUP(IF(VALUE(LEFT($E1645,2))&gt;9,VALUE(LEFT($E1645,2)),"0"&amp;VALUE(LEFT($E1645,2))),Sheet1!$E:$E,Sheet1!$F:$F)),"")</f>
        <v>千葉県</v>
      </c>
      <c r="G1645" s="4" t="str">
        <f t="shared" si="51"/>
        <v>私立</v>
      </c>
      <c r="H1645" s="7" t="str">
        <f>IF($D1645="上記以外の高等学校等",_xlfn.XLOOKUP(IF(VALUE(LEFT($E1645,2))&gt;10,VALUE(LEFT($E1645,2)),"0"&amp;VALUE(LEFT($E1645,2))),Sheet1!$E:$E,Sheet1!$F:$F)&amp;"所在の"&amp;$D1645,IF(OR($B1645=1,$B1645=2),$D1645&amp;$C1645,IF($B1645=3,$D1645&amp;"学校",IF($B1645=6,_xlfn.TEXTBEFORE($D1645,"高専")&amp;$C1645,IF($B1645=8,$C1645&amp;"（"&amp;$D1645&amp;"）",IF($B1645=9,$D1645,""))))))</f>
        <v>麗澤高等学校</v>
      </c>
    </row>
    <row r="1646" spans="1:8">
      <c r="A1646" s="4">
        <v>7</v>
      </c>
      <c r="B1646" s="7">
        <v>1</v>
      </c>
      <c r="C1646" s="7" t="str">
        <f t="shared" si="50"/>
        <v>高等学校</v>
      </c>
      <c r="D1646" s="7" t="s">
        <v>8439</v>
      </c>
      <c r="E1646" s="8" t="s">
        <v>8440</v>
      </c>
      <c r="F1646" s="4" t="str">
        <f>IFERROR(IF(VALUE(LEFT($E1646,5))&gt;50000,"",_xlfn.XLOOKUP(IF(VALUE(LEFT($E1646,2))&gt;9,VALUE(LEFT($E1646,2)),"0"&amp;VALUE(LEFT($E1646,2))),Sheet1!$E:$E,Sheet1!$F:$F)),"")</f>
        <v>千葉県</v>
      </c>
      <c r="G1646" s="4" t="str">
        <f t="shared" si="51"/>
        <v>私立</v>
      </c>
      <c r="H1646" s="7" t="str">
        <f>IF($D1646="上記以外の高等学校等",_xlfn.XLOOKUP(IF(VALUE(LEFT($E1646,2))&gt;10,VALUE(LEFT($E1646,2)),"0"&amp;VALUE(LEFT($E1646,2))),Sheet1!$E:$E,Sheet1!$F:$F)&amp;"所在の"&amp;$D1646,IF(OR($B1646=1,$B1646=2),$D1646&amp;$C1646,IF($B1646=3,$D1646&amp;"学校",IF($B1646=6,_xlfn.TEXTBEFORE($D1646,"高専")&amp;$C1646,IF($B1646=8,$C1646&amp;"（"&amp;$D1646&amp;"）",IF($B1646=9,$D1646,""))))))</f>
        <v>千葉英和高等学校</v>
      </c>
    </row>
    <row r="1647" spans="1:8">
      <c r="A1647" s="4">
        <v>7</v>
      </c>
      <c r="B1647" s="7">
        <v>1</v>
      </c>
      <c r="C1647" s="7" t="str">
        <f t="shared" si="50"/>
        <v>高等学校</v>
      </c>
      <c r="D1647" s="7" t="s">
        <v>8437</v>
      </c>
      <c r="E1647" s="8" t="s">
        <v>8438</v>
      </c>
      <c r="F1647" s="4" t="str">
        <f>IFERROR(IF(VALUE(LEFT($E1647,5))&gt;50000,"",_xlfn.XLOOKUP(IF(VALUE(LEFT($E1647,2))&gt;9,VALUE(LEFT($E1647,2)),"0"&amp;VALUE(LEFT($E1647,2))),Sheet1!$E:$E,Sheet1!$F:$F)),"")</f>
        <v>千葉県</v>
      </c>
      <c r="G1647" s="4" t="str">
        <f t="shared" si="51"/>
        <v>私立</v>
      </c>
      <c r="H1647" s="7" t="str">
        <f>IF($D1647="上記以外の高等学校等",_xlfn.XLOOKUP(IF(VALUE(LEFT($E1647,2))&gt;10,VALUE(LEFT($E1647,2)),"0"&amp;VALUE(LEFT($E1647,2))),Sheet1!$E:$E,Sheet1!$F:$F)&amp;"所在の"&amp;$D1647,IF(OR($B1647=1,$B1647=2),$D1647&amp;$C1647,IF($B1647=3,$D1647&amp;"学校",IF($B1647=6,_xlfn.TEXTBEFORE($D1647,"高専")&amp;$C1647,IF($B1647=8,$C1647&amp;"（"&amp;$D1647&amp;"）",IF($B1647=9,$D1647,""))))))</f>
        <v>千葉萌陽高等学校</v>
      </c>
    </row>
    <row r="1648" spans="1:8">
      <c r="A1648" s="4">
        <v>7</v>
      </c>
      <c r="B1648" s="7">
        <v>1</v>
      </c>
      <c r="C1648" s="7" t="str">
        <f t="shared" si="50"/>
        <v>高等学校</v>
      </c>
      <c r="D1648" s="7" t="s">
        <v>8435</v>
      </c>
      <c r="E1648" s="8" t="s">
        <v>8436</v>
      </c>
      <c r="F1648" s="4" t="str">
        <f>IFERROR(IF(VALUE(LEFT($E1648,5))&gt;50000,"",_xlfn.XLOOKUP(IF(VALUE(LEFT($E1648,2))&gt;9,VALUE(LEFT($E1648,2)),"0"&amp;VALUE(LEFT($E1648,2))),Sheet1!$E:$E,Sheet1!$F:$F)),"")</f>
        <v>千葉県</v>
      </c>
      <c r="G1648" s="4" t="str">
        <f t="shared" si="51"/>
        <v>私立</v>
      </c>
      <c r="H1648" s="7" t="str">
        <f>IF($D1648="上記以外の高等学校等",_xlfn.XLOOKUP(IF(VALUE(LEFT($E1648,2))&gt;10,VALUE(LEFT($E1648,2)),"0"&amp;VALUE(LEFT($E1648,2))),Sheet1!$E:$E,Sheet1!$F:$F)&amp;"所在の"&amp;$D1648,IF(OR($B1648=1,$B1648=2),$D1648&amp;$C1648,IF($B1648=3,$D1648&amp;"学校",IF($B1648=6,_xlfn.TEXTBEFORE($D1648,"高専")&amp;$C1648,IF($B1648=8,$C1648&amp;"（"&amp;$D1648&amp;"）",IF($B1648=9,$D1648,""))))))</f>
        <v>日出学園高等学校</v>
      </c>
    </row>
    <row r="1649" spans="1:8">
      <c r="A1649" s="4">
        <v>7</v>
      </c>
      <c r="B1649" s="7">
        <v>1</v>
      </c>
      <c r="C1649" s="7" t="str">
        <f t="shared" si="50"/>
        <v>高等学校</v>
      </c>
      <c r="D1649" s="7" t="s">
        <v>8433</v>
      </c>
      <c r="E1649" s="8" t="s">
        <v>8434</v>
      </c>
      <c r="F1649" s="4" t="str">
        <f>IFERROR(IF(VALUE(LEFT($E1649,5))&gt;50000,"",_xlfn.XLOOKUP(IF(VALUE(LEFT($E1649,2))&gt;9,VALUE(LEFT($E1649,2)),"0"&amp;VALUE(LEFT($E1649,2))),Sheet1!$E:$E,Sheet1!$F:$F)),"")</f>
        <v>千葉県</v>
      </c>
      <c r="G1649" s="4" t="str">
        <f t="shared" si="51"/>
        <v>私立</v>
      </c>
      <c r="H1649" s="7" t="str">
        <f>IF($D1649="上記以外の高等学校等",_xlfn.XLOOKUP(IF(VALUE(LEFT($E1649,2))&gt;10,VALUE(LEFT($E1649,2)),"0"&amp;VALUE(LEFT($E1649,2))),Sheet1!$E:$E,Sheet1!$F:$F)&amp;"所在の"&amp;$D1649,IF(OR($B1649=1,$B1649=2),$D1649&amp;$C1649,IF($B1649=3,$D1649&amp;"学校",IF($B1649=6,_xlfn.TEXTBEFORE($D1649,"高専")&amp;$C1649,IF($B1649=8,$C1649&amp;"（"&amp;$D1649&amp;"）",IF($B1649=9,$D1649,""))))))</f>
        <v>千葉明徳高等学校</v>
      </c>
    </row>
    <row r="1650" spans="1:8">
      <c r="A1650" s="4">
        <v>7</v>
      </c>
      <c r="B1650" s="7">
        <v>1</v>
      </c>
      <c r="C1650" s="7" t="str">
        <f t="shared" si="50"/>
        <v>高等学校</v>
      </c>
      <c r="D1650" s="7" t="s">
        <v>8431</v>
      </c>
      <c r="E1650" s="8" t="s">
        <v>8432</v>
      </c>
      <c r="F1650" s="4" t="str">
        <f>IFERROR(IF(VALUE(LEFT($E1650,5))&gt;50000,"",_xlfn.XLOOKUP(IF(VALUE(LEFT($E1650,2))&gt;9,VALUE(LEFT($E1650,2)),"0"&amp;VALUE(LEFT($E1650,2))),Sheet1!$E:$E,Sheet1!$F:$F)),"")</f>
        <v>千葉県</v>
      </c>
      <c r="G1650" s="4" t="str">
        <f t="shared" si="51"/>
        <v>私立</v>
      </c>
      <c r="H1650" s="7" t="str">
        <f>IF($D1650="上記以外の高等学校等",_xlfn.XLOOKUP(IF(VALUE(LEFT($E1650,2))&gt;10,VALUE(LEFT($E1650,2)),"0"&amp;VALUE(LEFT($E1650,2))),Sheet1!$E:$E,Sheet1!$F:$F)&amp;"所在の"&amp;$D1650,IF(OR($B1650=1,$B1650=2),$D1650&amp;$C1650,IF($B1650=3,$D1650&amp;"学校",IF($B1650=6,_xlfn.TEXTBEFORE($D1650,"高専")&amp;$C1650,IF($B1650=8,$C1650&amp;"（"&amp;$D1650&amp;"）",IF($B1650=9,$D1650,""))))))</f>
        <v>千葉商科大学付属高等学校</v>
      </c>
    </row>
    <row r="1651" spans="1:8">
      <c r="A1651" s="4">
        <v>7</v>
      </c>
      <c r="B1651" s="7">
        <v>1</v>
      </c>
      <c r="C1651" s="7" t="str">
        <f t="shared" si="50"/>
        <v>高等学校</v>
      </c>
      <c r="D1651" s="7" t="s">
        <v>8429</v>
      </c>
      <c r="E1651" s="8" t="s">
        <v>8430</v>
      </c>
      <c r="F1651" s="4" t="str">
        <f>IFERROR(IF(VALUE(LEFT($E1651,5))&gt;50000,"",_xlfn.XLOOKUP(IF(VALUE(LEFT($E1651,2))&gt;9,VALUE(LEFT($E1651,2)),"0"&amp;VALUE(LEFT($E1651,2))),Sheet1!$E:$E,Sheet1!$F:$F)),"")</f>
        <v>千葉県</v>
      </c>
      <c r="G1651" s="4" t="str">
        <f t="shared" si="51"/>
        <v>私立</v>
      </c>
      <c r="H1651" s="7" t="str">
        <f>IF($D1651="上記以外の高等学校等",_xlfn.XLOOKUP(IF(VALUE(LEFT($E1651,2))&gt;10,VALUE(LEFT($E1651,2)),"0"&amp;VALUE(LEFT($E1651,2))),Sheet1!$E:$E,Sheet1!$F:$F)&amp;"所在の"&amp;$D1651,IF(OR($B1651=1,$B1651=2),$D1651&amp;$C1651,IF($B1651=3,$D1651&amp;"学校",IF($B1651=6,_xlfn.TEXTBEFORE($D1651,"高専")&amp;$C1651,IF($B1651=8,$C1651&amp;"（"&amp;$D1651&amp;"）",IF($B1651=9,$D1651,""))))))</f>
        <v>千葉学芸高等学校</v>
      </c>
    </row>
    <row r="1652" spans="1:8">
      <c r="A1652" s="4">
        <v>7</v>
      </c>
      <c r="B1652" s="7">
        <v>1</v>
      </c>
      <c r="C1652" s="7" t="str">
        <f t="shared" si="50"/>
        <v>高等学校</v>
      </c>
      <c r="D1652" s="7" t="s">
        <v>8427</v>
      </c>
      <c r="E1652" s="8" t="s">
        <v>8428</v>
      </c>
      <c r="F1652" s="4" t="str">
        <f>IFERROR(IF(VALUE(LEFT($E1652,5))&gt;50000,"",_xlfn.XLOOKUP(IF(VALUE(LEFT($E1652,2))&gt;9,VALUE(LEFT($E1652,2)),"0"&amp;VALUE(LEFT($E1652,2))),Sheet1!$E:$E,Sheet1!$F:$F)),"")</f>
        <v>千葉県</v>
      </c>
      <c r="G1652" s="4" t="str">
        <f t="shared" si="51"/>
        <v>私立</v>
      </c>
      <c r="H1652" s="7" t="str">
        <f>IF($D1652="上記以外の高等学校等",_xlfn.XLOOKUP(IF(VALUE(LEFT($E1652,2))&gt;10,VALUE(LEFT($E1652,2)),"0"&amp;VALUE(LEFT($E1652,2))),Sheet1!$E:$E,Sheet1!$F:$F)&amp;"所在の"&amp;$D1652,IF(OR($B1652=1,$B1652=2),$D1652&amp;$C1652,IF($B1652=3,$D1652&amp;"学校",IF($B1652=6,_xlfn.TEXTBEFORE($D1652,"高専")&amp;$C1652,IF($B1652=8,$C1652&amp;"（"&amp;$D1652&amp;"）",IF($B1652=9,$D1652,""))))))</f>
        <v>国府台女子学院高等部高等学校</v>
      </c>
    </row>
    <row r="1653" spans="1:8">
      <c r="A1653" s="4">
        <v>7</v>
      </c>
      <c r="B1653" s="7">
        <v>1</v>
      </c>
      <c r="C1653" s="7" t="str">
        <f t="shared" si="50"/>
        <v>高等学校</v>
      </c>
      <c r="D1653" s="7" t="s">
        <v>8425</v>
      </c>
      <c r="E1653" s="8" t="s">
        <v>8426</v>
      </c>
      <c r="F1653" s="4" t="str">
        <f>IFERROR(IF(VALUE(LEFT($E1653,5))&gt;50000,"",_xlfn.XLOOKUP(IF(VALUE(LEFT($E1653,2))&gt;9,VALUE(LEFT($E1653,2)),"0"&amp;VALUE(LEFT($E1653,2))),Sheet1!$E:$E,Sheet1!$F:$F)),"")</f>
        <v>千葉県</v>
      </c>
      <c r="G1653" s="4" t="str">
        <f t="shared" si="51"/>
        <v>私立</v>
      </c>
      <c r="H1653" s="7" t="str">
        <f>IF($D1653="上記以外の高等学校等",_xlfn.XLOOKUP(IF(VALUE(LEFT($E1653,2))&gt;10,VALUE(LEFT($E1653,2)),"0"&amp;VALUE(LEFT($E1653,2))),Sheet1!$E:$E,Sheet1!$F:$F)&amp;"所在の"&amp;$D1653,IF(OR($B1653=1,$B1653=2),$D1653&amp;$C1653,IF($B1653=3,$D1653&amp;"学校",IF($B1653=6,_xlfn.TEXTBEFORE($D1653,"高専")&amp;$C1653,IF($B1653=8,$C1653&amp;"（"&amp;$D1653&amp;"）",IF($B1653=9,$D1653,""))))))</f>
        <v>東邦大学付属東邦高等学校</v>
      </c>
    </row>
    <row r="1654" spans="1:8">
      <c r="A1654" s="4">
        <v>7</v>
      </c>
      <c r="B1654" s="7">
        <v>1</v>
      </c>
      <c r="C1654" s="7" t="str">
        <f t="shared" si="50"/>
        <v>高等学校</v>
      </c>
      <c r="D1654" s="7" t="s">
        <v>8423</v>
      </c>
      <c r="E1654" s="8" t="s">
        <v>8424</v>
      </c>
      <c r="F1654" s="4" t="str">
        <f>IFERROR(IF(VALUE(LEFT($E1654,5))&gt;50000,"",_xlfn.XLOOKUP(IF(VALUE(LEFT($E1654,2))&gt;9,VALUE(LEFT($E1654,2)),"0"&amp;VALUE(LEFT($E1654,2))),Sheet1!$E:$E,Sheet1!$F:$F)),"")</f>
        <v>千葉県</v>
      </c>
      <c r="G1654" s="4" t="str">
        <f t="shared" si="51"/>
        <v>私立</v>
      </c>
      <c r="H1654" s="7" t="str">
        <f>IF($D1654="上記以外の高等学校等",_xlfn.XLOOKUP(IF(VALUE(LEFT($E1654,2))&gt;10,VALUE(LEFT($E1654,2)),"0"&amp;VALUE(LEFT($E1654,2))),Sheet1!$E:$E,Sheet1!$F:$F)&amp;"所在の"&amp;$D1654,IF(OR($B1654=1,$B1654=2),$D1654&amp;$C1654,IF($B1654=3,$D1654&amp;"学校",IF($B1654=6,_xlfn.TEXTBEFORE($D1654,"高専")&amp;$C1654,IF($B1654=8,$C1654&amp;"（"&amp;$D1654&amp;"）",IF($B1654=9,$D1654,""))))))</f>
        <v>敬愛学園高等学校</v>
      </c>
    </row>
    <row r="1655" spans="1:8">
      <c r="A1655" s="4">
        <v>7</v>
      </c>
      <c r="B1655" s="7">
        <v>1</v>
      </c>
      <c r="C1655" s="7" t="str">
        <f t="shared" si="50"/>
        <v>高等学校</v>
      </c>
      <c r="D1655" s="7" t="s">
        <v>8421</v>
      </c>
      <c r="E1655" s="8" t="s">
        <v>8422</v>
      </c>
      <c r="F1655" s="4" t="str">
        <f>IFERROR(IF(VALUE(LEFT($E1655,5))&gt;50000,"",_xlfn.XLOOKUP(IF(VALUE(LEFT($E1655,2))&gt;9,VALUE(LEFT($E1655,2)),"0"&amp;VALUE(LEFT($E1655,2))),Sheet1!$E:$E,Sheet1!$F:$F)),"")</f>
        <v>千葉県</v>
      </c>
      <c r="G1655" s="4" t="str">
        <f t="shared" si="51"/>
        <v>私立</v>
      </c>
      <c r="H1655" s="7" t="str">
        <f>IF($D1655="上記以外の高等学校等",_xlfn.XLOOKUP(IF(VALUE(LEFT($E1655,2))&gt;10,VALUE(LEFT($E1655,2)),"0"&amp;VALUE(LEFT($E1655,2))),Sheet1!$E:$E,Sheet1!$F:$F)&amp;"所在の"&amp;$D1655,IF(OR($B1655=1,$B1655=2),$D1655&amp;$C1655,IF($B1655=3,$D1655&amp;"学校",IF($B1655=6,_xlfn.TEXTBEFORE($D1655,"高専")&amp;$C1655,IF($B1655=8,$C1655&amp;"（"&amp;$D1655&amp;"）",IF($B1655=9,$D1655,""))))))</f>
        <v>専修大学松戸高等学校</v>
      </c>
    </row>
    <row r="1656" spans="1:8">
      <c r="A1656" s="4">
        <v>7</v>
      </c>
      <c r="B1656" s="7">
        <v>1</v>
      </c>
      <c r="C1656" s="7" t="str">
        <f t="shared" si="50"/>
        <v>高等学校</v>
      </c>
      <c r="D1656" s="7" t="s">
        <v>8419</v>
      </c>
      <c r="E1656" s="8" t="s">
        <v>8420</v>
      </c>
      <c r="F1656" s="4" t="str">
        <f>IFERROR(IF(VALUE(LEFT($E1656,5))&gt;50000,"",_xlfn.XLOOKUP(IF(VALUE(LEFT($E1656,2))&gt;9,VALUE(LEFT($E1656,2)),"0"&amp;VALUE(LEFT($E1656,2))),Sheet1!$E:$E,Sheet1!$F:$F)),"")</f>
        <v>千葉県</v>
      </c>
      <c r="G1656" s="4" t="str">
        <f t="shared" si="51"/>
        <v>私立</v>
      </c>
      <c r="H1656" s="7" t="str">
        <f>IF($D1656="上記以外の高等学校等",_xlfn.XLOOKUP(IF(VALUE(LEFT($E1656,2))&gt;10,VALUE(LEFT($E1656,2)),"0"&amp;VALUE(LEFT($E1656,2))),Sheet1!$E:$E,Sheet1!$F:$F)&amp;"所在の"&amp;$D1656,IF(OR($B1656=1,$B1656=2),$D1656&amp;$C1656,IF($B1656=3,$D1656&amp;"学校",IF($B1656=6,_xlfn.TEXTBEFORE($D1656,"高専")&amp;$C1656,IF($B1656=8,$C1656&amp;"（"&amp;$D1656&amp;"）",IF($B1656=9,$D1656,""))))))</f>
        <v>日本体育大学柏高等学校</v>
      </c>
    </row>
    <row r="1657" spans="1:8">
      <c r="A1657" s="4">
        <v>7</v>
      </c>
      <c r="B1657" s="7">
        <v>1</v>
      </c>
      <c r="C1657" s="7" t="str">
        <f t="shared" si="50"/>
        <v>高等学校</v>
      </c>
      <c r="D1657" s="7" t="s">
        <v>8417</v>
      </c>
      <c r="E1657" s="8" t="s">
        <v>8418</v>
      </c>
      <c r="F1657" s="4" t="str">
        <f>IFERROR(IF(VALUE(LEFT($E1657,5))&gt;50000,"",_xlfn.XLOOKUP(IF(VALUE(LEFT($E1657,2))&gt;9,VALUE(LEFT($E1657,2)),"0"&amp;VALUE(LEFT($E1657,2))),Sheet1!$E:$E,Sheet1!$F:$F)),"")</f>
        <v>千葉県</v>
      </c>
      <c r="G1657" s="4" t="str">
        <f t="shared" si="51"/>
        <v>私立</v>
      </c>
      <c r="H1657" s="7" t="str">
        <f>IF($D1657="上記以外の高等学校等",_xlfn.XLOOKUP(IF(VALUE(LEFT($E1657,2))&gt;10,VALUE(LEFT($E1657,2)),"0"&amp;VALUE(LEFT($E1657,2))),Sheet1!$E:$E,Sheet1!$F:$F)&amp;"所在の"&amp;$D1657,IF(OR($B1657=1,$B1657=2),$D1657&amp;$C1657,IF($B1657=3,$D1657&amp;"学校",IF($B1657=6,_xlfn.TEXTBEFORE($D1657,"高専")&amp;$C1657,IF($B1657=8,$C1657&amp;"（"&amp;$D1657&amp;"）",IF($B1657=9,$D1657,""))))))</f>
        <v>日本大学習志野高等学校</v>
      </c>
    </row>
    <row r="1658" spans="1:8">
      <c r="A1658" s="4">
        <v>7</v>
      </c>
      <c r="B1658" s="7">
        <v>1</v>
      </c>
      <c r="C1658" s="7" t="str">
        <f t="shared" si="50"/>
        <v>高等学校</v>
      </c>
      <c r="D1658" s="7" t="s">
        <v>8415</v>
      </c>
      <c r="E1658" s="8" t="s">
        <v>8416</v>
      </c>
      <c r="F1658" s="4" t="str">
        <f>IFERROR(IF(VALUE(LEFT($E1658,5))&gt;50000,"",_xlfn.XLOOKUP(IF(VALUE(LEFT($E1658,2))&gt;9,VALUE(LEFT($E1658,2)),"0"&amp;VALUE(LEFT($E1658,2))),Sheet1!$E:$E,Sheet1!$F:$F)),"")</f>
        <v>千葉県</v>
      </c>
      <c r="G1658" s="4" t="str">
        <f t="shared" si="51"/>
        <v>私立</v>
      </c>
      <c r="H1658" s="7" t="str">
        <f>IF($D1658="上記以外の高等学校等",_xlfn.XLOOKUP(IF(VALUE(LEFT($E1658,2))&gt;10,VALUE(LEFT($E1658,2)),"0"&amp;VALUE(LEFT($E1658,2))),Sheet1!$E:$E,Sheet1!$F:$F)&amp;"所在の"&amp;$D1658,IF(OR($B1658=1,$B1658=2),$D1658&amp;$C1658,IF($B1658=3,$D1658&amp;"学校",IF($B1658=6,_xlfn.TEXTBEFORE($D1658,"高専")&amp;$C1658,IF($B1658=8,$C1658&amp;"（"&amp;$D1658&amp;"）",IF($B1658=9,$D1658,""))))))</f>
        <v>我孫子二階堂高等学校</v>
      </c>
    </row>
    <row r="1659" spans="1:8">
      <c r="A1659" s="4">
        <v>7</v>
      </c>
      <c r="B1659" s="7">
        <v>1</v>
      </c>
      <c r="C1659" s="7" t="str">
        <f t="shared" si="50"/>
        <v>高等学校</v>
      </c>
      <c r="D1659" s="7" t="s">
        <v>8413</v>
      </c>
      <c r="E1659" s="8" t="s">
        <v>8414</v>
      </c>
      <c r="F1659" s="4" t="str">
        <f>IFERROR(IF(VALUE(LEFT($E1659,5))&gt;50000,"",_xlfn.XLOOKUP(IF(VALUE(LEFT($E1659,2))&gt;9,VALUE(LEFT($E1659,2)),"0"&amp;VALUE(LEFT($E1659,2))),Sheet1!$E:$E,Sheet1!$F:$F)),"")</f>
        <v>千葉県</v>
      </c>
      <c r="G1659" s="4" t="str">
        <f t="shared" si="51"/>
        <v>私立</v>
      </c>
      <c r="H1659" s="7" t="str">
        <f>IF($D1659="上記以外の高等学校等",_xlfn.XLOOKUP(IF(VALUE(LEFT($E1659,2))&gt;10,VALUE(LEFT($E1659,2)),"0"&amp;VALUE(LEFT($E1659,2))),Sheet1!$E:$E,Sheet1!$F:$F)&amp;"所在の"&amp;$D1659,IF(OR($B1659=1,$B1659=2),$D1659&amp;$C1659,IF($B1659=3,$D1659&amp;"学校",IF($B1659=6,_xlfn.TEXTBEFORE($D1659,"高専")&amp;$C1659,IF($B1659=8,$C1659&amp;"（"&amp;$D1659&amp;"）",IF($B1659=9,$D1659,""))))))</f>
        <v>千葉日本大学第一高等学校</v>
      </c>
    </row>
    <row r="1660" spans="1:8">
      <c r="A1660" s="4">
        <v>7</v>
      </c>
      <c r="B1660" s="7">
        <v>1</v>
      </c>
      <c r="C1660" s="7" t="str">
        <f t="shared" si="50"/>
        <v>高等学校</v>
      </c>
      <c r="D1660" s="7" t="s">
        <v>8411</v>
      </c>
      <c r="E1660" s="8" t="s">
        <v>8412</v>
      </c>
      <c r="F1660" s="4" t="str">
        <f>IFERROR(IF(VALUE(LEFT($E1660,5))&gt;50000,"",_xlfn.XLOOKUP(IF(VALUE(LEFT($E1660,2))&gt;9,VALUE(LEFT($E1660,2)),"0"&amp;VALUE(LEFT($E1660,2))),Sheet1!$E:$E,Sheet1!$F:$F)),"")</f>
        <v>千葉県</v>
      </c>
      <c r="G1660" s="4" t="str">
        <f t="shared" si="51"/>
        <v>私立</v>
      </c>
      <c r="H1660" s="7" t="str">
        <f>IF($D1660="上記以外の高等学校等",_xlfn.XLOOKUP(IF(VALUE(LEFT($E1660,2))&gt;10,VALUE(LEFT($E1660,2)),"0"&amp;VALUE(LEFT($E1660,2))),Sheet1!$E:$E,Sheet1!$F:$F)&amp;"所在の"&amp;$D1660,IF(OR($B1660=1,$B1660=2),$D1660&amp;$C1660,IF($B1660=3,$D1660&amp;"学校",IF($B1660=6,_xlfn.TEXTBEFORE($D1660,"高専")&amp;$C1660,IF($B1660=8,$C1660&amp;"（"&amp;$D1660&amp;"）",IF($B1660=9,$D1660,""))))))</f>
        <v>二松学舎大学附属柏高等学校</v>
      </c>
    </row>
    <row r="1661" spans="1:8">
      <c r="A1661" s="4">
        <v>7</v>
      </c>
      <c r="B1661" s="7">
        <v>1</v>
      </c>
      <c r="C1661" s="7" t="str">
        <f t="shared" si="50"/>
        <v>高等学校</v>
      </c>
      <c r="D1661" s="7" t="s">
        <v>8409</v>
      </c>
      <c r="E1661" s="8" t="s">
        <v>8410</v>
      </c>
      <c r="F1661" s="4" t="str">
        <f>IFERROR(IF(VALUE(LEFT($E1661,5))&gt;50000,"",_xlfn.XLOOKUP(IF(VALUE(LEFT($E1661,2))&gt;9,VALUE(LEFT($E1661,2)),"0"&amp;VALUE(LEFT($E1661,2))),Sheet1!$E:$E,Sheet1!$F:$F)),"")</f>
        <v>千葉県</v>
      </c>
      <c r="G1661" s="4" t="str">
        <f t="shared" si="51"/>
        <v>私立</v>
      </c>
      <c r="H1661" s="7" t="str">
        <f>IF($D1661="上記以外の高等学校等",_xlfn.XLOOKUP(IF(VALUE(LEFT($E1661,2))&gt;10,VALUE(LEFT($E1661,2)),"0"&amp;VALUE(LEFT($E1661,2))),Sheet1!$E:$E,Sheet1!$F:$F)&amp;"所在の"&amp;$D1661,IF(OR($B1661=1,$B1661=2),$D1661&amp;$C1661,IF($B1661=3,$D1661&amp;"学校",IF($B1661=6,_xlfn.TEXTBEFORE($D1661,"高専")&amp;$C1661,IF($B1661=8,$C1661&amp;"（"&amp;$D1661&amp;"）",IF($B1661=9,$D1661,""))))))</f>
        <v>中央学院高等学校</v>
      </c>
    </row>
    <row r="1662" spans="1:8">
      <c r="A1662" s="4">
        <v>7</v>
      </c>
      <c r="B1662" s="7">
        <v>1</v>
      </c>
      <c r="C1662" s="7" t="str">
        <f t="shared" si="50"/>
        <v>高等学校</v>
      </c>
      <c r="D1662" s="7" t="s">
        <v>8407</v>
      </c>
      <c r="E1662" s="8" t="s">
        <v>8408</v>
      </c>
      <c r="F1662" s="4" t="str">
        <f>IFERROR(IF(VALUE(LEFT($E1662,5))&gt;50000,"",_xlfn.XLOOKUP(IF(VALUE(LEFT($E1662,2))&gt;9,VALUE(LEFT($E1662,2)),"0"&amp;VALUE(LEFT($E1662,2))),Sheet1!$E:$E,Sheet1!$F:$F)),"")</f>
        <v>千葉県</v>
      </c>
      <c r="G1662" s="4" t="str">
        <f t="shared" si="51"/>
        <v>私立</v>
      </c>
      <c r="H1662" s="7" t="str">
        <f>IF($D1662="上記以外の高等学校等",_xlfn.XLOOKUP(IF(VALUE(LEFT($E1662,2))&gt;10,VALUE(LEFT($E1662,2)),"0"&amp;VALUE(LEFT($E1662,2))),Sheet1!$E:$E,Sheet1!$F:$F)&amp;"所在の"&amp;$D1662,IF(OR($B1662=1,$B1662=2),$D1662&amp;$C1662,IF($B1662=3,$D1662&amp;"学校",IF($B1662=6,_xlfn.TEXTBEFORE($D1662,"高専")&amp;$C1662,IF($B1662=8,$C1662&amp;"（"&amp;$D1662&amp;"）",IF($B1662=9,$D1662,""))))))</f>
        <v>東海大学付属市原望洋高等学校</v>
      </c>
    </row>
    <row r="1663" spans="1:8">
      <c r="A1663" s="4">
        <v>7</v>
      </c>
      <c r="B1663" s="7">
        <v>1</v>
      </c>
      <c r="C1663" s="7" t="str">
        <f t="shared" si="50"/>
        <v>高等学校</v>
      </c>
      <c r="D1663" s="7" t="s">
        <v>8405</v>
      </c>
      <c r="E1663" s="8" t="s">
        <v>8406</v>
      </c>
      <c r="F1663" s="4" t="str">
        <f>IFERROR(IF(VALUE(LEFT($E1663,5))&gt;50000,"",_xlfn.XLOOKUP(IF(VALUE(LEFT($E1663,2))&gt;9,VALUE(LEFT($E1663,2)),"0"&amp;VALUE(LEFT($E1663,2))),Sheet1!$E:$E,Sheet1!$F:$F)),"")</f>
        <v>千葉県</v>
      </c>
      <c r="G1663" s="4" t="str">
        <f t="shared" si="51"/>
        <v>私立</v>
      </c>
      <c r="H1663" s="7" t="str">
        <f>IF($D1663="上記以外の高等学校等",_xlfn.XLOOKUP(IF(VALUE(LEFT($E1663,2))&gt;10,VALUE(LEFT($E1663,2)),"0"&amp;VALUE(LEFT($E1663,2))),Sheet1!$E:$E,Sheet1!$F:$F)&amp;"所在の"&amp;$D1663,IF(OR($B1663=1,$B1663=2),$D1663&amp;$C1663,IF($B1663=3,$D1663&amp;"学校",IF($B1663=6,_xlfn.TEXTBEFORE($D1663,"高専")&amp;$C1663,IF($B1663=8,$C1663&amp;"（"&amp;$D1663&amp;"）",IF($B1663=9,$D1663,""))))))</f>
        <v>横芝敬愛高等学校</v>
      </c>
    </row>
    <row r="1664" spans="1:8">
      <c r="A1664" s="4">
        <v>7</v>
      </c>
      <c r="B1664" s="7">
        <v>1</v>
      </c>
      <c r="C1664" s="7" t="str">
        <f t="shared" si="50"/>
        <v>高等学校</v>
      </c>
      <c r="D1664" s="7" t="s">
        <v>8403</v>
      </c>
      <c r="E1664" s="8" t="s">
        <v>8404</v>
      </c>
      <c r="F1664" s="4" t="str">
        <f>IFERROR(IF(VALUE(LEFT($E1664,5))&gt;50000,"",_xlfn.XLOOKUP(IF(VALUE(LEFT($E1664,2))&gt;9,VALUE(LEFT($E1664,2)),"0"&amp;VALUE(LEFT($E1664,2))),Sheet1!$E:$E,Sheet1!$F:$F)),"")</f>
        <v>千葉県</v>
      </c>
      <c r="G1664" s="4" t="str">
        <f t="shared" si="51"/>
        <v>私立</v>
      </c>
      <c r="H1664" s="7" t="str">
        <f>IF($D1664="上記以外の高等学校等",_xlfn.XLOOKUP(IF(VALUE(LEFT($E1664,2))&gt;10,VALUE(LEFT($E1664,2)),"0"&amp;VALUE(LEFT($E1664,2))),Sheet1!$E:$E,Sheet1!$F:$F)&amp;"所在の"&amp;$D1664,IF(OR($B1664=1,$B1664=2),$D1664&amp;$C1664,IF($B1664=3,$D1664&amp;"学校",IF($B1664=6,_xlfn.TEXTBEFORE($D1664,"高専")&amp;$C1664,IF($B1664=8,$C1664&amp;"（"&amp;$D1664&amp;"）",IF($B1664=9,$D1664,""))))))</f>
        <v>東海大学付属浦安高等学校</v>
      </c>
    </row>
    <row r="1665" spans="1:8">
      <c r="A1665" s="4">
        <v>7</v>
      </c>
      <c r="B1665" s="7">
        <v>1</v>
      </c>
      <c r="C1665" s="7" t="str">
        <f t="shared" si="50"/>
        <v>高等学校</v>
      </c>
      <c r="D1665" s="7" t="s">
        <v>8401</v>
      </c>
      <c r="E1665" s="8" t="s">
        <v>8402</v>
      </c>
      <c r="F1665" s="4" t="str">
        <f>IFERROR(IF(VALUE(LEFT($E1665,5))&gt;50000,"",_xlfn.XLOOKUP(IF(VALUE(LEFT($E1665,2))&gt;9,VALUE(LEFT($E1665,2)),"0"&amp;VALUE(LEFT($E1665,2))),Sheet1!$E:$E,Sheet1!$F:$F)),"")</f>
        <v>千葉県</v>
      </c>
      <c r="G1665" s="4" t="str">
        <f t="shared" si="51"/>
        <v>私立</v>
      </c>
      <c r="H1665" s="7" t="str">
        <f>IF($D1665="上記以外の高等学校等",_xlfn.XLOOKUP(IF(VALUE(LEFT($E1665,2))&gt;10,VALUE(LEFT($E1665,2)),"0"&amp;VALUE(LEFT($E1665,2))),Sheet1!$E:$E,Sheet1!$F:$F)&amp;"所在の"&amp;$D1665,IF(OR($B1665=1,$B1665=2),$D1665&amp;$C1665,IF($B1665=3,$D1665&amp;"学校",IF($B1665=6,_xlfn.TEXTBEFORE($D1665,"高専")&amp;$C1665,IF($B1665=8,$C1665&amp;"（"&amp;$D1665&amp;"）",IF($B1665=9,$D1665,""))))))</f>
        <v>拓殖大学紅陵高等学校</v>
      </c>
    </row>
    <row r="1666" spans="1:8">
      <c r="A1666" s="4">
        <v>7</v>
      </c>
      <c r="B1666" s="7">
        <v>1</v>
      </c>
      <c r="C1666" s="7" t="str">
        <f t="shared" si="50"/>
        <v>高等学校</v>
      </c>
      <c r="D1666" s="7" t="s">
        <v>8399</v>
      </c>
      <c r="E1666" s="8" t="s">
        <v>8400</v>
      </c>
      <c r="F1666" s="4" t="str">
        <f>IFERROR(IF(VALUE(LEFT($E1666,5))&gt;50000,"",_xlfn.XLOOKUP(IF(VALUE(LEFT($E1666,2))&gt;9,VALUE(LEFT($E1666,2)),"0"&amp;VALUE(LEFT($E1666,2))),Sheet1!$E:$E,Sheet1!$F:$F)),"")</f>
        <v>千葉県</v>
      </c>
      <c r="G1666" s="4" t="str">
        <f t="shared" si="51"/>
        <v>私立</v>
      </c>
      <c r="H1666" s="7" t="str">
        <f>IF($D1666="上記以外の高等学校等",_xlfn.XLOOKUP(IF(VALUE(LEFT($E1666,2))&gt;10,VALUE(LEFT($E1666,2)),"0"&amp;VALUE(LEFT($E1666,2))),Sheet1!$E:$E,Sheet1!$F:$F)&amp;"所在の"&amp;$D1666,IF(OR($B1666=1,$B1666=2),$D1666&amp;$C1666,IF($B1666=3,$D1666&amp;"学校",IF($B1666=6,_xlfn.TEXTBEFORE($D1666,"高専")&amp;$C1666,IF($B1666=8,$C1666&amp;"（"&amp;$D1666&amp;"）",IF($B1666=9,$D1666,""))))))</f>
        <v>不二女子高等学校</v>
      </c>
    </row>
    <row r="1667" spans="1:8">
      <c r="A1667" s="4">
        <v>7</v>
      </c>
      <c r="B1667" s="7">
        <v>1</v>
      </c>
      <c r="C1667" s="7" t="str">
        <f t="shared" ref="C1667:C1730" si="52">IF($B1667=1,"高等学校",IF($B1667=2,"中等教育学校",IF($B1667=3,"特別支援学校",IF($B1667=6,"高等専門学校",IF($B1667=8,"高等学校卒業程度認定試験等","")))))</f>
        <v>高等学校</v>
      </c>
      <c r="D1667" s="7" t="s">
        <v>8397</v>
      </c>
      <c r="E1667" s="8" t="s">
        <v>8398</v>
      </c>
      <c r="F1667" s="4" t="str">
        <f>IFERROR(IF(VALUE(LEFT($E1667,5))&gt;50000,"",_xlfn.XLOOKUP(IF(VALUE(LEFT($E1667,2))&gt;9,VALUE(LEFT($E1667,2)),"0"&amp;VALUE(LEFT($E1667,2))),Sheet1!$E:$E,Sheet1!$F:$F)),"")</f>
        <v>千葉県</v>
      </c>
      <c r="G1667" s="4" t="str">
        <f t="shared" ref="G1667:G1730" si="53">IF($A1667=1,"国立",IF($A1667=7,"私立",IF($A1667&lt;7,"公立","")))</f>
        <v>私立</v>
      </c>
      <c r="H1667" s="7" t="str">
        <f>IF($D1667="上記以外の高等学校等",_xlfn.XLOOKUP(IF(VALUE(LEFT($E1667,2))&gt;10,VALUE(LEFT($E1667,2)),"0"&amp;VALUE(LEFT($E1667,2))),Sheet1!$E:$E,Sheet1!$F:$F)&amp;"所在の"&amp;$D1667,IF(OR($B1667=1,$B1667=2),$D1667&amp;$C1667,IF($B1667=3,$D1667&amp;"学校",IF($B1667=6,_xlfn.TEXTBEFORE($D1667,"高専")&amp;$C1667,IF($B1667=8,$C1667&amp;"（"&amp;$D1667&amp;"）",IF($B1667=9,$D1667,""))))))</f>
        <v>八千代松陰高等学校</v>
      </c>
    </row>
    <row r="1668" spans="1:8">
      <c r="A1668" s="4">
        <v>7</v>
      </c>
      <c r="B1668" s="7">
        <v>1</v>
      </c>
      <c r="C1668" s="7" t="str">
        <f t="shared" si="52"/>
        <v>高等学校</v>
      </c>
      <c r="D1668" s="7" t="s">
        <v>8395</v>
      </c>
      <c r="E1668" s="8" t="s">
        <v>8396</v>
      </c>
      <c r="F1668" s="4" t="str">
        <f>IFERROR(IF(VALUE(LEFT($E1668,5))&gt;50000,"",_xlfn.XLOOKUP(IF(VALUE(LEFT($E1668,2))&gt;9,VALUE(LEFT($E1668,2)),"0"&amp;VALUE(LEFT($E1668,2))),Sheet1!$E:$E,Sheet1!$F:$F)),"")</f>
        <v>千葉県</v>
      </c>
      <c r="G1668" s="4" t="str">
        <f t="shared" si="53"/>
        <v>私立</v>
      </c>
      <c r="H1668" s="7" t="str">
        <f>IF($D1668="上記以外の高等学校等",_xlfn.XLOOKUP(IF(VALUE(LEFT($E1668,2))&gt;10,VALUE(LEFT($E1668,2)),"0"&amp;VALUE(LEFT($E1668,2))),Sheet1!$E:$E,Sheet1!$F:$F)&amp;"所在の"&amp;$D1668,IF(OR($B1668=1,$B1668=2),$D1668&amp;$C1668,IF($B1668=3,$D1668&amp;"学校",IF($B1668=6,_xlfn.TEXTBEFORE($D1668,"高専")&amp;$C1668,IF($B1668=8,$C1668&amp;"（"&amp;$D1668&amp;"）",IF($B1668=9,$D1668,""))))))</f>
        <v>暁星国際高等学校</v>
      </c>
    </row>
    <row r="1669" spans="1:8">
      <c r="A1669" s="4">
        <v>7</v>
      </c>
      <c r="B1669" s="7">
        <v>1</v>
      </c>
      <c r="C1669" s="7" t="str">
        <f t="shared" si="52"/>
        <v>高等学校</v>
      </c>
      <c r="D1669" s="7" t="s">
        <v>8393</v>
      </c>
      <c r="E1669" s="8" t="s">
        <v>8394</v>
      </c>
      <c r="F1669" s="4" t="str">
        <f>IFERROR(IF(VALUE(LEFT($E1669,5))&gt;50000,"",_xlfn.XLOOKUP(IF(VALUE(LEFT($E1669,2))&gt;9,VALUE(LEFT($E1669,2)),"0"&amp;VALUE(LEFT($E1669,2))),Sheet1!$E:$E,Sheet1!$F:$F)),"")</f>
        <v>千葉県</v>
      </c>
      <c r="G1669" s="4" t="str">
        <f t="shared" si="53"/>
        <v>私立</v>
      </c>
      <c r="H1669" s="7" t="str">
        <f>IF($D1669="上記以外の高等学校等",_xlfn.XLOOKUP(IF(VALUE(LEFT($E1669,2))&gt;10,VALUE(LEFT($E1669,2)),"0"&amp;VALUE(LEFT($E1669,2))),Sheet1!$E:$E,Sheet1!$F:$F)&amp;"所在の"&amp;$D1669,IF(OR($B1669=1,$B1669=2),$D1669&amp;$C1669,IF($B1669=3,$D1669&amp;"学校",IF($B1669=6,_xlfn.TEXTBEFORE($D1669,"高専")&amp;$C1669,IF($B1669=8,$C1669&amp;"（"&amp;$D1669&amp;"）",IF($B1669=9,$D1669,""))))))</f>
        <v>東京学館高等学校</v>
      </c>
    </row>
    <row r="1670" spans="1:8">
      <c r="A1670" s="4">
        <v>7</v>
      </c>
      <c r="B1670" s="7">
        <v>1</v>
      </c>
      <c r="C1670" s="7" t="str">
        <f t="shared" si="52"/>
        <v>高等学校</v>
      </c>
      <c r="D1670" s="7" t="s">
        <v>8391</v>
      </c>
      <c r="E1670" s="8" t="s">
        <v>8392</v>
      </c>
      <c r="F1670" s="4" t="str">
        <f>IFERROR(IF(VALUE(LEFT($E1670,5))&gt;50000,"",_xlfn.XLOOKUP(IF(VALUE(LEFT($E1670,2))&gt;9,VALUE(LEFT($E1670,2)),"0"&amp;VALUE(LEFT($E1670,2))),Sheet1!$E:$E,Sheet1!$F:$F)),"")</f>
        <v>千葉県</v>
      </c>
      <c r="G1670" s="4" t="str">
        <f t="shared" si="53"/>
        <v>私立</v>
      </c>
      <c r="H1670" s="7" t="str">
        <f>IF($D1670="上記以外の高等学校等",_xlfn.XLOOKUP(IF(VALUE(LEFT($E1670,2))&gt;10,VALUE(LEFT($E1670,2)),"0"&amp;VALUE(LEFT($E1670,2))),Sheet1!$E:$E,Sheet1!$F:$F)&amp;"所在の"&amp;$D1670,IF(OR($B1670=1,$B1670=2),$D1670&amp;$C1670,IF($B1670=3,$D1670&amp;"学校",IF($B1670=6,_xlfn.TEXTBEFORE($D1670,"高専")&amp;$C1670,IF($B1670=8,$C1670&amp;"（"&amp;$D1670&amp;"）",IF($B1670=9,$D1670,""))))))</f>
        <v>植草学園大学附属高等学校</v>
      </c>
    </row>
    <row r="1671" spans="1:8">
      <c r="A1671" s="4">
        <v>7</v>
      </c>
      <c r="B1671" s="7">
        <v>1</v>
      </c>
      <c r="C1671" s="7" t="str">
        <f t="shared" si="52"/>
        <v>高等学校</v>
      </c>
      <c r="D1671" s="7" t="s">
        <v>8389</v>
      </c>
      <c r="E1671" s="8" t="s">
        <v>8390</v>
      </c>
      <c r="F1671" s="4" t="str">
        <f>IFERROR(IF(VALUE(LEFT($E1671,5))&gt;50000,"",_xlfn.XLOOKUP(IF(VALUE(LEFT($E1671,2))&gt;9,VALUE(LEFT($E1671,2)),"0"&amp;VALUE(LEFT($E1671,2))),Sheet1!$E:$E,Sheet1!$F:$F)),"")</f>
        <v>千葉県</v>
      </c>
      <c r="G1671" s="4" t="str">
        <f t="shared" si="53"/>
        <v>私立</v>
      </c>
      <c r="H1671" s="7" t="str">
        <f>IF($D1671="上記以外の高等学校等",_xlfn.XLOOKUP(IF(VALUE(LEFT($E1671,2))&gt;10,VALUE(LEFT($E1671,2)),"0"&amp;VALUE(LEFT($E1671,2))),Sheet1!$E:$E,Sheet1!$F:$F)&amp;"所在の"&amp;$D1671,IF(OR($B1671=1,$B1671=2),$D1671&amp;$C1671,IF($B1671=3,$D1671&amp;"学校",IF($B1671=6,_xlfn.TEXTBEFORE($D1671,"高専")&amp;$C1671,IF($B1671=8,$C1671&amp;"（"&amp;$D1671&amp;"）",IF($B1671=9,$D1671,""))))))</f>
        <v>千葉聖心高等学校</v>
      </c>
    </row>
    <row r="1672" spans="1:8">
      <c r="A1672" s="4">
        <v>7</v>
      </c>
      <c r="B1672" s="7">
        <v>1</v>
      </c>
      <c r="C1672" s="7" t="str">
        <f t="shared" si="52"/>
        <v>高等学校</v>
      </c>
      <c r="D1672" s="7" t="s">
        <v>8387</v>
      </c>
      <c r="E1672" s="8" t="s">
        <v>8388</v>
      </c>
      <c r="F1672" s="4" t="str">
        <f>IFERROR(IF(VALUE(LEFT($E1672,5))&gt;50000,"",_xlfn.XLOOKUP(IF(VALUE(LEFT($E1672,2))&gt;9,VALUE(LEFT($E1672,2)),"0"&amp;VALUE(LEFT($E1672,2))),Sheet1!$E:$E,Sheet1!$F:$F)),"")</f>
        <v>千葉県</v>
      </c>
      <c r="G1672" s="4" t="str">
        <f t="shared" si="53"/>
        <v>私立</v>
      </c>
      <c r="H1672" s="7" t="str">
        <f>IF($D1672="上記以外の高等学校等",_xlfn.XLOOKUP(IF(VALUE(LEFT($E1672,2))&gt;10,VALUE(LEFT($E1672,2)),"0"&amp;VALUE(LEFT($E1672,2))),Sheet1!$E:$E,Sheet1!$F:$F)&amp;"所在の"&amp;$D1672,IF(OR($B1672=1,$B1672=2),$D1672&amp;$C1672,IF($B1672=3,$D1672&amp;"学校",IF($B1672=6,_xlfn.TEXTBEFORE($D1672,"高専")&amp;$C1672,IF($B1672=8,$C1672&amp;"（"&amp;$D1672&amp;"）",IF($B1672=9,$D1672,""))))))</f>
        <v>愛国学園大学附属四街道高等学校</v>
      </c>
    </row>
    <row r="1673" spans="1:8">
      <c r="A1673" s="4">
        <v>7</v>
      </c>
      <c r="B1673" s="7">
        <v>1</v>
      </c>
      <c r="C1673" s="7" t="str">
        <f t="shared" si="52"/>
        <v>高等学校</v>
      </c>
      <c r="D1673" s="7" t="s">
        <v>8385</v>
      </c>
      <c r="E1673" s="8" t="s">
        <v>8386</v>
      </c>
      <c r="F1673" s="4" t="str">
        <f>IFERROR(IF(VALUE(LEFT($E1673,5))&gt;50000,"",_xlfn.XLOOKUP(IF(VALUE(LEFT($E1673,2))&gt;9,VALUE(LEFT($E1673,2)),"0"&amp;VALUE(LEFT($E1673,2))),Sheet1!$E:$E,Sheet1!$F:$F)),"")</f>
        <v>千葉県</v>
      </c>
      <c r="G1673" s="4" t="str">
        <f t="shared" si="53"/>
        <v>私立</v>
      </c>
      <c r="H1673" s="7" t="str">
        <f>IF($D1673="上記以外の高等学校等",_xlfn.XLOOKUP(IF(VALUE(LEFT($E1673,2))&gt;10,VALUE(LEFT($E1673,2)),"0"&amp;VALUE(LEFT($E1673,2))),Sheet1!$E:$E,Sheet1!$F:$F)&amp;"所在の"&amp;$D1673,IF(OR($B1673=1,$B1673=2),$D1673&amp;$C1673,IF($B1673=3,$D1673&amp;"学校",IF($B1673=6,_xlfn.TEXTBEFORE($D1673,"高専")&amp;$C1673,IF($B1673=8,$C1673&amp;"（"&amp;$D1673&amp;"）",IF($B1673=9,$D1673,""))))))</f>
        <v>芝浦工業大学柏高等学校</v>
      </c>
    </row>
    <row r="1674" spans="1:8">
      <c r="A1674" s="4">
        <v>7</v>
      </c>
      <c r="B1674" s="7">
        <v>1</v>
      </c>
      <c r="C1674" s="7" t="str">
        <f t="shared" si="52"/>
        <v>高等学校</v>
      </c>
      <c r="D1674" s="7" t="s">
        <v>8383</v>
      </c>
      <c r="E1674" s="8" t="s">
        <v>8384</v>
      </c>
      <c r="F1674" s="4" t="str">
        <f>IFERROR(IF(VALUE(LEFT($E1674,5))&gt;50000,"",_xlfn.XLOOKUP(IF(VALUE(LEFT($E1674,2))&gt;9,VALUE(LEFT($E1674,2)),"0"&amp;VALUE(LEFT($E1674,2))),Sheet1!$E:$E,Sheet1!$F:$F)),"")</f>
        <v>千葉県</v>
      </c>
      <c r="G1674" s="4" t="str">
        <f t="shared" si="53"/>
        <v>私立</v>
      </c>
      <c r="H1674" s="7" t="str">
        <f>IF($D1674="上記以外の高等学校等",_xlfn.XLOOKUP(IF(VALUE(LEFT($E1674,2))&gt;10,VALUE(LEFT($E1674,2)),"0"&amp;VALUE(LEFT($E1674,2))),Sheet1!$E:$E,Sheet1!$F:$F)&amp;"所在の"&amp;$D1674,IF(OR($B1674=1,$B1674=2),$D1674&amp;$C1674,IF($B1674=3,$D1674&amp;"学校",IF($B1674=6,_xlfn.TEXTBEFORE($D1674,"高専")&amp;$C1674,IF($B1674=8,$C1674&amp;"（"&amp;$D1674&amp;"）",IF($B1674=9,$D1674,""))))))</f>
        <v>東京学館浦安高等学校</v>
      </c>
    </row>
    <row r="1675" spans="1:8">
      <c r="A1675" s="4">
        <v>7</v>
      </c>
      <c r="B1675" s="7">
        <v>1</v>
      </c>
      <c r="C1675" s="7" t="str">
        <f t="shared" si="52"/>
        <v>高等学校</v>
      </c>
      <c r="D1675" s="7" t="s">
        <v>8381</v>
      </c>
      <c r="E1675" s="8" t="s">
        <v>8382</v>
      </c>
      <c r="F1675" s="4" t="str">
        <f>IFERROR(IF(VALUE(LEFT($E1675,5))&gt;50000,"",_xlfn.XLOOKUP(IF(VALUE(LEFT($E1675,2))&gt;9,VALUE(LEFT($E1675,2)),"0"&amp;VALUE(LEFT($E1675,2))),Sheet1!$E:$E,Sheet1!$F:$F)),"")</f>
        <v>千葉県</v>
      </c>
      <c r="G1675" s="4" t="str">
        <f t="shared" si="53"/>
        <v>私立</v>
      </c>
      <c r="H1675" s="7" t="str">
        <f>IF($D1675="上記以外の高等学校等",_xlfn.XLOOKUP(IF(VALUE(LEFT($E1675,2))&gt;10,VALUE(LEFT($E1675,2)),"0"&amp;VALUE(LEFT($E1675,2))),Sheet1!$E:$E,Sheet1!$F:$F)&amp;"所在の"&amp;$D1675,IF(OR($B1675=1,$B1675=2),$D1675&amp;$C1675,IF($B1675=3,$D1675&amp;"学校",IF($B1675=6,_xlfn.TEXTBEFORE($D1675,"高専")&amp;$C1675,IF($B1675=8,$C1675&amp;"（"&amp;$D1675&amp;"）",IF($B1675=9,$D1675,""))))))</f>
        <v>志学館高等部高等学校</v>
      </c>
    </row>
    <row r="1676" spans="1:8">
      <c r="A1676" s="4">
        <v>7</v>
      </c>
      <c r="B1676" s="7">
        <v>1</v>
      </c>
      <c r="C1676" s="7" t="str">
        <f t="shared" si="52"/>
        <v>高等学校</v>
      </c>
      <c r="D1676" s="7" t="s">
        <v>8379</v>
      </c>
      <c r="E1676" s="8" t="s">
        <v>8380</v>
      </c>
      <c r="F1676" s="4" t="str">
        <f>IFERROR(IF(VALUE(LEFT($E1676,5))&gt;50000,"",_xlfn.XLOOKUP(IF(VALUE(LEFT($E1676,2))&gt;9,VALUE(LEFT($E1676,2)),"0"&amp;VALUE(LEFT($E1676,2))),Sheet1!$E:$E,Sheet1!$F:$F)),"")</f>
        <v>千葉県</v>
      </c>
      <c r="G1676" s="4" t="str">
        <f t="shared" si="53"/>
        <v>私立</v>
      </c>
      <c r="H1676" s="7" t="str">
        <f>IF($D1676="上記以外の高等学校等",_xlfn.XLOOKUP(IF(VALUE(LEFT($E1676,2))&gt;10,VALUE(LEFT($E1676,2)),"0"&amp;VALUE(LEFT($E1676,2))),Sheet1!$E:$E,Sheet1!$F:$F)&amp;"所在の"&amp;$D1676,IF(OR($B1676=1,$B1676=2),$D1676&amp;$C1676,IF($B1676=3,$D1676&amp;"学校",IF($B1676=6,_xlfn.TEXTBEFORE($D1676,"高専")&amp;$C1676,IF($B1676=8,$C1676&amp;"（"&amp;$D1676&amp;"）",IF($B1676=9,$D1676,""))))))</f>
        <v>渋谷教育学園幕張高等学校</v>
      </c>
    </row>
    <row r="1677" spans="1:8">
      <c r="A1677" s="4">
        <v>7</v>
      </c>
      <c r="B1677" s="7">
        <v>1</v>
      </c>
      <c r="C1677" s="7" t="str">
        <f t="shared" si="52"/>
        <v>高等学校</v>
      </c>
      <c r="D1677" s="7" t="s">
        <v>8377</v>
      </c>
      <c r="E1677" s="8" t="s">
        <v>8378</v>
      </c>
      <c r="F1677" s="4" t="str">
        <f>IFERROR(IF(VALUE(LEFT($E1677,5))&gt;50000,"",_xlfn.XLOOKUP(IF(VALUE(LEFT($E1677,2))&gt;9,VALUE(LEFT($E1677,2)),"0"&amp;VALUE(LEFT($E1677,2))),Sheet1!$E:$E,Sheet1!$F:$F)),"")</f>
        <v>千葉県</v>
      </c>
      <c r="G1677" s="4" t="str">
        <f t="shared" si="53"/>
        <v>私立</v>
      </c>
      <c r="H1677" s="7" t="str">
        <f>IF($D1677="上記以外の高等学校等",_xlfn.XLOOKUP(IF(VALUE(LEFT($E1677,2))&gt;10,VALUE(LEFT($E1677,2)),"0"&amp;VALUE(LEFT($E1677,2))),Sheet1!$E:$E,Sheet1!$F:$F)&amp;"所在の"&amp;$D1677,IF(OR($B1677=1,$B1677=2),$D1677&amp;$C1677,IF($B1677=3,$D1677&amp;"学校",IF($B1677=6,_xlfn.TEXTBEFORE($D1677,"高専")&amp;$C1677,IF($B1677=8,$C1677&amp;"（"&amp;$D1677&amp;"）",IF($B1677=9,$D1677,""))))))</f>
        <v>昭和学院秀英高等学校</v>
      </c>
    </row>
    <row r="1678" spans="1:8">
      <c r="A1678" s="4">
        <v>7</v>
      </c>
      <c r="B1678" s="7">
        <v>1</v>
      </c>
      <c r="C1678" s="7" t="str">
        <f t="shared" si="52"/>
        <v>高等学校</v>
      </c>
      <c r="D1678" s="7" t="s">
        <v>8375</v>
      </c>
      <c r="E1678" s="8" t="s">
        <v>8376</v>
      </c>
      <c r="F1678" s="4" t="str">
        <f>IFERROR(IF(VALUE(LEFT($E1678,5))&gt;50000,"",_xlfn.XLOOKUP(IF(VALUE(LEFT($E1678,2))&gt;9,VALUE(LEFT($E1678,2)),"0"&amp;VALUE(LEFT($E1678,2))),Sheet1!$E:$E,Sheet1!$F:$F)),"")</f>
        <v>千葉県</v>
      </c>
      <c r="G1678" s="4" t="str">
        <f t="shared" si="53"/>
        <v>私立</v>
      </c>
      <c r="H1678" s="7" t="str">
        <f>IF($D1678="上記以外の高等学校等",_xlfn.XLOOKUP(IF(VALUE(LEFT($E1678,2))&gt;10,VALUE(LEFT($E1678,2)),"0"&amp;VALUE(LEFT($E1678,2))),Sheet1!$E:$E,Sheet1!$F:$F)&amp;"所在の"&amp;$D1678,IF(OR($B1678=1,$B1678=2),$D1678&amp;$C1678,IF($B1678=3,$D1678&amp;"学校",IF($B1678=6,_xlfn.TEXTBEFORE($D1678,"高専")&amp;$C1678,IF($B1678=8,$C1678&amp;"（"&amp;$D1678&amp;"）",IF($B1678=9,$D1678,""))))))</f>
        <v>市原中央高等学校</v>
      </c>
    </row>
    <row r="1679" spans="1:8">
      <c r="A1679" s="4">
        <v>7</v>
      </c>
      <c r="B1679" s="7">
        <v>1</v>
      </c>
      <c r="C1679" s="7" t="str">
        <f t="shared" si="52"/>
        <v>高等学校</v>
      </c>
      <c r="D1679" s="7" t="s">
        <v>8373</v>
      </c>
      <c r="E1679" s="8" t="s">
        <v>8374</v>
      </c>
      <c r="F1679" s="4" t="str">
        <f>IFERROR(IF(VALUE(LEFT($E1679,5))&gt;50000,"",_xlfn.XLOOKUP(IF(VALUE(LEFT($E1679,2))&gt;9,VALUE(LEFT($E1679,2)),"0"&amp;VALUE(LEFT($E1679,2))),Sheet1!$E:$E,Sheet1!$F:$F)),"")</f>
        <v>千葉県</v>
      </c>
      <c r="G1679" s="4" t="str">
        <f t="shared" si="53"/>
        <v>私立</v>
      </c>
      <c r="H1679" s="7" t="str">
        <f>IF($D1679="上記以外の高等学校等",_xlfn.XLOOKUP(IF(VALUE(LEFT($E1679,2))&gt;10,VALUE(LEFT($E1679,2)),"0"&amp;VALUE(LEFT($E1679,2))),Sheet1!$E:$E,Sheet1!$F:$F)&amp;"所在の"&amp;$D1679,IF(OR($B1679=1,$B1679=2),$D1679&amp;$C1679,IF($B1679=3,$D1679&amp;"学校",IF($B1679=6,_xlfn.TEXTBEFORE($D1679,"高専")&amp;$C1679,IF($B1679=8,$C1679&amp;"（"&amp;$D1679&amp;"）",IF($B1679=9,$D1679,""))))))</f>
        <v>光英ＶＥＲＩＴＡＳ高等学校</v>
      </c>
    </row>
    <row r="1680" spans="1:8">
      <c r="A1680" s="4">
        <v>7</v>
      </c>
      <c r="B1680" s="7">
        <v>1</v>
      </c>
      <c r="C1680" s="7" t="str">
        <f t="shared" si="52"/>
        <v>高等学校</v>
      </c>
      <c r="D1680" s="7" t="s">
        <v>8371</v>
      </c>
      <c r="E1680" s="8" t="s">
        <v>8372</v>
      </c>
      <c r="F1680" s="4" t="str">
        <f>IFERROR(IF(VALUE(LEFT($E1680,5))&gt;50000,"",_xlfn.XLOOKUP(IF(VALUE(LEFT($E1680,2))&gt;9,VALUE(LEFT($E1680,2)),"0"&amp;VALUE(LEFT($E1680,2))),Sheet1!$E:$E,Sheet1!$F:$F)),"")</f>
        <v>千葉県</v>
      </c>
      <c r="G1680" s="4" t="str">
        <f t="shared" si="53"/>
        <v>私立</v>
      </c>
      <c r="H1680" s="7" t="str">
        <f>IF($D1680="上記以外の高等学校等",_xlfn.XLOOKUP(IF(VALUE(LEFT($E1680,2))&gt;10,VALUE(LEFT($E1680,2)),"0"&amp;VALUE(LEFT($E1680,2))),Sheet1!$E:$E,Sheet1!$F:$F)&amp;"所在の"&amp;$D1680,IF(OR($B1680=1,$B1680=2),$D1680&amp;$C1680,IF($B1680=3,$D1680&amp;"学校",IF($B1680=6,_xlfn.TEXTBEFORE($D1680,"高専")&amp;$C1680,IF($B1680=8,$C1680&amp;"（"&amp;$D1680&amp;"）",IF($B1680=9,$D1680,""))))))</f>
        <v>秀明大学学校教師学部附属秀明八千代高等学校</v>
      </c>
    </row>
    <row r="1681" spans="1:8">
      <c r="A1681" s="4">
        <v>7</v>
      </c>
      <c r="B1681" s="7">
        <v>1</v>
      </c>
      <c r="C1681" s="7" t="str">
        <f t="shared" si="52"/>
        <v>高等学校</v>
      </c>
      <c r="D1681" s="7" t="s">
        <v>8369</v>
      </c>
      <c r="E1681" s="8" t="s">
        <v>8370</v>
      </c>
      <c r="F1681" s="4" t="str">
        <f>IFERROR(IF(VALUE(LEFT($E1681,5))&gt;50000,"",_xlfn.XLOOKUP(IF(VALUE(LEFT($E1681,2))&gt;9,VALUE(LEFT($E1681,2)),"0"&amp;VALUE(LEFT($E1681,2))),Sheet1!$E:$E,Sheet1!$F:$F)),"")</f>
        <v>千葉県</v>
      </c>
      <c r="G1681" s="4" t="str">
        <f t="shared" si="53"/>
        <v>私立</v>
      </c>
      <c r="H1681" s="7" t="str">
        <f>IF($D1681="上記以外の高等学校等",_xlfn.XLOOKUP(IF(VALUE(LEFT($E1681,2))&gt;10,VALUE(LEFT($E1681,2)),"0"&amp;VALUE(LEFT($E1681,2))),Sheet1!$E:$E,Sheet1!$F:$F)&amp;"所在の"&amp;$D1681,IF(OR($B1681=1,$B1681=2),$D1681&amp;$C1681,IF($B1681=3,$D1681&amp;"学校",IF($B1681=6,_xlfn.TEXTBEFORE($D1681,"高専")&amp;$C1681,IF($B1681=8,$C1681&amp;"（"&amp;$D1681&amp;"）",IF($B1681=9,$D1681,""))))))</f>
        <v>流通経済大学付属柏高等学校</v>
      </c>
    </row>
    <row r="1682" spans="1:8">
      <c r="A1682" s="4">
        <v>7</v>
      </c>
      <c r="B1682" s="7">
        <v>1</v>
      </c>
      <c r="C1682" s="7" t="str">
        <f t="shared" si="52"/>
        <v>高等学校</v>
      </c>
      <c r="D1682" s="7" t="s">
        <v>8367</v>
      </c>
      <c r="E1682" s="8" t="s">
        <v>8368</v>
      </c>
      <c r="F1682" s="4" t="str">
        <f>IFERROR(IF(VALUE(LEFT($E1682,5))&gt;50000,"",_xlfn.XLOOKUP(IF(VALUE(LEFT($E1682,2))&gt;9,VALUE(LEFT($E1682,2)),"0"&amp;VALUE(LEFT($E1682,2))),Sheet1!$E:$E,Sheet1!$F:$F)),"")</f>
        <v>千葉県</v>
      </c>
      <c r="G1682" s="4" t="str">
        <f t="shared" si="53"/>
        <v>私立</v>
      </c>
      <c r="H1682" s="7" t="str">
        <f>IF($D1682="上記以外の高等学校等",_xlfn.XLOOKUP(IF(VALUE(LEFT($E1682,2))&gt;10,VALUE(LEFT($E1682,2)),"0"&amp;VALUE(LEFT($E1682,2))),Sheet1!$E:$E,Sheet1!$F:$F)&amp;"所在の"&amp;$D1682,IF(OR($B1682=1,$B1682=2),$D1682&amp;$C1682,IF($B1682=3,$D1682&amp;"学校",IF($B1682=6,_xlfn.TEXTBEFORE($D1682,"高専")&amp;$C1682,IF($B1682=8,$C1682&amp;"（"&amp;$D1682&amp;"）",IF($B1682=9,$D1682,""))))))</f>
        <v>西武台千葉高等学校</v>
      </c>
    </row>
    <row r="1683" spans="1:8">
      <c r="A1683" s="4">
        <v>7</v>
      </c>
      <c r="B1683" s="7">
        <v>1</v>
      </c>
      <c r="C1683" s="7" t="str">
        <f t="shared" si="52"/>
        <v>高等学校</v>
      </c>
      <c r="D1683" s="7" t="s">
        <v>8365</v>
      </c>
      <c r="E1683" s="8" t="s">
        <v>8366</v>
      </c>
      <c r="F1683" s="4" t="str">
        <f>IFERROR(IF(VALUE(LEFT($E1683,5))&gt;50000,"",_xlfn.XLOOKUP(IF(VALUE(LEFT($E1683,2))&gt;9,VALUE(LEFT($E1683,2)),"0"&amp;VALUE(LEFT($E1683,2))),Sheet1!$E:$E,Sheet1!$F:$F)),"")</f>
        <v>千葉県</v>
      </c>
      <c r="G1683" s="4" t="str">
        <f t="shared" si="53"/>
        <v>私立</v>
      </c>
      <c r="H1683" s="7" t="str">
        <f>IF($D1683="上記以外の高等学校等",_xlfn.XLOOKUP(IF(VALUE(LEFT($E1683,2))&gt;10,VALUE(LEFT($E1683,2)),"0"&amp;VALUE(LEFT($E1683,2))),Sheet1!$E:$E,Sheet1!$F:$F)&amp;"所在の"&amp;$D1683,IF(OR($B1683=1,$B1683=2),$D1683&amp;$C1683,IF($B1683=3,$D1683&amp;"学校",IF($B1683=6,_xlfn.TEXTBEFORE($D1683,"高専")&amp;$C1683,IF($B1683=8,$C1683&amp;"（"&amp;$D1683&amp;"）",IF($B1683=9,$D1683,""))))))</f>
        <v>東京学館船橋高等学校</v>
      </c>
    </row>
    <row r="1684" spans="1:8">
      <c r="A1684" s="4">
        <v>7</v>
      </c>
      <c r="B1684" s="7">
        <v>1</v>
      </c>
      <c r="C1684" s="7" t="str">
        <f t="shared" si="52"/>
        <v>高等学校</v>
      </c>
      <c r="D1684" s="7" t="s">
        <v>8363</v>
      </c>
      <c r="E1684" s="8" t="s">
        <v>8364</v>
      </c>
      <c r="F1684" s="4" t="str">
        <f>IFERROR(IF(VALUE(LEFT($E1684,5))&gt;50000,"",_xlfn.XLOOKUP(IF(VALUE(LEFT($E1684,2))&gt;9,VALUE(LEFT($E1684,2)),"0"&amp;VALUE(LEFT($E1684,2))),Sheet1!$E:$E,Sheet1!$F:$F)),"")</f>
        <v>千葉県</v>
      </c>
      <c r="G1684" s="4" t="str">
        <f t="shared" si="53"/>
        <v>私立</v>
      </c>
      <c r="H1684" s="7" t="str">
        <f>IF($D1684="上記以外の高等学校等",_xlfn.XLOOKUP(IF(VALUE(LEFT($E1684,2))&gt;10,VALUE(LEFT($E1684,2)),"0"&amp;VALUE(LEFT($E1684,2))),Sheet1!$E:$E,Sheet1!$F:$F)&amp;"所在の"&amp;$D1684,IF(OR($B1684=1,$B1684=2),$D1684&amp;$C1684,IF($B1684=3,$D1684&amp;"学校",IF($B1684=6,_xlfn.TEXTBEFORE($D1684,"高専")&amp;$C1684,IF($B1684=8,$C1684&amp;"（"&amp;$D1684&amp;"）",IF($B1684=9,$D1684,""))))))</f>
        <v>翔凜高等学校</v>
      </c>
    </row>
    <row r="1685" spans="1:8">
      <c r="A1685" s="4">
        <v>7</v>
      </c>
      <c r="B1685" s="7">
        <v>2</v>
      </c>
      <c r="C1685" s="7" t="str">
        <f t="shared" si="52"/>
        <v>中等教育学校</v>
      </c>
      <c r="D1685" s="7" t="s">
        <v>8361</v>
      </c>
      <c r="E1685" s="8" t="s">
        <v>8362</v>
      </c>
      <c r="F1685" s="4" t="str">
        <f>IFERROR(IF(VALUE(LEFT($E1685,5))&gt;50000,"",_xlfn.XLOOKUP(IF(VALUE(LEFT($E1685,2))&gt;9,VALUE(LEFT($E1685,2)),"0"&amp;VALUE(LEFT($E1685,2))),Sheet1!$E:$E,Sheet1!$F:$F)),"")</f>
        <v>千葉県</v>
      </c>
      <c r="G1685" s="4" t="str">
        <f t="shared" si="53"/>
        <v>私立</v>
      </c>
      <c r="H1685" s="7" t="str">
        <f>IF($D1685="上記以外の高等学校等",_xlfn.XLOOKUP(IF(VALUE(LEFT($E1685,2))&gt;10,VALUE(LEFT($E1685,2)),"0"&amp;VALUE(LEFT($E1685,2))),Sheet1!$E:$E,Sheet1!$F:$F)&amp;"所在の"&amp;$D1685,IF(OR($B1685=1,$B1685=2),$D1685&amp;$C1685,IF($B1685=3,$D1685&amp;"学校",IF($B1685=6,_xlfn.TEXTBEFORE($D1685,"高専")&amp;$C1685,IF($B1685=8,$C1685&amp;"（"&amp;$D1685&amp;"）",IF($B1685=9,$D1685,""))))))</f>
        <v>時任学園中等教育学校</v>
      </c>
    </row>
    <row r="1686" spans="1:8">
      <c r="A1686" s="4">
        <v>7</v>
      </c>
      <c r="B1686" s="7">
        <v>1</v>
      </c>
      <c r="C1686" s="7" t="str">
        <f t="shared" si="52"/>
        <v>高等学校</v>
      </c>
      <c r="D1686" s="7" t="s">
        <v>8359</v>
      </c>
      <c r="E1686" s="8" t="s">
        <v>8360</v>
      </c>
      <c r="F1686" s="4" t="str">
        <f>IFERROR(IF(VALUE(LEFT($E1686,5))&gt;50000,"",_xlfn.XLOOKUP(IF(VALUE(LEFT($E1686,2))&gt;9,VALUE(LEFT($E1686,2)),"0"&amp;VALUE(LEFT($E1686,2))),Sheet1!$E:$E,Sheet1!$F:$F)),"")</f>
        <v>千葉県</v>
      </c>
      <c r="G1686" s="4" t="str">
        <f t="shared" si="53"/>
        <v>私立</v>
      </c>
      <c r="H1686" s="7" t="str">
        <f>IF($D1686="上記以外の高等学校等",_xlfn.XLOOKUP(IF(VALUE(LEFT($E1686,2))&gt;10,VALUE(LEFT($E1686,2)),"0"&amp;VALUE(LEFT($E1686,2))),Sheet1!$E:$E,Sheet1!$F:$F)&amp;"所在の"&amp;$D1686,IF(OR($B1686=1,$B1686=2),$D1686&amp;$C1686,IF($B1686=3,$D1686&amp;"学校",IF($B1686=6,_xlfn.TEXTBEFORE($D1686,"高専")&amp;$C1686,IF($B1686=8,$C1686&amp;"（"&amp;$D1686&amp;"）",IF($B1686=9,$D1686,""))))))</f>
        <v>明聖高等学校</v>
      </c>
    </row>
    <row r="1687" spans="1:8">
      <c r="A1687" s="4">
        <v>7</v>
      </c>
      <c r="B1687" s="7">
        <v>1</v>
      </c>
      <c r="C1687" s="7" t="str">
        <f t="shared" si="52"/>
        <v>高等学校</v>
      </c>
      <c r="D1687" s="7" t="s">
        <v>8357</v>
      </c>
      <c r="E1687" s="8" t="s">
        <v>8358</v>
      </c>
      <c r="F1687" s="4" t="str">
        <f>IFERROR(IF(VALUE(LEFT($E1687,5))&gt;50000,"",_xlfn.XLOOKUP(IF(VALUE(LEFT($E1687,2))&gt;9,VALUE(LEFT($E1687,2)),"0"&amp;VALUE(LEFT($E1687,2))),Sheet1!$E:$E,Sheet1!$F:$F)),"")</f>
        <v>千葉県</v>
      </c>
      <c r="G1687" s="4" t="str">
        <f t="shared" si="53"/>
        <v>私立</v>
      </c>
      <c r="H1687" s="7" t="str">
        <f>IF($D1687="上記以外の高等学校等",_xlfn.XLOOKUP(IF(VALUE(LEFT($E1687,2))&gt;10,VALUE(LEFT($E1687,2)),"0"&amp;VALUE(LEFT($E1687,2))),Sheet1!$E:$E,Sheet1!$F:$F)&amp;"所在の"&amp;$D1687,IF(OR($B1687=1,$B1687=2),$D1687&amp;$C1687,IF($B1687=3,$D1687&amp;"学校",IF($B1687=6,_xlfn.TEXTBEFORE($D1687,"高専")&amp;$C1687,IF($B1687=8,$C1687&amp;"（"&amp;$D1687&amp;"）",IF($B1687=9,$D1687,""))))))</f>
        <v>桜林高等学校</v>
      </c>
    </row>
    <row r="1688" spans="1:8">
      <c r="A1688" s="4">
        <v>7</v>
      </c>
      <c r="B1688" s="7">
        <v>1</v>
      </c>
      <c r="C1688" s="7" t="str">
        <f t="shared" si="52"/>
        <v>高等学校</v>
      </c>
      <c r="D1688" s="7" t="s">
        <v>8355</v>
      </c>
      <c r="E1688" s="8" t="s">
        <v>8356</v>
      </c>
      <c r="F1688" s="4" t="str">
        <f>IFERROR(IF(VALUE(LEFT($E1688,5))&gt;50000,"",_xlfn.XLOOKUP(IF(VALUE(LEFT($E1688,2))&gt;9,VALUE(LEFT($E1688,2)),"0"&amp;VALUE(LEFT($E1688,2))),Sheet1!$E:$E,Sheet1!$F:$F)),"")</f>
        <v>千葉県</v>
      </c>
      <c r="G1688" s="4" t="str">
        <f t="shared" si="53"/>
        <v>私立</v>
      </c>
      <c r="H1688" s="7" t="str">
        <f>IF($D1688="上記以外の高等学校等",_xlfn.XLOOKUP(IF(VALUE(LEFT($E1688,2))&gt;10,VALUE(LEFT($E1688,2)),"0"&amp;VALUE(LEFT($E1688,2))),Sheet1!$E:$E,Sheet1!$F:$F)&amp;"所在の"&amp;$D1688,IF(OR($B1688=1,$B1688=2),$D1688&amp;$C1688,IF($B1688=3,$D1688&amp;"学校",IF($B1688=6,_xlfn.TEXTBEFORE($D1688,"高専")&amp;$C1688,IF($B1688=8,$C1688&amp;"（"&amp;$D1688&amp;"）",IF($B1688=9,$D1688,""))))))</f>
        <v>わせがく高等学校</v>
      </c>
    </row>
    <row r="1689" spans="1:8">
      <c r="A1689" s="4">
        <v>7</v>
      </c>
      <c r="B1689" s="7">
        <v>1</v>
      </c>
      <c r="C1689" s="7" t="str">
        <f t="shared" si="52"/>
        <v>高等学校</v>
      </c>
      <c r="D1689" s="7" t="s">
        <v>8353</v>
      </c>
      <c r="E1689" s="8" t="s">
        <v>8354</v>
      </c>
      <c r="F1689" s="4" t="str">
        <f>IFERROR(IF(VALUE(LEFT($E1689,5))&gt;50000,"",_xlfn.XLOOKUP(IF(VALUE(LEFT($E1689,2))&gt;9,VALUE(LEFT($E1689,2)),"0"&amp;VALUE(LEFT($E1689,2))),Sheet1!$E:$E,Sheet1!$F:$F)),"")</f>
        <v>千葉県</v>
      </c>
      <c r="G1689" s="4" t="str">
        <f t="shared" si="53"/>
        <v>私立</v>
      </c>
      <c r="H1689" s="7" t="str">
        <f>IF($D1689="上記以外の高等学校等",_xlfn.XLOOKUP(IF(VALUE(LEFT($E1689,2))&gt;10,VALUE(LEFT($E1689,2)),"0"&amp;VALUE(LEFT($E1689,2))),Sheet1!$E:$E,Sheet1!$F:$F)&amp;"所在の"&amp;$D1689,IF(OR($B1689=1,$B1689=2),$D1689&amp;$C1689,IF($B1689=3,$D1689&amp;"学校",IF($B1689=6,_xlfn.TEXTBEFORE($D1689,"高専")&amp;$C1689,IF($B1689=8,$C1689&amp;"（"&amp;$D1689&amp;"）",IF($B1689=9,$D1689,""))))))</f>
        <v>木更津総合高等学校</v>
      </c>
    </row>
    <row r="1690" spans="1:8">
      <c r="A1690" s="4">
        <v>7</v>
      </c>
      <c r="B1690" s="7">
        <v>1</v>
      </c>
      <c r="C1690" s="7" t="str">
        <f t="shared" si="52"/>
        <v>高等学校</v>
      </c>
      <c r="D1690" s="7" t="s">
        <v>8351</v>
      </c>
      <c r="E1690" s="8" t="s">
        <v>8352</v>
      </c>
      <c r="F1690" s="4" t="str">
        <f>IFERROR(IF(VALUE(LEFT($E1690,5))&gt;50000,"",_xlfn.XLOOKUP(IF(VALUE(LEFT($E1690,2))&gt;9,VALUE(LEFT($E1690,2)),"0"&amp;VALUE(LEFT($E1690,2))),Sheet1!$E:$E,Sheet1!$F:$F)),"")</f>
        <v>千葉県</v>
      </c>
      <c r="G1690" s="4" t="str">
        <f t="shared" si="53"/>
        <v>私立</v>
      </c>
      <c r="H1690" s="7" t="str">
        <f>IF($D1690="上記以外の高等学校等",_xlfn.XLOOKUP(IF(VALUE(LEFT($E1690,2))&gt;10,VALUE(LEFT($E1690,2)),"0"&amp;VALUE(LEFT($E1690,2))),Sheet1!$E:$E,Sheet1!$F:$F)&amp;"所在の"&amp;$D1690,IF(OR($B1690=1,$B1690=2),$D1690&amp;$C1690,IF($B1690=3,$D1690&amp;"学校",IF($B1690=6,_xlfn.TEXTBEFORE($D1690,"高専")&amp;$C1690,IF($B1690=8,$C1690&amp;"（"&amp;$D1690&amp;"）",IF($B1690=9,$D1690,""))))))</f>
        <v>中山学園高等学校</v>
      </c>
    </row>
    <row r="1691" spans="1:8">
      <c r="A1691" s="4">
        <v>7</v>
      </c>
      <c r="B1691" s="7">
        <v>1</v>
      </c>
      <c r="C1691" s="7" t="str">
        <f t="shared" si="52"/>
        <v>高等学校</v>
      </c>
      <c r="D1691" s="7" t="s">
        <v>8349</v>
      </c>
      <c r="E1691" s="8" t="s">
        <v>8350</v>
      </c>
      <c r="F1691" s="4" t="str">
        <f>IFERROR(IF(VALUE(LEFT($E1691,5))&gt;50000,"",_xlfn.XLOOKUP(IF(VALUE(LEFT($E1691,2))&gt;9,VALUE(LEFT($E1691,2)),"0"&amp;VALUE(LEFT($E1691,2))),Sheet1!$E:$E,Sheet1!$F:$F)),"")</f>
        <v>千葉県</v>
      </c>
      <c r="G1691" s="4" t="str">
        <f t="shared" si="53"/>
        <v>私立</v>
      </c>
      <c r="H1691" s="7" t="str">
        <f>IF($D1691="上記以外の高等学校等",_xlfn.XLOOKUP(IF(VALUE(LEFT($E1691,2))&gt;10,VALUE(LEFT($E1691,2)),"0"&amp;VALUE(LEFT($E1691,2))),Sheet1!$E:$E,Sheet1!$F:$F)&amp;"所在の"&amp;$D1691,IF(OR($B1691=1,$B1691=2),$D1691&amp;$C1691,IF($B1691=3,$D1691&amp;"学校",IF($B1691=6,_xlfn.TEXTBEFORE($D1691,"高専")&amp;$C1691,IF($B1691=8,$C1691&amp;"（"&amp;$D1691&amp;"）",IF($B1691=9,$D1691,""))))))</f>
        <v>あずさ第一高等学校</v>
      </c>
    </row>
    <row r="1692" spans="1:8">
      <c r="A1692" s="4">
        <v>7</v>
      </c>
      <c r="B1692" s="7">
        <v>1</v>
      </c>
      <c r="C1692" s="7" t="str">
        <f t="shared" si="52"/>
        <v>高等学校</v>
      </c>
      <c r="D1692" s="7" t="s">
        <v>8347</v>
      </c>
      <c r="E1692" s="8" t="s">
        <v>8348</v>
      </c>
      <c r="F1692" s="4" t="str">
        <f>IFERROR(IF(VALUE(LEFT($E1692,5))&gt;50000,"",_xlfn.XLOOKUP(IF(VALUE(LEFT($E1692,2))&gt;9,VALUE(LEFT($E1692,2)),"0"&amp;VALUE(LEFT($E1692,2))),Sheet1!$E:$E,Sheet1!$F:$F)),"")</f>
        <v>千葉県</v>
      </c>
      <c r="G1692" s="4" t="str">
        <f t="shared" si="53"/>
        <v>私立</v>
      </c>
      <c r="H1692" s="7" t="str">
        <f>IF($D1692="上記以外の高等学校等",_xlfn.XLOOKUP(IF(VALUE(LEFT($E1692,2))&gt;10,VALUE(LEFT($E1692,2)),"0"&amp;VALUE(LEFT($E1692,2))),Sheet1!$E:$E,Sheet1!$F:$F)&amp;"所在の"&amp;$D1692,IF(OR($B1692=1,$B1692=2),$D1692&amp;$C1692,IF($B1692=3,$D1692&amp;"学校",IF($B1692=6,_xlfn.TEXTBEFORE($D1692,"高専")&amp;$C1692,IF($B1692=8,$C1692&amp;"（"&amp;$D1692&amp;"）",IF($B1692=9,$D1692,""))))))</f>
        <v>中央国際高等学校</v>
      </c>
    </row>
    <row r="1693" spans="1:8">
      <c r="A1693" s="4">
        <v>7</v>
      </c>
      <c r="B1693" s="7">
        <v>1</v>
      </c>
      <c r="C1693" s="7" t="str">
        <f t="shared" si="52"/>
        <v>高等学校</v>
      </c>
      <c r="D1693" s="7" t="s">
        <v>8345</v>
      </c>
      <c r="E1693" s="8" t="s">
        <v>8346</v>
      </c>
      <c r="F1693" s="4" t="str">
        <f>IFERROR(IF(VALUE(LEFT($E1693,5))&gt;50000,"",_xlfn.XLOOKUP(IF(VALUE(LEFT($E1693,2))&gt;9,VALUE(LEFT($E1693,2)),"0"&amp;VALUE(LEFT($E1693,2))),Sheet1!$E:$E,Sheet1!$F:$F)),"")</f>
        <v>千葉県</v>
      </c>
      <c r="G1693" s="4" t="str">
        <f t="shared" si="53"/>
        <v>私立</v>
      </c>
      <c r="H1693" s="7" t="str">
        <f>IF($D1693="上記以外の高等学校等",_xlfn.XLOOKUP(IF(VALUE(LEFT($E1693,2))&gt;10,VALUE(LEFT($E1693,2)),"0"&amp;VALUE(LEFT($E1693,2))),Sheet1!$E:$E,Sheet1!$F:$F)&amp;"所在の"&amp;$D1693,IF(OR($B1693=1,$B1693=2),$D1693&amp;$C1693,IF($B1693=3,$D1693&amp;"学校",IF($B1693=6,_xlfn.TEXTBEFORE($D1693,"高専")&amp;$C1693,IF($B1693=8,$C1693&amp;"（"&amp;$D1693&amp;"）",IF($B1693=9,$D1693,""))))))</f>
        <v>千葉科学大学附属高等学校</v>
      </c>
    </row>
    <row r="1694" spans="1:8">
      <c r="A1694" s="4">
        <v>7</v>
      </c>
      <c r="B1694" s="7">
        <v>1</v>
      </c>
      <c r="C1694" s="7" t="str">
        <f t="shared" si="52"/>
        <v>高等学校</v>
      </c>
      <c r="D1694" s="7" t="s">
        <v>8343</v>
      </c>
      <c r="E1694" s="8" t="s">
        <v>8344</v>
      </c>
      <c r="F1694" s="4" t="str">
        <f>IFERROR(IF(VALUE(LEFT($E1694,5))&gt;50000,"",_xlfn.XLOOKUP(IF(VALUE(LEFT($E1694,2))&gt;9,VALUE(LEFT($E1694,2)),"0"&amp;VALUE(LEFT($E1694,2))),Sheet1!$E:$E,Sheet1!$F:$F)),"")</f>
        <v>千葉県</v>
      </c>
      <c r="G1694" s="4" t="str">
        <f t="shared" si="53"/>
        <v>私立</v>
      </c>
      <c r="H1694" s="7" t="str">
        <f>IF($D1694="上記以外の高等学校等",_xlfn.XLOOKUP(IF(VALUE(LEFT($E1694,2))&gt;10,VALUE(LEFT($E1694,2)),"0"&amp;VALUE(LEFT($E1694,2))),Sheet1!$E:$E,Sheet1!$F:$F)&amp;"所在の"&amp;$D1694,IF(OR($B1694=1,$B1694=2),$D1694&amp;$C1694,IF($B1694=3,$D1694&amp;"学校",IF($B1694=6,_xlfn.TEXTBEFORE($D1694,"高専")&amp;$C1694,IF($B1694=8,$C1694&amp;"（"&amp;$D1694&amp;"）",IF($B1694=9,$D1694,""))))))</f>
        <v>ヒューマンキャンパスのぞみ高等学校</v>
      </c>
    </row>
    <row r="1695" spans="1:8">
      <c r="A1695" s="4">
        <v>7</v>
      </c>
      <c r="B1695" s="7">
        <v>2</v>
      </c>
      <c r="C1695" s="7" t="str">
        <f t="shared" si="52"/>
        <v>中等教育学校</v>
      </c>
      <c r="D1695" s="7" t="s">
        <v>8341</v>
      </c>
      <c r="E1695" s="8" t="s">
        <v>8342</v>
      </c>
      <c r="F1695" s="4" t="str">
        <f>IFERROR(IF(VALUE(LEFT($E1695,5))&gt;50000,"",_xlfn.XLOOKUP(IF(VALUE(LEFT($E1695,2))&gt;9,VALUE(LEFT($E1695,2)),"0"&amp;VALUE(LEFT($E1695,2))),Sheet1!$E:$E,Sheet1!$F:$F)),"")</f>
        <v>千葉県</v>
      </c>
      <c r="G1695" s="4" t="str">
        <f t="shared" si="53"/>
        <v>私立</v>
      </c>
      <c r="H1695" s="7" t="str">
        <f>IF($D1695="上記以外の高等学校等",_xlfn.XLOOKUP(IF(VALUE(LEFT($E1695,2))&gt;10,VALUE(LEFT($E1695,2)),"0"&amp;VALUE(LEFT($E1695,2))),Sheet1!$E:$E,Sheet1!$F:$F)&amp;"所在の"&amp;$D1695,IF(OR($B1695=1,$B1695=2),$D1695&amp;$C1695,IF($B1695=3,$D1695&amp;"学校",IF($B1695=6,_xlfn.TEXTBEFORE($D1695,"高専")&amp;$C1695,IF($B1695=8,$C1695&amp;"（"&amp;$D1695&amp;"）",IF($B1695=9,$D1695,""))))))</f>
        <v>三育学院中等教育学校</v>
      </c>
    </row>
    <row r="1696" spans="1:8">
      <c r="A1696" s="4">
        <v>7</v>
      </c>
      <c r="B1696" s="7">
        <v>1</v>
      </c>
      <c r="C1696" s="7" t="str">
        <f t="shared" si="52"/>
        <v>高等学校</v>
      </c>
      <c r="D1696" s="7" t="s">
        <v>8339</v>
      </c>
      <c r="E1696" s="8" t="s">
        <v>8340</v>
      </c>
      <c r="F1696" s="4" t="str">
        <f>IFERROR(IF(VALUE(LEFT($E1696,5))&gt;50000,"",_xlfn.XLOOKUP(IF(VALUE(LEFT($E1696,2))&gt;9,VALUE(LEFT($E1696,2)),"0"&amp;VALUE(LEFT($E1696,2))),Sheet1!$E:$E,Sheet1!$F:$F)),"")</f>
        <v>千葉県</v>
      </c>
      <c r="G1696" s="4" t="str">
        <f t="shared" si="53"/>
        <v>私立</v>
      </c>
      <c r="H1696" s="7" t="str">
        <f>IF($D1696="上記以外の高等学校等",_xlfn.XLOOKUP(IF(VALUE(LEFT($E1696,2))&gt;10,VALUE(LEFT($E1696,2)),"0"&amp;VALUE(LEFT($E1696,2))),Sheet1!$E:$E,Sheet1!$F:$F)&amp;"所在の"&amp;$D1696,IF(OR($B1696=1,$B1696=2),$D1696&amp;$C1696,IF($B1696=3,$D1696&amp;"学校",IF($B1696=6,_xlfn.TEXTBEFORE($D1696,"高専")&amp;$C1696,IF($B1696=8,$C1696&amp;"（"&amp;$D1696&amp;"）",IF($B1696=9,$D1696,""))))))</f>
        <v>成美学園高等学校</v>
      </c>
    </row>
    <row r="1697" spans="1:8">
      <c r="A1697" s="4">
        <v>9</v>
      </c>
      <c r="B1697" s="7">
        <v>9</v>
      </c>
      <c r="C1697" s="7" t="str">
        <f t="shared" si="52"/>
        <v/>
      </c>
      <c r="D1697" s="7" t="s">
        <v>35</v>
      </c>
      <c r="E1697" s="8" t="s">
        <v>8338</v>
      </c>
      <c r="F1697" s="4" t="str">
        <f>IFERROR(IF(VALUE(LEFT($E1697,5))&gt;50000,"",_xlfn.XLOOKUP(IF(VALUE(LEFT($E1697,2))&gt;9,VALUE(LEFT($E1697,2)),"0"&amp;VALUE(LEFT($E1697,2))),Sheet1!$E:$E,Sheet1!$F:$F)),"")</f>
        <v>千葉県</v>
      </c>
      <c r="G1697" s="4" t="str">
        <f t="shared" si="53"/>
        <v/>
      </c>
      <c r="H1697" s="7" t="str">
        <f>IF($D1697="上記以外の高等学校等",_xlfn.XLOOKUP(IF(VALUE(LEFT($E1697,2))&gt;10,VALUE(LEFT($E1697,2)),"0"&amp;VALUE(LEFT($E1697,2))),Sheet1!$E:$E,Sheet1!$F:$F)&amp;"所在の"&amp;$D1697,IF(OR($B1697=1,$B1697=2),$D1697&amp;$C1697,IF($B1697=3,$D1697&amp;"学校",IF($B1697=6,_xlfn.TEXTBEFORE($D1697,"高専")&amp;$C1697,IF($B1697=8,$C1697&amp;"（"&amp;$D1697&amp;"）",IF($B1697=9,$D1697,""))))))</f>
        <v>千葉県所在の上記以外の高等学校等</v>
      </c>
    </row>
    <row r="1698" spans="1:8">
      <c r="A1698" s="4">
        <v>1</v>
      </c>
      <c r="B1698" s="7">
        <v>1</v>
      </c>
      <c r="C1698" s="7" t="str">
        <f t="shared" si="52"/>
        <v>高等学校</v>
      </c>
      <c r="D1698" s="7" t="s">
        <v>8336</v>
      </c>
      <c r="E1698" s="8" t="s">
        <v>8337</v>
      </c>
      <c r="F1698" s="4" t="str">
        <f>IFERROR(IF(VALUE(LEFT($E1698,5))&gt;50000,"",_xlfn.XLOOKUP(IF(VALUE(LEFT($E1698,2))&gt;9,VALUE(LEFT($E1698,2)),"0"&amp;VALUE(LEFT($E1698,2))),Sheet1!$E:$E,Sheet1!$F:$F)),"")</f>
        <v>東京都</v>
      </c>
      <c r="G1698" s="4" t="str">
        <f t="shared" si="53"/>
        <v>国立</v>
      </c>
      <c r="H1698" s="7" t="str">
        <f>IF($D1698="上記以外の高等学校等",_xlfn.XLOOKUP(IF(VALUE(LEFT($E1698,2))&gt;10,VALUE(LEFT($E1698,2)),"0"&amp;VALUE(LEFT($E1698,2))),Sheet1!$E:$E,Sheet1!$F:$F)&amp;"所在の"&amp;$D1698,IF(OR($B1698=1,$B1698=2),$D1698&amp;$C1698,IF($B1698=3,$D1698&amp;"学校",IF($B1698=6,_xlfn.TEXTBEFORE($D1698,"高専")&amp;$C1698,IF($B1698=8,$C1698&amp;"（"&amp;$D1698&amp;"）",IF($B1698=9,$D1698,""))))))</f>
        <v>東京芸術大学音楽学部附属音楽高等学校</v>
      </c>
    </row>
    <row r="1699" spans="1:8">
      <c r="A1699" s="4">
        <v>1</v>
      </c>
      <c r="B1699" s="7">
        <v>1</v>
      </c>
      <c r="C1699" s="7" t="str">
        <f t="shared" si="52"/>
        <v>高等学校</v>
      </c>
      <c r="D1699" s="7" t="s">
        <v>8334</v>
      </c>
      <c r="E1699" s="8" t="s">
        <v>8335</v>
      </c>
      <c r="F1699" s="4" t="str">
        <f>IFERROR(IF(VALUE(LEFT($E1699,5))&gt;50000,"",_xlfn.XLOOKUP(IF(VALUE(LEFT($E1699,2))&gt;9,VALUE(LEFT($E1699,2)),"0"&amp;VALUE(LEFT($E1699,2))),Sheet1!$E:$E,Sheet1!$F:$F)),"")</f>
        <v>東京都</v>
      </c>
      <c r="G1699" s="4" t="str">
        <f t="shared" si="53"/>
        <v>国立</v>
      </c>
      <c r="H1699" s="7" t="str">
        <f>IF($D1699="上記以外の高等学校等",_xlfn.XLOOKUP(IF(VALUE(LEFT($E1699,2))&gt;10,VALUE(LEFT($E1699,2)),"0"&amp;VALUE(LEFT($E1699,2))),Sheet1!$E:$E,Sheet1!$F:$F)&amp;"所在の"&amp;$D1699,IF(OR($B1699=1,$B1699=2),$D1699&amp;$C1699,IF($B1699=3,$D1699&amp;"学校",IF($B1699=6,_xlfn.TEXTBEFORE($D1699,"高専")&amp;$C1699,IF($B1699=8,$C1699&amp;"（"&amp;$D1699&amp;"）",IF($B1699=9,$D1699,""))))))</f>
        <v>東京科学大学附属科学技術高等学校</v>
      </c>
    </row>
    <row r="1700" spans="1:8">
      <c r="A1700" s="4">
        <v>1</v>
      </c>
      <c r="B1700" s="7">
        <v>1</v>
      </c>
      <c r="C1700" s="7" t="str">
        <f t="shared" si="52"/>
        <v>高等学校</v>
      </c>
      <c r="D1700" s="7" t="s">
        <v>8332</v>
      </c>
      <c r="E1700" s="8" t="s">
        <v>8333</v>
      </c>
      <c r="F1700" s="4" t="str">
        <f>IFERROR(IF(VALUE(LEFT($E1700,5))&gt;50000,"",_xlfn.XLOOKUP(IF(VALUE(LEFT($E1700,2))&gt;9,VALUE(LEFT($E1700,2)),"0"&amp;VALUE(LEFT($E1700,2))),Sheet1!$E:$E,Sheet1!$F:$F)),"")</f>
        <v>東京都</v>
      </c>
      <c r="G1700" s="4" t="str">
        <f t="shared" si="53"/>
        <v>国立</v>
      </c>
      <c r="H1700" s="7" t="str">
        <f>IF($D1700="上記以外の高等学校等",_xlfn.XLOOKUP(IF(VALUE(LEFT($E1700,2))&gt;10,VALUE(LEFT($E1700,2)),"0"&amp;VALUE(LEFT($E1700,2))),Sheet1!$E:$E,Sheet1!$F:$F)&amp;"所在の"&amp;$D1700,IF(OR($B1700=1,$B1700=2),$D1700&amp;$C1700,IF($B1700=3,$D1700&amp;"学校",IF($B1700=6,_xlfn.TEXTBEFORE($D1700,"高専")&amp;$C1700,IF($B1700=8,$C1700&amp;"（"&amp;$D1700&amp;"）",IF($B1700=9,$D1700,""))))))</f>
        <v>筑波大学附属高等学校</v>
      </c>
    </row>
    <row r="1701" spans="1:8">
      <c r="A1701" s="4">
        <v>1</v>
      </c>
      <c r="B1701" s="7">
        <v>1</v>
      </c>
      <c r="C1701" s="7" t="str">
        <f t="shared" si="52"/>
        <v>高等学校</v>
      </c>
      <c r="D1701" s="7" t="s">
        <v>8330</v>
      </c>
      <c r="E1701" s="8" t="s">
        <v>8331</v>
      </c>
      <c r="F1701" s="4" t="str">
        <f>IFERROR(IF(VALUE(LEFT($E1701,5))&gt;50000,"",_xlfn.XLOOKUP(IF(VALUE(LEFT($E1701,2))&gt;9,VALUE(LEFT($E1701,2)),"0"&amp;VALUE(LEFT($E1701,2))),Sheet1!$E:$E,Sheet1!$F:$F)),"")</f>
        <v>東京都</v>
      </c>
      <c r="G1701" s="4" t="str">
        <f t="shared" si="53"/>
        <v>国立</v>
      </c>
      <c r="H1701" s="7" t="str">
        <f>IF($D1701="上記以外の高等学校等",_xlfn.XLOOKUP(IF(VALUE(LEFT($E1701,2))&gt;10,VALUE(LEFT($E1701,2)),"0"&amp;VALUE(LEFT($E1701,2))),Sheet1!$E:$E,Sheet1!$F:$F)&amp;"所在の"&amp;$D1701,IF(OR($B1701=1,$B1701=2),$D1701&amp;$C1701,IF($B1701=3,$D1701&amp;"学校",IF($B1701=6,_xlfn.TEXTBEFORE($D1701,"高専")&amp;$C1701,IF($B1701=8,$C1701&amp;"（"&amp;$D1701&amp;"）",IF($B1701=9,$D1701,""))))))</f>
        <v>お茶の水女子大学附属高等学校</v>
      </c>
    </row>
    <row r="1702" spans="1:8">
      <c r="A1702" s="4">
        <v>1</v>
      </c>
      <c r="B1702" s="7">
        <v>1</v>
      </c>
      <c r="C1702" s="7" t="str">
        <f t="shared" si="52"/>
        <v>高等学校</v>
      </c>
      <c r="D1702" s="7" t="s">
        <v>8328</v>
      </c>
      <c r="E1702" s="8" t="s">
        <v>8329</v>
      </c>
      <c r="F1702" s="4" t="str">
        <f>IFERROR(IF(VALUE(LEFT($E1702,5))&gt;50000,"",_xlfn.XLOOKUP(IF(VALUE(LEFT($E1702,2))&gt;9,VALUE(LEFT($E1702,2)),"0"&amp;VALUE(LEFT($E1702,2))),Sheet1!$E:$E,Sheet1!$F:$F)),"")</f>
        <v>東京都</v>
      </c>
      <c r="G1702" s="4" t="str">
        <f t="shared" si="53"/>
        <v>国立</v>
      </c>
      <c r="H1702" s="7" t="str">
        <f>IF($D1702="上記以外の高等学校等",_xlfn.XLOOKUP(IF(VALUE(LEFT($E1702,2))&gt;10,VALUE(LEFT($E1702,2)),"0"&amp;VALUE(LEFT($E1702,2))),Sheet1!$E:$E,Sheet1!$F:$F)&amp;"所在の"&amp;$D1702,IF(OR($B1702=1,$B1702=2),$D1702&amp;$C1702,IF($B1702=3,$D1702&amp;"学校",IF($B1702=6,_xlfn.TEXTBEFORE($D1702,"高専")&amp;$C1702,IF($B1702=8,$C1702&amp;"（"&amp;$D1702&amp;"）",IF($B1702=9,$D1702,""))))))</f>
        <v>筑波大学附属駒場高等学校</v>
      </c>
    </row>
    <row r="1703" spans="1:8">
      <c r="A1703" s="4">
        <v>1</v>
      </c>
      <c r="B1703" s="7">
        <v>1</v>
      </c>
      <c r="C1703" s="7" t="str">
        <f t="shared" si="52"/>
        <v>高等学校</v>
      </c>
      <c r="D1703" s="7" t="s">
        <v>8326</v>
      </c>
      <c r="E1703" s="8" t="s">
        <v>8327</v>
      </c>
      <c r="F1703" s="4" t="str">
        <f>IFERROR(IF(VALUE(LEFT($E1703,5))&gt;50000,"",_xlfn.XLOOKUP(IF(VALUE(LEFT($E1703,2))&gt;9,VALUE(LEFT($E1703,2)),"0"&amp;VALUE(LEFT($E1703,2))),Sheet1!$E:$E,Sheet1!$F:$F)),"")</f>
        <v>東京都</v>
      </c>
      <c r="G1703" s="4" t="str">
        <f t="shared" si="53"/>
        <v>国立</v>
      </c>
      <c r="H1703" s="7" t="str">
        <f>IF($D1703="上記以外の高等学校等",_xlfn.XLOOKUP(IF(VALUE(LEFT($E1703,2))&gt;10,VALUE(LEFT($E1703,2)),"0"&amp;VALUE(LEFT($E1703,2))),Sheet1!$E:$E,Sheet1!$F:$F)&amp;"所在の"&amp;$D1703,IF(OR($B1703=1,$B1703=2),$D1703&amp;$C1703,IF($B1703=3,$D1703&amp;"学校",IF($B1703=6,_xlfn.TEXTBEFORE($D1703,"高専")&amp;$C1703,IF($B1703=8,$C1703&amp;"（"&amp;$D1703&amp;"）",IF($B1703=9,$D1703,""))))))</f>
        <v>東京学芸大学附属高等学校</v>
      </c>
    </row>
    <row r="1704" spans="1:8">
      <c r="A1704" s="4">
        <v>1</v>
      </c>
      <c r="B1704" s="7">
        <v>2</v>
      </c>
      <c r="C1704" s="7" t="str">
        <f t="shared" si="52"/>
        <v>中等教育学校</v>
      </c>
      <c r="D1704" s="7" t="s">
        <v>8324</v>
      </c>
      <c r="E1704" s="8" t="s">
        <v>8325</v>
      </c>
      <c r="F1704" s="4" t="str">
        <f>IFERROR(IF(VALUE(LEFT($E1704,5))&gt;50000,"",_xlfn.XLOOKUP(IF(VALUE(LEFT($E1704,2))&gt;9,VALUE(LEFT($E1704,2)),"0"&amp;VALUE(LEFT($E1704,2))),Sheet1!$E:$E,Sheet1!$F:$F)),"")</f>
        <v>東京都</v>
      </c>
      <c r="G1704" s="4" t="str">
        <f t="shared" si="53"/>
        <v>国立</v>
      </c>
      <c r="H1704" s="7" t="str">
        <f>IF($D1704="上記以外の高等学校等",_xlfn.XLOOKUP(IF(VALUE(LEFT($E1704,2))&gt;10,VALUE(LEFT($E1704,2)),"0"&amp;VALUE(LEFT($E1704,2))),Sheet1!$E:$E,Sheet1!$F:$F)&amp;"所在の"&amp;$D1704,IF(OR($B1704=1,$B1704=2),$D1704&amp;$C1704,IF($B1704=3,$D1704&amp;"学校",IF($B1704=6,_xlfn.TEXTBEFORE($D1704,"高専")&amp;$C1704,IF($B1704=8,$C1704&amp;"（"&amp;$D1704&amp;"）",IF($B1704=9,$D1704,""))))))</f>
        <v>東京大学教育学部附属中等教育学校</v>
      </c>
    </row>
    <row r="1705" spans="1:8">
      <c r="A1705" s="4">
        <v>1</v>
      </c>
      <c r="B1705" s="7">
        <v>2</v>
      </c>
      <c r="C1705" s="7" t="str">
        <f t="shared" si="52"/>
        <v>中等教育学校</v>
      </c>
      <c r="D1705" s="7" t="s">
        <v>8322</v>
      </c>
      <c r="E1705" s="8" t="s">
        <v>8323</v>
      </c>
      <c r="F1705" s="4" t="str">
        <f>IFERROR(IF(VALUE(LEFT($E1705,5))&gt;50000,"",_xlfn.XLOOKUP(IF(VALUE(LEFT($E1705,2))&gt;9,VALUE(LEFT($E1705,2)),"0"&amp;VALUE(LEFT($E1705,2))),Sheet1!$E:$E,Sheet1!$F:$F)),"")</f>
        <v>東京都</v>
      </c>
      <c r="G1705" s="4" t="str">
        <f t="shared" si="53"/>
        <v>国立</v>
      </c>
      <c r="H1705" s="7" t="str">
        <f>IF($D1705="上記以外の高等学校等",_xlfn.XLOOKUP(IF(VALUE(LEFT($E1705,2))&gt;10,VALUE(LEFT($E1705,2)),"0"&amp;VALUE(LEFT($E1705,2))),Sheet1!$E:$E,Sheet1!$F:$F)&amp;"所在の"&amp;$D1705,IF(OR($B1705=1,$B1705=2),$D1705&amp;$C1705,IF($B1705=3,$D1705&amp;"学校",IF($B1705=6,_xlfn.TEXTBEFORE($D1705,"高専")&amp;$C1705,IF($B1705=8,$C1705&amp;"（"&amp;$D1705&amp;"）",IF($B1705=9,$D1705,""))))))</f>
        <v>東京学芸大学附属国際中等教育学校</v>
      </c>
    </row>
    <row r="1706" spans="1:8">
      <c r="A1706" s="4">
        <v>1</v>
      </c>
      <c r="B1706" s="7">
        <v>3</v>
      </c>
      <c r="C1706" s="7" t="str">
        <f t="shared" si="52"/>
        <v>特別支援学校</v>
      </c>
      <c r="D1706" s="7" t="s">
        <v>8320</v>
      </c>
      <c r="E1706" s="8" t="s">
        <v>8321</v>
      </c>
      <c r="F1706" s="4" t="str">
        <f>IFERROR(IF(VALUE(LEFT($E1706,5))&gt;50000,"",_xlfn.XLOOKUP(IF(VALUE(LEFT($E1706,2))&gt;9,VALUE(LEFT($E1706,2)),"0"&amp;VALUE(LEFT($E1706,2))),Sheet1!$E:$E,Sheet1!$F:$F)),"")</f>
        <v>東京都</v>
      </c>
      <c r="G1706" s="4" t="str">
        <f t="shared" si="53"/>
        <v>国立</v>
      </c>
      <c r="H1706" s="7" t="str">
        <f>IF($D1706="上記以外の高等学校等",_xlfn.XLOOKUP(IF(VALUE(LEFT($E1706,2))&gt;10,VALUE(LEFT($E1706,2)),"0"&amp;VALUE(LEFT($E1706,2))),Sheet1!$E:$E,Sheet1!$F:$F)&amp;"所在の"&amp;$D1706,IF(OR($B1706=1,$B1706=2),$D1706&amp;$C1706,IF($B1706=3,$D1706&amp;"学校",IF($B1706=6,_xlfn.TEXTBEFORE($D1706,"高専")&amp;$C1706,IF($B1706=8,$C1706&amp;"（"&amp;$D1706&amp;"）",IF($B1706=9,$D1706,""))))))</f>
        <v>筑波大学附属視覚特別支援学校</v>
      </c>
    </row>
    <row r="1707" spans="1:8">
      <c r="A1707" s="4">
        <v>1</v>
      </c>
      <c r="B1707" s="7">
        <v>3</v>
      </c>
      <c r="C1707" s="7" t="str">
        <f t="shared" si="52"/>
        <v>特別支援学校</v>
      </c>
      <c r="D1707" s="7" t="s">
        <v>8318</v>
      </c>
      <c r="E1707" s="8" t="s">
        <v>8319</v>
      </c>
      <c r="F1707" s="4" t="str">
        <f>IFERROR(IF(VALUE(LEFT($E1707,5))&gt;50000,"",_xlfn.XLOOKUP(IF(VALUE(LEFT($E1707,2))&gt;9,VALUE(LEFT($E1707,2)),"0"&amp;VALUE(LEFT($E1707,2))),Sheet1!$E:$E,Sheet1!$F:$F)),"")</f>
        <v>東京都</v>
      </c>
      <c r="G1707" s="4" t="str">
        <f t="shared" si="53"/>
        <v>国立</v>
      </c>
      <c r="H1707" s="7" t="str">
        <f>IF($D1707="上記以外の高等学校等",_xlfn.XLOOKUP(IF(VALUE(LEFT($E1707,2))&gt;10,VALUE(LEFT($E1707,2)),"0"&amp;VALUE(LEFT($E1707,2))),Sheet1!$E:$E,Sheet1!$F:$F)&amp;"所在の"&amp;$D1707,IF(OR($B1707=1,$B1707=2),$D1707&amp;$C1707,IF($B1707=3,$D1707&amp;"学校",IF($B1707=6,_xlfn.TEXTBEFORE($D1707,"高専")&amp;$C1707,IF($B1707=8,$C1707&amp;"（"&amp;$D1707&amp;"）",IF($B1707=9,$D1707,""))))))</f>
        <v>筑波大学附属大塚特別支援学校</v>
      </c>
    </row>
    <row r="1708" spans="1:8">
      <c r="A1708" s="4">
        <v>1</v>
      </c>
      <c r="B1708" s="7">
        <v>3</v>
      </c>
      <c r="C1708" s="7" t="str">
        <f t="shared" si="52"/>
        <v>特別支援学校</v>
      </c>
      <c r="D1708" s="7" t="s">
        <v>8316</v>
      </c>
      <c r="E1708" s="8" t="s">
        <v>8317</v>
      </c>
      <c r="F1708" s="4" t="str">
        <f>IFERROR(IF(VALUE(LEFT($E1708,5))&gt;50000,"",_xlfn.XLOOKUP(IF(VALUE(LEFT($E1708,2))&gt;9,VALUE(LEFT($E1708,2)),"0"&amp;VALUE(LEFT($E1708,2))),Sheet1!$E:$E,Sheet1!$F:$F)),"")</f>
        <v>東京都</v>
      </c>
      <c r="G1708" s="4" t="str">
        <f t="shared" si="53"/>
        <v>国立</v>
      </c>
      <c r="H1708" s="7" t="str">
        <f>IF($D1708="上記以外の高等学校等",_xlfn.XLOOKUP(IF(VALUE(LEFT($E1708,2))&gt;10,VALUE(LEFT($E1708,2)),"0"&amp;VALUE(LEFT($E1708,2))),Sheet1!$E:$E,Sheet1!$F:$F)&amp;"所在の"&amp;$D1708,IF(OR($B1708=1,$B1708=2),$D1708&amp;$C1708,IF($B1708=3,$D1708&amp;"学校",IF($B1708=6,_xlfn.TEXTBEFORE($D1708,"高専")&amp;$C1708,IF($B1708=8,$C1708&amp;"（"&amp;$D1708&amp;"）",IF($B1708=9,$D1708,""))))))</f>
        <v>筑波大学附属桐が丘特別支援学校</v>
      </c>
    </row>
    <row r="1709" spans="1:8">
      <c r="A1709" s="4">
        <v>1</v>
      </c>
      <c r="B1709" s="7">
        <v>3</v>
      </c>
      <c r="C1709" s="7" t="str">
        <f t="shared" si="52"/>
        <v>特別支援学校</v>
      </c>
      <c r="D1709" s="7" t="s">
        <v>8314</v>
      </c>
      <c r="E1709" s="8" t="s">
        <v>8315</v>
      </c>
      <c r="F1709" s="4" t="str">
        <f>IFERROR(IF(VALUE(LEFT($E1709,5))&gt;50000,"",_xlfn.XLOOKUP(IF(VALUE(LEFT($E1709,2))&gt;9,VALUE(LEFT($E1709,2)),"0"&amp;VALUE(LEFT($E1709,2))),Sheet1!$E:$E,Sheet1!$F:$F)),"")</f>
        <v>東京都</v>
      </c>
      <c r="G1709" s="4" t="str">
        <f t="shared" si="53"/>
        <v>国立</v>
      </c>
      <c r="H1709" s="7" t="str">
        <f>IF($D1709="上記以外の高等学校等",_xlfn.XLOOKUP(IF(VALUE(LEFT($E1709,2))&gt;10,VALUE(LEFT($E1709,2)),"0"&amp;VALUE(LEFT($E1709,2))),Sheet1!$E:$E,Sheet1!$F:$F)&amp;"所在の"&amp;$D1709,IF(OR($B1709=1,$B1709=2),$D1709&amp;$C1709,IF($B1709=3,$D1709&amp;"学校",IF($B1709=6,_xlfn.TEXTBEFORE($D1709,"高専")&amp;$C1709,IF($B1709=8,$C1709&amp;"（"&amp;$D1709&amp;"）",IF($B1709=9,$D1709,""))))))</f>
        <v>東京学芸大学附属特別支援学校</v>
      </c>
    </row>
    <row r="1710" spans="1:8">
      <c r="A1710" s="4">
        <v>1</v>
      </c>
      <c r="B1710" s="7">
        <v>6</v>
      </c>
      <c r="C1710" s="7" t="str">
        <f t="shared" si="52"/>
        <v>高等専門学校</v>
      </c>
      <c r="D1710" s="7" t="s">
        <v>8312</v>
      </c>
      <c r="E1710" s="8" t="s">
        <v>8313</v>
      </c>
      <c r="F1710" s="4" t="str">
        <f>IFERROR(IF(VALUE(LEFT($E1710,5))&gt;50000,"",_xlfn.XLOOKUP(IF(VALUE(LEFT($E1710,2))&gt;9,VALUE(LEFT($E1710,2)),"0"&amp;VALUE(LEFT($E1710,2))),Sheet1!$E:$E,Sheet1!$F:$F)),"")</f>
        <v>東京都</v>
      </c>
      <c r="G1710" s="4" t="str">
        <f t="shared" si="53"/>
        <v>国立</v>
      </c>
      <c r="H1710" s="7" t="str">
        <f>IF($D1710="上記以外の高等学校等",_xlfn.XLOOKUP(IF(VALUE(LEFT($E1710,2))&gt;10,VALUE(LEFT($E1710,2)),"0"&amp;VALUE(LEFT($E1710,2))),Sheet1!$E:$E,Sheet1!$F:$F)&amp;"所在の"&amp;$D1710,IF(OR($B1710=1,$B1710=2),$D1710&amp;$C1710,IF($B1710=3,$D1710&amp;"学校",IF($B1710=6,_xlfn.TEXTBEFORE($D1710,"高専")&amp;$C1710,IF($B1710=8,$C1710&amp;"（"&amp;$D1710&amp;"）",IF($B1710=9,$D1710,""))))))</f>
        <v>東京工業高等専門学校</v>
      </c>
    </row>
    <row r="1711" spans="1:8">
      <c r="A1711" s="4">
        <v>2</v>
      </c>
      <c r="B1711" s="7">
        <v>1</v>
      </c>
      <c r="C1711" s="7" t="str">
        <f t="shared" si="52"/>
        <v>高等学校</v>
      </c>
      <c r="D1711" s="7" t="s">
        <v>4697</v>
      </c>
      <c r="E1711" s="8" t="s">
        <v>8311</v>
      </c>
      <c r="F1711" s="4" t="str">
        <f>IFERROR(IF(VALUE(LEFT($E1711,5))&gt;50000,"",_xlfn.XLOOKUP(IF(VALUE(LEFT($E1711,2))&gt;9,VALUE(LEFT($E1711,2)),"0"&amp;VALUE(LEFT($E1711,2))),Sheet1!$E:$E,Sheet1!$F:$F)),"")</f>
        <v>東京都</v>
      </c>
      <c r="G1711" s="4" t="str">
        <f t="shared" si="53"/>
        <v>公立</v>
      </c>
      <c r="H1711" s="7" t="str">
        <f>IF($D1711="上記以外の高等学校等",_xlfn.XLOOKUP(IF(VALUE(LEFT($E1711,2))&gt;10,VALUE(LEFT($E1711,2)),"0"&amp;VALUE(LEFT($E1711,2))),Sheet1!$E:$E,Sheet1!$F:$F)&amp;"所在の"&amp;$D1711,IF(OR($B1711=1,$B1711=2),$D1711&amp;$C1711,IF($B1711=3,$D1711&amp;"学校",IF($B1711=6,_xlfn.TEXTBEFORE($D1711,"高専")&amp;$C1711,IF($B1711=8,$C1711&amp;"（"&amp;$D1711&amp;"）",IF($B1711=9,$D1711,""))))))</f>
        <v>青山高等学校</v>
      </c>
    </row>
    <row r="1712" spans="1:8">
      <c r="A1712" s="4">
        <v>2</v>
      </c>
      <c r="B1712" s="7">
        <v>1</v>
      </c>
      <c r="C1712" s="7" t="str">
        <f t="shared" si="52"/>
        <v>高等学校</v>
      </c>
      <c r="D1712" s="7" t="s">
        <v>8309</v>
      </c>
      <c r="E1712" s="8" t="s">
        <v>8310</v>
      </c>
      <c r="F1712" s="4" t="str">
        <f>IFERROR(IF(VALUE(LEFT($E1712,5))&gt;50000,"",_xlfn.XLOOKUP(IF(VALUE(LEFT($E1712,2))&gt;9,VALUE(LEFT($E1712,2)),"0"&amp;VALUE(LEFT($E1712,2))),Sheet1!$E:$E,Sheet1!$F:$F)),"")</f>
        <v>東京都</v>
      </c>
      <c r="G1712" s="4" t="str">
        <f t="shared" si="53"/>
        <v>公立</v>
      </c>
      <c r="H1712" s="7" t="str">
        <f>IF($D1712="上記以外の高等学校等",_xlfn.XLOOKUP(IF(VALUE(LEFT($E1712,2))&gt;10,VALUE(LEFT($E1712,2)),"0"&amp;VALUE(LEFT($E1712,2))),Sheet1!$E:$E,Sheet1!$F:$F)&amp;"所在の"&amp;$D1712,IF(OR($B1712=1,$B1712=2),$D1712&amp;$C1712,IF($B1712=3,$D1712&amp;"学校",IF($B1712=6,_xlfn.TEXTBEFORE($D1712,"高専")&amp;$C1712,IF($B1712=8,$C1712&amp;"（"&amp;$D1712&amp;"）",IF($B1712=9,$D1712,""))))))</f>
        <v>足立高等学校</v>
      </c>
    </row>
    <row r="1713" spans="1:8">
      <c r="A1713" s="4">
        <v>2</v>
      </c>
      <c r="B1713" s="7">
        <v>1</v>
      </c>
      <c r="C1713" s="7" t="str">
        <f t="shared" si="52"/>
        <v>高等学校</v>
      </c>
      <c r="D1713" s="7" t="s">
        <v>8307</v>
      </c>
      <c r="E1713" s="8" t="s">
        <v>8308</v>
      </c>
      <c r="F1713" s="4" t="str">
        <f>IFERROR(IF(VALUE(LEFT($E1713,5))&gt;50000,"",_xlfn.XLOOKUP(IF(VALUE(LEFT($E1713,2))&gt;9,VALUE(LEFT($E1713,2)),"0"&amp;VALUE(LEFT($E1713,2))),Sheet1!$E:$E,Sheet1!$F:$F)),"")</f>
        <v>東京都</v>
      </c>
      <c r="G1713" s="4" t="str">
        <f t="shared" si="53"/>
        <v>公立</v>
      </c>
      <c r="H1713" s="7" t="str">
        <f>IF($D1713="上記以外の高等学校等",_xlfn.XLOOKUP(IF(VALUE(LEFT($E1713,2))&gt;10,VALUE(LEFT($E1713,2)),"0"&amp;VALUE(LEFT($E1713,2))),Sheet1!$E:$E,Sheet1!$F:$F)&amp;"所在の"&amp;$D1713,IF(OR($B1713=1,$B1713=2),$D1713&amp;$C1713,IF($B1713=3,$D1713&amp;"学校",IF($B1713=6,_xlfn.TEXTBEFORE($D1713,"高専")&amp;$C1713,IF($B1713=8,$C1713&amp;"（"&amp;$D1713&amp;"）",IF($B1713=9,$D1713,""))))))</f>
        <v>足立工科高等学校</v>
      </c>
    </row>
    <row r="1714" spans="1:8">
      <c r="A1714" s="4">
        <v>2</v>
      </c>
      <c r="B1714" s="7">
        <v>1</v>
      </c>
      <c r="C1714" s="7" t="str">
        <f t="shared" si="52"/>
        <v>高等学校</v>
      </c>
      <c r="D1714" s="7" t="s">
        <v>8305</v>
      </c>
      <c r="E1714" s="8" t="s">
        <v>8306</v>
      </c>
      <c r="F1714" s="4" t="str">
        <f>IFERROR(IF(VALUE(LEFT($E1714,5))&gt;50000,"",_xlfn.XLOOKUP(IF(VALUE(LEFT($E1714,2))&gt;9,VALUE(LEFT($E1714,2)),"0"&amp;VALUE(LEFT($E1714,2))),Sheet1!$E:$E,Sheet1!$F:$F)),"")</f>
        <v>東京都</v>
      </c>
      <c r="G1714" s="4" t="str">
        <f t="shared" si="53"/>
        <v>公立</v>
      </c>
      <c r="H1714" s="7" t="str">
        <f>IF($D1714="上記以外の高等学校等",_xlfn.XLOOKUP(IF(VALUE(LEFT($E1714,2))&gt;10,VALUE(LEFT($E1714,2)),"0"&amp;VALUE(LEFT($E1714,2))),Sheet1!$E:$E,Sheet1!$F:$F)&amp;"所在の"&amp;$D1714,IF(OR($B1714=1,$B1714=2),$D1714&amp;$C1714,IF($B1714=3,$D1714&amp;"学校",IF($B1714=6,_xlfn.TEXTBEFORE($D1714,"高専")&amp;$C1714,IF($B1714=8,$C1714&amp;"（"&amp;$D1714&amp;"）",IF($B1714=9,$D1714,""))))))</f>
        <v>足立東高等学校</v>
      </c>
    </row>
    <row r="1715" spans="1:8">
      <c r="A1715" s="4">
        <v>2</v>
      </c>
      <c r="B1715" s="7">
        <v>1</v>
      </c>
      <c r="C1715" s="7" t="str">
        <f t="shared" si="52"/>
        <v>高等学校</v>
      </c>
      <c r="D1715" s="7" t="s">
        <v>8303</v>
      </c>
      <c r="E1715" s="8" t="s">
        <v>8304</v>
      </c>
      <c r="F1715" s="4" t="str">
        <f>IFERROR(IF(VALUE(LEFT($E1715,5))&gt;50000,"",_xlfn.XLOOKUP(IF(VALUE(LEFT($E1715,2))&gt;9,VALUE(LEFT($E1715,2)),"0"&amp;VALUE(LEFT($E1715,2))),Sheet1!$E:$E,Sheet1!$F:$F)),"")</f>
        <v>東京都</v>
      </c>
      <c r="G1715" s="4" t="str">
        <f t="shared" si="53"/>
        <v>公立</v>
      </c>
      <c r="H1715" s="7" t="str">
        <f>IF($D1715="上記以外の高等学校等",_xlfn.XLOOKUP(IF(VALUE(LEFT($E1715,2))&gt;10,VALUE(LEFT($E1715,2)),"0"&amp;VALUE(LEFT($E1715,2))),Sheet1!$E:$E,Sheet1!$F:$F)&amp;"所在の"&amp;$D1715,IF(OR($B1715=1,$B1715=2),$D1715&amp;$C1715,IF($B1715=3,$D1715&amp;"学校",IF($B1715=6,_xlfn.TEXTBEFORE($D1715,"高専")&amp;$C1715,IF($B1715=8,$C1715&amp;"（"&amp;$D1715&amp;"）",IF($B1715=9,$D1715,""))))))</f>
        <v>足立西高等学校</v>
      </c>
    </row>
    <row r="1716" spans="1:8">
      <c r="A1716" s="4">
        <v>2</v>
      </c>
      <c r="B1716" s="7">
        <v>1</v>
      </c>
      <c r="C1716" s="7" t="str">
        <f t="shared" si="52"/>
        <v>高等学校</v>
      </c>
      <c r="D1716" s="7" t="s">
        <v>8301</v>
      </c>
      <c r="E1716" s="8" t="s">
        <v>8302</v>
      </c>
      <c r="F1716" s="4" t="str">
        <f>IFERROR(IF(VALUE(LEFT($E1716,5))&gt;50000,"",_xlfn.XLOOKUP(IF(VALUE(LEFT($E1716,2))&gt;9,VALUE(LEFT($E1716,2)),"0"&amp;VALUE(LEFT($E1716,2))),Sheet1!$E:$E,Sheet1!$F:$F)),"")</f>
        <v>東京都</v>
      </c>
      <c r="G1716" s="4" t="str">
        <f t="shared" si="53"/>
        <v>公立</v>
      </c>
      <c r="H1716" s="7" t="str">
        <f>IF($D1716="上記以外の高等学校等",_xlfn.XLOOKUP(IF(VALUE(LEFT($E1716,2))&gt;10,VALUE(LEFT($E1716,2)),"0"&amp;VALUE(LEFT($E1716,2))),Sheet1!$E:$E,Sheet1!$F:$F)&amp;"所在の"&amp;$D1716,IF(OR($B1716=1,$B1716=2),$D1716&amp;$C1716,IF($B1716=3,$D1716&amp;"学校",IF($B1716=6,_xlfn.TEXTBEFORE($D1716,"高専")&amp;$C1716,IF($B1716=8,$C1716&amp;"（"&amp;$D1716&amp;"）",IF($B1716=9,$D1716,""))))))</f>
        <v>荒川工科高等学校</v>
      </c>
    </row>
    <row r="1717" spans="1:8">
      <c r="A1717" s="4">
        <v>2</v>
      </c>
      <c r="B1717" s="7">
        <v>1</v>
      </c>
      <c r="C1717" s="7" t="str">
        <f t="shared" si="52"/>
        <v>高等学校</v>
      </c>
      <c r="D1717" s="7" t="s">
        <v>8299</v>
      </c>
      <c r="E1717" s="8" t="s">
        <v>8300</v>
      </c>
      <c r="F1717" s="4" t="str">
        <f>IFERROR(IF(VALUE(LEFT($E1717,5))&gt;50000,"",_xlfn.XLOOKUP(IF(VALUE(LEFT($E1717,2))&gt;9,VALUE(LEFT($E1717,2)),"0"&amp;VALUE(LEFT($E1717,2))),Sheet1!$E:$E,Sheet1!$F:$F)),"")</f>
        <v>東京都</v>
      </c>
      <c r="G1717" s="4" t="str">
        <f t="shared" si="53"/>
        <v>公立</v>
      </c>
      <c r="H1717" s="7" t="str">
        <f>IF($D1717="上記以外の高等学校等",_xlfn.XLOOKUP(IF(VALUE(LEFT($E1717,2))&gt;10,VALUE(LEFT($E1717,2)),"0"&amp;VALUE(LEFT($E1717,2))),Sheet1!$E:$E,Sheet1!$F:$F)&amp;"所在の"&amp;$D1717,IF(OR($B1717=1,$B1717=2),$D1717&amp;$C1717,IF($B1717=3,$D1717&amp;"学校",IF($B1717=6,_xlfn.TEXTBEFORE($D1717,"高専")&amp;$C1717,IF($B1717=8,$C1717&amp;"（"&amp;$D1717&amp;"）",IF($B1717=9,$D1717,""))))))</f>
        <v>井草高等学校</v>
      </c>
    </row>
    <row r="1718" spans="1:8">
      <c r="A1718" s="4">
        <v>2</v>
      </c>
      <c r="B1718" s="7">
        <v>1</v>
      </c>
      <c r="C1718" s="7" t="str">
        <f t="shared" si="52"/>
        <v>高等学校</v>
      </c>
      <c r="D1718" s="7" t="s">
        <v>8297</v>
      </c>
      <c r="E1718" s="8" t="s">
        <v>8298</v>
      </c>
      <c r="F1718" s="4" t="str">
        <f>IFERROR(IF(VALUE(LEFT($E1718,5))&gt;50000,"",_xlfn.XLOOKUP(IF(VALUE(LEFT($E1718,2))&gt;9,VALUE(LEFT($E1718,2)),"0"&amp;VALUE(LEFT($E1718,2))),Sheet1!$E:$E,Sheet1!$F:$F)),"")</f>
        <v>東京都</v>
      </c>
      <c r="G1718" s="4" t="str">
        <f t="shared" si="53"/>
        <v>公立</v>
      </c>
      <c r="H1718" s="7" t="str">
        <f>IF($D1718="上記以外の高等学校等",_xlfn.XLOOKUP(IF(VALUE(LEFT($E1718,2))&gt;10,VALUE(LEFT($E1718,2)),"0"&amp;VALUE(LEFT($E1718,2))),Sheet1!$E:$E,Sheet1!$F:$F)&amp;"所在の"&amp;$D1718,IF(OR($B1718=1,$B1718=2),$D1718&amp;$C1718,IF($B1718=3,$D1718&amp;"学校",IF($B1718=6,_xlfn.TEXTBEFORE($D1718,"高専")&amp;$C1718,IF($B1718=8,$C1718&amp;"（"&amp;$D1718&amp;"）",IF($B1718=9,$D1718,""))))))</f>
        <v>板橋高等学校</v>
      </c>
    </row>
    <row r="1719" spans="1:8">
      <c r="A1719" s="4">
        <v>2</v>
      </c>
      <c r="B1719" s="7">
        <v>1</v>
      </c>
      <c r="C1719" s="7" t="str">
        <f t="shared" si="52"/>
        <v>高等学校</v>
      </c>
      <c r="D1719" s="7" t="s">
        <v>2486</v>
      </c>
      <c r="E1719" s="8" t="s">
        <v>8296</v>
      </c>
      <c r="F1719" s="4" t="str">
        <f>IFERROR(IF(VALUE(LEFT($E1719,5))&gt;50000,"",_xlfn.XLOOKUP(IF(VALUE(LEFT($E1719,2))&gt;9,VALUE(LEFT($E1719,2)),"0"&amp;VALUE(LEFT($E1719,2))),Sheet1!$E:$E,Sheet1!$F:$F)),"")</f>
        <v>東京都</v>
      </c>
      <c r="G1719" s="4" t="str">
        <f t="shared" si="53"/>
        <v>公立</v>
      </c>
      <c r="H1719" s="7" t="str">
        <f>IF($D1719="上記以外の高等学校等",_xlfn.XLOOKUP(IF(VALUE(LEFT($E1719,2))&gt;10,VALUE(LEFT($E1719,2)),"0"&amp;VALUE(LEFT($E1719,2))),Sheet1!$E:$E,Sheet1!$F:$F)&amp;"所在の"&amp;$D1719,IF(OR($B1719=1,$B1719=2),$D1719&amp;$C1719,IF($B1719=3,$D1719&amp;"学校",IF($B1719=6,_xlfn.TEXTBEFORE($D1719,"高専")&amp;$C1719,IF($B1719=8,$C1719&amp;"（"&amp;$D1719&amp;"）",IF($B1719=9,$D1719,""))))))</f>
        <v>五日市高等学校</v>
      </c>
    </row>
    <row r="1720" spans="1:8">
      <c r="A1720" s="4">
        <v>2</v>
      </c>
      <c r="B1720" s="7">
        <v>1</v>
      </c>
      <c r="C1720" s="7" t="str">
        <f t="shared" si="52"/>
        <v>高等学校</v>
      </c>
      <c r="D1720" s="7" t="s">
        <v>4779</v>
      </c>
      <c r="E1720" s="8" t="s">
        <v>8295</v>
      </c>
      <c r="F1720" s="4" t="str">
        <f>IFERROR(IF(VALUE(LEFT($E1720,5))&gt;50000,"",_xlfn.XLOOKUP(IF(VALUE(LEFT($E1720,2))&gt;9,VALUE(LEFT($E1720,2)),"0"&amp;VALUE(LEFT($E1720,2))),Sheet1!$E:$E,Sheet1!$F:$F)),"")</f>
        <v>東京都</v>
      </c>
      <c r="G1720" s="4" t="str">
        <f t="shared" si="53"/>
        <v>公立</v>
      </c>
      <c r="H1720" s="7" t="str">
        <f>IF($D1720="上記以外の高等学校等",_xlfn.XLOOKUP(IF(VALUE(LEFT($E1720,2))&gt;10,VALUE(LEFT($E1720,2)),"0"&amp;VALUE(LEFT($E1720,2))),Sheet1!$E:$E,Sheet1!$F:$F)&amp;"所在の"&amp;$D1720,IF(OR($B1720=1,$B1720=2),$D1720&amp;$C1720,IF($B1720=3,$D1720&amp;"学校",IF($B1720=6,_xlfn.TEXTBEFORE($D1720,"高専")&amp;$C1720,IF($B1720=8,$C1720&amp;"（"&amp;$D1720&amp;"）",IF($B1720=9,$D1720,""))))))</f>
        <v>上野高等学校</v>
      </c>
    </row>
    <row r="1721" spans="1:8">
      <c r="A1721" s="4">
        <v>2</v>
      </c>
      <c r="B1721" s="7">
        <v>1</v>
      </c>
      <c r="C1721" s="7" t="str">
        <f t="shared" si="52"/>
        <v>高等学校</v>
      </c>
      <c r="D1721" s="7" t="s">
        <v>8293</v>
      </c>
      <c r="E1721" s="8" t="s">
        <v>8294</v>
      </c>
      <c r="F1721" s="4" t="str">
        <f>IFERROR(IF(VALUE(LEFT($E1721,5))&gt;50000,"",_xlfn.XLOOKUP(IF(VALUE(LEFT($E1721,2))&gt;9,VALUE(LEFT($E1721,2)),"0"&amp;VALUE(LEFT($E1721,2))),Sheet1!$E:$E,Sheet1!$F:$F)),"")</f>
        <v>東京都</v>
      </c>
      <c r="G1721" s="4" t="str">
        <f t="shared" si="53"/>
        <v>公立</v>
      </c>
      <c r="H1721" s="7" t="str">
        <f>IF($D1721="上記以外の高等学校等",_xlfn.XLOOKUP(IF(VALUE(LEFT($E1721,2))&gt;10,VALUE(LEFT($E1721,2)),"0"&amp;VALUE(LEFT($E1721,2))),Sheet1!$E:$E,Sheet1!$F:$F)&amp;"所在の"&amp;$D1721,IF(OR($B1721=1,$B1721=2),$D1721&amp;$C1721,IF($B1721=3,$D1721&amp;"学校",IF($B1721=6,_xlfn.TEXTBEFORE($D1721,"高専")&amp;$C1721,IF($B1721=8,$C1721&amp;"（"&amp;$D1721&amp;"）",IF($B1721=9,$D1721,""))))))</f>
        <v>江戸川高等学校</v>
      </c>
    </row>
    <row r="1722" spans="1:8">
      <c r="A1722" s="4">
        <v>2</v>
      </c>
      <c r="B1722" s="7">
        <v>1</v>
      </c>
      <c r="C1722" s="7" t="str">
        <f t="shared" si="52"/>
        <v>高等学校</v>
      </c>
      <c r="D1722" s="7" t="s">
        <v>4165</v>
      </c>
      <c r="E1722" s="8" t="s">
        <v>8292</v>
      </c>
      <c r="F1722" s="4" t="str">
        <f>IFERROR(IF(VALUE(LEFT($E1722,5))&gt;50000,"",_xlfn.XLOOKUP(IF(VALUE(LEFT($E1722,2))&gt;9,VALUE(LEFT($E1722,2)),"0"&amp;VALUE(LEFT($E1722,2))),Sheet1!$E:$E,Sheet1!$F:$F)),"")</f>
        <v>東京都</v>
      </c>
      <c r="G1722" s="4" t="str">
        <f t="shared" si="53"/>
        <v>公立</v>
      </c>
      <c r="H1722" s="7" t="str">
        <f>IF($D1722="上記以外の高等学校等",_xlfn.XLOOKUP(IF(VALUE(LEFT($E1722,2))&gt;10,VALUE(LEFT($E1722,2)),"0"&amp;VALUE(LEFT($E1722,2))),Sheet1!$E:$E,Sheet1!$F:$F)&amp;"所在の"&amp;$D1722,IF(OR($B1722=1,$B1722=2),$D1722&amp;$C1722,IF($B1722=3,$D1722&amp;"学校",IF($B1722=6,_xlfn.TEXTBEFORE($D1722,"高専")&amp;$C1722,IF($B1722=8,$C1722&amp;"（"&amp;$D1722&amp;"）",IF($B1722=9,$D1722,""))))))</f>
        <v>園芸高等学校</v>
      </c>
    </row>
    <row r="1723" spans="1:8">
      <c r="A1723" s="4">
        <v>2</v>
      </c>
      <c r="B1723" s="7">
        <v>1</v>
      </c>
      <c r="C1723" s="7" t="str">
        <f t="shared" si="52"/>
        <v>高等学校</v>
      </c>
      <c r="D1723" s="7" t="s">
        <v>8290</v>
      </c>
      <c r="E1723" s="8" t="s">
        <v>8291</v>
      </c>
      <c r="F1723" s="4" t="str">
        <f>IFERROR(IF(VALUE(LEFT($E1723,5))&gt;50000,"",_xlfn.XLOOKUP(IF(VALUE(LEFT($E1723,2))&gt;9,VALUE(LEFT($E1723,2)),"0"&amp;VALUE(LEFT($E1723,2))),Sheet1!$E:$E,Sheet1!$F:$F)),"")</f>
        <v>東京都</v>
      </c>
      <c r="G1723" s="4" t="str">
        <f t="shared" si="53"/>
        <v>公立</v>
      </c>
      <c r="H1723" s="7" t="str">
        <f>IF($D1723="上記以外の高等学校等",_xlfn.XLOOKUP(IF(VALUE(LEFT($E1723,2))&gt;10,VALUE(LEFT($E1723,2)),"0"&amp;VALUE(LEFT($E1723,2))),Sheet1!$E:$E,Sheet1!$F:$F)&amp;"所在の"&amp;$D1723,IF(OR($B1723=1,$B1723=2),$D1723&amp;$C1723,IF($B1723=3,$D1723&amp;"学校",IF($B1723=6,_xlfn.TEXTBEFORE($D1723,"高専")&amp;$C1723,IF($B1723=8,$C1723&amp;"（"&amp;$D1723&amp;"）",IF($B1723=9,$D1723,""))))))</f>
        <v>大泉高等学校</v>
      </c>
    </row>
    <row r="1724" spans="1:8">
      <c r="A1724" s="4">
        <v>2</v>
      </c>
      <c r="B1724" s="7">
        <v>1</v>
      </c>
      <c r="C1724" s="7" t="str">
        <f t="shared" si="52"/>
        <v>高等学校</v>
      </c>
      <c r="D1724" s="7" t="s">
        <v>1030</v>
      </c>
      <c r="E1724" s="8" t="s">
        <v>8289</v>
      </c>
      <c r="F1724" s="4" t="str">
        <f>IFERROR(IF(VALUE(LEFT($E1724,5))&gt;50000,"",_xlfn.XLOOKUP(IF(VALUE(LEFT($E1724,2))&gt;9,VALUE(LEFT($E1724,2)),"0"&amp;VALUE(LEFT($E1724,2))),Sheet1!$E:$E,Sheet1!$F:$F)),"")</f>
        <v>東京都</v>
      </c>
      <c r="G1724" s="4" t="str">
        <f t="shared" si="53"/>
        <v>公立</v>
      </c>
      <c r="H1724" s="7" t="str">
        <f>IF($D1724="上記以外の高等学校等",_xlfn.XLOOKUP(IF(VALUE(LEFT($E1724,2))&gt;10,VALUE(LEFT($E1724,2)),"0"&amp;VALUE(LEFT($E1724,2))),Sheet1!$E:$E,Sheet1!$F:$F)&amp;"所在の"&amp;$D1724,IF(OR($B1724=1,$B1724=2),$D1724&amp;$C1724,IF($B1724=3,$D1724&amp;"学校",IF($B1724=6,_xlfn.TEXTBEFORE($D1724,"高専")&amp;$C1724,IF($B1724=8,$C1724&amp;"（"&amp;$D1724&amp;"）",IF($B1724=9,$D1724,""))))))</f>
        <v>大崎高等学校</v>
      </c>
    </row>
    <row r="1725" spans="1:8">
      <c r="A1725" s="4">
        <v>2</v>
      </c>
      <c r="B1725" s="7">
        <v>1</v>
      </c>
      <c r="C1725" s="7" t="str">
        <f t="shared" si="52"/>
        <v>高等学校</v>
      </c>
      <c r="D1725" s="7" t="s">
        <v>352</v>
      </c>
      <c r="E1725" s="8" t="s">
        <v>8288</v>
      </c>
      <c r="F1725" s="4" t="str">
        <f>IFERROR(IF(VALUE(LEFT($E1725,5))&gt;50000,"",_xlfn.XLOOKUP(IF(VALUE(LEFT($E1725,2))&gt;9,VALUE(LEFT($E1725,2)),"0"&amp;VALUE(LEFT($E1725,2))),Sheet1!$E:$E,Sheet1!$F:$F)),"")</f>
        <v>東京都</v>
      </c>
      <c r="G1725" s="4" t="str">
        <f t="shared" si="53"/>
        <v>公立</v>
      </c>
      <c r="H1725" s="7" t="str">
        <f>IF($D1725="上記以外の高等学校等",_xlfn.XLOOKUP(IF(VALUE(LEFT($E1725,2))&gt;10,VALUE(LEFT($E1725,2)),"0"&amp;VALUE(LEFT($E1725,2))),Sheet1!$E:$E,Sheet1!$F:$F)&amp;"所在の"&amp;$D1725,IF(OR($B1725=1,$B1725=2),$D1725&amp;$C1725,IF($B1725=3,$D1725&amp;"学校",IF($B1725=6,_xlfn.TEXTBEFORE($D1725,"高専")&amp;$C1725,IF($B1725=8,$C1725&amp;"（"&amp;$D1725&amp;"）",IF($B1725=9,$D1725,""))))))</f>
        <v>大島高等学校</v>
      </c>
    </row>
    <row r="1726" spans="1:8">
      <c r="A1726" s="4">
        <v>2</v>
      </c>
      <c r="B1726" s="7">
        <v>1</v>
      </c>
      <c r="C1726" s="7" t="str">
        <f t="shared" si="52"/>
        <v>高等学校</v>
      </c>
      <c r="D1726" s="7" t="s">
        <v>8286</v>
      </c>
      <c r="E1726" s="8" t="s">
        <v>8287</v>
      </c>
      <c r="F1726" s="4" t="str">
        <f>IFERROR(IF(VALUE(LEFT($E1726,5))&gt;50000,"",_xlfn.XLOOKUP(IF(VALUE(LEFT($E1726,2))&gt;9,VALUE(LEFT($E1726,2)),"0"&amp;VALUE(LEFT($E1726,2))),Sheet1!$E:$E,Sheet1!$F:$F)),"")</f>
        <v>東京都</v>
      </c>
      <c r="G1726" s="4" t="str">
        <f t="shared" si="53"/>
        <v>公立</v>
      </c>
      <c r="H1726" s="7" t="str">
        <f>IF($D1726="上記以外の高等学校等",_xlfn.XLOOKUP(IF(VALUE(LEFT($E1726,2))&gt;10,VALUE(LEFT($E1726,2)),"0"&amp;VALUE(LEFT($E1726,2))),Sheet1!$E:$E,Sheet1!$F:$F)&amp;"所在の"&amp;$D1726,IF(OR($B1726=1,$B1726=2),$D1726&amp;$C1726,IF($B1726=3,$D1726&amp;"学校",IF($B1726=6,_xlfn.TEXTBEFORE($D1726,"高専")&amp;$C1726,IF($B1726=8,$C1726&amp;"（"&amp;$D1726&amp;"）",IF($B1726=9,$D1726,""))))))</f>
        <v>大森高等学校</v>
      </c>
    </row>
    <row r="1727" spans="1:8">
      <c r="A1727" s="4">
        <v>2</v>
      </c>
      <c r="B1727" s="7">
        <v>1</v>
      </c>
      <c r="C1727" s="7" t="str">
        <f t="shared" si="52"/>
        <v>高等学校</v>
      </c>
      <c r="D1727" s="7" t="s">
        <v>8284</v>
      </c>
      <c r="E1727" s="8" t="s">
        <v>8285</v>
      </c>
      <c r="F1727" s="4" t="str">
        <f>IFERROR(IF(VALUE(LEFT($E1727,5))&gt;50000,"",_xlfn.XLOOKUP(IF(VALUE(LEFT($E1727,2))&gt;9,VALUE(LEFT($E1727,2)),"0"&amp;VALUE(LEFT($E1727,2))),Sheet1!$E:$E,Sheet1!$F:$F)),"")</f>
        <v>東京都</v>
      </c>
      <c r="G1727" s="4" t="str">
        <f t="shared" si="53"/>
        <v>公立</v>
      </c>
      <c r="H1727" s="7" t="str">
        <f>IF($D1727="上記以外の高等学校等",_xlfn.XLOOKUP(IF(VALUE(LEFT($E1727,2))&gt;10,VALUE(LEFT($E1727,2)),"0"&amp;VALUE(LEFT($E1727,2))),Sheet1!$E:$E,Sheet1!$F:$F)&amp;"所在の"&amp;$D1727,IF(OR($B1727=1,$B1727=2),$D1727&amp;$C1727,IF($B1727=3,$D1727&amp;"学校",IF($B1727=6,_xlfn.TEXTBEFORE($D1727,"高専")&amp;$C1727,IF($B1727=8,$C1727&amp;"（"&amp;$D1727&amp;"）",IF($B1727=9,$D1727,""))))))</f>
        <v>大山高等学校</v>
      </c>
    </row>
    <row r="1728" spans="1:8">
      <c r="A1728" s="4">
        <v>2</v>
      </c>
      <c r="B1728" s="7">
        <v>1</v>
      </c>
      <c r="C1728" s="7" t="str">
        <f t="shared" si="52"/>
        <v>高等学校</v>
      </c>
      <c r="D1728" s="7" t="s">
        <v>8282</v>
      </c>
      <c r="E1728" s="8" t="s">
        <v>8283</v>
      </c>
      <c r="F1728" s="4" t="str">
        <f>IFERROR(IF(VALUE(LEFT($E1728,5))&gt;50000,"",_xlfn.XLOOKUP(IF(VALUE(LEFT($E1728,2))&gt;9,VALUE(LEFT($E1728,2)),"0"&amp;VALUE(LEFT($E1728,2))),Sheet1!$E:$E,Sheet1!$F:$F)),"")</f>
        <v>東京都</v>
      </c>
      <c r="G1728" s="4" t="str">
        <f t="shared" si="53"/>
        <v>公立</v>
      </c>
      <c r="H1728" s="7" t="str">
        <f>IF($D1728="上記以外の高等学校等",_xlfn.XLOOKUP(IF(VALUE(LEFT($E1728,2))&gt;10,VALUE(LEFT($E1728,2)),"0"&amp;VALUE(LEFT($E1728,2))),Sheet1!$E:$E,Sheet1!$F:$F)&amp;"所在の"&amp;$D1728,IF(OR($B1728=1,$B1728=2),$D1728&amp;$C1728,IF($B1728=3,$D1728&amp;"学校",IF($B1728=6,_xlfn.TEXTBEFORE($D1728,"高専")&amp;$C1728,IF($B1728=8,$C1728&amp;"（"&amp;$D1728&amp;"）",IF($B1728=9,$D1728,""))))))</f>
        <v>小笠原高等学校</v>
      </c>
    </row>
    <row r="1729" spans="1:8">
      <c r="A1729" s="4">
        <v>2</v>
      </c>
      <c r="B1729" s="7">
        <v>1</v>
      </c>
      <c r="C1729" s="7" t="str">
        <f t="shared" si="52"/>
        <v>高等学校</v>
      </c>
      <c r="D1729" s="7" t="s">
        <v>8280</v>
      </c>
      <c r="E1729" s="8" t="s">
        <v>8281</v>
      </c>
      <c r="F1729" s="4" t="str">
        <f>IFERROR(IF(VALUE(LEFT($E1729,5))&gt;50000,"",_xlfn.XLOOKUP(IF(VALUE(LEFT($E1729,2))&gt;9,VALUE(LEFT($E1729,2)),"0"&amp;VALUE(LEFT($E1729,2))),Sheet1!$E:$E,Sheet1!$F:$F)),"")</f>
        <v>東京都</v>
      </c>
      <c r="G1729" s="4" t="str">
        <f t="shared" si="53"/>
        <v>公立</v>
      </c>
      <c r="H1729" s="7" t="str">
        <f>IF($D1729="上記以外の高等学校等",_xlfn.XLOOKUP(IF(VALUE(LEFT($E1729,2))&gt;10,VALUE(LEFT($E1729,2)),"0"&amp;VALUE(LEFT($E1729,2))),Sheet1!$E:$E,Sheet1!$F:$F)&amp;"所在の"&amp;$D1729,IF(OR($B1729=1,$B1729=2),$D1729&amp;$C1729,IF($B1729=3,$D1729&amp;"学校",IF($B1729=6,_xlfn.TEXTBEFORE($D1729,"高専")&amp;$C1729,IF($B1729=8,$C1729&amp;"（"&amp;$D1729&amp;"）",IF($B1729=9,$D1729,""))))))</f>
        <v>荻窪高等学校</v>
      </c>
    </row>
    <row r="1730" spans="1:8">
      <c r="A1730" s="4">
        <v>2</v>
      </c>
      <c r="B1730" s="7">
        <v>1</v>
      </c>
      <c r="C1730" s="7" t="str">
        <f t="shared" si="52"/>
        <v>高等学校</v>
      </c>
      <c r="D1730" s="7" t="s">
        <v>8278</v>
      </c>
      <c r="E1730" s="8" t="s">
        <v>8279</v>
      </c>
      <c r="F1730" s="4" t="str">
        <f>IFERROR(IF(VALUE(LEFT($E1730,5))&gt;50000,"",_xlfn.XLOOKUP(IF(VALUE(LEFT($E1730,2))&gt;9,VALUE(LEFT($E1730,2)),"0"&amp;VALUE(LEFT($E1730,2))),Sheet1!$E:$E,Sheet1!$F:$F)),"")</f>
        <v>東京都</v>
      </c>
      <c r="G1730" s="4" t="str">
        <f t="shared" si="53"/>
        <v>公立</v>
      </c>
      <c r="H1730" s="7" t="str">
        <f>IF($D1730="上記以外の高等学校等",_xlfn.XLOOKUP(IF(VALUE(LEFT($E1730,2))&gt;10,VALUE(LEFT($E1730,2)),"0"&amp;VALUE(LEFT($E1730,2))),Sheet1!$E:$E,Sheet1!$F:$F)&amp;"所在の"&amp;$D1730,IF(OR($B1730=1,$B1730=2),$D1730&amp;$C1730,IF($B1730=3,$D1730&amp;"学校",IF($B1730=6,_xlfn.TEXTBEFORE($D1730,"高専")&amp;$C1730,IF($B1730=8,$C1730&amp;"（"&amp;$D1730&amp;"）",IF($B1730=9,$D1730,""))))))</f>
        <v>葛西南高等学校</v>
      </c>
    </row>
    <row r="1731" spans="1:8">
      <c r="A1731" s="4">
        <v>2</v>
      </c>
      <c r="B1731" s="7">
        <v>1</v>
      </c>
      <c r="C1731" s="7" t="str">
        <f t="shared" ref="C1731:C1794" si="54">IF($B1731=1,"高等学校",IF($B1731=2,"中等教育学校",IF($B1731=3,"特別支援学校",IF($B1731=6,"高等専門学校",IF($B1731=8,"高等学校卒業程度認定試験等","")))))</f>
        <v>高等学校</v>
      </c>
      <c r="D1731" s="7" t="s">
        <v>8276</v>
      </c>
      <c r="E1731" s="8" t="s">
        <v>8277</v>
      </c>
      <c r="F1731" s="4" t="str">
        <f>IFERROR(IF(VALUE(LEFT($E1731,5))&gt;50000,"",_xlfn.XLOOKUP(IF(VALUE(LEFT($E1731,2))&gt;9,VALUE(LEFT($E1731,2)),"0"&amp;VALUE(LEFT($E1731,2))),Sheet1!$E:$E,Sheet1!$F:$F)),"")</f>
        <v>東京都</v>
      </c>
      <c r="G1731" s="4" t="str">
        <f t="shared" ref="G1731:G1794" si="55">IF($A1731=1,"国立",IF($A1731=7,"私立",IF($A1731&lt;7,"公立","")))</f>
        <v>公立</v>
      </c>
      <c r="H1731" s="7" t="str">
        <f>IF($D1731="上記以外の高等学校等",_xlfn.XLOOKUP(IF(VALUE(LEFT($E1731,2))&gt;10,VALUE(LEFT($E1731,2)),"0"&amp;VALUE(LEFT($E1731,2))),Sheet1!$E:$E,Sheet1!$F:$F)&amp;"所在の"&amp;$D1731,IF(OR($B1731=1,$B1731=2),$D1731&amp;$C1731,IF($B1731=3,$D1731&amp;"学校",IF($B1731=6,_xlfn.TEXTBEFORE($D1731,"高専")&amp;$C1731,IF($B1731=8,$C1731&amp;"（"&amp;$D1731&amp;"）",IF($B1731=9,$D1731,""))))))</f>
        <v>葛西工科高等学校</v>
      </c>
    </row>
    <row r="1732" spans="1:8">
      <c r="A1732" s="4">
        <v>2</v>
      </c>
      <c r="B1732" s="7">
        <v>1</v>
      </c>
      <c r="C1732" s="7" t="str">
        <f t="shared" si="54"/>
        <v>高等学校</v>
      </c>
      <c r="D1732" s="7" t="s">
        <v>8274</v>
      </c>
      <c r="E1732" s="8" t="s">
        <v>8275</v>
      </c>
      <c r="F1732" s="4" t="str">
        <f>IFERROR(IF(VALUE(LEFT($E1732,5))&gt;50000,"",_xlfn.XLOOKUP(IF(VALUE(LEFT($E1732,2))&gt;9,VALUE(LEFT($E1732,2)),"0"&amp;VALUE(LEFT($E1732,2))),Sheet1!$E:$E,Sheet1!$F:$F)),"")</f>
        <v>東京都</v>
      </c>
      <c r="G1732" s="4" t="str">
        <f t="shared" si="55"/>
        <v>公立</v>
      </c>
      <c r="H1732" s="7" t="str">
        <f>IF($D1732="上記以外の高等学校等",_xlfn.XLOOKUP(IF(VALUE(LEFT($E1732,2))&gt;10,VALUE(LEFT($E1732,2)),"0"&amp;VALUE(LEFT($E1732,2))),Sheet1!$E:$E,Sheet1!$F:$F)&amp;"所在の"&amp;$D1732,IF(OR($B1732=1,$B1732=2),$D1732&amp;$C1732,IF($B1732=3,$D1732&amp;"学校",IF($B1732=6,_xlfn.TEXTBEFORE($D1732,"高専")&amp;$C1732,IF($B1732=8,$C1732&amp;"（"&amp;$D1732&amp;"）",IF($B1732=9,$D1732,""))))))</f>
        <v>片倉高等学校</v>
      </c>
    </row>
    <row r="1733" spans="1:8">
      <c r="A1733" s="4">
        <v>2</v>
      </c>
      <c r="B1733" s="7">
        <v>1</v>
      </c>
      <c r="C1733" s="7" t="str">
        <f t="shared" si="54"/>
        <v>高等学校</v>
      </c>
      <c r="D1733" s="7" t="s">
        <v>8272</v>
      </c>
      <c r="E1733" s="8" t="s">
        <v>8273</v>
      </c>
      <c r="F1733" s="4" t="str">
        <f>IFERROR(IF(VALUE(LEFT($E1733,5))&gt;50000,"",_xlfn.XLOOKUP(IF(VALUE(LEFT($E1733,2))&gt;9,VALUE(LEFT($E1733,2)),"0"&amp;VALUE(LEFT($E1733,2))),Sheet1!$E:$E,Sheet1!$F:$F)),"")</f>
        <v>東京都</v>
      </c>
      <c r="G1733" s="4" t="str">
        <f t="shared" si="55"/>
        <v>公立</v>
      </c>
      <c r="H1733" s="7" t="str">
        <f>IF($D1733="上記以外の高等学校等",_xlfn.XLOOKUP(IF(VALUE(LEFT($E1733,2))&gt;10,VALUE(LEFT($E1733,2)),"0"&amp;VALUE(LEFT($E1733,2))),Sheet1!$E:$E,Sheet1!$F:$F)&amp;"所在の"&amp;$D1733,IF(OR($B1733=1,$B1733=2),$D1733&amp;$C1733,IF($B1733=3,$D1733&amp;"学校",IF($B1733=6,_xlfn.TEXTBEFORE($D1733,"高専")&amp;$C1733,IF($B1733=8,$C1733&amp;"（"&amp;$D1733&amp;"）",IF($B1733=9,$D1733,""))))))</f>
        <v>葛飾商業高等学校</v>
      </c>
    </row>
    <row r="1734" spans="1:8">
      <c r="A1734" s="4">
        <v>2</v>
      </c>
      <c r="B1734" s="7">
        <v>1</v>
      </c>
      <c r="C1734" s="7" t="str">
        <f t="shared" si="54"/>
        <v>高等学校</v>
      </c>
      <c r="D1734" s="7" t="s">
        <v>8270</v>
      </c>
      <c r="E1734" s="8" t="s">
        <v>8271</v>
      </c>
      <c r="F1734" s="4" t="str">
        <f>IFERROR(IF(VALUE(LEFT($E1734,5))&gt;50000,"",_xlfn.XLOOKUP(IF(VALUE(LEFT($E1734,2))&gt;9,VALUE(LEFT($E1734,2)),"0"&amp;VALUE(LEFT($E1734,2))),Sheet1!$E:$E,Sheet1!$F:$F)),"")</f>
        <v>東京都</v>
      </c>
      <c r="G1734" s="4" t="str">
        <f t="shared" si="55"/>
        <v>公立</v>
      </c>
      <c r="H1734" s="7" t="str">
        <f>IF($D1734="上記以外の高等学校等",_xlfn.XLOOKUP(IF(VALUE(LEFT($E1734,2))&gt;10,VALUE(LEFT($E1734,2)),"0"&amp;VALUE(LEFT($E1734,2))),Sheet1!$E:$E,Sheet1!$F:$F)&amp;"所在の"&amp;$D1734,IF(OR($B1734=1,$B1734=2),$D1734&amp;$C1734,IF($B1734=3,$D1734&amp;"学校",IF($B1734=6,_xlfn.TEXTBEFORE($D1734,"高専")&amp;$C1734,IF($B1734=8,$C1734&amp;"（"&amp;$D1734&amp;"）",IF($B1734=9,$D1734,""))))))</f>
        <v>葛飾野高等学校</v>
      </c>
    </row>
    <row r="1735" spans="1:8">
      <c r="A1735" s="4">
        <v>2</v>
      </c>
      <c r="B1735" s="7">
        <v>1</v>
      </c>
      <c r="C1735" s="7" t="str">
        <f t="shared" si="54"/>
        <v>高等学校</v>
      </c>
      <c r="D1735" s="7" t="s">
        <v>8268</v>
      </c>
      <c r="E1735" s="8" t="s">
        <v>8269</v>
      </c>
      <c r="F1735" s="4" t="str">
        <f>IFERROR(IF(VALUE(LEFT($E1735,5))&gt;50000,"",_xlfn.XLOOKUP(IF(VALUE(LEFT($E1735,2))&gt;9,VALUE(LEFT($E1735,2)),"0"&amp;VALUE(LEFT($E1735,2))),Sheet1!$E:$E,Sheet1!$F:$F)),"")</f>
        <v>東京都</v>
      </c>
      <c r="G1735" s="4" t="str">
        <f t="shared" si="55"/>
        <v>公立</v>
      </c>
      <c r="H1735" s="7" t="str">
        <f>IF($D1735="上記以外の高等学校等",_xlfn.XLOOKUP(IF(VALUE(LEFT($E1735,2))&gt;10,VALUE(LEFT($E1735,2)),"0"&amp;VALUE(LEFT($E1735,2))),Sheet1!$E:$E,Sheet1!$F:$F)&amp;"所在の"&amp;$D1735,IF(OR($B1735=1,$B1735=2),$D1735&amp;$C1735,IF($B1735=3,$D1735&amp;"学校",IF($B1735=6,_xlfn.TEXTBEFORE($D1735,"高専")&amp;$C1735,IF($B1735=8,$C1735&amp;"（"&amp;$D1735&amp;"）",IF($B1735=9,$D1735,""))))))</f>
        <v>北園高等学校</v>
      </c>
    </row>
    <row r="1736" spans="1:8">
      <c r="A1736" s="4">
        <v>2</v>
      </c>
      <c r="B1736" s="7">
        <v>1</v>
      </c>
      <c r="C1736" s="7" t="str">
        <f t="shared" si="54"/>
        <v>高等学校</v>
      </c>
      <c r="D1736" s="7" t="s">
        <v>8266</v>
      </c>
      <c r="E1736" s="8" t="s">
        <v>8267</v>
      </c>
      <c r="F1736" s="4" t="str">
        <f>IFERROR(IF(VALUE(LEFT($E1736,5))&gt;50000,"",_xlfn.XLOOKUP(IF(VALUE(LEFT($E1736,2))&gt;9,VALUE(LEFT($E1736,2)),"0"&amp;VALUE(LEFT($E1736,2))),Sheet1!$E:$E,Sheet1!$F:$F)),"")</f>
        <v>東京都</v>
      </c>
      <c r="G1736" s="4" t="str">
        <f t="shared" si="55"/>
        <v>公立</v>
      </c>
      <c r="H1736" s="7" t="str">
        <f>IF($D1736="上記以外の高等学校等",_xlfn.XLOOKUP(IF(VALUE(LEFT($E1736,2))&gt;10,VALUE(LEFT($E1736,2)),"0"&amp;VALUE(LEFT($E1736,2))),Sheet1!$E:$E,Sheet1!$F:$F)&amp;"所在の"&amp;$D1736,IF(OR($B1736=1,$B1736=2),$D1736&amp;$C1736,IF($B1736=3,$D1736&amp;"学校",IF($B1736=6,_xlfn.TEXTBEFORE($D1736,"高専")&amp;$C1736,IF($B1736=8,$C1736&amp;"（"&amp;$D1736&amp;"）",IF($B1736=9,$D1736,""))))))</f>
        <v>北豊島工科高等学校</v>
      </c>
    </row>
    <row r="1737" spans="1:8">
      <c r="A1737" s="4">
        <v>2</v>
      </c>
      <c r="B1737" s="7">
        <v>1</v>
      </c>
      <c r="C1737" s="7" t="str">
        <f t="shared" si="54"/>
        <v>高等学校</v>
      </c>
      <c r="D1737" s="7" t="s">
        <v>8264</v>
      </c>
      <c r="E1737" s="8" t="s">
        <v>8265</v>
      </c>
      <c r="F1737" s="4" t="str">
        <f>IFERROR(IF(VALUE(LEFT($E1737,5))&gt;50000,"",_xlfn.XLOOKUP(IF(VALUE(LEFT($E1737,2))&gt;9,VALUE(LEFT($E1737,2)),"0"&amp;VALUE(LEFT($E1737,2))),Sheet1!$E:$E,Sheet1!$F:$F)),"")</f>
        <v>東京都</v>
      </c>
      <c r="G1737" s="4" t="str">
        <f t="shared" si="55"/>
        <v>公立</v>
      </c>
      <c r="H1737" s="7" t="str">
        <f>IF($D1737="上記以外の高等学校等",_xlfn.XLOOKUP(IF(VALUE(LEFT($E1737,2))&gt;10,VALUE(LEFT($E1737,2)),"0"&amp;VALUE(LEFT($E1737,2))),Sheet1!$E:$E,Sheet1!$F:$F)&amp;"所在の"&amp;$D1737,IF(OR($B1737=1,$B1737=2),$D1737&amp;$C1737,IF($B1737=3,$D1737&amp;"学校",IF($B1737=6,_xlfn.TEXTBEFORE($D1737,"高専")&amp;$C1737,IF($B1737=8,$C1737&amp;"（"&amp;$D1737&amp;"）",IF($B1737=9,$D1737,""))))))</f>
        <v>清瀬高等学校</v>
      </c>
    </row>
    <row r="1738" spans="1:8">
      <c r="A1738" s="4">
        <v>2</v>
      </c>
      <c r="B1738" s="7">
        <v>1</v>
      </c>
      <c r="C1738" s="7" t="str">
        <f t="shared" si="54"/>
        <v>高等学校</v>
      </c>
      <c r="D1738" s="7" t="s">
        <v>8262</v>
      </c>
      <c r="E1738" s="8" t="s">
        <v>8263</v>
      </c>
      <c r="F1738" s="4" t="str">
        <f>IFERROR(IF(VALUE(LEFT($E1738,5))&gt;50000,"",_xlfn.XLOOKUP(IF(VALUE(LEFT($E1738,2))&gt;9,VALUE(LEFT($E1738,2)),"0"&amp;VALUE(LEFT($E1738,2))),Sheet1!$E:$E,Sheet1!$F:$F)),"")</f>
        <v>東京都</v>
      </c>
      <c r="G1738" s="4" t="str">
        <f t="shared" si="55"/>
        <v>公立</v>
      </c>
      <c r="H1738" s="7" t="str">
        <f>IF($D1738="上記以外の高等学校等",_xlfn.XLOOKUP(IF(VALUE(LEFT($E1738,2))&gt;10,VALUE(LEFT($E1738,2)),"0"&amp;VALUE(LEFT($E1738,2))),Sheet1!$E:$E,Sheet1!$F:$F)&amp;"所在の"&amp;$D1738,IF(OR($B1738=1,$B1738=2),$D1738&amp;$C1738,IF($B1738=3,$D1738&amp;"学校",IF($B1738=6,_xlfn.TEXTBEFORE($D1738,"高専")&amp;$C1738,IF($B1738=8,$C1738&amp;"（"&amp;$D1738&amp;"）",IF($B1738=9,$D1738,""))))))</f>
        <v>国立高等学校</v>
      </c>
    </row>
    <row r="1739" spans="1:8">
      <c r="A1739" s="4">
        <v>2</v>
      </c>
      <c r="B1739" s="7">
        <v>1</v>
      </c>
      <c r="C1739" s="7" t="str">
        <f t="shared" si="54"/>
        <v>高等学校</v>
      </c>
      <c r="D1739" s="7" t="s">
        <v>8260</v>
      </c>
      <c r="E1739" s="8" t="s">
        <v>8261</v>
      </c>
      <c r="F1739" s="4" t="str">
        <f>IFERROR(IF(VALUE(LEFT($E1739,5))&gt;50000,"",_xlfn.XLOOKUP(IF(VALUE(LEFT($E1739,2))&gt;9,VALUE(LEFT($E1739,2)),"0"&amp;VALUE(LEFT($E1739,2))),Sheet1!$E:$E,Sheet1!$F:$F)),"")</f>
        <v>東京都</v>
      </c>
      <c r="G1739" s="4" t="str">
        <f t="shared" si="55"/>
        <v>公立</v>
      </c>
      <c r="H1739" s="7" t="str">
        <f>IF($D1739="上記以外の高等学校等",_xlfn.XLOOKUP(IF(VALUE(LEFT($E1739,2))&gt;10,VALUE(LEFT($E1739,2)),"0"&amp;VALUE(LEFT($E1739,2))),Sheet1!$E:$E,Sheet1!$F:$F)&amp;"所在の"&amp;$D1739,IF(OR($B1739=1,$B1739=2),$D1739&amp;$C1739,IF($B1739=3,$D1739&amp;"学校",IF($B1739=6,_xlfn.TEXTBEFORE($D1739,"高専")&amp;$C1739,IF($B1739=8,$C1739&amp;"（"&amp;$D1739&amp;"）",IF($B1739=9,$D1739,""))))))</f>
        <v>蔵前工科高等学校</v>
      </c>
    </row>
    <row r="1740" spans="1:8">
      <c r="A1740" s="4">
        <v>2</v>
      </c>
      <c r="B1740" s="7">
        <v>1</v>
      </c>
      <c r="C1740" s="7" t="str">
        <f t="shared" si="54"/>
        <v>高等学校</v>
      </c>
      <c r="D1740" s="7" t="s">
        <v>8258</v>
      </c>
      <c r="E1740" s="8" t="s">
        <v>8259</v>
      </c>
      <c r="F1740" s="4" t="str">
        <f>IFERROR(IF(VALUE(LEFT($E1740,5))&gt;50000,"",_xlfn.XLOOKUP(IF(VALUE(LEFT($E1740,2))&gt;9,VALUE(LEFT($E1740,2)),"0"&amp;VALUE(LEFT($E1740,2))),Sheet1!$E:$E,Sheet1!$F:$F)),"")</f>
        <v>東京都</v>
      </c>
      <c r="G1740" s="4" t="str">
        <f t="shared" si="55"/>
        <v>公立</v>
      </c>
      <c r="H1740" s="7" t="str">
        <f>IF($D1740="上記以外の高等学校等",_xlfn.XLOOKUP(IF(VALUE(LEFT($E1740,2))&gt;10,VALUE(LEFT($E1740,2)),"0"&amp;VALUE(LEFT($E1740,2))),Sheet1!$E:$E,Sheet1!$F:$F)&amp;"所在の"&amp;$D1740,IF(OR($B1740=1,$B1740=2),$D1740&amp;$C1740,IF($B1740=3,$D1740&amp;"学校",IF($B1740=6,_xlfn.TEXTBEFORE($D1740,"高専")&amp;$C1740,IF($B1740=8,$C1740&amp;"（"&amp;$D1740&amp;"）",IF($B1740=9,$D1740,""))))))</f>
        <v>久留米西高等学校</v>
      </c>
    </row>
    <row r="1741" spans="1:8">
      <c r="A1741" s="4">
        <v>2</v>
      </c>
      <c r="B1741" s="7">
        <v>1</v>
      </c>
      <c r="C1741" s="7" t="str">
        <f t="shared" si="54"/>
        <v>高等学校</v>
      </c>
      <c r="D1741" s="7" t="s">
        <v>8256</v>
      </c>
      <c r="E1741" s="8" t="s">
        <v>8257</v>
      </c>
      <c r="F1741" s="4" t="str">
        <f>IFERROR(IF(VALUE(LEFT($E1741,5))&gt;50000,"",_xlfn.XLOOKUP(IF(VALUE(LEFT($E1741,2))&gt;9,VALUE(LEFT($E1741,2)),"0"&amp;VALUE(LEFT($E1741,2))),Sheet1!$E:$E,Sheet1!$F:$F)),"")</f>
        <v>東京都</v>
      </c>
      <c r="G1741" s="4" t="str">
        <f t="shared" si="55"/>
        <v>公立</v>
      </c>
      <c r="H1741" s="7" t="str">
        <f>IF($D1741="上記以外の高等学校等",_xlfn.XLOOKUP(IF(VALUE(LEFT($E1741,2))&gt;10,VALUE(LEFT($E1741,2)),"0"&amp;VALUE(LEFT($E1741,2))),Sheet1!$E:$E,Sheet1!$F:$F)&amp;"所在の"&amp;$D1741,IF(OR($B1741=1,$B1741=2),$D1741&amp;$C1741,IF($B1741=3,$D1741&amp;"学校",IF($B1741=6,_xlfn.TEXTBEFORE($D1741,"高専")&amp;$C1741,IF($B1741=8,$C1741&amp;"（"&amp;$D1741&amp;"）",IF($B1741=9,$D1741,""))))))</f>
        <v>小岩高等学校</v>
      </c>
    </row>
    <row r="1742" spans="1:8">
      <c r="A1742" s="4">
        <v>2</v>
      </c>
      <c r="B1742" s="7">
        <v>1</v>
      </c>
      <c r="C1742" s="7" t="str">
        <f t="shared" si="54"/>
        <v>高等学校</v>
      </c>
      <c r="D1742" s="7" t="s">
        <v>8254</v>
      </c>
      <c r="E1742" s="8" t="s">
        <v>8255</v>
      </c>
      <c r="F1742" s="4" t="str">
        <f>IFERROR(IF(VALUE(LEFT($E1742,5))&gt;50000,"",_xlfn.XLOOKUP(IF(VALUE(LEFT($E1742,2))&gt;9,VALUE(LEFT($E1742,2)),"0"&amp;VALUE(LEFT($E1742,2))),Sheet1!$E:$E,Sheet1!$F:$F)),"")</f>
        <v>東京都</v>
      </c>
      <c r="G1742" s="4" t="str">
        <f t="shared" si="55"/>
        <v>公立</v>
      </c>
      <c r="H1742" s="7" t="str">
        <f>IF($D1742="上記以外の高等学校等",_xlfn.XLOOKUP(IF(VALUE(LEFT($E1742,2))&gt;10,VALUE(LEFT($E1742,2)),"0"&amp;VALUE(LEFT($E1742,2))),Sheet1!$E:$E,Sheet1!$F:$F)&amp;"所在の"&amp;$D1742,IF(OR($B1742=1,$B1742=2),$D1742&amp;$C1742,IF($B1742=3,$D1742&amp;"学校",IF($B1742=6,_xlfn.TEXTBEFORE($D1742,"高専")&amp;$C1742,IF($B1742=8,$C1742&amp;"（"&amp;$D1742&amp;"）",IF($B1742=9,$D1742,""))))))</f>
        <v>国分寺高等学校</v>
      </c>
    </row>
    <row r="1743" spans="1:8">
      <c r="A1743" s="4">
        <v>2</v>
      </c>
      <c r="B1743" s="7">
        <v>1</v>
      </c>
      <c r="C1743" s="7" t="str">
        <f t="shared" si="54"/>
        <v>高等学校</v>
      </c>
      <c r="D1743" s="7" t="s">
        <v>8252</v>
      </c>
      <c r="E1743" s="8" t="s">
        <v>8253</v>
      </c>
      <c r="F1743" s="4" t="str">
        <f>IFERROR(IF(VALUE(LEFT($E1743,5))&gt;50000,"",_xlfn.XLOOKUP(IF(VALUE(LEFT($E1743,2))&gt;9,VALUE(LEFT($E1743,2)),"0"&amp;VALUE(LEFT($E1743,2))),Sheet1!$E:$E,Sheet1!$F:$F)),"")</f>
        <v>東京都</v>
      </c>
      <c r="G1743" s="4" t="str">
        <f t="shared" si="55"/>
        <v>公立</v>
      </c>
      <c r="H1743" s="7" t="str">
        <f>IF($D1743="上記以外の高等学校等",_xlfn.XLOOKUP(IF(VALUE(LEFT($E1743,2))&gt;10,VALUE(LEFT($E1743,2)),"0"&amp;VALUE(LEFT($E1743,2))),Sheet1!$E:$E,Sheet1!$F:$F)&amp;"所在の"&amp;$D1743,IF(OR($B1743=1,$B1743=2),$D1743&amp;$C1743,IF($B1743=3,$D1743&amp;"学校",IF($B1743=6,_xlfn.TEXTBEFORE($D1743,"高専")&amp;$C1743,IF($B1743=8,$C1743&amp;"（"&amp;$D1743&amp;"）",IF($B1743=9,$D1743,""))))))</f>
        <v>小山台高等学校</v>
      </c>
    </row>
    <row r="1744" spans="1:8">
      <c r="A1744" s="4">
        <v>2</v>
      </c>
      <c r="B1744" s="7">
        <v>1</v>
      </c>
      <c r="C1744" s="7" t="str">
        <f t="shared" si="54"/>
        <v>高等学校</v>
      </c>
      <c r="D1744" s="7" t="s">
        <v>4124</v>
      </c>
      <c r="E1744" s="8" t="s">
        <v>8251</v>
      </c>
      <c r="F1744" s="4" t="str">
        <f>IFERROR(IF(VALUE(LEFT($E1744,5))&gt;50000,"",_xlfn.XLOOKUP(IF(VALUE(LEFT($E1744,2))&gt;9,VALUE(LEFT($E1744,2)),"0"&amp;VALUE(LEFT($E1744,2))),Sheet1!$E:$E,Sheet1!$F:$F)),"")</f>
        <v>東京都</v>
      </c>
      <c r="G1744" s="4" t="str">
        <f t="shared" si="55"/>
        <v>公立</v>
      </c>
      <c r="H1744" s="7" t="str">
        <f>IF($D1744="上記以外の高等学校等",_xlfn.XLOOKUP(IF(VALUE(LEFT($E1744,2))&gt;10,VALUE(LEFT($E1744,2)),"0"&amp;VALUE(LEFT($E1744,2))),Sheet1!$E:$E,Sheet1!$F:$F)&amp;"所在の"&amp;$D1744,IF(OR($B1744=1,$B1744=2),$D1744&amp;$C1744,IF($B1744=3,$D1744&amp;"学校",IF($B1744=6,_xlfn.TEXTBEFORE($D1744,"高専")&amp;$C1744,IF($B1744=8,$C1744&amp;"（"&amp;$D1744&amp;"）",IF($B1744=9,$D1744,""))))))</f>
        <v>工芸高等学校</v>
      </c>
    </row>
    <row r="1745" spans="1:8">
      <c r="A1745" s="4">
        <v>2</v>
      </c>
      <c r="B1745" s="7">
        <v>1</v>
      </c>
      <c r="C1745" s="7" t="str">
        <f t="shared" si="54"/>
        <v>高等学校</v>
      </c>
      <c r="D1745" s="7" t="s">
        <v>8249</v>
      </c>
      <c r="E1745" s="8" t="s">
        <v>8250</v>
      </c>
      <c r="F1745" s="4" t="str">
        <f>IFERROR(IF(VALUE(LEFT($E1745,5))&gt;50000,"",_xlfn.XLOOKUP(IF(VALUE(LEFT($E1745,2))&gt;9,VALUE(LEFT($E1745,2)),"0"&amp;VALUE(LEFT($E1745,2))),Sheet1!$E:$E,Sheet1!$F:$F)),"")</f>
        <v>東京都</v>
      </c>
      <c r="G1745" s="4" t="str">
        <f t="shared" si="55"/>
        <v>公立</v>
      </c>
      <c r="H1745" s="7" t="str">
        <f>IF($D1745="上記以外の高等学校等",_xlfn.XLOOKUP(IF(VALUE(LEFT($E1745,2))&gt;10,VALUE(LEFT($E1745,2)),"0"&amp;VALUE(LEFT($E1745,2))),Sheet1!$E:$E,Sheet1!$F:$F)&amp;"所在の"&amp;$D1745,IF(OR($B1745=1,$B1745=2),$D1745&amp;$C1745,IF($B1745=3,$D1745&amp;"学校",IF($B1745=6,_xlfn.TEXTBEFORE($D1745,"高専")&amp;$C1745,IF($B1745=8,$C1745&amp;"（"&amp;$D1745&amp;"）",IF($B1745=9,$D1745,""))))))</f>
        <v>江東商業高等学校</v>
      </c>
    </row>
    <row r="1746" spans="1:8">
      <c r="A1746" s="4">
        <v>2</v>
      </c>
      <c r="B1746" s="7">
        <v>1</v>
      </c>
      <c r="C1746" s="7" t="str">
        <f t="shared" si="54"/>
        <v>高等学校</v>
      </c>
      <c r="D1746" s="7" t="s">
        <v>8247</v>
      </c>
      <c r="E1746" s="8" t="s">
        <v>8248</v>
      </c>
      <c r="F1746" s="4" t="str">
        <f>IFERROR(IF(VALUE(LEFT($E1746,5))&gt;50000,"",_xlfn.XLOOKUP(IF(VALUE(LEFT($E1746,2))&gt;9,VALUE(LEFT($E1746,2)),"0"&amp;VALUE(LEFT($E1746,2))),Sheet1!$E:$E,Sheet1!$F:$F)),"")</f>
        <v>東京都</v>
      </c>
      <c r="G1746" s="4" t="str">
        <f t="shared" si="55"/>
        <v>公立</v>
      </c>
      <c r="H1746" s="7" t="str">
        <f>IF($D1746="上記以外の高等学校等",_xlfn.XLOOKUP(IF(VALUE(LEFT($E1746,2))&gt;10,VALUE(LEFT($E1746,2)),"0"&amp;VALUE(LEFT($E1746,2))),Sheet1!$E:$E,Sheet1!$F:$F)&amp;"所在の"&amp;$D1746,IF(OR($B1746=1,$B1746=2),$D1746&amp;$C1746,IF($B1746=3,$D1746&amp;"学校",IF($B1746=6,_xlfn.TEXTBEFORE($D1746,"高専")&amp;$C1746,IF($B1746=8,$C1746&amp;"（"&amp;$D1746&amp;"）",IF($B1746=9,$D1746,""))))))</f>
        <v>江北高等学校</v>
      </c>
    </row>
    <row r="1747" spans="1:8">
      <c r="A1747" s="4">
        <v>2</v>
      </c>
      <c r="B1747" s="7">
        <v>1</v>
      </c>
      <c r="C1747" s="7" t="str">
        <f t="shared" si="54"/>
        <v>高等学校</v>
      </c>
      <c r="D1747" s="7" t="s">
        <v>8245</v>
      </c>
      <c r="E1747" s="8" t="s">
        <v>8246</v>
      </c>
      <c r="F1747" s="4" t="str">
        <f>IFERROR(IF(VALUE(LEFT($E1747,5))&gt;50000,"",_xlfn.XLOOKUP(IF(VALUE(LEFT($E1747,2))&gt;9,VALUE(LEFT($E1747,2)),"0"&amp;VALUE(LEFT($E1747,2))),Sheet1!$E:$E,Sheet1!$F:$F)),"")</f>
        <v>東京都</v>
      </c>
      <c r="G1747" s="4" t="str">
        <f t="shared" si="55"/>
        <v>公立</v>
      </c>
      <c r="H1747" s="7" t="str">
        <f>IF($D1747="上記以外の高等学校等",_xlfn.XLOOKUP(IF(VALUE(LEFT($E1747,2))&gt;10,VALUE(LEFT($E1747,2)),"0"&amp;VALUE(LEFT($E1747,2))),Sheet1!$E:$E,Sheet1!$F:$F)&amp;"所在の"&amp;$D1747,IF(OR($B1747=1,$B1747=2),$D1747&amp;$C1747,IF($B1747=3,$D1747&amp;"学校",IF($B1747=6,_xlfn.TEXTBEFORE($D1747,"高専")&amp;$C1747,IF($B1747=8,$C1747&amp;"（"&amp;$D1747&amp;"）",IF($B1747=9,$D1747,""))))))</f>
        <v>神津高等学校</v>
      </c>
    </row>
    <row r="1748" spans="1:8">
      <c r="A1748" s="4">
        <v>2</v>
      </c>
      <c r="B1748" s="7">
        <v>1</v>
      </c>
      <c r="C1748" s="7" t="str">
        <f t="shared" si="54"/>
        <v>高等学校</v>
      </c>
      <c r="D1748" s="7" t="s">
        <v>8243</v>
      </c>
      <c r="E1748" s="8" t="s">
        <v>8244</v>
      </c>
      <c r="F1748" s="4" t="str">
        <f>IFERROR(IF(VALUE(LEFT($E1748,5))&gt;50000,"",_xlfn.XLOOKUP(IF(VALUE(LEFT($E1748,2))&gt;9,VALUE(LEFT($E1748,2)),"0"&amp;VALUE(LEFT($E1748,2))),Sheet1!$E:$E,Sheet1!$F:$F)),"")</f>
        <v>東京都</v>
      </c>
      <c r="G1748" s="4" t="str">
        <f t="shared" si="55"/>
        <v>公立</v>
      </c>
      <c r="H1748" s="7" t="str">
        <f>IF($D1748="上記以外の高等学校等",_xlfn.XLOOKUP(IF(VALUE(LEFT($E1748,2))&gt;10,VALUE(LEFT($E1748,2)),"0"&amp;VALUE(LEFT($E1748,2))),Sheet1!$E:$E,Sheet1!$F:$F)&amp;"所在の"&amp;$D1748,IF(OR($B1748=1,$B1748=2),$D1748&amp;$C1748,IF($B1748=3,$D1748&amp;"学校",IF($B1748=6,_xlfn.TEXTBEFORE($D1748,"高専")&amp;$C1748,IF($B1748=8,$C1748&amp;"（"&amp;$D1748&amp;"）",IF($B1748=9,$D1748,""))))))</f>
        <v>小金井工科高等学校</v>
      </c>
    </row>
    <row r="1749" spans="1:8">
      <c r="A1749" s="4">
        <v>2</v>
      </c>
      <c r="B1749" s="7">
        <v>1</v>
      </c>
      <c r="C1749" s="7" t="str">
        <f t="shared" si="54"/>
        <v>高等学校</v>
      </c>
      <c r="D1749" s="7" t="s">
        <v>8241</v>
      </c>
      <c r="E1749" s="8" t="s">
        <v>8242</v>
      </c>
      <c r="F1749" s="4" t="str">
        <f>IFERROR(IF(VALUE(LEFT($E1749,5))&gt;50000,"",_xlfn.XLOOKUP(IF(VALUE(LEFT($E1749,2))&gt;9,VALUE(LEFT($E1749,2)),"0"&amp;VALUE(LEFT($E1749,2))),Sheet1!$E:$E,Sheet1!$F:$F)),"")</f>
        <v>東京都</v>
      </c>
      <c r="G1749" s="4" t="str">
        <f t="shared" si="55"/>
        <v>公立</v>
      </c>
      <c r="H1749" s="7" t="str">
        <f>IF($D1749="上記以外の高等学校等",_xlfn.XLOOKUP(IF(VALUE(LEFT($E1749,2))&gt;10,VALUE(LEFT($E1749,2)),"0"&amp;VALUE(LEFT($E1749,2))),Sheet1!$E:$E,Sheet1!$F:$F)&amp;"所在の"&amp;$D1749,IF(OR($B1749=1,$B1749=2),$D1749&amp;$C1749,IF($B1749=3,$D1749&amp;"学校",IF($B1749=6,_xlfn.TEXTBEFORE($D1749,"高専")&amp;$C1749,IF($B1749=8,$C1749&amp;"（"&amp;$D1749&amp;"）",IF($B1749=9,$D1749,""))))))</f>
        <v>小平高等学校</v>
      </c>
    </row>
    <row r="1750" spans="1:8">
      <c r="A1750" s="4">
        <v>2</v>
      </c>
      <c r="B1750" s="7">
        <v>1</v>
      </c>
      <c r="C1750" s="7" t="str">
        <f t="shared" si="54"/>
        <v>高等学校</v>
      </c>
      <c r="D1750" s="7" t="s">
        <v>8239</v>
      </c>
      <c r="E1750" s="8" t="s">
        <v>8240</v>
      </c>
      <c r="F1750" s="4" t="str">
        <f>IFERROR(IF(VALUE(LEFT($E1750,5))&gt;50000,"",_xlfn.XLOOKUP(IF(VALUE(LEFT($E1750,2))&gt;9,VALUE(LEFT($E1750,2)),"0"&amp;VALUE(LEFT($E1750,2))),Sheet1!$E:$E,Sheet1!$F:$F)),"")</f>
        <v>東京都</v>
      </c>
      <c r="G1750" s="4" t="str">
        <f t="shared" si="55"/>
        <v>公立</v>
      </c>
      <c r="H1750" s="7" t="str">
        <f>IF($D1750="上記以外の高等学校等",_xlfn.XLOOKUP(IF(VALUE(LEFT($E1750,2))&gt;10,VALUE(LEFT($E1750,2)),"0"&amp;VALUE(LEFT($E1750,2))),Sheet1!$E:$E,Sheet1!$F:$F)&amp;"所在の"&amp;$D1750,IF(OR($B1750=1,$B1750=2),$D1750&amp;$C1750,IF($B1750=3,$D1750&amp;"学校",IF($B1750=6,_xlfn.TEXTBEFORE($D1750,"高専")&amp;$C1750,IF($B1750=8,$C1750&amp;"（"&amp;$D1750&amp;"）",IF($B1750=9,$D1750,""))))))</f>
        <v>狛江高等学校</v>
      </c>
    </row>
    <row r="1751" spans="1:8">
      <c r="A1751" s="4">
        <v>2</v>
      </c>
      <c r="B1751" s="7">
        <v>1</v>
      </c>
      <c r="C1751" s="7" t="str">
        <f t="shared" si="54"/>
        <v>高等学校</v>
      </c>
      <c r="D1751" s="7" t="s">
        <v>8237</v>
      </c>
      <c r="E1751" s="8" t="s">
        <v>8238</v>
      </c>
      <c r="F1751" s="4" t="str">
        <f>IFERROR(IF(VALUE(LEFT($E1751,5))&gt;50000,"",_xlfn.XLOOKUP(IF(VALUE(LEFT($E1751,2))&gt;9,VALUE(LEFT($E1751,2)),"0"&amp;VALUE(LEFT($E1751,2))),Sheet1!$E:$E,Sheet1!$F:$F)),"")</f>
        <v>東京都</v>
      </c>
      <c r="G1751" s="4" t="str">
        <f t="shared" si="55"/>
        <v>公立</v>
      </c>
      <c r="H1751" s="7" t="str">
        <f>IF($D1751="上記以外の高等学校等",_xlfn.XLOOKUP(IF(VALUE(LEFT($E1751,2))&gt;10,VALUE(LEFT($E1751,2)),"0"&amp;VALUE(LEFT($E1751,2))),Sheet1!$E:$E,Sheet1!$F:$F)&amp;"所在の"&amp;$D1751,IF(OR($B1751=1,$B1751=2),$D1751&amp;$C1751,IF($B1751=3,$D1751&amp;"学校",IF($B1751=6,_xlfn.TEXTBEFORE($D1751,"高専")&amp;$C1751,IF($B1751=8,$C1751&amp;"（"&amp;$D1751&amp;"）",IF($B1751=9,$D1751,""))))))</f>
        <v>小松川高等学校</v>
      </c>
    </row>
    <row r="1752" spans="1:8">
      <c r="A1752" s="4">
        <v>2</v>
      </c>
      <c r="B1752" s="7">
        <v>1</v>
      </c>
      <c r="C1752" s="7" t="str">
        <f t="shared" si="54"/>
        <v>高等学校</v>
      </c>
      <c r="D1752" s="7" t="s">
        <v>8235</v>
      </c>
      <c r="E1752" s="8" t="s">
        <v>8236</v>
      </c>
      <c r="F1752" s="4" t="str">
        <f>IFERROR(IF(VALUE(LEFT($E1752,5))&gt;50000,"",_xlfn.XLOOKUP(IF(VALUE(LEFT($E1752,2))&gt;9,VALUE(LEFT($E1752,2)),"0"&amp;VALUE(LEFT($E1752,2))),Sheet1!$E:$E,Sheet1!$F:$F)),"")</f>
        <v>東京都</v>
      </c>
      <c r="G1752" s="4" t="str">
        <f t="shared" si="55"/>
        <v>公立</v>
      </c>
      <c r="H1752" s="7" t="str">
        <f>IF($D1752="上記以外の高等学校等",_xlfn.XLOOKUP(IF(VALUE(LEFT($E1752,2))&gt;10,VALUE(LEFT($E1752,2)),"0"&amp;VALUE(LEFT($E1752,2))),Sheet1!$E:$E,Sheet1!$F:$F)&amp;"所在の"&amp;$D1752,IF(OR($B1752=1,$B1752=2),$D1752&amp;$C1752,IF($B1752=3,$D1752&amp;"学校",IF($B1752=6,_xlfn.TEXTBEFORE($D1752,"高専")&amp;$C1752,IF($B1752=8,$C1752&amp;"（"&amp;$D1752&amp;"）",IF($B1752=9,$D1752,""))))))</f>
        <v>駒場高等学校</v>
      </c>
    </row>
    <row r="1753" spans="1:8">
      <c r="A1753" s="4">
        <v>2</v>
      </c>
      <c r="B1753" s="7">
        <v>1</v>
      </c>
      <c r="C1753" s="7" t="str">
        <f t="shared" si="54"/>
        <v>高等学校</v>
      </c>
      <c r="D1753" s="7" t="s">
        <v>8233</v>
      </c>
      <c r="E1753" s="8" t="s">
        <v>8234</v>
      </c>
      <c r="F1753" s="4" t="str">
        <f>IFERROR(IF(VALUE(LEFT($E1753,5))&gt;50000,"",_xlfn.XLOOKUP(IF(VALUE(LEFT($E1753,2))&gt;9,VALUE(LEFT($E1753,2)),"0"&amp;VALUE(LEFT($E1753,2))),Sheet1!$E:$E,Sheet1!$F:$F)),"")</f>
        <v>東京都</v>
      </c>
      <c r="G1753" s="4" t="str">
        <f t="shared" si="55"/>
        <v>公立</v>
      </c>
      <c r="H1753" s="7" t="str">
        <f>IF($D1753="上記以外の高等学校等",_xlfn.XLOOKUP(IF(VALUE(LEFT($E1753,2))&gt;10,VALUE(LEFT($E1753,2)),"0"&amp;VALUE(LEFT($E1753,2))),Sheet1!$E:$E,Sheet1!$F:$F)&amp;"所在の"&amp;$D1753,IF(OR($B1753=1,$B1753=2),$D1753&amp;$C1753,IF($B1753=3,$D1753&amp;"学校",IF($B1753=6,_xlfn.TEXTBEFORE($D1753,"高専")&amp;$C1753,IF($B1753=8,$C1753&amp;"（"&amp;$D1753&amp;"）",IF($B1753=9,$D1753,""))))))</f>
        <v>鷺宮高等学校</v>
      </c>
    </row>
    <row r="1754" spans="1:8">
      <c r="A1754" s="4">
        <v>2</v>
      </c>
      <c r="B1754" s="7">
        <v>1</v>
      </c>
      <c r="C1754" s="7" t="str">
        <f t="shared" si="54"/>
        <v>高等学校</v>
      </c>
      <c r="D1754" s="7" t="s">
        <v>8231</v>
      </c>
      <c r="E1754" s="8" t="s">
        <v>8232</v>
      </c>
      <c r="F1754" s="4" t="str">
        <f>IFERROR(IF(VALUE(LEFT($E1754,5))&gt;50000,"",_xlfn.XLOOKUP(IF(VALUE(LEFT($E1754,2))&gt;9,VALUE(LEFT($E1754,2)),"0"&amp;VALUE(LEFT($E1754,2))),Sheet1!$E:$E,Sheet1!$F:$F)),"")</f>
        <v>東京都</v>
      </c>
      <c r="G1754" s="4" t="str">
        <f t="shared" si="55"/>
        <v>公立</v>
      </c>
      <c r="H1754" s="7" t="str">
        <f>IF($D1754="上記以外の高等学校等",_xlfn.XLOOKUP(IF(VALUE(LEFT($E1754,2))&gt;10,VALUE(LEFT($E1754,2)),"0"&amp;VALUE(LEFT($E1754,2))),Sheet1!$E:$E,Sheet1!$F:$F)&amp;"所在の"&amp;$D1754,IF(OR($B1754=1,$B1754=2),$D1754&amp;$C1754,IF($B1754=3,$D1754&amp;"学校",IF($B1754=6,_xlfn.TEXTBEFORE($D1754,"高専")&amp;$C1754,IF($B1754=8,$C1754&amp;"（"&amp;$D1754&amp;"）",IF($B1754=9,$D1754,""))))))</f>
        <v>桜町高等学校</v>
      </c>
    </row>
    <row r="1755" spans="1:8">
      <c r="A1755" s="4">
        <v>2</v>
      </c>
      <c r="B1755" s="7">
        <v>1</v>
      </c>
      <c r="C1755" s="7" t="str">
        <f t="shared" si="54"/>
        <v>高等学校</v>
      </c>
      <c r="D1755" s="7" t="s">
        <v>8229</v>
      </c>
      <c r="E1755" s="8" t="s">
        <v>8230</v>
      </c>
      <c r="F1755" s="4" t="str">
        <f>IFERROR(IF(VALUE(LEFT($E1755,5))&gt;50000,"",_xlfn.XLOOKUP(IF(VALUE(LEFT($E1755,2))&gt;9,VALUE(LEFT($E1755,2)),"0"&amp;VALUE(LEFT($E1755,2))),Sheet1!$E:$E,Sheet1!$F:$F)),"")</f>
        <v>東京都</v>
      </c>
      <c r="G1755" s="4" t="str">
        <f t="shared" si="55"/>
        <v>公立</v>
      </c>
      <c r="H1755" s="7" t="str">
        <f>IF($D1755="上記以外の高等学校等",_xlfn.XLOOKUP(IF(VALUE(LEFT($E1755,2))&gt;10,VALUE(LEFT($E1755,2)),"0"&amp;VALUE(LEFT($E1755,2))),Sheet1!$E:$E,Sheet1!$F:$F)&amp;"所在の"&amp;$D1755,IF(OR($B1755=1,$B1755=2),$D1755&amp;$C1755,IF($B1755=3,$D1755&amp;"学校",IF($B1755=6,_xlfn.TEXTBEFORE($D1755,"高専")&amp;$C1755,IF($B1755=8,$C1755&amp;"（"&amp;$D1755&amp;"）",IF($B1755=9,$D1755,""))))))</f>
        <v>忍岡高等学校</v>
      </c>
    </row>
    <row r="1756" spans="1:8">
      <c r="A1756" s="4">
        <v>2</v>
      </c>
      <c r="B1756" s="7">
        <v>1</v>
      </c>
      <c r="C1756" s="7" t="str">
        <f t="shared" si="54"/>
        <v>高等学校</v>
      </c>
      <c r="D1756" s="7" t="s">
        <v>8227</v>
      </c>
      <c r="E1756" s="8" t="s">
        <v>8228</v>
      </c>
      <c r="F1756" s="4" t="str">
        <f>IFERROR(IF(VALUE(LEFT($E1756,5))&gt;50000,"",_xlfn.XLOOKUP(IF(VALUE(LEFT($E1756,2))&gt;9,VALUE(LEFT($E1756,2)),"0"&amp;VALUE(LEFT($E1756,2))),Sheet1!$E:$E,Sheet1!$F:$F)),"")</f>
        <v>東京都</v>
      </c>
      <c r="G1756" s="4" t="str">
        <f t="shared" si="55"/>
        <v>公立</v>
      </c>
      <c r="H1756" s="7" t="str">
        <f>IF($D1756="上記以外の高等学校等",_xlfn.XLOOKUP(IF(VALUE(LEFT($E1756,2))&gt;10,VALUE(LEFT($E1756,2)),"0"&amp;VALUE(LEFT($E1756,2))),Sheet1!$E:$E,Sheet1!$F:$F)&amp;"所在の"&amp;$D1756,IF(OR($B1756=1,$B1756=2),$D1756&amp;$C1756,IF($B1756=3,$D1756&amp;"学校",IF($B1756=6,_xlfn.TEXTBEFORE($D1756,"高専")&amp;$C1756,IF($B1756=8,$C1756&amp;"（"&amp;$D1756&amp;"）",IF($B1756=9,$D1756,""))))))</f>
        <v>芝商業高等学校</v>
      </c>
    </row>
    <row r="1757" spans="1:8">
      <c r="A1757" s="4">
        <v>2</v>
      </c>
      <c r="B1757" s="7">
        <v>1</v>
      </c>
      <c r="C1757" s="7" t="str">
        <f t="shared" si="54"/>
        <v>高等学校</v>
      </c>
      <c r="D1757" s="7" t="s">
        <v>8225</v>
      </c>
      <c r="E1757" s="8" t="s">
        <v>8226</v>
      </c>
      <c r="F1757" s="4" t="str">
        <f>IFERROR(IF(VALUE(LEFT($E1757,5))&gt;50000,"",_xlfn.XLOOKUP(IF(VALUE(LEFT($E1757,2))&gt;9,VALUE(LEFT($E1757,2)),"0"&amp;VALUE(LEFT($E1757,2))),Sheet1!$E:$E,Sheet1!$F:$F)),"")</f>
        <v>東京都</v>
      </c>
      <c r="G1757" s="4" t="str">
        <f t="shared" si="55"/>
        <v>公立</v>
      </c>
      <c r="H1757" s="7" t="str">
        <f>IF($D1757="上記以外の高等学校等",_xlfn.XLOOKUP(IF(VALUE(LEFT($E1757,2))&gt;10,VALUE(LEFT($E1757,2)),"0"&amp;VALUE(LEFT($E1757,2))),Sheet1!$E:$E,Sheet1!$F:$F)&amp;"所在の"&amp;$D1757,IF(OR($B1757=1,$B1757=2),$D1757&amp;$C1757,IF($B1757=3,$D1757&amp;"学校",IF($B1757=6,_xlfn.TEXTBEFORE($D1757,"高専")&amp;$C1757,IF($B1757=8,$C1757&amp;"（"&amp;$D1757&amp;"）",IF($B1757=9,$D1757,""))))))</f>
        <v>石神井高等学校</v>
      </c>
    </row>
    <row r="1758" spans="1:8">
      <c r="A1758" s="4">
        <v>2</v>
      </c>
      <c r="B1758" s="7">
        <v>1</v>
      </c>
      <c r="C1758" s="7" t="str">
        <f t="shared" si="54"/>
        <v>高等学校</v>
      </c>
      <c r="D1758" s="7" t="s">
        <v>5346</v>
      </c>
      <c r="E1758" s="8" t="s">
        <v>8224</v>
      </c>
      <c r="F1758" s="4" t="str">
        <f>IFERROR(IF(VALUE(LEFT($E1758,5))&gt;50000,"",_xlfn.XLOOKUP(IF(VALUE(LEFT($E1758,2))&gt;9,VALUE(LEFT($E1758,2)),"0"&amp;VALUE(LEFT($E1758,2))),Sheet1!$E:$E,Sheet1!$F:$F)),"")</f>
        <v>東京都</v>
      </c>
      <c r="G1758" s="4" t="str">
        <f t="shared" si="55"/>
        <v>公立</v>
      </c>
      <c r="H1758" s="7" t="str">
        <f>IF($D1758="上記以外の高等学校等",_xlfn.XLOOKUP(IF(VALUE(LEFT($E1758,2))&gt;10,VALUE(LEFT($E1758,2)),"0"&amp;VALUE(LEFT($E1758,2))),Sheet1!$E:$E,Sheet1!$F:$F)&amp;"所在の"&amp;$D1758,IF(OR($B1758=1,$B1758=2),$D1758&amp;$C1758,IF($B1758=3,$D1758&amp;"学校",IF($B1758=6,_xlfn.TEXTBEFORE($D1758,"高専")&amp;$C1758,IF($B1758=8,$C1758&amp;"（"&amp;$D1758&amp;"）",IF($B1758=9,$D1758,""))))))</f>
        <v>昭和高等学校</v>
      </c>
    </row>
    <row r="1759" spans="1:8">
      <c r="A1759" s="4">
        <v>2</v>
      </c>
      <c r="B1759" s="7">
        <v>1</v>
      </c>
      <c r="C1759" s="7" t="str">
        <f t="shared" si="54"/>
        <v>高等学校</v>
      </c>
      <c r="D1759" s="7" t="s">
        <v>8222</v>
      </c>
      <c r="E1759" s="8" t="s">
        <v>8223</v>
      </c>
      <c r="F1759" s="4" t="str">
        <f>IFERROR(IF(VALUE(LEFT($E1759,5))&gt;50000,"",_xlfn.XLOOKUP(IF(VALUE(LEFT($E1759,2))&gt;9,VALUE(LEFT($E1759,2)),"0"&amp;VALUE(LEFT($E1759,2))),Sheet1!$E:$E,Sheet1!$F:$F)),"")</f>
        <v>東京都</v>
      </c>
      <c r="G1759" s="4" t="str">
        <f t="shared" si="55"/>
        <v>公立</v>
      </c>
      <c r="H1759" s="7" t="str">
        <f>IF($D1759="上記以外の高等学校等",_xlfn.XLOOKUP(IF(VALUE(LEFT($E1759,2))&gt;10,VALUE(LEFT($E1759,2)),"0"&amp;VALUE(LEFT($E1759,2))),Sheet1!$E:$E,Sheet1!$F:$F)&amp;"所在の"&amp;$D1759,IF(OR($B1759=1,$B1759=2),$D1759&amp;$C1759,IF($B1759=3,$D1759&amp;"学校",IF($B1759=6,_xlfn.TEXTBEFORE($D1759,"高専")&amp;$C1759,IF($B1759=8,$C1759&amp;"（"&amp;$D1759&amp;"）",IF($B1759=9,$D1759,""))))))</f>
        <v>新宿高等学校</v>
      </c>
    </row>
    <row r="1760" spans="1:8">
      <c r="A1760" s="4">
        <v>2</v>
      </c>
      <c r="B1760" s="7">
        <v>1</v>
      </c>
      <c r="C1760" s="7" t="str">
        <f t="shared" si="54"/>
        <v>高等学校</v>
      </c>
      <c r="D1760" s="7" t="s">
        <v>8220</v>
      </c>
      <c r="E1760" s="8" t="s">
        <v>8221</v>
      </c>
      <c r="F1760" s="4" t="str">
        <f>IFERROR(IF(VALUE(LEFT($E1760,5))&gt;50000,"",_xlfn.XLOOKUP(IF(VALUE(LEFT($E1760,2))&gt;9,VALUE(LEFT($E1760,2)),"0"&amp;VALUE(LEFT($E1760,2))),Sheet1!$E:$E,Sheet1!$F:$F)),"")</f>
        <v>東京都</v>
      </c>
      <c r="G1760" s="4" t="str">
        <f t="shared" si="55"/>
        <v>公立</v>
      </c>
      <c r="H1760" s="7" t="str">
        <f>IF($D1760="上記以外の高等学校等",_xlfn.XLOOKUP(IF(VALUE(LEFT($E1760,2))&gt;10,VALUE(LEFT($E1760,2)),"0"&amp;VALUE(LEFT($E1760,2))),Sheet1!$E:$E,Sheet1!$F:$F)&amp;"所在の"&amp;$D1760,IF(OR($B1760=1,$B1760=2),$D1760&amp;$C1760,IF($B1760=3,$D1760&amp;"学校",IF($B1760=6,_xlfn.TEXTBEFORE($D1760,"高専")&amp;$C1760,IF($B1760=8,$C1760&amp;"（"&amp;$D1760&amp;"）",IF($B1760=9,$D1760,""))))))</f>
        <v>神代高等学校</v>
      </c>
    </row>
    <row r="1761" spans="1:8">
      <c r="A1761" s="4">
        <v>2</v>
      </c>
      <c r="B1761" s="7">
        <v>1</v>
      </c>
      <c r="C1761" s="7" t="str">
        <f t="shared" si="54"/>
        <v>高等学校</v>
      </c>
      <c r="D1761" s="7" t="s">
        <v>8218</v>
      </c>
      <c r="E1761" s="8" t="s">
        <v>8219</v>
      </c>
      <c r="F1761" s="4" t="str">
        <f>IFERROR(IF(VALUE(LEFT($E1761,5))&gt;50000,"",_xlfn.XLOOKUP(IF(VALUE(LEFT($E1761,2))&gt;9,VALUE(LEFT($E1761,2)),"0"&amp;VALUE(LEFT($E1761,2))),Sheet1!$E:$E,Sheet1!$F:$F)),"")</f>
        <v>東京都</v>
      </c>
      <c r="G1761" s="4" t="str">
        <f t="shared" si="55"/>
        <v>公立</v>
      </c>
      <c r="H1761" s="7" t="str">
        <f>IF($D1761="上記以外の高等学校等",_xlfn.XLOOKUP(IF(VALUE(LEFT($E1761,2))&gt;10,VALUE(LEFT($E1761,2)),"0"&amp;VALUE(LEFT($E1761,2))),Sheet1!$E:$E,Sheet1!$F:$F)&amp;"所在の"&amp;$D1761,IF(OR($B1761=1,$B1761=2),$D1761&amp;$C1761,IF($B1761=3,$D1761&amp;"学校",IF($B1761=6,_xlfn.TEXTBEFORE($D1761,"高専")&amp;$C1761,IF($B1761=8,$C1761&amp;"（"&amp;$D1761&amp;"）",IF($B1761=9,$D1761,""))))))</f>
        <v>杉並高等学校</v>
      </c>
    </row>
    <row r="1762" spans="1:8">
      <c r="A1762" s="4">
        <v>2</v>
      </c>
      <c r="B1762" s="7">
        <v>1</v>
      </c>
      <c r="C1762" s="7" t="str">
        <f t="shared" si="54"/>
        <v>高等学校</v>
      </c>
      <c r="D1762" s="7" t="s">
        <v>8216</v>
      </c>
      <c r="E1762" s="8" t="s">
        <v>8217</v>
      </c>
      <c r="F1762" s="4" t="str">
        <f>IFERROR(IF(VALUE(LEFT($E1762,5))&gt;50000,"",_xlfn.XLOOKUP(IF(VALUE(LEFT($E1762,2))&gt;9,VALUE(LEFT($E1762,2)),"0"&amp;VALUE(LEFT($E1762,2))),Sheet1!$E:$E,Sheet1!$F:$F)),"")</f>
        <v>東京都</v>
      </c>
      <c r="G1762" s="4" t="str">
        <f t="shared" si="55"/>
        <v>公立</v>
      </c>
      <c r="H1762" s="7" t="str">
        <f>IF($D1762="上記以外の高等学校等",_xlfn.XLOOKUP(IF(VALUE(LEFT($E1762,2))&gt;10,VALUE(LEFT($E1762,2)),"0"&amp;VALUE(LEFT($E1762,2))),Sheet1!$E:$E,Sheet1!$F:$F)&amp;"所在の"&amp;$D1762,IF(OR($B1762=1,$B1762=2),$D1762&amp;$C1762,IF($B1762=3,$D1762&amp;"学校",IF($B1762=6,_xlfn.TEXTBEFORE($D1762,"高専")&amp;$C1762,IF($B1762=8,$C1762&amp;"（"&amp;$D1762&amp;"）",IF($B1762=9,$D1762,""))))))</f>
        <v>杉並工科高等学校</v>
      </c>
    </row>
    <row r="1763" spans="1:8">
      <c r="A1763" s="4">
        <v>2</v>
      </c>
      <c r="B1763" s="7">
        <v>1</v>
      </c>
      <c r="C1763" s="7" t="str">
        <f t="shared" si="54"/>
        <v>高等学校</v>
      </c>
      <c r="D1763" s="7" t="s">
        <v>8214</v>
      </c>
      <c r="E1763" s="8" t="s">
        <v>8215</v>
      </c>
      <c r="F1763" s="4" t="str">
        <f>IFERROR(IF(VALUE(LEFT($E1763,5))&gt;50000,"",_xlfn.XLOOKUP(IF(VALUE(LEFT($E1763,2))&gt;9,VALUE(LEFT($E1763,2)),"0"&amp;VALUE(LEFT($E1763,2))),Sheet1!$E:$E,Sheet1!$F:$F)),"")</f>
        <v>東京都</v>
      </c>
      <c r="G1763" s="4" t="str">
        <f t="shared" si="55"/>
        <v>公立</v>
      </c>
      <c r="H1763" s="7" t="str">
        <f>IF($D1763="上記以外の高等学校等",_xlfn.XLOOKUP(IF(VALUE(LEFT($E1763,2))&gt;10,VALUE(LEFT($E1763,2)),"0"&amp;VALUE(LEFT($E1763,2))),Sheet1!$E:$E,Sheet1!$F:$F)&amp;"所在の"&amp;$D1763,IF(OR($B1763=1,$B1763=2),$D1763&amp;$C1763,IF($B1763=3,$D1763&amp;"学校",IF($B1763=6,_xlfn.TEXTBEFORE($D1763,"高専")&amp;$C1763,IF($B1763=8,$C1763&amp;"（"&amp;$D1763&amp;"）",IF($B1763=9,$D1763,""))))))</f>
        <v>墨田川高等学校</v>
      </c>
    </row>
    <row r="1764" spans="1:8">
      <c r="A1764" s="4">
        <v>2</v>
      </c>
      <c r="B1764" s="7">
        <v>1</v>
      </c>
      <c r="C1764" s="7" t="str">
        <f t="shared" si="54"/>
        <v>高等学校</v>
      </c>
      <c r="D1764" s="7" t="s">
        <v>8212</v>
      </c>
      <c r="E1764" s="8" t="s">
        <v>8213</v>
      </c>
      <c r="F1764" s="4" t="str">
        <f>IFERROR(IF(VALUE(LEFT($E1764,5))&gt;50000,"",_xlfn.XLOOKUP(IF(VALUE(LEFT($E1764,2))&gt;9,VALUE(LEFT($E1764,2)),"0"&amp;VALUE(LEFT($E1764,2))),Sheet1!$E:$E,Sheet1!$F:$F)),"")</f>
        <v>東京都</v>
      </c>
      <c r="G1764" s="4" t="str">
        <f t="shared" si="55"/>
        <v>公立</v>
      </c>
      <c r="H1764" s="7" t="str">
        <f>IF($D1764="上記以外の高等学校等",_xlfn.XLOOKUP(IF(VALUE(LEFT($E1764,2))&gt;10,VALUE(LEFT($E1764,2)),"0"&amp;VALUE(LEFT($E1764,2))),Sheet1!$E:$E,Sheet1!$F:$F)&amp;"所在の"&amp;$D1764,IF(OR($B1764=1,$B1764=2),$D1764&amp;$C1764,IF($B1764=3,$D1764&amp;"学校",IF($B1764=6,_xlfn.TEXTBEFORE($D1764,"高専")&amp;$C1764,IF($B1764=8,$C1764&amp;"（"&amp;$D1764&amp;"）",IF($B1764=9,$D1764,""))))))</f>
        <v>墨田工科高等学校</v>
      </c>
    </row>
    <row r="1765" spans="1:8">
      <c r="A1765" s="4">
        <v>2</v>
      </c>
      <c r="B1765" s="7">
        <v>1</v>
      </c>
      <c r="C1765" s="7" t="str">
        <f t="shared" si="54"/>
        <v>高等学校</v>
      </c>
      <c r="D1765" s="7" t="s">
        <v>8210</v>
      </c>
      <c r="E1765" s="8" t="s">
        <v>8211</v>
      </c>
      <c r="F1765" s="4" t="str">
        <f>IFERROR(IF(VALUE(LEFT($E1765,5))&gt;50000,"",_xlfn.XLOOKUP(IF(VALUE(LEFT($E1765,2))&gt;9,VALUE(LEFT($E1765,2)),"0"&amp;VALUE(LEFT($E1765,2))),Sheet1!$E:$E,Sheet1!$F:$F)),"")</f>
        <v>東京都</v>
      </c>
      <c r="G1765" s="4" t="str">
        <f t="shared" si="55"/>
        <v>公立</v>
      </c>
      <c r="H1765" s="7" t="str">
        <f>IF($D1765="上記以外の高等学校等",_xlfn.XLOOKUP(IF(VALUE(LEFT($E1765,2))&gt;10,VALUE(LEFT($E1765,2)),"0"&amp;VALUE(LEFT($E1765,2))),Sheet1!$E:$E,Sheet1!$F:$F)&amp;"所在の"&amp;$D1765,IF(OR($B1765=1,$B1765=2),$D1765&amp;$C1765,IF($B1765=3,$D1765&amp;"学校",IF($B1765=6,_xlfn.TEXTBEFORE($D1765,"高専")&amp;$C1765,IF($B1765=8,$C1765&amp;"（"&amp;$D1765&amp;"）",IF($B1765=9,$D1765,""))))))</f>
        <v>第一商業高等学校</v>
      </c>
    </row>
    <row r="1766" spans="1:8">
      <c r="A1766" s="4">
        <v>2</v>
      </c>
      <c r="B1766" s="7">
        <v>1</v>
      </c>
      <c r="C1766" s="7" t="str">
        <f t="shared" si="54"/>
        <v>高等学校</v>
      </c>
      <c r="D1766" s="7" t="s">
        <v>8208</v>
      </c>
      <c r="E1766" s="8" t="s">
        <v>8209</v>
      </c>
      <c r="F1766" s="4" t="str">
        <f>IFERROR(IF(VALUE(LEFT($E1766,5))&gt;50000,"",_xlfn.XLOOKUP(IF(VALUE(LEFT($E1766,2))&gt;9,VALUE(LEFT($E1766,2)),"0"&amp;VALUE(LEFT($E1766,2))),Sheet1!$E:$E,Sheet1!$F:$F)),"")</f>
        <v>東京都</v>
      </c>
      <c r="G1766" s="4" t="str">
        <f t="shared" si="55"/>
        <v>公立</v>
      </c>
      <c r="H1766" s="7" t="str">
        <f>IF($D1766="上記以外の高等学校等",_xlfn.XLOOKUP(IF(VALUE(LEFT($E1766,2))&gt;10,VALUE(LEFT($E1766,2)),"0"&amp;VALUE(LEFT($E1766,2))),Sheet1!$E:$E,Sheet1!$F:$F)&amp;"所在の"&amp;$D1766,IF(OR($B1766=1,$B1766=2),$D1766&amp;$C1766,IF($B1766=3,$D1766&amp;"学校",IF($B1766=6,_xlfn.TEXTBEFORE($D1766,"高専")&amp;$C1766,IF($B1766=8,$C1766&amp;"（"&amp;$D1766&amp;"）",IF($B1766=9,$D1766,""))))))</f>
        <v>第五商業高等学校</v>
      </c>
    </row>
    <row r="1767" spans="1:8">
      <c r="A1767" s="4">
        <v>2</v>
      </c>
      <c r="B1767" s="7">
        <v>1</v>
      </c>
      <c r="C1767" s="7" t="str">
        <f t="shared" si="54"/>
        <v>高等学校</v>
      </c>
      <c r="D1767" s="7" t="s">
        <v>8206</v>
      </c>
      <c r="E1767" s="8" t="s">
        <v>8207</v>
      </c>
      <c r="F1767" s="4" t="str">
        <f>IFERROR(IF(VALUE(LEFT($E1767,5))&gt;50000,"",_xlfn.XLOOKUP(IF(VALUE(LEFT($E1767,2))&gt;9,VALUE(LEFT($E1767,2)),"0"&amp;VALUE(LEFT($E1767,2))),Sheet1!$E:$E,Sheet1!$F:$F)),"")</f>
        <v>東京都</v>
      </c>
      <c r="G1767" s="4" t="str">
        <f t="shared" si="55"/>
        <v>公立</v>
      </c>
      <c r="H1767" s="7" t="str">
        <f>IF($D1767="上記以外の高等学校等",_xlfn.XLOOKUP(IF(VALUE(LEFT($E1767,2))&gt;10,VALUE(LEFT($E1767,2)),"0"&amp;VALUE(LEFT($E1767,2))),Sheet1!$E:$E,Sheet1!$F:$F)&amp;"所在の"&amp;$D1767,IF(OR($B1767=1,$B1767=2),$D1767&amp;$C1767,IF($B1767=3,$D1767&amp;"学校",IF($B1767=6,_xlfn.TEXTBEFORE($D1767,"高専")&amp;$C1767,IF($B1767=8,$C1767&amp;"（"&amp;$D1767&amp;"）",IF($B1767=9,$D1767,""))))))</f>
        <v>第三商業高等学校</v>
      </c>
    </row>
    <row r="1768" spans="1:8">
      <c r="A1768" s="4">
        <v>2</v>
      </c>
      <c r="B1768" s="7">
        <v>1</v>
      </c>
      <c r="C1768" s="7" t="str">
        <f t="shared" si="54"/>
        <v>高等学校</v>
      </c>
      <c r="D1768" s="7" t="s">
        <v>8204</v>
      </c>
      <c r="E1768" s="8" t="s">
        <v>8205</v>
      </c>
      <c r="F1768" s="4" t="str">
        <f>IFERROR(IF(VALUE(LEFT($E1768,5))&gt;50000,"",_xlfn.XLOOKUP(IF(VALUE(LEFT($E1768,2))&gt;9,VALUE(LEFT($E1768,2)),"0"&amp;VALUE(LEFT($E1768,2))),Sheet1!$E:$E,Sheet1!$F:$F)),"")</f>
        <v>東京都</v>
      </c>
      <c r="G1768" s="4" t="str">
        <f t="shared" si="55"/>
        <v>公立</v>
      </c>
      <c r="H1768" s="7" t="str">
        <f>IF($D1768="上記以外の高等学校等",_xlfn.XLOOKUP(IF(VALUE(LEFT($E1768,2))&gt;10,VALUE(LEFT($E1768,2)),"0"&amp;VALUE(LEFT($E1768,2))),Sheet1!$E:$E,Sheet1!$F:$F)&amp;"所在の"&amp;$D1768,IF(OR($B1768=1,$B1768=2),$D1768&amp;$C1768,IF($B1768=3,$D1768&amp;"学校",IF($B1768=6,_xlfn.TEXTBEFORE($D1768,"高専")&amp;$C1768,IF($B1768=8,$C1768&amp;"（"&amp;$D1768&amp;"）",IF($B1768=9,$D1768,""))))))</f>
        <v>第四商業高等学校</v>
      </c>
    </row>
    <row r="1769" spans="1:8">
      <c r="A1769" s="4">
        <v>2</v>
      </c>
      <c r="B1769" s="7">
        <v>1</v>
      </c>
      <c r="C1769" s="7" t="str">
        <f t="shared" si="54"/>
        <v>高等学校</v>
      </c>
      <c r="D1769" s="7" t="s">
        <v>4617</v>
      </c>
      <c r="E1769" s="8" t="s">
        <v>8203</v>
      </c>
      <c r="F1769" s="4" t="str">
        <f>IFERROR(IF(VALUE(LEFT($E1769,5))&gt;50000,"",_xlfn.XLOOKUP(IF(VALUE(LEFT($E1769,2))&gt;9,VALUE(LEFT($E1769,2)),"0"&amp;VALUE(LEFT($E1769,2))),Sheet1!$E:$E,Sheet1!$F:$F)),"")</f>
        <v>東京都</v>
      </c>
      <c r="G1769" s="4" t="str">
        <f t="shared" si="55"/>
        <v>公立</v>
      </c>
      <c r="H1769" s="7" t="str">
        <f>IF($D1769="上記以外の高等学校等",_xlfn.XLOOKUP(IF(VALUE(LEFT($E1769,2))&gt;10,VALUE(LEFT($E1769,2)),"0"&amp;VALUE(LEFT($E1769,2))),Sheet1!$E:$E,Sheet1!$F:$F)&amp;"所在の"&amp;$D1769,IF(OR($B1769=1,$B1769=2),$D1769&amp;$C1769,IF($B1769=3,$D1769&amp;"学校",IF($B1769=6,_xlfn.TEXTBEFORE($D1769,"高専")&amp;$C1769,IF($B1769=8,$C1769&amp;"（"&amp;$D1769&amp;"）",IF($B1769=9,$D1769,""))))))</f>
        <v>高島高等学校</v>
      </c>
    </row>
    <row r="1770" spans="1:8">
      <c r="A1770" s="4">
        <v>2</v>
      </c>
      <c r="B1770" s="7">
        <v>1</v>
      </c>
      <c r="C1770" s="7" t="str">
        <f t="shared" si="54"/>
        <v>高等学校</v>
      </c>
      <c r="D1770" s="7" t="s">
        <v>8201</v>
      </c>
      <c r="E1770" s="8" t="s">
        <v>8202</v>
      </c>
      <c r="F1770" s="4" t="str">
        <f>IFERROR(IF(VALUE(LEFT($E1770,5))&gt;50000,"",_xlfn.XLOOKUP(IF(VALUE(LEFT($E1770,2))&gt;9,VALUE(LEFT($E1770,2)),"0"&amp;VALUE(LEFT($E1770,2))),Sheet1!$E:$E,Sheet1!$F:$F)),"")</f>
        <v>東京都</v>
      </c>
      <c r="G1770" s="4" t="str">
        <f t="shared" si="55"/>
        <v>公立</v>
      </c>
      <c r="H1770" s="7" t="str">
        <f>IF($D1770="上記以外の高等学校等",_xlfn.XLOOKUP(IF(VALUE(LEFT($E1770,2))&gt;10,VALUE(LEFT($E1770,2)),"0"&amp;VALUE(LEFT($E1770,2))),Sheet1!$E:$E,Sheet1!$F:$F)&amp;"所在の"&amp;$D1770,IF(OR($B1770=1,$B1770=2),$D1770&amp;$C1770,IF($B1770=3,$D1770&amp;"学校",IF($B1770=6,_xlfn.TEXTBEFORE($D1770,"高専")&amp;$C1770,IF($B1770=8,$C1770&amp;"（"&amp;$D1770&amp;"）",IF($B1770=9,$D1770,""))))))</f>
        <v>竹台高等学校</v>
      </c>
    </row>
    <row r="1771" spans="1:8">
      <c r="A1771" s="4">
        <v>2</v>
      </c>
      <c r="B1771" s="7">
        <v>1</v>
      </c>
      <c r="C1771" s="7" t="str">
        <f t="shared" si="54"/>
        <v>高等学校</v>
      </c>
      <c r="D1771" s="7" t="s">
        <v>8199</v>
      </c>
      <c r="E1771" s="8" t="s">
        <v>8200</v>
      </c>
      <c r="F1771" s="4" t="str">
        <f>IFERROR(IF(VALUE(LEFT($E1771,5))&gt;50000,"",_xlfn.XLOOKUP(IF(VALUE(LEFT($E1771,2))&gt;9,VALUE(LEFT($E1771,2)),"0"&amp;VALUE(LEFT($E1771,2))),Sheet1!$E:$E,Sheet1!$F:$F)),"")</f>
        <v>東京都</v>
      </c>
      <c r="G1771" s="4" t="str">
        <f t="shared" si="55"/>
        <v>公立</v>
      </c>
      <c r="H1771" s="7" t="str">
        <f>IF($D1771="上記以外の高等学校等",_xlfn.XLOOKUP(IF(VALUE(LEFT($E1771,2))&gt;10,VALUE(LEFT($E1771,2)),"0"&amp;VALUE(LEFT($E1771,2))),Sheet1!$E:$E,Sheet1!$F:$F)&amp;"所在の"&amp;$D1771,IF(OR($B1771=1,$B1771=2),$D1771&amp;$C1771,IF($B1771=3,$D1771&amp;"学校",IF($B1771=6,_xlfn.TEXTBEFORE($D1771,"高専")&amp;$C1771,IF($B1771=8,$C1771&amp;"（"&amp;$D1771&amp;"）",IF($B1771=9,$D1771,""))))))</f>
        <v>竹早高等学校</v>
      </c>
    </row>
    <row r="1772" spans="1:8">
      <c r="A1772" s="4">
        <v>2</v>
      </c>
      <c r="B1772" s="7">
        <v>1</v>
      </c>
      <c r="C1772" s="7" t="str">
        <f t="shared" si="54"/>
        <v>高等学校</v>
      </c>
      <c r="D1772" s="7" t="s">
        <v>8197</v>
      </c>
      <c r="E1772" s="8" t="s">
        <v>8198</v>
      </c>
      <c r="F1772" s="4" t="str">
        <f>IFERROR(IF(VALUE(LEFT($E1772,5))&gt;50000,"",_xlfn.XLOOKUP(IF(VALUE(LEFT($E1772,2))&gt;9,VALUE(LEFT($E1772,2)),"0"&amp;VALUE(LEFT($E1772,2))),Sheet1!$E:$E,Sheet1!$F:$F)),"")</f>
        <v>東京都</v>
      </c>
      <c r="G1772" s="4" t="str">
        <f t="shared" si="55"/>
        <v>公立</v>
      </c>
      <c r="H1772" s="7" t="str">
        <f>IF($D1772="上記以外の高等学校等",_xlfn.XLOOKUP(IF(VALUE(LEFT($E1772,2))&gt;10,VALUE(LEFT($E1772,2)),"0"&amp;VALUE(LEFT($E1772,2))),Sheet1!$E:$E,Sheet1!$F:$F)&amp;"所在の"&amp;$D1772,IF(OR($B1772=1,$B1772=2),$D1772&amp;$C1772,IF($B1772=3,$D1772&amp;"学校",IF($B1772=6,_xlfn.TEXTBEFORE($D1772,"高専")&amp;$C1772,IF($B1772=8,$C1772&amp;"（"&amp;$D1772&amp;"）",IF($B1772=9,$D1772,""))))))</f>
        <v>立川高等学校</v>
      </c>
    </row>
    <row r="1773" spans="1:8">
      <c r="A1773" s="4">
        <v>2</v>
      </c>
      <c r="B1773" s="7">
        <v>1</v>
      </c>
      <c r="C1773" s="7" t="str">
        <f t="shared" si="54"/>
        <v>高等学校</v>
      </c>
      <c r="D1773" s="7" t="s">
        <v>8195</v>
      </c>
      <c r="E1773" s="8" t="s">
        <v>8196</v>
      </c>
      <c r="F1773" s="4" t="str">
        <f>IFERROR(IF(VALUE(LEFT($E1773,5))&gt;50000,"",_xlfn.XLOOKUP(IF(VALUE(LEFT($E1773,2))&gt;9,VALUE(LEFT($E1773,2)),"0"&amp;VALUE(LEFT($E1773,2))),Sheet1!$E:$E,Sheet1!$F:$F)),"")</f>
        <v>東京都</v>
      </c>
      <c r="G1773" s="4" t="str">
        <f t="shared" si="55"/>
        <v>公立</v>
      </c>
      <c r="H1773" s="7" t="str">
        <f>IF($D1773="上記以外の高等学校等",_xlfn.XLOOKUP(IF(VALUE(LEFT($E1773,2))&gt;10,VALUE(LEFT($E1773,2)),"0"&amp;VALUE(LEFT($E1773,2))),Sheet1!$E:$E,Sheet1!$F:$F)&amp;"所在の"&amp;$D1773,IF(OR($B1773=1,$B1773=2),$D1773&amp;$C1773,IF($B1773=3,$D1773&amp;"学校",IF($B1773=6,_xlfn.TEXTBEFORE($D1773,"高専")&amp;$C1773,IF($B1773=8,$C1773&amp;"（"&amp;$D1773&amp;"）",IF($B1773=9,$D1773,""))))))</f>
        <v>田無工科高等学校</v>
      </c>
    </row>
    <row r="1774" spans="1:8">
      <c r="A1774" s="4">
        <v>2</v>
      </c>
      <c r="B1774" s="7">
        <v>1</v>
      </c>
      <c r="C1774" s="7" t="str">
        <f t="shared" si="54"/>
        <v>高等学校</v>
      </c>
      <c r="D1774" s="7" t="s">
        <v>7335</v>
      </c>
      <c r="E1774" s="8" t="s">
        <v>8194</v>
      </c>
      <c r="F1774" s="4" t="str">
        <f>IFERROR(IF(VALUE(LEFT($E1774,5))&gt;50000,"",_xlfn.XLOOKUP(IF(VALUE(LEFT($E1774,2))&gt;9,VALUE(LEFT($E1774,2)),"0"&amp;VALUE(LEFT($E1774,2))),Sheet1!$E:$E,Sheet1!$F:$F)),"")</f>
        <v>東京都</v>
      </c>
      <c r="G1774" s="4" t="str">
        <f t="shared" si="55"/>
        <v>公立</v>
      </c>
      <c r="H1774" s="7" t="str">
        <f>IF($D1774="上記以外の高等学校等",_xlfn.XLOOKUP(IF(VALUE(LEFT($E1774,2))&gt;10,VALUE(LEFT($E1774,2)),"0"&amp;VALUE(LEFT($E1774,2))),Sheet1!$E:$E,Sheet1!$F:$F)&amp;"所在の"&amp;$D1774,IF(OR($B1774=1,$B1774=2),$D1774&amp;$C1774,IF($B1774=3,$D1774&amp;"学校",IF($B1774=6,_xlfn.TEXTBEFORE($D1774,"高専")&amp;$C1774,IF($B1774=8,$C1774&amp;"（"&amp;$D1774&amp;"）",IF($B1774=9,$D1774,""))))))</f>
        <v>多摩高等学校</v>
      </c>
    </row>
    <row r="1775" spans="1:8">
      <c r="A1775" s="4">
        <v>2</v>
      </c>
      <c r="B1775" s="7">
        <v>1</v>
      </c>
      <c r="C1775" s="7" t="str">
        <f t="shared" si="54"/>
        <v>高等学校</v>
      </c>
      <c r="D1775" s="7" t="s">
        <v>8192</v>
      </c>
      <c r="E1775" s="8" t="s">
        <v>8193</v>
      </c>
      <c r="F1775" s="4" t="str">
        <f>IFERROR(IF(VALUE(LEFT($E1775,5))&gt;50000,"",_xlfn.XLOOKUP(IF(VALUE(LEFT($E1775,2))&gt;9,VALUE(LEFT($E1775,2)),"0"&amp;VALUE(LEFT($E1775,2))),Sheet1!$E:$E,Sheet1!$F:$F)),"")</f>
        <v>東京都</v>
      </c>
      <c r="G1775" s="4" t="str">
        <f t="shared" si="55"/>
        <v>公立</v>
      </c>
      <c r="H1775" s="7" t="str">
        <f>IF($D1775="上記以外の高等学校等",_xlfn.XLOOKUP(IF(VALUE(LEFT($E1775,2))&gt;10,VALUE(LEFT($E1775,2)),"0"&amp;VALUE(LEFT($E1775,2))),Sheet1!$E:$E,Sheet1!$F:$F)&amp;"所在の"&amp;$D1775,IF(OR($B1775=1,$B1775=2),$D1775&amp;$C1775,IF($B1775=3,$D1775&amp;"学校",IF($B1775=6,_xlfn.TEXTBEFORE($D1775,"高専")&amp;$C1775,IF($B1775=8,$C1775&amp;"（"&amp;$D1775&amp;"）",IF($B1775=9,$D1775,""))))))</f>
        <v>多摩工科高等学校</v>
      </c>
    </row>
    <row r="1776" spans="1:8">
      <c r="A1776" s="4">
        <v>2</v>
      </c>
      <c r="B1776" s="7">
        <v>1</v>
      </c>
      <c r="C1776" s="7" t="str">
        <f t="shared" si="54"/>
        <v>高等学校</v>
      </c>
      <c r="D1776" s="7" t="s">
        <v>8190</v>
      </c>
      <c r="E1776" s="8" t="s">
        <v>8191</v>
      </c>
      <c r="F1776" s="4" t="str">
        <f>IFERROR(IF(VALUE(LEFT($E1776,5))&gt;50000,"",_xlfn.XLOOKUP(IF(VALUE(LEFT($E1776,2))&gt;9,VALUE(LEFT($E1776,2)),"0"&amp;VALUE(LEFT($E1776,2))),Sheet1!$E:$E,Sheet1!$F:$F)),"")</f>
        <v>東京都</v>
      </c>
      <c r="G1776" s="4" t="str">
        <f t="shared" si="55"/>
        <v>公立</v>
      </c>
      <c r="H1776" s="7" t="str">
        <f>IF($D1776="上記以外の高等学校等",_xlfn.XLOOKUP(IF(VALUE(LEFT($E1776,2))&gt;10,VALUE(LEFT($E1776,2)),"0"&amp;VALUE(LEFT($E1776,2))),Sheet1!$E:$E,Sheet1!$F:$F)&amp;"所在の"&amp;$D1776,IF(OR($B1776=1,$B1776=2),$D1776&amp;$C1776,IF($B1776=3,$D1776&amp;"学校",IF($B1776=6,_xlfn.TEXTBEFORE($D1776,"高専")&amp;$C1776,IF($B1776=8,$C1776&amp;"（"&amp;$D1776&amp;"）",IF($B1776=9,$D1776,""))))))</f>
        <v>千歳丘高等学校</v>
      </c>
    </row>
    <row r="1777" spans="1:8">
      <c r="A1777" s="4">
        <v>2</v>
      </c>
      <c r="B1777" s="7">
        <v>1</v>
      </c>
      <c r="C1777" s="7" t="str">
        <f t="shared" si="54"/>
        <v>高等学校</v>
      </c>
      <c r="D1777" s="7" t="s">
        <v>8188</v>
      </c>
      <c r="E1777" s="8" t="s">
        <v>8189</v>
      </c>
      <c r="F1777" s="4" t="str">
        <f>IFERROR(IF(VALUE(LEFT($E1777,5))&gt;50000,"",_xlfn.XLOOKUP(IF(VALUE(LEFT($E1777,2))&gt;9,VALUE(LEFT($E1777,2)),"0"&amp;VALUE(LEFT($E1777,2))),Sheet1!$E:$E,Sheet1!$F:$F)),"")</f>
        <v>東京都</v>
      </c>
      <c r="G1777" s="4" t="str">
        <f t="shared" si="55"/>
        <v>公立</v>
      </c>
      <c r="H1777" s="7" t="str">
        <f>IF($D1777="上記以外の高等学校等",_xlfn.XLOOKUP(IF(VALUE(LEFT($E1777,2))&gt;10,VALUE(LEFT($E1777,2)),"0"&amp;VALUE(LEFT($E1777,2))),Sheet1!$E:$E,Sheet1!$F:$F)&amp;"所在の"&amp;$D1777,IF(OR($B1777=1,$B1777=2),$D1777&amp;$C1777,IF($B1777=3,$D1777&amp;"学校",IF($B1777=6,_xlfn.TEXTBEFORE($D1777,"高専")&amp;$C1777,IF($B1777=8,$C1777&amp;"（"&amp;$D1777&amp;"）",IF($B1777=9,$D1777,""))))))</f>
        <v>調布北高等学校</v>
      </c>
    </row>
    <row r="1778" spans="1:8">
      <c r="A1778" s="4">
        <v>2</v>
      </c>
      <c r="B1778" s="7">
        <v>1</v>
      </c>
      <c r="C1778" s="7" t="str">
        <f t="shared" si="54"/>
        <v>高等学校</v>
      </c>
      <c r="D1778" s="7" t="s">
        <v>8186</v>
      </c>
      <c r="E1778" s="8" t="s">
        <v>8187</v>
      </c>
      <c r="F1778" s="4" t="str">
        <f>IFERROR(IF(VALUE(LEFT($E1778,5))&gt;50000,"",_xlfn.XLOOKUP(IF(VALUE(LEFT($E1778,2))&gt;9,VALUE(LEFT($E1778,2)),"0"&amp;VALUE(LEFT($E1778,2))),Sheet1!$E:$E,Sheet1!$F:$F)),"")</f>
        <v>東京都</v>
      </c>
      <c r="G1778" s="4" t="str">
        <f t="shared" si="55"/>
        <v>公立</v>
      </c>
      <c r="H1778" s="7" t="str">
        <f>IF($D1778="上記以外の高等学校等",_xlfn.XLOOKUP(IF(VALUE(LEFT($E1778,2))&gt;10,VALUE(LEFT($E1778,2)),"0"&amp;VALUE(LEFT($E1778,2))),Sheet1!$E:$E,Sheet1!$F:$F)&amp;"所在の"&amp;$D1778,IF(OR($B1778=1,$B1778=2),$D1778&amp;$C1778,IF($B1778=3,$D1778&amp;"学校",IF($B1778=6,_xlfn.TEXTBEFORE($D1778,"高専")&amp;$C1778,IF($B1778=8,$C1778&amp;"（"&amp;$D1778&amp;"）",IF($B1778=9,$D1778,""))))))</f>
        <v>田園調布高等学校</v>
      </c>
    </row>
    <row r="1779" spans="1:8">
      <c r="A1779" s="4">
        <v>2</v>
      </c>
      <c r="B1779" s="7">
        <v>1</v>
      </c>
      <c r="C1779" s="7" t="str">
        <f t="shared" si="54"/>
        <v>高等学校</v>
      </c>
      <c r="D1779" s="7" t="s">
        <v>4279</v>
      </c>
      <c r="E1779" s="8" t="s">
        <v>8185</v>
      </c>
      <c r="F1779" s="4" t="str">
        <f>IFERROR(IF(VALUE(LEFT($E1779,5))&gt;50000,"",_xlfn.XLOOKUP(IF(VALUE(LEFT($E1779,2))&gt;9,VALUE(LEFT($E1779,2)),"0"&amp;VALUE(LEFT($E1779,2))),Sheet1!$E:$E,Sheet1!$F:$F)),"")</f>
        <v>東京都</v>
      </c>
      <c r="G1779" s="4" t="str">
        <f t="shared" si="55"/>
        <v>公立</v>
      </c>
      <c r="H1779" s="7" t="str">
        <f>IF($D1779="上記以外の高等学校等",_xlfn.XLOOKUP(IF(VALUE(LEFT($E1779,2))&gt;10,VALUE(LEFT($E1779,2)),"0"&amp;VALUE(LEFT($E1779,2))),Sheet1!$E:$E,Sheet1!$F:$F)&amp;"所在の"&amp;$D1779,IF(OR($B1779=1,$B1779=2),$D1779&amp;$C1779,IF($B1779=3,$D1779&amp;"学校",IF($B1779=6,_xlfn.TEXTBEFORE($D1779,"高専")&amp;$C1779,IF($B1779=8,$C1779&amp;"（"&amp;$D1779&amp;"）",IF($B1779=9,$D1779,""))))))</f>
        <v>豊島高等学校</v>
      </c>
    </row>
    <row r="1780" spans="1:8">
      <c r="A1780" s="4">
        <v>2</v>
      </c>
      <c r="B1780" s="7">
        <v>1</v>
      </c>
      <c r="C1780" s="7" t="str">
        <f t="shared" si="54"/>
        <v>高等学校</v>
      </c>
      <c r="D1780" s="7" t="s">
        <v>8183</v>
      </c>
      <c r="E1780" s="8" t="s">
        <v>8184</v>
      </c>
      <c r="F1780" s="4" t="str">
        <f>IFERROR(IF(VALUE(LEFT($E1780,5))&gt;50000,"",_xlfn.XLOOKUP(IF(VALUE(LEFT($E1780,2))&gt;9,VALUE(LEFT($E1780,2)),"0"&amp;VALUE(LEFT($E1780,2))),Sheet1!$E:$E,Sheet1!$F:$F)),"")</f>
        <v>東京都</v>
      </c>
      <c r="G1780" s="4" t="str">
        <f t="shared" si="55"/>
        <v>公立</v>
      </c>
      <c r="H1780" s="7" t="str">
        <f>IF($D1780="上記以外の高等学校等",_xlfn.XLOOKUP(IF(VALUE(LEFT($E1780,2))&gt;10,VALUE(LEFT($E1780,2)),"0"&amp;VALUE(LEFT($E1780,2))),Sheet1!$E:$E,Sheet1!$F:$F)&amp;"所在の"&amp;$D1780,IF(OR($B1780=1,$B1780=2),$D1780&amp;$C1780,IF($B1780=3,$D1780&amp;"学校",IF($B1780=6,_xlfn.TEXTBEFORE($D1780,"高専")&amp;$C1780,IF($B1780=8,$C1780&amp;"（"&amp;$D1780&amp;"）",IF($B1780=9,$D1780,""))))))</f>
        <v>戸山高等学校</v>
      </c>
    </row>
    <row r="1781" spans="1:8">
      <c r="A1781" s="4">
        <v>2</v>
      </c>
      <c r="B1781" s="7">
        <v>1</v>
      </c>
      <c r="C1781" s="7" t="str">
        <f t="shared" si="54"/>
        <v>高等学校</v>
      </c>
      <c r="D1781" s="7" t="s">
        <v>8181</v>
      </c>
      <c r="E1781" s="8" t="s">
        <v>8182</v>
      </c>
      <c r="F1781" s="4" t="str">
        <f>IFERROR(IF(VALUE(LEFT($E1781,5))&gt;50000,"",_xlfn.XLOOKUP(IF(VALUE(LEFT($E1781,2))&gt;9,VALUE(LEFT($E1781,2)),"0"&amp;VALUE(LEFT($E1781,2))),Sheet1!$E:$E,Sheet1!$F:$F)),"")</f>
        <v>東京都</v>
      </c>
      <c r="G1781" s="4" t="str">
        <f t="shared" si="55"/>
        <v>公立</v>
      </c>
      <c r="H1781" s="7" t="str">
        <f>IF($D1781="上記以外の高等学校等",_xlfn.XLOOKUP(IF(VALUE(LEFT($E1781,2))&gt;10,VALUE(LEFT($E1781,2)),"0"&amp;VALUE(LEFT($E1781,2))),Sheet1!$E:$E,Sheet1!$F:$F)&amp;"所在の"&amp;$D1781,IF(OR($B1781=1,$B1781=2),$D1781&amp;$C1781,IF($B1781=3,$D1781&amp;"学校",IF($B1781=6,_xlfn.TEXTBEFORE($D1781,"高専")&amp;$C1781,IF($B1781=8,$C1781&amp;"（"&amp;$D1781&amp;"）",IF($B1781=9,$D1781,""))))))</f>
        <v>豊多摩高等学校</v>
      </c>
    </row>
    <row r="1782" spans="1:8">
      <c r="A1782" s="4">
        <v>2</v>
      </c>
      <c r="B1782" s="7">
        <v>1</v>
      </c>
      <c r="C1782" s="7" t="str">
        <f t="shared" si="54"/>
        <v>高等学校</v>
      </c>
      <c r="D1782" s="7" t="s">
        <v>8179</v>
      </c>
      <c r="E1782" s="8" t="s">
        <v>8180</v>
      </c>
      <c r="F1782" s="4" t="str">
        <f>IFERROR(IF(VALUE(LEFT($E1782,5))&gt;50000,"",_xlfn.XLOOKUP(IF(VALUE(LEFT($E1782,2))&gt;9,VALUE(LEFT($E1782,2)),"0"&amp;VALUE(LEFT($E1782,2))),Sheet1!$E:$E,Sheet1!$F:$F)),"")</f>
        <v>東京都</v>
      </c>
      <c r="G1782" s="4" t="str">
        <f t="shared" si="55"/>
        <v>公立</v>
      </c>
      <c r="H1782" s="7" t="str">
        <f>IF($D1782="上記以外の高等学校等",_xlfn.XLOOKUP(IF(VALUE(LEFT($E1782,2))&gt;10,VALUE(LEFT($E1782,2)),"0"&amp;VALUE(LEFT($E1782,2))),Sheet1!$E:$E,Sheet1!$F:$F)&amp;"所在の"&amp;$D1782,IF(OR($B1782=1,$B1782=2),$D1782&amp;$C1782,IF($B1782=3,$D1782&amp;"学校",IF($B1782=6,_xlfn.TEXTBEFORE($D1782,"高専")&amp;$C1782,IF($B1782=8,$C1782&amp;"（"&amp;$D1782&amp;"）",IF($B1782=9,$D1782,""))))))</f>
        <v>中野工科高等学校</v>
      </c>
    </row>
    <row r="1783" spans="1:8">
      <c r="A1783" s="4">
        <v>2</v>
      </c>
      <c r="B1783" s="7">
        <v>1</v>
      </c>
      <c r="C1783" s="7" t="str">
        <f t="shared" si="54"/>
        <v>高等学校</v>
      </c>
      <c r="D1783" s="7" t="s">
        <v>8177</v>
      </c>
      <c r="E1783" s="8" t="s">
        <v>8178</v>
      </c>
      <c r="F1783" s="4" t="str">
        <f>IFERROR(IF(VALUE(LEFT($E1783,5))&gt;50000,"",_xlfn.XLOOKUP(IF(VALUE(LEFT($E1783,2))&gt;9,VALUE(LEFT($E1783,2)),"0"&amp;VALUE(LEFT($E1783,2))),Sheet1!$E:$E,Sheet1!$F:$F)),"")</f>
        <v>東京都</v>
      </c>
      <c r="G1783" s="4" t="str">
        <f t="shared" si="55"/>
        <v>公立</v>
      </c>
      <c r="H1783" s="7" t="str">
        <f>IF($D1783="上記以外の高等学校等",_xlfn.XLOOKUP(IF(VALUE(LEFT($E1783,2))&gt;10,VALUE(LEFT($E1783,2)),"0"&amp;VALUE(LEFT($E1783,2))),Sheet1!$E:$E,Sheet1!$F:$F)&amp;"所在の"&amp;$D1783,IF(OR($B1783=1,$B1783=2),$D1783&amp;$C1783,IF($B1783=3,$D1783&amp;"学校",IF($B1783=6,_xlfn.TEXTBEFORE($D1783,"高専")&amp;$C1783,IF($B1783=8,$C1783&amp;"（"&amp;$D1783&amp;"）",IF($B1783=9,$D1783,""))))))</f>
        <v>永山高等学校</v>
      </c>
    </row>
    <row r="1784" spans="1:8">
      <c r="A1784" s="4">
        <v>2</v>
      </c>
      <c r="B1784" s="7">
        <v>1</v>
      </c>
      <c r="C1784" s="7" t="str">
        <f t="shared" si="54"/>
        <v>高等学校</v>
      </c>
      <c r="D1784" s="7" t="s">
        <v>8175</v>
      </c>
      <c r="E1784" s="8" t="s">
        <v>8176</v>
      </c>
      <c r="F1784" s="4" t="str">
        <f>IFERROR(IF(VALUE(LEFT($E1784,5))&gt;50000,"",_xlfn.XLOOKUP(IF(VALUE(LEFT($E1784,2))&gt;9,VALUE(LEFT($E1784,2)),"0"&amp;VALUE(LEFT($E1784,2))),Sheet1!$E:$E,Sheet1!$F:$F)),"")</f>
        <v>東京都</v>
      </c>
      <c r="G1784" s="4" t="str">
        <f t="shared" si="55"/>
        <v>公立</v>
      </c>
      <c r="H1784" s="7" t="str">
        <f>IF($D1784="上記以外の高等学校等",_xlfn.XLOOKUP(IF(VALUE(LEFT($E1784,2))&gt;10,VALUE(LEFT($E1784,2)),"0"&amp;VALUE(LEFT($E1784,2))),Sheet1!$E:$E,Sheet1!$F:$F)&amp;"所在の"&amp;$D1784,IF(OR($B1784=1,$B1784=2),$D1784&amp;$C1784,IF($B1784=3,$D1784&amp;"学校",IF($B1784=6,_xlfn.TEXTBEFORE($D1784,"高専")&amp;$C1784,IF($B1784=8,$C1784&amp;"（"&amp;$D1784&amp;"）",IF($B1784=9,$D1784,""))))))</f>
        <v>新島高等学校</v>
      </c>
    </row>
    <row r="1785" spans="1:8">
      <c r="A1785" s="4">
        <v>2</v>
      </c>
      <c r="B1785" s="7">
        <v>1</v>
      </c>
      <c r="C1785" s="7" t="str">
        <f t="shared" si="54"/>
        <v>高等学校</v>
      </c>
      <c r="D1785" s="7" t="s">
        <v>8173</v>
      </c>
      <c r="E1785" s="8" t="s">
        <v>8174</v>
      </c>
      <c r="F1785" s="4" t="str">
        <f>IFERROR(IF(VALUE(LEFT($E1785,5))&gt;50000,"",_xlfn.XLOOKUP(IF(VALUE(LEFT($E1785,2))&gt;9,VALUE(LEFT($E1785,2)),"0"&amp;VALUE(LEFT($E1785,2))),Sheet1!$E:$E,Sheet1!$F:$F)),"")</f>
        <v>東京都</v>
      </c>
      <c r="G1785" s="4" t="str">
        <f t="shared" si="55"/>
        <v>公立</v>
      </c>
      <c r="H1785" s="7" t="str">
        <f>IF($D1785="上記以外の高等学校等",_xlfn.XLOOKUP(IF(VALUE(LEFT($E1785,2))&gt;10,VALUE(LEFT($E1785,2)),"0"&amp;VALUE(LEFT($E1785,2))),Sheet1!$E:$E,Sheet1!$F:$F)&amp;"所在の"&amp;$D1785,IF(OR($B1785=1,$B1785=2),$D1785&amp;$C1785,IF($B1785=3,$D1785&amp;"学校",IF($B1785=6,_xlfn.TEXTBEFORE($D1785,"高専")&amp;$C1785,IF($B1785=8,$C1785&amp;"（"&amp;$D1785&amp;"）",IF($B1785=9,$D1785,""))))))</f>
        <v>西高等学校</v>
      </c>
    </row>
    <row r="1786" spans="1:8">
      <c r="A1786" s="4">
        <v>2</v>
      </c>
      <c r="B1786" s="7">
        <v>1</v>
      </c>
      <c r="C1786" s="7" t="str">
        <f t="shared" si="54"/>
        <v>高等学校</v>
      </c>
      <c r="D1786" s="7" t="s">
        <v>8171</v>
      </c>
      <c r="E1786" s="8" t="s">
        <v>8172</v>
      </c>
      <c r="F1786" s="4" t="str">
        <f>IFERROR(IF(VALUE(LEFT($E1786,5))&gt;50000,"",_xlfn.XLOOKUP(IF(VALUE(LEFT($E1786,2))&gt;9,VALUE(LEFT($E1786,2)),"0"&amp;VALUE(LEFT($E1786,2))),Sheet1!$E:$E,Sheet1!$F:$F)),"")</f>
        <v>東京都</v>
      </c>
      <c r="G1786" s="4" t="str">
        <f t="shared" si="55"/>
        <v>公立</v>
      </c>
      <c r="H1786" s="7" t="str">
        <f>IF($D1786="上記以外の高等学校等",_xlfn.XLOOKUP(IF(VALUE(LEFT($E1786,2))&gt;10,VALUE(LEFT($E1786,2)),"0"&amp;VALUE(LEFT($E1786,2))),Sheet1!$E:$E,Sheet1!$F:$F)&amp;"所在の"&amp;$D1786,IF(OR($B1786=1,$B1786=2),$D1786&amp;$C1786,IF($B1786=3,$D1786&amp;"学校",IF($B1786=6,_xlfn.TEXTBEFORE($D1786,"高専")&amp;$C1786,IF($B1786=8,$C1786&amp;"（"&amp;$D1786&amp;"）",IF($B1786=9,$D1786,""))))))</f>
        <v>日本橋高等学校</v>
      </c>
    </row>
    <row r="1787" spans="1:8">
      <c r="A1787" s="4">
        <v>2</v>
      </c>
      <c r="B1787" s="7">
        <v>1</v>
      </c>
      <c r="C1787" s="7" t="str">
        <f t="shared" si="54"/>
        <v>高等学校</v>
      </c>
      <c r="D1787" s="7" t="s">
        <v>8169</v>
      </c>
      <c r="E1787" s="8" t="s">
        <v>8170</v>
      </c>
      <c r="F1787" s="4" t="str">
        <f>IFERROR(IF(VALUE(LEFT($E1787,5))&gt;50000,"",_xlfn.XLOOKUP(IF(VALUE(LEFT($E1787,2))&gt;9,VALUE(LEFT($E1787,2)),"0"&amp;VALUE(LEFT($E1787,2))),Sheet1!$E:$E,Sheet1!$F:$F)),"")</f>
        <v>東京都</v>
      </c>
      <c r="G1787" s="4" t="str">
        <f t="shared" si="55"/>
        <v>公立</v>
      </c>
      <c r="H1787" s="7" t="str">
        <f>IF($D1787="上記以外の高等学校等",_xlfn.XLOOKUP(IF(VALUE(LEFT($E1787,2))&gt;10,VALUE(LEFT($E1787,2)),"0"&amp;VALUE(LEFT($E1787,2))),Sheet1!$E:$E,Sheet1!$F:$F)&amp;"所在の"&amp;$D1787,IF(OR($B1787=1,$B1787=2),$D1787&amp;$C1787,IF($B1787=3,$D1787&amp;"学校",IF($B1787=6,_xlfn.TEXTBEFORE($D1787,"高専")&amp;$C1787,IF($B1787=8,$C1787&amp;"（"&amp;$D1787&amp;"）",IF($B1787=9,$D1787,""))))))</f>
        <v>練馬高等学校</v>
      </c>
    </row>
    <row r="1788" spans="1:8">
      <c r="A1788" s="4">
        <v>2</v>
      </c>
      <c r="B1788" s="7">
        <v>1</v>
      </c>
      <c r="C1788" s="7" t="str">
        <f t="shared" si="54"/>
        <v>高等学校</v>
      </c>
      <c r="D1788" s="7" t="s">
        <v>8167</v>
      </c>
      <c r="E1788" s="8" t="s">
        <v>8168</v>
      </c>
      <c r="F1788" s="4" t="str">
        <f>IFERROR(IF(VALUE(LEFT($E1788,5))&gt;50000,"",_xlfn.XLOOKUP(IF(VALUE(LEFT($E1788,2))&gt;9,VALUE(LEFT($E1788,2)),"0"&amp;VALUE(LEFT($E1788,2))),Sheet1!$E:$E,Sheet1!$F:$F)),"")</f>
        <v>東京都</v>
      </c>
      <c r="G1788" s="4" t="str">
        <f t="shared" si="55"/>
        <v>公立</v>
      </c>
      <c r="H1788" s="7" t="str">
        <f>IF($D1788="上記以外の高等学校等",_xlfn.XLOOKUP(IF(VALUE(LEFT($E1788,2))&gt;10,VALUE(LEFT($E1788,2)),"0"&amp;VALUE(LEFT($E1788,2))),Sheet1!$E:$E,Sheet1!$F:$F)&amp;"所在の"&amp;$D1788,IF(OR($B1788=1,$B1788=2),$D1788&amp;$C1788,IF($B1788=3,$D1788&amp;"学校",IF($B1788=6,_xlfn.TEXTBEFORE($D1788,"高専")&amp;$C1788,IF($B1788=8,$C1788&amp;"（"&amp;$D1788&amp;"）",IF($B1788=9,$D1788,""))))))</f>
        <v>練馬工科高等学校</v>
      </c>
    </row>
    <row r="1789" spans="1:8">
      <c r="A1789" s="4">
        <v>2</v>
      </c>
      <c r="B1789" s="7">
        <v>1</v>
      </c>
      <c r="C1789" s="7" t="str">
        <f t="shared" si="54"/>
        <v>高等学校</v>
      </c>
      <c r="D1789" s="7" t="s">
        <v>3585</v>
      </c>
      <c r="E1789" s="8" t="s">
        <v>8166</v>
      </c>
      <c r="F1789" s="4" t="str">
        <f>IFERROR(IF(VALUE(LEFT($E1789,5))&gt;50000,"",_xlfn.XLOOKUP(IF(VALUE(LEFT($E1789,2))&gt;9,VALUE(LEFT($E1789,2)),"0"&amp;VALUE(LEFT($E1789,2))),Sheet1!$E:$E,Sheet1!$F:$F)),"")</f>
        <v>東京都</v>
      </c>
      <c r="G1789" s="4" t="str">
        <f t="shared" si="55"/>
        <v>公立</v>
      </c>
      <c r="H1789" s="7" t="str">
        <f>IF($D1789="上記以外の高等学校等",_xlfn.XLOOKUP(IF(VALUE(LEFT($E1789,2))&gt;10,VALUE(LEFT($E1789,2)),"0"&amp;VALUE(LEFT($E1789,2))),Sheet1!$E:$E,Sheet1!$F:$F)&amp;"所在の"&amp;$D1789,IF(OR($B1789=1,$B1789=2),$D1789&amp;$C1789,IF($B1789=3,$D1789&amp;"学校",IF($B1789=6,_xlfn.TEXTBEFORE($D1789,"高専")&amp;$C1789,IF($B1789=8,$C1789&amp;"（"&amp;$D1789&amp;"）",IF($B1789=9,$D1789,""))))))</f>
        <v>農業高等学校</v>
      </c>
    </row>
    <row r="1790" spans="1:8">
      <c r="A1790" s="4">
        <v>2</v>
      </c>
      <c r="B1790" s="7">
        <v>1</v>
      </c>
      <c r="C1790" s="7" t="str">
        <f t="shared" si="54"/>
        <v>高等学校</v>
      </c>
      <c r="D1790" s="7" t="s">
        <v>4163</v>
      </c>
      <c r="E1790" s="8" t="s">
        <v>8165</v>
      </c>
      <c r="F1790" s="4" t="str">
        <f>IFERROR(IF(VALUE(LEFT($E1790,5))&gt;50000,"",_xlfn.XLOOKUP(IF(VALUE(LEFT($E1790,2))&gt;9,VALUE(LEFT($E1790,2)),"0"&amp;VALUE(LEFT($E1790,2))),Sheet1!$E:$E,Sheet1!$F:$F)),"")</f>
        <v>東京都</v>
      </c>
      <c r="G1790" s="4" t="str">
        <f t="shared" si="55"/>
        <v>公立</v>
      </c>
      <c r="H1790" s="7" t="str">
        <f>IF($D1790="上記以外の高等学校等",_xlfn.XLOOKUP(IF(VALUE(LEFT($E1790,2))&gt;10,VALUE(LEFT($E1790,2)),"0"&amp;VALUE(LEFT($E1790,2))),Sheet1!$E:$E,Sheet1!$F:$F)&amp;"所在の"&amp;$D1790,IF(OR($B1790=1,$B1790=2),$D1790&amp;$C1790,IF($B1790=3,$D1790&amp;"学校",IF($B1790=6,_xlfn.TEXTBEFORE($D1790,"高専")&amp;$C1790,IF($B1790=8,$C1790&amp;"（"&amp;$D1790&amp;"）",IF($B1790=9,$D1790,""))))))</f>
        <v>農芸高等学校</v>
      </c>
    </row>
    <row r="1791" spans="1:8">
      <c r="A1791" s="4">
        <v>2</v>
      </c>
      <c r="B1791" s="7">
        <v>1</v>
      </c>
      <c r="C1791" s="7" t="str">
        <f t="shared" si="54"/>
        <v>高等学校</v>
      </c>
      <c r="D1791" s="7" t="s">
        <v>8163</v>
      </c>
      <c r="E1791" s="8" t="s">
        <v>8164</v>
      </c>
      <c r="F1791" s="4" t="str">
        <f>IFERROR(IF(VALUE(LEFT($E1791,5))&gt;50000,"",_xlfn.XLOOKUP(IF(VALUE(LEFT($E1791,2))&gt;9,VALUE(LEFT($E1791,2)),"0"&amp;VALUE(LEFT($E1791,2))),Sheet1!$E:$E,Sheet1!$F:$F)),"")</f>
        <v>東京都</v>
      </c>
      <c r="G1791" s="4" t="str">
        <f t="shared" si="55"/>
        <v>公立</v>
      </c>
      <c r="H1791" s="7" t="str">
        <f>IF($D1791="上記以外の高等学校等",_xlfn.XLOOKUP(IF(VALUE(LEFT($E1791,2))&gt;10,VALUE(LEFT($E1791,2)),"0"&amp;VALUE(LEFT($E1791,2))),Sheet1!$E:$E,Sheet1!$F:$F)&amp;"所在の"&amp;$D1791,IF(OR($B1791=1,$B1791=2),$D1791&amp;$C1791,IF($B1791=3,$D1791&amp;"学校",IF($B1791=6,_xlfn.TEXTBEFORE($D1791,"高専")&amp;$C1791,IF($B1791=8,$C1791&amp;"（"&amp;$D1791&amp;"）",IF($B1791=9,$D1791,""))))))</f>
        <v>農産高等学校</v>
      </c>
    </row>
    <row r="1792" spans="1:8">
      <c r="A1792" s="4">
        <v>2</v>
      </c>
      <c r="B1792" s="7">
        <v>1</v>
      </c>
      <c r="C1792" s="7" t="str">
        <f t="shared" si="54"/>
        <v>高等学校</v>
      </c>
      <c r="D1792" s="7" t="s">
        <v>8161</v>
      </c>
      <c r="E1792" s="8" t="s">
        <v>8162</v>
      </c>
      <c r="F1792" s="4" t="str">
        <f>IFERROR(IF(VALUE(LEFT($E1792,5))&gt;50000,"",_xlfn.XLOOKUP(IF(VALUE(LEFT($E1792,2))&gt;9,VALUE(LEFT($E1792,2)),"0"&amp;VALUE(LEFT($E1792,2))),Sheet1!$E:$E,Sheet1!$F:$F)),"")</f>
        <v>東京都</v>
      </c>
      <c r="G1792" s="4" t="str">
        <f t="shared" si="55"/>
        <v>公立</v>
      </c>
      <c r="H1792" s="7" t="str">
        <f>IF($D1792="上記以外の高等学校等",_xlfn.XLOOKUP(IF(VALUE(LEFT($E1792,2))&gt;10,VALUE(LEFT($E1792,2)),"0"&amp;VALUE(LEFT($E1792,2))),Sheet1!$E:$E,Sheet1!$F:$F)&amp;"所在の"&amp;$D1792,IF(OR($B1792=1,$B1792=2),$D1792&amp;$C1792,IF($B1792=3,$D1792&amp;"学校",IF($B1792=6,_xlfn.TEXTBEFORE($D1792,"高専")&amp;$C1792,IF($B1792=8,$C1792&amp;"（"&amp;$D1792&amp;"）",IF($B1792=9,$D1792,""))))))</f>
        <v>野津田高等学校</v>
      </c>
    </row>
    <row r="1793" spans="1:8">
      <c r="A1793" s="4">
        <v>2</v>
      </c>
      <c r="B1793" s="7">
        <v>1</v>
      </c>
      <c r="C1793" s="7" t="str">
        <f t="shared" si="54"/>
        <v>高等学校</v>
      </c>
      <c r="D1793" s="7" t="s">
        <v>8159</v>
      </c>
      <c r="E1793" s="8" t="s">
        <v>8160</v>
      </c>
      <c r="F1793" s="4" t="str">
        <f>IFERROR(IF(VALUE(LEFT($E1793,5))&gt;50000,"",_xlfn.XLOOKUP(IF(VALUE(LEFT($E1793,2))&gt;9,VALUE(LEFT($E1793,2)),"0"&amp;VALUE(LEFT($E1793,2))),Sheet1!$E:$E,Sheet1!$F:$F)),"")</f>
        <v>東京都</v>
      </c>
      <c r="G1793" s="4" t="str">
        <f t="shared" si="55"/>
        <v>公立</v>
      </c>
      <c r="H1793" s="7" t="str">
        <f>IF($D1793="上記以外の高等学校等",_xlfn.XLOOKUP(IF(VALUE(LEFT($E1793,2))&gt;10,VALUE(LEFT($E1793,2)),"0"&amp;VALUE(LEFT($E1793,2))),Sheet1!$E:$E,Sheet1!$F:$F)&amp;"所在の"&amp;$D1793,IF(OR($B1793=1,$B1793=2),$D1793&amp;$C1793,IF($B1793=3,$D1793&amp;"学校",IF($B1793=6,_xlfn.TEXTBEFORE($D1793,"高専")&amp;$C1793,IF($B1793=8,$C1793&amp;"（"&amp;$D1793&amp;"）",IF($B1793=9,$D1793,""))))))</f>
        <v>白鴎高等学校</v>
      </c>
    </row>
    <row r="1794" spans="1:8">
      <c r="A1794" s="4">
        <v>2</v>
      </c>
      <c r="B1794" s="7">
        <v>1</v>
      </c>
      <c r="C1794" s="7" t="str">
        <f t="shared" si="54"/>
        <v>高等学校</v>
      </c>
      <c r="D1794" s="7" t="s">
        <v>8157</v>
      </c>
      <c r="E1794" s="8" t="s">
        <v>8158</v>
      </c>
      <c r="F1794" s="4" t="str">
        <f>IFERROR(IF(VALUE(LEFT($E1794,5))&gt;50000,"",_xlfn.XLOOKUP(IF(VALUE(LEFT($E1794,2))&gt;9,VALUE(LEFT($E1794,2)),"0"&amp;VALUE(LEFT($E1794,2))),Sheet1!$E:$E,Sheet1!$F:$F)),"")</f>
        <v>東京都</v>
      </c>
      <c r="G1794" s="4" t="str">
        <f t="shared" si="55"/>
        <v>公立</v>
      </c>
      <c r="H1794" s="7" t="str">
        <f>IF($D1794="上記以外の高等学校等",_xlfn.XLOOKUP(IF(VALUE(LEFT($E1794,2))&gt;10,VALUE(LEFT($E1794,2)),"0"&amp;VALUE(LEFT($E1794,2))),Sheet1!$E:$E,Sheet1!$F:$F)&amp;"所在の"&amp;$D1794,IF(OR($B1794=1,$B1794=2),$D1794&amp;$C1794,IF($B1794=3,$D1794&amp;"学校",IF($B1794=6,_xlfn.TEXTBEFORE($D1794,"高専")&amp;$C1794,IF($B1794=8,$C1794&amp;"（"&amp;$D1794&amp;"）",IF($B1794=9,$D1794,""))))))</f>
        <v>八王子東高等学校</v>
      </c>
    </row>
    <row r="1795" spans="1:8">
      <c r="A1795" s="4">
        <v>2</v>
      </c>
      <c r="B1795" s="7">
        <v>1</v>
      </c>
      <c r="C1795" s="7" t="str">
        <f t="shared" ref="C1795:C1858" si="56">IF($B1795=1,"高等学校",IF($B1795=2,"中等教育学校",IF($B1795=3,"特別支援学校",IF($B1795=6,"高等専門学校",IF($B1795=8,"高等学校卒業程度認定試験等","")))))</f>
        <v>高等学校</v>
      </c>
      <c r="D1795" s="7" t="s">
        <v>8155</v>
      </c>
      <c r="E1795" s="8" t="s">
        <v>8156</v>
      </c>
      <c r="F1795" s="4" t="str">
        <f>IFERROR(IF(VALUE(LEFT($E1795,5))&gt;50000,"",_xlfn.XLOOKUP(IF(VALUE(LEFT($E1795,2))&gt;9,VALUE(LEFT($E1795,2)),"0"&amp;VALUE(LEFT($E1795,2))),Sheet1!$E:$E,Sheet1!$F:$F)),"")</f>
        <v>東京都</v>
      </c>
      <c r="G1795" s="4" t="str">
        <f t="shared" ref="G1795:G1858" si="57">IF($A1795=1,"国立",IF($A1795=7,"私立",IF($A1795&lt;7,"公立","")))</f>
        <v>公立</v>
      </c>
      <c r="H1795" s="7" t="str">
        <f>IF($D1795="上記以外の高等学校等",_xlfn.XLOOKUP(IF(VALUE(LEFT($E1795,2))&gt;10,VALUE(LEFT($E1795,2)),"0"&amp;VALUE(LEFT($E1795,2))),Sheet1!$E:$E,Sheet1!$F:$F)&amp;"所在の"&amp;$D1795,IF(OR($B1795=1,$B1795=2),$D1795&amp;$C1795,IF($B1795=3,$D1795&amp;"学校",IF($B1795=6,_xlfn.TEXTBEFORE($D1795,"高専")&amp;$C1795,IF($B1795=8,$C1795&amp;"（"&amp;$D1795&amp;"）",IF($B1795=9,$D1795,""))))))</f>
        <v>八丈高等学校</v>
      </c>
    </row>
    <row r="1796" spans="1:8">
      <c r="A1796" s="4">
        <v>2</v>
      </c>
      <c r="B1796" s="7">
        <v>1</v>
      </c>
      <c r="C1796" s="7" t="str">
        <f t="shared" si="56"/>
        <v>高等学校</v>
      </c>
      <c r="D1796" s="7" t="s">
        <v>2366</v>
      </c>
      <c r="E1796" s="8" t="s">
        <v>8154</v>
      </c>
      <c r="F1796" s="4" t="str">
        <f>IFERROR(IF(VALUE(LEFT($E1796,5))&gt;50000,"",_xlfn.XLOOKUP(IF(VALUE(LEFT($E1796,2))&gt;9,VALUE(LEFT($E1796,2)),"0"&amp;VALUE(LEFT($E1796,2))),Sheet1!$E:$E,Sheet1!$F:$F)),"")</f>
        <v>東京都</v>
      </c>
      <c r="G1796" s="4" t="str">
        <f t="shared" si="57"/>
        <v>公立</v>
      </c>
      <c r="H1796" s="7" t="str">
        <f>IF($D1796="上記以外の高等学校等",_xlfn.XLOOKUP(IF(VALUE(LEFT($E1796,2))&gt;10,VALUE(LEFT($E1796,2)),"0"&amp;VALUE(LEFT($E1796,2))),Sheet1!$E:$E,Sheet1!$F:$F)&amp;"所在の"&amp;$D1796,IF(OR($B1796=1,$B1796=2),$D1796&amp;$C1796,IF($B1796=3,$D1796&amp;"学校",IF($B1796=6,_xlfn.TEXTBEFORE($D1796,"高専")&amp;$C1796,IF($B1796=8,$C1796&amp;"（"&amp;$D1796&amp;"）",IF($B1796=9,$D1796,""))))))</f>
        <v>東高等学校</v>
      </c>
    </row>
    <row r="1797" spans="1:8">
      <c r="A1797" s="4">
        <v>2</v>
      </c>
      <c r="B1797" s="7">
        <v>1</v>
      </c>
      <c r="C1797" s="7" t="str">
        <f t="shared" si="56"/>
        <v>高等学校</v>
      </c>
      <c r="D1797" s="7" t="s">
        <v>8152</v>
      </c>
      <c r="E1797" s="8" t="s">
        <v>8153</v>
      </c>
      <c r="F1797" s="4" t="str">
        <f>IFERROR(IF(VALUE(LEFT($E1797,5))&gt;50000,"",_xlfn.XLOOKUP(IF(VALUE(LEFT($E1797,2))&gt;9,VALUE(LEFT($E1797,2)),"0"&amp;VALUE(LEFT($E1797,2))),Sheet1!$E:$E,Sheet1!$F:$F)),"")</f>
        <v>東京都</v>
      </c>
      <c r="G1797" s="4" t="str">
        <f t="shared" si="57"/>
        <v>公立</v>
      </c>
      <c r="H1797" s="7" t="str">
        <f>IF($D1797="上記以外の高等学校等",_xlfn.XLOOKUP(IF(VALUE(LEFT($E1797,2))&gt;10,VALUE(LEFT($E1797,2)),"0"&amp;VALUE(LEFT($E1797,2))),Sheet1!$E:$E,Sheet1!$F:$F)&amp;"所在の"&amp;$D1797,IF(OR($B1797=1,$B1797=2),$D1797&amp;$C1797,IF($B1797=3,$D1797&amp;"学校",IF($B1797=6,_xlfn.TEXTBEFORE($D1797,"高専")&amp;$C1797,IF($B1797=8,$C1797&amp;"（"&amp;$D1797&amp;"）",IF($B1797=9,$D1797,""))))))</f>
        <v>東村山高等学校</v>
      </c>
    </row>
    <row r="1798" spans="1:8">
      <c r="A1798" s="4">
        <v>2</v>
      </c>
      <c r="B1798" s="7">
        <v>1</v>
      </c>
      <c r="C1798" s="7" t="str">
        <f t="shared" si="56"/>
        <v>高等学校</v>
      </c>
      <c r="D1798" s="7" t="s">
        <v>8150</v>
      </c>
      <c r="E1798" s="8" t="s">
        <v>8151</v>
      </c>
      <c r="F1798" s="4" t="str">
        <f>IFERROR(IF(VALUE(LEFT($E1798,5))&gt;50000,"",_xlfn.XLOOKUP(IF(VALUE(LEFT($E1798,2))&gt;9,VALUE(LEFT($E1798,2)),"0"&amp;VALUE(LEFT($E1798,2))),Sheet1!$E:$E,Sheet1!$F:$F)),"")</f>
        <v>東京都</v>
      </c>
      <c r="G1798" s="4" t="str">
        <f t="shared" si="57"/>
        <v>公立</v>
      </c>
      <c r="H1798" s="7" t="str">
        <f>IF($D1798="上記以外の高等学校等",_xlfn.XLOOKUP(IF(VALUE(LEFT($E1798,2))&gt;10,VALUE(LEFT($E1798,2)),"0"&amp;VALUE(LEFT($E1798,2))),Sheet1!$E:$E,Sheet1!$F:$F)&amp;"所在の"&amp;$D1798,IF(OR($B1798=1,$B1798=2),$D1798&amp;$C1798,IF($B1798=3,$D1798&amp;"学校",IF($B1798=6,_xlfn.TEXTBEFORE($D1798,"高専")&amp;$C1798,IF($B1798=8,$C1798&amp;"（"&amp;$D1798&amp;"）",IF($B1798=9,$D1798,""))))))</f>
        <v>東大和高等学校</v>
      </c>
    </row>
    <row r="1799" spans="1:8">
      <c r="A1799" s="4">
        <v>2</v>
      </c>
      <c r="B1799" s="7">
        <v>1</v>
      </c>
      <c r="C1799" s="7" t="str">
        <f t="shared" si="56"/>
        <v>高等学校</v>
      </c>
      <c r="D1799" s="7" t="s">
        <v>8148</v>
      </c>
      <c r="E1799" s="8" t="s">
        <v>8149</v>
      </c>
      <c r="F1799" s="4" t="str">
        <f>IFERROR(IF(VALUE(LEFT($E1799,5))&gt;50000,"",_xlfn.XLOOKUP(IF(VALUE(LEFT($E1799,2))&gt;9,VALUE(LEFT($E1799,2)),"0"&amp;VALUE(LEFT($E1799,2))),Sheet1!$E:$E,Sheet1!$F:$F)),"")</f>
        <v>東京都</v>
      </c>
      <c r="G1799" s="4" t="str">
        <f t="shared" si="57"/>
        <v>公立</v>
      </c>
      <c r="H1799" s="7" t="str">
        <f>IF($D1799="上記以外の高等学校等",_xlfn.XLOOKUP(IF(VALUE(LEFT($E1799,2))&gt;10,VALUE(LEFT($E1799,2)),"0"&amp;VALUE(LEFT($E1799,2))),Sheet1!$E:$E,Sheet1!$F:$F)&amp;"所在の"&amp;$D1799,IF(OR($B1799=1,$B1799=2),$D1799&amp;$C1799,IF($B1799=3,$D1799&amp;"学校",IF($B1799=6,_xlfn.TEXTBEFORE($D1799,"高専")&amp;$C1799,IF($B1799=8,$C1799&amp;"（"&amp;$D1799&amp;"）",IF($B1799=9,$D1799,""))))))</f>
        <v>光丘高等学校</v>
      </c>
    </row>
    <row r="1800" spans="1:8">
      <c r="A1800" s="4">
        <v>2</v>
      </c>
      <c r="B1800" s="7">
        <v>1</v>
      </c>
      <c r="C1800" s="7" t="str">
        <f t="shared" si="56"/>
        <v>高等学校</v>
      </c>
      <c r="D1800" s="7" t="s">
        <v>8146</v>
      </c>
      <c r="E1800" s="8" t="s">
        <v>8147</v>
      </c>
      <c r="F1800" s="4" t="str">
        <f>IFERROR(IF(VALUE(LEFT($E1800,5))&gt;50000,"",_xlfn.XLOOKUP(IF(VALUE(LEFT($E1800,2))&gt;9,VALUE(LEFT($E1800,2)),"0"&amp;VALUE(LEFT($E1800,2))),Sheet1!$E:$E,Sheet1!$F:$F)),"")</f>
        <v>東京都</v>
      </c>
      <c r="G1800" s="4" t="str">
        <f t="shared" si="57"/>
        <v>公立</v>
      </c>
      <c r="H1800" s="7" t="str">
        <f>IF($D1800="上記以外の高等学校等",_xlfn.XLOOKUP(IF(VALUE(LEFT($E1800,2))&gt;10,VALUE(LEFT($E1800,2)),"0"&amp;VALUE(LEFT($E1800,2))),Sheet1!$E:$E,Sheet1!$F:$F)&amp;"所在の"&amp;$D1800,IF(OR($B1800=1,$B1800=2),$D1800&amp;$C1800,IF($B1800=3,$D1800&amp;"学校",IF($B1800=6,_xlfn.TEXTBEFORE($D1800,"高専")&amp;$C1800,IF($B1800=8,$C1800&amp;"（"&amp;$D1800&amp;"）",IF($B1800=9,$D1800,""))))))</f>
        <v>一橋高等学校</v>
      </c>
    </row>
    <row r="1801" spans="1:8">
      <c r="A1801" s="4">
        <v>2</v>
      </c>
      <c r="B1801" s="7">
        <v>1</v>
      </c>
      <c r="C1801" s="7" t="str">
        <f t="shared" si="56"/>
        <v>高等学校</v>
      </c>
      <c r="D1801" s="7" t="s">
        <v>2910</v>
      </c>
      <c r="E1801" s="8" t="s">
        <v>8145</v>
      </c>
      <c r="F1801" s="4" t="str">
        <f>IFERROR(IF(VALUE(LEFT($E1801,5))&gt;50000,"",_xlfn.XLOOKUP(IF(VALUE(LEFT($E1801,2))&gt;9,VALUE(LEFT($E1801,2)),"0"&amp;VALUE(LEFT($E1801,2))),Sheet1!$E:$E,Sheet1!$F:$F)),"")</f>
        <v>東京都</v>
      </c>
      <c r="G1801" s="4" t="str">
        <f t="shared" si="57"/>
        <v>公立</v>
      </c>
      <c r="H1801" s="7" t="str">
        <f>IF($D1801="上記以外の高等学校等",_xlfn.XLOOKUP(IF(VALUE(LEFT($E1801,2))&gt;10,VALUE(LEFT($E1801,2)),"0"&amp;VALUE(LEFT($E1801,2))),Sheet1!$E:$E,Sheet1!$F:$F)&amp;"所在の"&amp;$D1801,IF(OR($B1801=1,$B1801=2),$D1801&amp;$C1801,IF($B1801=3,$D1801&amp;"学校",IF($B1801=6,_xlfn.TEXTBEFORE($D1801,"高専")&amp;$C1801,IF($B1801=8,$C1801&amp;"（"&amp;$D1801&amp;"）",IF($B1801=9,$D1801,""))))))</f>
        <v>日野高等学校</v>
      </c>
    </row>
    <row r="1802" spans="1:8">
      <c r="A1802" s="4">
        <v>2</v>
      </c>
      <c r="B1802" s="7">
        <v>1</v>
      </c>
      <c r="C1802" s="7" t="str">
        <f t="shared" si="56"/>
        <v>高等学校</v>
      </c>
      <c r="D1802" s="7" t="s">
        <v>8143</v>
      </c>
      <c r="E1802" s="8" t="s">
        <v>8144</v>
      </c>
      <c r="F1802" s="4" t="str">
        <f>IFERROR(IF(VALUE(LEFT($E1802,5))&gt;50000,"",_xlfn.XLOOKUP(IF(VALUE(LEFT($E1802,2))&gt;9,VALUE(LEFT($E1802,2)),"0"&amp;VALUE(LEFT($E1802,2))),Sheet1!$E:$E,Sheet1!$F:$F)),"")</f>
        <v>東京都</v>
      </c>
      <c r="G1802" s="4" t="str">
        <f t="shared" si="57"/>
        <v>公立</v>
      </c>
      <c r="H1802" s="7" t="str">
        <f>IF($D1802="上記以外の高等学校等",_xlfn.XLOOKUP(IF(VALUE(LEFT($E1802,2))&gt;10,VALUE(LEFT($E1802,2)),"0"&amp;VALUE(LEFT($E1802,2))),Sheet1!$E:$E,Sheet1!$F:$F)&amp;"所在の"&amp;$D1802,IF(OR($B1802=1,$B1802=2),$D1802&amp;$C1802,IF($B1802=3,$D1802&amp;"学校",IF($B1802=6,_xlfn.TEXTBEFORE($D1802,"高専")&amp;$C1802,IF($B1802=8,$C1802&amp;"（"&amp;$D1802&amp;"）",IF($B1802=9,$D1802,""))))))</f>
        <v>日比谷高等学校</v>
      </c>
    </row>
    <row r="1803" spans="1:8">
      <c r="A1803" s="4">
        <v>2</v>
      </c>
      <c r="B1803" s="7">
        <v>1</v>
      </c>
      <c r="C1803" s="7" t="str">
        <f t="shared" si="56"/>
        <v>高等学校</v>
      </c>
      <c r="D1803" s="7" t="s">
        <v>8141</v>
      </c>
      <c r="E1803" s="8" t="s">
        <v>8142</v>
      </c>
      <c r="F1803" s="4" t="str">
        <f>IFERROR(IF(VALUE(LEFT($E1803,5))&gt;50000,"",_xlfn.XLOOKUP(IF(VALUE(LEFT($E1803,2))&gt;9,VALUE(LEFT($E1803,2)),"0"&amp;VALUE(LEFT($E1803,2))),Sheet1!$E:$E,Sheet1!$F:$F)),"")</f>
        <v>東京都</v>
      </c>
      <c r="G1803" s="4" t="str">
        <f t="shared" si="57"/>
        <v>公立</v>
      </c>
      <c r="H1803" s="7" t="str">
        <f>IF($D1803="上記以外の高等学校等",_xlfn.XLOOKUP(IF(VALUE(LEFT($E1803,2))&gt;10,VALUE(LEFT($E1803,2)),"0"&amp;VALUE(LEFT($E1803,2))),Sheet1!$E:$E,Sheet1!$F:$F)&amp;"所在の"&amp;$D1803,IF(OR($B1803=1,$B1803=2),$D1803&amp;$C1803,IF($B1803=3,$D1803&amp;"学校",IF($B1803=6,_xlfn.TEXTBEFORE($D1803,"高専")&amp;$C1803,IF($B1803=8,$C1803&amp;"（"&amp;$D1803&amp;"）",IF($B1803=9,$D1803,""))))))</f>
        <v>広尾高等学校</v>
      </c>
    </row>
    <row r="1804" spans="1:8">
      <c r="A1804" s="4">
        <v>2</v>
      </c>
      <c r="B1804" s="7">
        <v>1</v>
      </c>
      <c r="C1804" s="7" t="str">
        <f t="shared" si="56"/>
        <v>高等学校</v>
      </c>
      <c r="D1804" s="7" t="s">
        <v>8139</v>
      </c>
      <c r="E1804" s="8" t="s">
        <v>8140</v>
      </c>
      <c r="F1804" s="4" t="str">
        <f>IFERROR(IF(VALUE(LEFT($E1804,5))&gt;50000,"",_xlfn.XLOOKUP(IF(VALUE(LEFT($E1804,2))&gt;9,VALUE(LEFT($E1804,2)),"0"&amp;VALUE(LEFT($E1804,2))),Sheet1!$E:$E,Sheet1!$F:$F)),"")</f>
        <v>東京都</v>
      </c>
      <c r="G1804" s="4" t="str">
        <f t="shared" si="57"/>
        <v>公立</v>
      </c>
      <c r="H1804" s="7" t="str">
        <f>IF($D1804="上記以外の高等学校等",_xlfn.XLOOKUP(IF(VALUE(LEFT($E1804,2))&gt;10,VALUE(LEFT($E1804,2)),"0"&amp;VALUE(LEFT($E1804,2))),Sheet1!$E:$E,Sheet1!$F:$F)&amp;"所在の"&amp;$D1804,IF(OR($B1804=1,$B1804=2),$D1804&amp;$C1804,IF($B1804=3,$D1804&amp;"学校",IF($B1804=6,_xlfn.TEXTBEFORE($D1804,"高専")&amp;$C1804,IF($B1804=8,$C1804&amp;"（"&amp;$D1804&amp;"）",IF($B1804=9,$D1804,""))))))</f>
        <v>深川高等学校</v>
      </c>
    </row>
    <row r="1805" spans="1:8">
      <c r="A1805" s="4">
        <v>2</v>
      </c>
      <c r="B1805" s="7">
        <v>1</v>
      </c>
      <c r="C1805" s="7" t="str">
        <f t="shared" si="56"/>
        <v>高等学校</v>
      </c>
      <c r="D1805" s="7" t="s">
        <v>7181</v>
      </c>
      <c r="E1805" s="8" t="s">
        <v>8138</v>
      </c>
      <c r="F1805" s="4" t="str">
        <f>IFERROR(IF(VALUE(LEFT($E1805,5))&gt;50000,"",_xlfn.XLOOKUP(IF(VALUE(LEFT($E1805,2))&gt;9,VALUE(LEFT($E1805,2)),"0"&amp;VALUE(LEFT($E1805,2))),Sheet1!$E:$E,Sheet1!$F:$F)),"")</f>
        <v>東京都</v>
      </c>
      <c r="G1805" s="4" t="str">
        <f t="shared" si="57"/>
        <v>公立</v>
      </c>
      <c r="H1805" s="7" t="str">
        <f>IF($D1805="上記以外の高等学校等",_xlfn.XLOOKUP(IF(VALUE(LEFT($E1805,2))&gt;10,VALUE(LEFT($E1805,2)),"0"&amp;VALUE(LEFT($E1805,2))),Sheet1!$E:$E,Sheet1!$F:$F)&amp;"所在の"&amp;$D1805,IF(OR($B1805=1,$B1805=2),$D1805&amp;$C1805,IF($B1805=3,$D1805&amp;"学校",IF($B1805=6,_xlfn.TEXTBEFORE($D1805,"高専")&amp;$C1805,IF($B1805=8,$C1805&amp;"（"&amp;$D1805&amp;"）",IF($B1805=9,$D1805,""))))))</f>
        <v>深沢高等学校</v>
      </c>
    </row>
    <row r="1806" spans="1:8">
      <c r="A1806" s="4">
        <v>2</v>
      </c>
      <c r="B1806" s="7">
        <v>1</v>
      </c>
      <c r="C1806" s="7" t="str">
        <f t="shared" si="56"/>
        <v>高等学校</v>
      </c>
      <c r="D1806" s="7" t="s">
        <v>5644</v>
      </c>
      <c r="E1806" s="8" t="s">
        <v>8137</v>
      </c>
      <c r="F1806" s="4" t="str">
        <f>IFERROR(IF(VALUE(LEFT($E1806,5))&gt;50000,"",_xlfn.XLOOKUP(IF(VALUE(LEFT($E1806,2))&gt;9,VALUE(LEFT($E1806,2)),"0"&amp;VALUE(LEFT($E1806,2))),Sheet1!$E:$E,Sheet1!$F:$F)),"")</f>
        <v>東京都</v>
      </c>
      <c r="G1806" s="4" t="str">
        <f t="shared" si="57"/>
        <v>公立</v>
      </c>
      <c r="H1806" s="7" t="str">
        <f>IF($D1806="上記以外の高等学校等",_xlfn.XLOOKUP(IF(VALUE(LEFT($E1806,2))&gt;10,VALUE(LEFT($E1806,2)),"0"&amp;VALUE(LEFT($E1806,2))),Sheet1!$E:$E,Sheet1!$F:$F)&amp;"所在の"&amp;$D1806,IF(OR($B1806=1,$B1806=2),$D1806&amp;$C1806,IF($B1806=3,$D1806&amp;"学校",IF($B1806=6,_xlfn.TEXTBEFORE($D1806,"高専")&amp;$C1806,IF($B1806=8,$C1806&amp;"（"&amp;$D1806&amp;"）",IF($B1806=9,$D1806,""))))))</f>
        <v>富士高等学校</v>
      </c>
    </row>
    <row r="1807" spans="1:8">
      <c r="A1807" s="4">
        <v>2</v>
      </c>
      <c r="B1807" s="7">
        <v>1</v>
      </c>
      <c r="C1807" s="7" t="str">
        <f t="shared" si="56"/>
        <v>高等学校</v>
      </c>
      <c r="D1807" s="7" t="s">
        <v>8135</v>
      </c>
      <c r="E1807" s="8" t="s">
        <v>8136</v>
      </c>
      <c r="F1807" s="4" t="str">
        <f>IFERROR(IF(VALUE(LEFT($E1807,5))&gt;50000,"",_xlfn.XLOOKUP(IF(VALUE(LEFT($E1807,2))&gt;9,VALUE(LEFT($E1807,2)),"0"&amp;VALUE(LEFT($E1807,2))),Sheet1!$E:$E,Sheet1!$F:$F)),"")</f>
        <v>東京都</v>
      </c>
      <c r="G1807" s="4" t="str">
        <f t="shared" si="57"/>
        <v>公立</v>
      </c>
      <c r="H1807" s="7" t="str">
        <f>IF($D1807="上記以外の高等学校等",_xlfn.XLOOKUP(IF(VALUE(LEFT($E1807,2))&gt;10,VALUE(LEFT($E1807,2)),"0"&amp;VALUE(LEFT($E1807,2))),Sheet1!$E:$E,Sheet1!$F:$F)&amp;"所在の"&amp;$D1807,IF(OR($B1807=1,$B1807=2),$D1807&amp;$C1807,IF($B1807=3,$D1807&amp;"学校",IF($B1807=6,_xlfn.TEXTBEFORE($D1807,"高専")&amp;$C1807,IF($B1807=8,$C1807&amp;"（"&amp;$D1807&amp;"）",IF($B1807=9,$D1807,""))))))</f>
        <v>富士森高等学校</v>
      </c>
    </row>
    <row r="1808" spans="1:8">
      <c r="A1808" s="4">
        <v>2</v>
      </c>
      <c r="B1808" s="7">
        <v>1</v>
      </c>
      <c r="C1808" s="7" t="str">
        <f t="shared" si="56"/>
        <v>高等学校</v>
      </c>
      <c r="D1808" s="7" t="s">
        <v>8133</v>
      </c>
      <c r="E1808" s="8" t="s">
        <v>8134</v>
      </c>
      <c r="F1808" s="4" t="str">
        <f>IFERROR(IF(VALUE(LEFT($E1808,5))&gt;50000,"",_xlfn.XLOOKUP(IF(VALUE(LEFT($E1808,2))&gt;9,VALUE(LEFT($E1808,2)),"0"&amp;VALUE(LEFT($E1808,2))),Sheet1!$E:$E,Sheet1!$F:$F)),"")</f>
        <v>東京都</v>
      </c>
      <c r="G1808" s="4" t="str">
        <f t="shared" si="57"/>
        <v>公立</v>
      </c>
      <c r="H1808" s="7" t="str">
        <f>IF($D1808="上記以外の高等学校等",_xlfn.XLOOKUP(IF(VALUE(LEFT($E1808,2))&gt;10,VALUE(LEFT($E1808,2)),"0"&amp;VALUE(LEFT($E1808,2))),Sheet1!$E:$E,Sheet1!$F:$F)&amp;"所在の"&amp;$D1808,IF(OR($B1808=1,$B1808=2),$D1808&amp;$C1808,IF($B1808=3,$D1808&amp;"学校",IF($B1808=6,_xlfn.TEXTBEFORE($D1808,"高専")&amp;$C1808,IF($B1808=8,$C1808&amp;"（"&amp;$D1808&amp;"）",IF($B1808=9,$D1808,""))))))</f>
        <v>淵江高等学校</v>
      </c>
    </row>
    <row r="1809" spans="1:8">
      <c r="A1809" s="4">
        <v>2</v>
      </c>
      <c r="B1809" s="7">
        <v>1</v>
      </c>
      <c r="C1809" s="7" t="str">
        <f t="shared" si="56"/>
        <v>高等学校</v>
      </c>
      <c r="D1809" s="7" t="s">
        <v>2436</v>
      </c>
      <c r="E1809" s="8" t="s">
        <v>8132</v>
      </c>
      <c r="F1809" s="4" t="str">
        <f>IFERROR(IF(VALUE(LEFT($E1809,5))&gt;50000,"",_xlfn.XLOOKUP(IF(VALUE(LEFT($E1809,2))&gt;9,VALUE(LEFT($E1809,2)),"0"&amp;VALUE(LEFT($E1809,2))),Sheet1!$E:$E,Sheet1!$F:$F)),"")</f>
        <v>東京都</v>
      </c>
      <c r="G1809" s="4" t="str">
        <f t="shared" si="57"/>
        <v>公立</v>
      </c>
      <c r="H1809" s="7" t="str">
        <f>IF($D1809="上記以外の高等学校等",_xlfn.XLOOKUP(IF(VALUE(LEFT($E1809,2))&gt;10,VALUE(LEFT($E1809,2)),"0"&amp;VALUE(LEFT($E1809,2))),Sheet1!$E:$E,Sheet1!$F:$F)&amp;"所在の"&amp;$D1809,IF(OR($B1809=1,$B1809=2),$D1809&amp;$C1809,IF($B1809=3,$D1809&amp;"学校",IF($B1809=6,_xlfn.TEXTBEFORE($D1809,"高専")&amp;$C1809,IF($B1809=8,$C1809&amp;"（"&amp;$D1809&amp;"）",IF($B1809=9,$D1809,""))))))</f>
        <v>府中高等学校</v>
      </c>
    </row>
    <row r="1810" spans="1:8">
      <c r="A1810" s="4">
        <v>2</v>
      </c>
      <c r="B1810" s="7">
        <v>1</v>
      </c>
      <c r="C1810" s="7" t="str">
        <f t="shared" si="56"/>
        <v>高等学校</v>
      </c>
      <c r="D1810" s="7" t="s">
        <v>8130</v>
      </c>
      <c r="E1810" s="8" t="s">
        <v>8131</v>
      </c>
      <c r="F1810" s="4" t="str">
        <f>IFERROR(IF(VALUE(LEFT($E1810,5))&gt;50000,"",_xlfn.XLOOKUP(IF(VALUE(LEFT($E1810,2))&gt;9,VALUE(LEFT($E1810,2)),"0"&amp;VALUE(LEFT($E1810,2))),Sheet1!$E:$E,Sheet1!$F:$F)),"")</f>
        <v>東京都</v>
      </c>
      <c r="G1810" s="4" t="str">
        <f t="shared" si="57"/>
        <v>公立</v>
      </c>
      <c r="H1810" s="7" t="str">
        <f>IF($D1810="上記以外の高等学校等",_xlfn.XLOOKUP(IF(VALUE(LEFT($E1810,2))&gt;10,VALUE(LEFT($E1810,2)),"0"&amp;VALUE(LEFT($E1810,2))),Sheet1!$E:$E,Sheet1!$F:$F)&amp;"所在の"&amp;$D1810,IF(OR($B1810=1,$B1810=2),$D1810&amp;$C1810,IF($B1810=3,$D1810&amp;"学校",IF($B1810=6,_xlfn.TEXTBEFORE($D1810,"高専")&amp;$C1810,IF($B1810=8,$C1810&amp;"（"&amp;$D1810&amp;"）",IF($B1810=9,$D1810,""))))))</f>
        <v>府中工科高等学校</v>
      </c>
    </row>
    <row r="1811" spans="1:8">
      <c r="A1811" s="4">
        <v>2</v>
      </c>
      <c r="B1811" s="7">
        <v>1</v>
      </c>
      <c r="C1811" s="7" t="str">
        <f t="shared" si="56"/>
        <v>高等学校</v>
      </c>
      <c r="D1811" s="7" t="s">
        <v>2396</v>
      </c>
      <c r="E1811" s="8" t="s">
        <v>8129</v>
      </c>
      <c r="F1811" s="4" t="str">
        <f>IFERROR(IF(VALUE(LEFT($E1811,5))&gt;50000,"",_xlfn.XLOOKUP(IF(VALUE(LEFT($E1811,2))&gt;9,VALUE(LEFT($E1811,2)),"0"&amp;VALUE(LEFT($E1811,2))),Sheet1!$E:$E,Sheet1!$F:$F)),"")</f>
        <v>東京都</v>
      </c>
      <c r="G1811" s="4" t="str">
        <f t="shared" si="57"/>
        <v>公立</v>
      </c>
      <c r="H1811" s="7" t="str">
        <f>IF($D1811="上記以外の高等学校等",_xlfn.XLOOKUP(IF(VALUE(LEFT($E1811,2))&gt;10,VALUE(LEFT($E1811,2)),"0"&amp;VALUE(LEFT($E1811,2))),Sheet1!$E:$E,Sheet1!$F:$F)&amp;"所在の"&amp;$D1811,IF(OR($B1811=1,$B1811=2),$D1811&amp;$C1811,IF($B1811=3,$D1811&amp;"学校",IF($B1811=6,_xlfn.TEXTBEFORE($D1811,"高専")&amp;$C1811,IF($B1811=8,$C1811&amp;"（"&amp;$D1811&amp;"）",IF($B1811=9,$D1811,""))))))</f>
        <v>府中東高等学校</v>
      </c>
    </row>
    <row r="1812" spans="1:8">
      <c r="A1812" s="4">
        <v>2</v>
      </c>
      <c r="B1812" s="7">
        <v>1</v>
      </c>
      <c r="C1812" s="7" t="str">
        <f t="shared" si="56"/>
        <v>高等学校</v>
      </c>
      <c r="D1812" s="7" t="s">
        <v>8127</v>
      </c>
      <c r="E1812" s="8" t="s">
        <v>8128</v>
      </c>
      <c r="F1812" s="4" t="str">
        <f>IFERROR(IF(VALUE(LEFT($E1812,5))&gt;50000,"",_xlfn.XLOOKUP(IF(VALUE(LEFT($E1812,2))&gt;9,VALUE(LEFT($E1812,2)),"0"&amp;VALUE(LEFT($E1812,2))),Sheet1!$E:$E,Sheet1!$F:$F)),"")</f>
        <v>東京都</v>
      </c>
      <c r="G1812" s="4" t="str">
        <f t="shared" si="57"/>
        <v>公立</v>
      </c>
      <c r="H1812" s="7" t="str">
        <f>IF($D1812="上記以外の高等学校等",_xlfn.XLOOKUP(IF(VALUE(LEFT($E1812,2))&gt;10,VALUE(LEFT($E1812,2)),"0"&amp;VALUE(LEFT($E1812,2))),Sheet1!$E:$E,Sheet1!$F:$F)&amp;"所在の"&amp;$D1812,IF(OR($B1812=1,$B1812=2),$D1812&amp;$C1812,IF($B1812=3,$D1812&amp;"学校",IF($B1812=6,_xlfn.TEXTBEFORE($D1812,"高専")&amp;$C1812,IF($B1812=8,$C1812&amp;"（"&amp;$D1812&amp;"）",IF($B1812=9,$D1812,""))))))</f>
        <v>府中西高等学校</v>
      </c>
    </row>
    <row r="1813" spans="1:8">
      <c r="A1813" s="4">
        <v>2</v>
      </c>
      <c r="B1813" s="7">
        <v>1</v>
      </c>
      <c r="C1813" s="7" t="str">
        <f t="shared" si="56"/>
        <v>高等学校</v>
      </c>
      <c r="D1813" s="7" t="s">
        <v>8125</v>
      </c>
      <c r="E1813" s="8" t="s">
        <v>8126</v>
      </c>
      <c r="F1813" s="4" t="str">
        <f>IFERROR(IF(VALUE(LEFT($E1813,5))&gt;50000,"",_xlfn.XLOOKUP(IF(VALUE(LEFT($E1813,2))&gt;9,VALUE(LEFT($E1813,2)),"0"&amp;VALUE(LEFT($E1813,2))),Sheet1!$E:$E,Sheet1!$F:$F)),"")</f>
        <v>東京都</v>
      </c>
      <c r="G1813" s="4" t="str">
        <f t="shared" si="57"/>
        <v>公立</v>
      </c>
      <c r="H1813" s="7" t="str">
        <f>IF($D1813="上記以外の高等学校等",_xlfn.XLOOKUP(IF(VALUE(LEFT($E1813,2))&gt;10,VALUE(LEFT($E1813,2)),"0"&amp;VALUE(LEFT($E1813,2))),Sheet1!$E:$E,Sheet1!$F:$F)&amp;"所在の"&amp;$D1813,IF(OR($B1813=1,$B1813=2),$D1813&amp;$C1813,IF($B1813=3,$D1813&amp;"学校",IF($B1813=6,_xlfn.TEXTBEFORE($D1813,"高専")&amp;$C1813,IF($B1813=8,$C1813&amp;"（"&amp;$D1813&amp;"）",IF($B1813=9,$D1813,""))))))</f>
        <v>福生高等学校</v>
      </c>
    </row>
    <row r="1814" spans="1:8">
      <c r="A1814" s="4">
        <v>2</v>
      </c>
      <c r="B1814" s="7">
        <v>1</v>
      </c>
      <c r="C1814" s="7" t="str">
        <f t="shared" si="56"/>
        <v>高等学校</v>
      </c>
      <c r="D1814" s="7" t="s">
        <v>8123</v>
      </c>
      <c r="E1814" s="8" t="s">
        <v>8124</v>
      </c>
      <c r="F1814" s="4" t="str">
        <f>IFERROR(IF(VALUE(LEFT($E1814,5))&gt;50000,"",_xlfn.XLOOKUP(IF(VALUE(LEFT($E1814,2))&gt;9,VALUE(LEFT($E1814,2)),"0"&amp;VALUE(LEFT($E1814,2))),Sheet1!$E:$E,Sheet1!$F:$F)),"")</f>
        <v>東京都</v>
      </c>
      <c r="G1814" s="4" t="str">
        <f t="shared" si="57"/>
        <v>公立</v>
      </c>
      <c r="H1814" s="7" t="str">
        <f>IF($D1814="上記以外の高等学校等",_xlfn.XLOOKUP(IF(VALUE(LEFT($E1814,2))&gt;10,VALUE(LEFT($E1814,2)),"0"&amp;VALUE(LEFT($E1814,2))),Sheet1!$E:$E,Sheet1!$F:$F)&amp;"所在の"&amp;$D1814,IF(OR($B1814=1,$B1814=2),$D1814&amp;$C1814,IF($B1814=3,$D1814&amp;"学校",IF($B1814=6,_xlfn.TEXTBEFORE($D1814,"高専")&amp;$C1814,IF($B1814=8,$C1814&amp;"（"&amp;$D1814&amp;"）",IF($B1814=9,$D1814,""))))))</f>
        <v>文京高等学校</v>
      </c>
    </row>
    <row r="1815" spans="1:8">
      <c r="A1815" s="4">
        <v>2</v>
      </c>
      <c r="B1815" s="7">
        <v>1</v>
      </c>
      <c r="C1815" s="7" t="str">
        <f t="shared" si="56"/>
        <v>高等学校</v>
      </c>
      <c r="D1815" s="7" t="s">
        <v>8121</v>
      </c>
      <c r="E1815" s="8" t="s">
        <v>8122</v>
      </c>
      <c r="F1815" s="4" t="str">
        <f>IFERROR(IF(VALUE(LEFT($E1815,5))&gt;50000,"",_xlfn.XLOOKUP(IF(VALUE(LEFT($E1815,2))&gt;9,VALUE(LEFT($E1815,2)),"0"&amp;VALUE(LEFT($E1815,2))),Sheet1!$E:$E,Sheet1!$F:$F)),"")</f>
        <v>東京都</v>
      </c>
      <c r="G1815" s="4" t="str">
        <f t="shared" si="57"/>
        <v>公立</v>
      </c>
      <c r="H1815" s="7" t="str">
        <f>IF($D1815="上記以外の高等学校等",_xlfn.XLOOKUP(IF(VALUE(LEFT($E1815,2))&gt;10,VALUE(LEFT($E1815,2)),"0"&amp;VALUE(LEFT($E1815,2))),Sheet1!$E:$E,Sheet1!$F:$F)&amp;"所在の"&amp;$D1815,IF(OR($B1815=1,$B1815=2),$D1815&amp;$C1815,IF($B1815=3,$D1815&amp;"学校",IF($B1815=6,_xlfn.TEXTBEFORE($D1815,"高専")&amp;$C1815,IF($B1815=8,$C1815&amp;"（"&amp;$D1815&amp;"）",IF($B1815=9,$D1815,""))))))</f>
        <v>保谷高等学校</v>
      </c>
    </row>
    <row r="1816" spans="1:8">
      <c r="A1816" s="4">
        <v>2</v>
      </c>
      <c r="B1816" s="7">
        <v>1</v>
      </c>
      <c r="C1816" s="7" t="str">
        <f t="shared" si="56"/>
        <v>高等学校</v>
      </c>
      <c r="D1816" s="7" t="s">
        <v>8119</v>
      </c>
      <c r="E1816" s="8" t="s">
        <v>8120</v>
      </c>
      <c r="F1816" s="4" t="str">
        <f>IFERROR(IF(VALUE(LEFT($E1816,5))&gt;50000,"",_xlfn.XLOOKUP(IF(VALUE(LEFT($E1816,2))&gt;9,VALUE(LEFT($E1816,2)),"0"&amp;VALUE(LEFT($E1816,2))),Sheet1!$E:$E,Sheet1!$F:$F)),"")</f>
        <v>東京都</v>
      </c>
      <c r="G1816" s="4" t="str">
        <f t="shared" si="57"/>
        <v>公立</v>
      </c>
      <c r="H1816" s="7" t="str">
        <f>IF($D1816="上記以外の高等学校等",_xlfn.XLOOKUP(IF(VALUE(LEFT($E1816,2))&gt;10,VALUE(LEFT($E1816,2)),"0"&amp;VALUE(LEFT($E1816,2))),Sheet1!$E:$E,Sheet1!$F:$F)&amp;"所在の"&amp;$D1816,IF(OR($B1816=1,$B1816=2),$D1816&amp;$C1816,IF($B1816=3,$D1816&amp;"学校",IF($B1816=6,_xlfn.TEXTBEFORE($D1816,"高専")&amp;$C1816,IF($B1816=8,$C1816&amp;"（"&amp;$D1816&amp;"）",IF($B1816=9,$D1816,""))))))</f>
        <v>本所高等学校</v>
      </c>
    </row>
    <row r="1817" spans="1:8">
      <c r="A1817" s="4">
        <v>2</v>
      </c>
      <c r="B1817" s="7">
        <v>1</v>
      </c>
      <c r="C1817" s="7" t="str">
        <f t="shared" si="56"/>
        <v>高等学校</v>
      </c>
      <c r="D1817" s="7" t="s">
        <v>8117</v>
      </c>
      <c r="E1817" s="8" t="s">
        <v>8118</v>
      </c>
      <c r="F1817" s="4" t="str">
        <f>IFERROR(IF(VALUE(LEFT($E1817,5))&gt;50000,"",_xlfn.XLOOKUP(IF(VALUE(LEFT($E1817,2))&gt;9,VALUE(LEFT($E1817,2)),"0"&amp;VALUE(LEFT($E1817,2))),Sheet1!$E:$E,Sheet1!$F:$F)),"")</f>
        <v>東京都</v>
      </c>
      <c r="G1817" s="4" t="str">
        <f t="shared" si="57"/>
        <v>公立</v>
      </c>
      <c r="H1817" s="7" t="str">
        <f>IF($D1817="上記以外の高等学校等",_xlfn.XLOOKUP(IF(VALUE(LEFT($E1817,2))&gt;10,VALUE(LEFT($E1817,2)),"0"&amp;VALUE(LEFT($E1817,2))),Sheet1!$E:$E,Sheet1!$F:$F)&amp;"所在の"&amp;$D1817,IF(OR($B1817=1,$B1817=2),$D1817&amp;$C1817,IF($B1817=3,$D1817&amp;"学校",IF($B1817=6,_xlfn.TEXTBEFORE($D1817,"高専")&amp;$C1817,IF($B1817=8,$C1817&amp;"（"&amp;$D1817&amp;"）",IF($B1817=9,$D1817,""))))))</f>
        <v>本所工科高等学校</v>
      </c>
    </row>
    <row r="1818" spans="1:8">
      <c r="A1818" s="4">
        <v>2</v>
      </c>
      <c r="B1818" s="7">
        <v>1</v>
      </c>
      <c r="C1818" s="7" t="str">
        <f t="shared" si="56"/>
        <v>高等学校</v>
      </c>
      <c r="D1818" s="7" t="s">
        <v>8115</v>
      </c>
      <c r="E1818" s="8" t="s">
        <v>8116</v>
      </c>
      <c r="F1818" s="4" t="str">
        <f>IFERROR(IF(VALUE(LEFT($E1818,5))&gt;50000,"",_xlfn.XLOOKUP(IF(VALUE(LEFT($E1818,2))&gt;9,VALUE(LEFT($E1818,2)),"0"&amp;VALUE(LEFT($E1818,2))),Sheet1!$E:$E,Sheet1!$F:$F)),"")</f>
        <v>東京都</v>
      </c>
      <c r="G1818" s="4" t="str">
        <f t="shared" si="57"/>
        <v>公立</v>
      </c>
      <c r="H1818" s="7" t="str">
        <f>IF($D1818="上記以外の高等学校等",_xlfn.XLOOKUP(IF(VALUE(LEFT($E1818,2))&gt;10,VALUE(LEFT($E1818,2)),"0"&amp;VALUE(LEFT($E1818,2))),Sheet1!$E:$E,Sheet1!$F:$F)&amp;"所在の"&amp;$D1818,IF(OR($B1818=1,$B1818=2),$D1818&amp;$C1818,IF($B1818=3,$D1818&amp;"学校",IF($B1818=6,_xlfn.TEXTBEFORE($D1818,"高専")&amp;$C1818,IF($B1818=8,$C1818&amp;"（"&amp;$D1818&amp;"）",IF($B1818=9,$D1818,""))))))</f>
        <v>町田高等学校</v>
      </c>
    </row>
    <row r="1819" spans="1:8">
      <c r="A1819" s="4">
        <v>2</v>
      </c>
      <c r="B1819" s="7">
        <v>1</v>
      </c>
      <c r="C1819" s="7" t="str">
        <f t="shared" si="56"/>
        <v>高等学校</v>
      </c>
      <c r="D1819" s="7" t="s">
        <v>8113</v>
      </c>
      <c r="E1819" s="8" t="s">
        <v>8114</v>
      </c>
      <c r="F1819" s="4" t="str">
        <f>IFERROR(IF(VALUE(LEFT($E1819,5))&gt;50000,"",_xlfn.XLOOKUP(IF(VALUE(LEFT($E1819,2))&gt;9,VALUE(LEFT($E1819,2)),"0"&amp;VALUE(LEFT($E1819,2))),Sheet1!$E:$E,Sheet1!$F:$F)),"")</f>
        <v>東京都</v>
      </c>
      <c r="G1819" s="4" t="str">
        <f t="shared" si="57"/>
        <v>公立</v>
      </c>
      <c r="H1819" s="7" t="str">
        <f>IF($D1819="上記以外の高等学校等",_xlfn.XLOOKUP(IF(VALUE(LEFT($E1819,2))&gt;10,VALUE(LEFT($E1819,2)),"0"&amp;VALUE(LEFT($E1819,2))),Sheet1!$E:$E,Sheet1!$F:$F)&amp;"所在の"&amp;$D1819,IF(OR($B1819=1,$B1819=2),$D1819&amp;$C1819,IF($B1819=3,$D1819&amp;"学校",IF($B1819=6,_xlfn.TEXTBEFORE($D1819,"高専")&amp;$C1819,IF($B1819=8,$C1819&amp;"（"&amp;$D1819&amp;"）",IF($B1819=9,$D1819,""))))))</f>
        <v>町田工科高等学校</v>
      </c>
    </row>
    <row r="1820" spans="1:8">
      <c r="A1820" s="4">
        <v>2</v>
      </c>
      <c r="B1820" s="7">
        <v>1</v>
      </c>
      <c r="C1820" s="7" t="str">
        <f t="shared" si="56"/>
        <v>高等学校</v>
      </c>
      <c r="D1820" s="7" t="s">
        <v>4203</v>
      </c>
      <c r="E1820" s="8" t="s">
        <v>8112</v>
      </c>
      <c r="F1820" s="4" t="str">
        <f>IFERROR(IF(VALUE(LEFT($E1820,5))&gt;50000,"",_xlfn.XLOOKUP(IF(VALUE(LEFT($E1820,2))&gt;9,VALUE(LEFT($E1820,2)),"0"&amp;VALUE(LEFT($E1820,2))),Sheet1!$E:$E,Sheet1!$F:$F)),"")</f>
        <v>東京都</v>
      </c>
      <c r="G1820" s="4" t="str">
        <f t="shared" si="57"/>
        <v>公立</v>
      </c>
      <c r="H1820" s="7" t="str">
        <f>IF($D1820="上記以外の高等学校等",_xlfn.XLOOKUP(IF(VALUE(LEFT($E1820,2))&gt;10,VALUE(LEFT($E1820,2)),"0"&amp;VALUE(LEFT($E1820,2))),Sheet1!$E:$E,Sheet1!$F:$F)&amp;"所在の"&amp;$D1820,IF(OR($B1820=1,$B1820=2),$D1820&amp;$C1820,IF($B1820=3,$D1820&amp;"学校",IF($B1820=6,_xlfn.TEXTBEFORE($D1820,"高専")&amp;$C1820,IF($B1820=8,$C1820&amp;"（"&amp;$D1820&amp;"）",IF($B1820=9,$D1820,""))))))</f>
        <v>松原高等学校</v>
      </c>
    </row>
    <row r="1821" spans="1:8">
      <c r="A1821" s="4">
        <v>2</v>
      </c>
      <c r="B1821" s="7">
        <v>1</v>
      </c>
      <c r="C1821" s="7" t="str">
        <f t="shared" si="56"/>
        <v>高等学校</v>
      </c>
      <c r="D1821" s="7" t="s">
        <v>8110</v>
      </c>
      <c r="E1821" s="8" t="s">
        <v>8111</v>
      </c>
      <c r="F1821" s="4" t="str">
        <f>IFERROR(IF(VALUE(LEFT($E1821,5))&gt;50000,"",_xlfn.XLOOKUP(IF(VALUE(LEFT($E1821,2))&gt;9,VALUE(LEFT($E1821,2)),"0"&amp;VALUE(LEFT($E1821,2))),Sheet1!$E:$E,Sheet1!$F:$F)),"")</f>
        <v>東京都</v>
      </c>
      <c r="G1821" s="4" t="str">
        <f t="shared" si="57"/>
        <v>公立</v>
      </c>
      <c r="H1821" s="7" t="str">
        <f>IF($D1821="上記以外の高等学校等",_xlfn.XLOOKUP(IF(VALUE(LEFT($E1821,2))&gt;10,VALUE(LEFT($E1821,2)),"0"&amp;VALUE(LEFT($E1821,2))),Sheet1!$E:$E,Sheet1!$F:$F)&amp;"所在の"&amp;$D1821,IF(OR($B1821=1,$B1821=2),$D1821&amp;$C1821,IF($B1821=3,$D1821&amp;"学校",IF($B1821=6,_xlfn.TEXTBEFORE($D1821,"高専")&amp;$C1821,IF($B1821=8,$C1821&amp;"（"&amp;$D1821&amp;"）",IF($B1821=9,$D1821,""))))))</f>
        <v>瑞穂農芸高等学校</v>
      </c>
    </row>
    <row r="1822" spans="1:8">
      <c r="A1822" s="4">
        <v>2</v>
      </c>
      <c r="B1822" s="7">
        <v>1</v>
      </c>
      <c r="C1822" s="7" t="str">
        <f t="shared" si="56"/>
        <v>高等学校</v>
      </c>
      <c r="D1822" s="7" t="s">
        <v>8108</v>
      </c>
      <c r="E1822" s="8" t="s">
        <v>8109</v>
      </c>
      <c r="F1822" s="4" t="str">
        <f>IFERROR(IF(VALUE(LEFT($E1822,5))&gt;50000,"",_xlfn.XLOOKUP(IF(VALUE(LEFT($E1822,2))&gt;9,VALUE(LEFT($E1822,2)),"0"&amp;VALUE(LEFT($E1822,2))),Sheet1!$E:$E,Sheet1!$F:$F)),"")</f>
        <v>東京都</v>
      </c>
      <c r="G1822" s="4" t="str">
        <f t="shared" si="57"/>
        <v>公立</v>
      </c>
      <c r="H1822" s="7" t="str">
        <f>IF($D1822="上記以外の高等学校等",_xlfn.XLOOKUP(IF(VALUE(LEFT($E1822,2))&gt;10,VALUE(LEFT($E1822,2)),"0"&amp;VALUE(LEFT($E1822,2))),Sheet1!$E:$E,Sheet1!$F:$F)&amp;"所在の"&amp;$D1822,IF(OR($B1822=1,$B1822=2),$D1822&amp;$C1822,IF($B1822=3,$D1822&amp;"学校",IF($B1822=6,_xlfn.TEXTBEFORE($D1822,"高専")&amp;$C1822,IF($B1822=8,$C1822&amp;"（"&amp;$D1822&amp;"）",IF($B1822=9,$D1822,""))))))</f>
        <v>三田高等学校</v>
      </c>
    </row>
    <row r="1823" spans="1:8">
      <c r="A1823" s="4">
        <v>2</v>
      </c>
      <c r="B1823" s="7">
        <v>1</v>
      </c>
      <c r="C1823" s="7" t="str">
        <f t="shared" si="56"/>
        <v>高等学校</v>
      </c>
      <c r="D1823" s="7" t="s">
        <v>8106</v>
      </c>
      <c r="E1823" s="8" t="s">
        <v>8107</v>
      </c>
      <c r="F1823" s="4" t="str">
        <f>IFERROR(IF(VALUE(LEFT($E1823,5))&gt;50000,"",_xlfn.XLOOKUP(IF(VALUE(LEFT($E1823,2))&gt;9,VALUE(LEFT($E1823,2)),"0"&amp;VALUE(LEFT($E1823,2))),Sheet1!$E:$E,Sheet1!$F:$F)),"")</f>
        <v>東京都</v>
      </c>
      <c r="G1823" s="4" t="str">
        <f t="shared" si="57"/>
        <v>公立</v>
      </c>
      <c r="H1823" s="7" t="str">
        <f>IF($D1823="上記以外の高等学校等",_xlfn.XLOOKUP(IF(VALUE(LEFT($E1823,2))&gt;10,VALUE(LEFT($E1823,2)),"0"&amp;VALUE(LEFT($E1823,2))),Sheet1!$E:$E,Sheet1!$F:$F)&amp;"所在の"&amp;$D1823,IF(OR($B1823=1,$B1823=2),$D1823&amp;$C1823,IF($B1823=3,$D1823&amp;"学校",IF($B1823=6,_xlfn.TEXTBEFORE($D1823,"高専")&amp;$C1823,IF($B1823=8,$C1823&amp;"（"&amp;$D1823&amp;"）",IF($B1823=9,$D1823,""))))))</f>
        <v>南葛飾高等学校</v>
      </c>
    </row>
    <row r="1824" spans="1:8">
      <c r="A1824" s="4">
        <v>2</v>
      </c>
      <c r="B1824" s="7">
        <v>1</v>
      </c>
      <c r="C1824" s="7" t="str">
        <f t="shared" si="56"/>
        <v>高等学校</v>
      </c>
      <c r="D1824" s="7" t="s">
        <v>8104</v>
      </c>
      <c r="E1824" s="8" t="s">
        <v>8105</v>
      </c>
      <c r="F1824" s="4" t="str">
        <f>IFERROR(IF(VALUE(LEFT($E1824,5))&gt;50000,"",_xlfn.XLOOKUP(IF(VALUE(LEFT($E1824,2))&gt;9,VALUE(LEFT($E1824,2)),"0"&amp;VALUE(LEFT($E1824,2))),Sheet1!$E:$E,Sheet1!$F:$F)),"")</f>
        <v>東京都</v>
      </c>
      <c r="G1824" s="4" t="str">
        <f t="shared" si="57"/>
        <v>公立</v>
      </c>
      <c r="H1824" s="7" t="str">
        <f>IF($D1824="上記以外の高等学校等",_xlfn.XLOOKUP(IF(VALUE(LEFT($E1824,2))&gt;10,VALUE(LEFT($E1824,2)),"0"&amp;VALUE(LEFT($E1824,2))),Sheet1!$E:$E,Sheet1!$F:$F)&amp;"所在の"&amp;$D1824,IF(OR($B1824=1,$B1824=2),$D1824&amp;$C1824,IF($B1824=3,$D1824&amp;"学校",IF($B1824=6,_xlfn.TEXTBEFORE($D1824,"高専")&amp;$C1824,IF($B1824=8,$C1824&amp;"（"&amp;$D1824&amp;"）",IF($B1824=9,$D1824,""))))))</f>
        <v>三宅高等学校</v>
      </c>
    </row>
    <row r="1825" spans="1:8">
      <c r="A1825" s="4">
        <v>2</v>
      </c>
      <c r="B1825" s="7">
        <v>1</v>
      </c>
      <c r="C1825" s="7" t="str">
        <f t="shared" si="56"/>
        <v>高等学校</v>
      </c>
      <c r="D1825" s="7" t="s">
        <v>8102</v>
      </c>
      <c r="E1825" s="8" t="s">
        <v>8103</v>
      </c>
      <c r="F1825" s="4" t="str">
        <f>IFERROR(IF(VALUE(LEFT($E1825,5))&gt;50000,"",_xlfn.XLOOKUP(IF(VALUE(LEFT($E1825,2))&gt;9,VALUE(LEFT($E1825,2)),"0"&amp;VALUE(LEFT($E1825,2))),Sheet1!$E:$E,Sheet1!$F:$F)),"")</f>
        <v>東京都</v>
      </c>
      <c r="G1825" s="4" t="str">
        <f t="shared" si="57"/>
        <v>公立</v>
      </c>
      <c r="H1825" s="7" t="str">
        <f>IF($D1825="上記以外の高等学校等",_xlfn.XLOOKUP(IF(VALUE(LEFT($E1825,2))&gt;10,VALUE(LEFT($E1825,2)),"0"&amp;VALUE(LEFT($E1825,2))),Sheet1!$E:$E,Sheet1!$F:$F)&amp;"所在の"&amp;$D1825,IF(OR($B1825=1,$B1825=2),$D1825&amp;$C1825,IF($B1825=3,$D1825&amp;"学校",IF($B1825=6,_xlfn.TEXTBEFORE($D1825,"高専")&amp;$C1825,IF($B1825=8,$C1825&amp;"（"&amp;$D1825&amp;"）",IF($B1825=9,$D1825,""))))))</f>
        <v>向丘高等学校</v>
      </c>
    </row>
    <row r="1826" spans="1:8">
      <c r="A1826" s="4">
        <v>2</v>
      </c>
      <c r="B1826" s="7">
        <v>1</v>
      </c>
      <c r="C1826" s="7" t="str">
        <f t="shared" si="56"/>
        <v>高等学校</v>
      </c>
      <c r="D1826" s="7" t="s">
        <v>8100</v>
      </c>
      <c r="E1826" s="8" t="s">
        <v>8101</v>
      </c>
      <c r="F1826" s="4" t="str">
        <f>IFERROR(IF(VALUE(LEFT($E1826,5))&gt;50000,"",_xlfn.XLOOKUP(IF(VALUE(LEFT($E1826,2))&gt;9,VALUE(LEFT($E1826,2)),"0"&amp;VALUE(LEFT($E1826,2))),Sheet1!$E:$E,Sheet1!$F:$F)),"")</f>
        <v>東京都</v>
      </c>
      <c r="G1826" s="4" t="str">
        <f t="shared" si="57"/>
        <v>公立</v>
      </c>
      <c r="H1826" s="7" t="str">
        <f>IF($D1826="上記以外の高等学校等",_xlfn.XLOOKUP(IF(VALUE(LEFT($E1826,2))&gt;10,VALUE(LEFT($E1826,2)),"0"&amp;VALUE(LEFT($E1826,2))),Sheet1!$E:$E,Sheet1!$F:$F)&amp;"所在の"&amp;$D1826,IF(OR($B1826=1,$B1826=2),$D1826&amp;$C1826,IF($B1826=3,$D1826&amp;"学校",IF($B1826=6,_xlfn.TEXTBEFORE($D1826,"高専")&amp;$C1826,IF($B1826=8,$C1826&amp;"（"&amp;$D1826&amp;"）",IF($B1826=9,$D1826,""))))))</f>
        <v>武蔵（都立）高等学校</v>
      </c>
    </row>
    <row r="1827" spans="1:8">
      <c r="A1827" s="4">
        <v>2</v>
      </c>
      <c r="B1827" s="7">
        <v>1</v>
      </c>
      <c r="C1827" s="7" t="str">
        <f t="shared" si="56"/>
        <v>高等学校</v>
      </c>
      <c r="D1827" s="7" t="s">
        <v>8098</v>
      </c>
      <c r="E1827" s="8" t="s">
        <v>8099</v>
      </c>
      <c r="F1827" s="4" t="str">
        <f>IFERROR(IF(VALUE(LEFT($E1827,5))&gt;50000,"",_xlfn.XLOOKUP(IF(VALUE(LEFT($E1827,2))&gt;9,VALUE(LEFT($E1827,2)),"0"&amp;VALUE(LEFT($E1827,2))),Sheet1!$E:$E,Sheet1!$F:$F)),"")</f>
        <v>東京都</v>
      </c>
      <c r="G1827" s="4" t="str">
        <f t="shared" si="57"/>
        <v>公立</v>
      </c>
      <c r="H1827" s="7" t="str">
        <f>IF($D1827="上記以外の高等学校等",_xlfn.XLOOKUP(IF(VALUE(LEFT($E1827,2))&gt;10,VALUE(LEFT($E1827,2)),"0"&amp;VALUE(LEFT($E1827,2))),Sheet1!$E:$E,Sheet1!$F:$F)&amp;"所在の"&amp;$D1827,IF(OR($B1827=1,$B1827=2),$D1827&amp;$C1827,IF($B1827=3,$D1827&amp;"学校",IF($B1827=6,_xlfn.TEXTBEFORE($D1827,"高専")&amp;$C1827,IF($B1827=8,$C1827&amp;"（"&amp;$D1827&amp;"）",IF($B1827=9,$D1827,""))))))</f>
        <v>武蔵丘高等学校</v>
      </c>
    </row>
    <row r="1828" spans="1:8">
      <c r="A1828" s="4">
        <v>2</v>
      </c>
      <c r="B1828" s="7">
        <v>1</v>
      </c>
      <c r="C1828" s="7" t="str">
        <f t="shared" si="56"/>
        <v>高等学校</v>
      </c>
      <c r="D1828" s="7" t="s">
        <v>8096</v>
      </c>
      <c r="E1828" s="8" t="s">
        <v>8097</v>
      </c>
      <c r="F1828" s="4" t="str">
        <f>IFERROR(IF(VALUE(LEFT($E1828,5))&gt;50000,"",_xlfn.XLOOKUP(IF(VALUE(LEFT($E1828,2))&gt;9,VALUE(LEFT($E1828,2)),"0"&amp;VALUE(LEFT($E1828,2))),Sheet1!$E:$E,Sheet1!$F:$F)),"")</f>
        <v>東京都</v>
      </c>
      <c r="G1828" s="4" t="str">
        <f t="shared" si="57"/>
        <v>公立</v>
      </c>
      <c r="H1828" s="7" t="str">
        <f>IF($D1828="上記以外の高等学校等",_xlfn.XLOOKUP(IF(VALUE(LEFT($E1828,2))&gt;10,VALUE(LEFT($E1828,2)),"0"&amp;VALUE(LEFT($E1828,2))),Sheet1!$E:$E,Sheet1!$F:$F)&amp;"所在の"&amp;$D1828,IF(OR($B1828=1,$B1828=2),$D1828&amp;$C1828,IF($B1828=3,$D1828&amp;"学校",IF($B1828=6,_xlfn.TEXTBEFORE($D1828,"高専")&amp;$C1828,IF($B1828=8,$C1828&amp;"（"&amp;$D1828&amp;"）",IF($B1828=9,$D1828,""))))))</f>
        <v>武蔵村山高等学校</v>
      </c>
    </row>
    <row r="1829" spans="1:8">
      <c r="A1829" s="4">
        <v>2</v>
      </c>
      <c r="B1829" s="7">
        <v>1</v>
      </c>
      <c r="C1829" s="7" t="str">
        <f t="shared" si="56"/>
        <v>高等学校</v>
      </c>
      <c r="D1829" s="7" t="s">
        <v>8094</v>
      </c>
      <c r="E1829" s="8" t="s">
        <v>8095</v>
      </c>
      <c r="F1829" s="4" t="str">
        <f>IFERROR(IF(VALUE(LEFT($E1829,5))&gt;50000,"",_xlfn.XLOOKUP(IF(VALUE(LEFT($E1829,2))&gt;9,VALUE(LEFT($E1829,2)),"0"&amp;VALUE(LEFT($E1829,2))),Sheet1!$E:$E,Sheet1!$F:$F)),"")</f>
        <v>東京都</v>
      </c>
      <c r="G1829" s="4" t="str">
        <f t="shared" si="57"/>
        <v>公立</v>
      </c>
      <c r="H1829" s="7" t="str">
        <f>IF($D1829="上記以外の高等学校等",_xlfn.XLOOKUP(IF(VALUE(LEFT($E1829,2))&gt;10,VALUE(LEFT($E1829,2)),"0"&amp;VALUE(LEFT($E1829,2))),Sheet1!$E:$E,Sheet1!$F:$F)&amp;"所在の"&amp;$D1829,IF(OR($B1829=1,$B1829=2),$D1829&amp;$C1829,IF($B1829=3,$D1829&amp;"学校",IF($B1829=6,_xlfn.TEXTBEFORE($D1829,"高専")&amp;$C1829,IF($B1829=8,$C1829&amp;"（"&amp;$D1829&amp;"）",IF($B1829=9,$D1829,""))))))</f>
        <v>目黒（都立）高等学校</v>
      </c>
    </row>
    <row r="1830" spans="1:8">
      <c r="A1830" s="4">
        <v>2</v>
      </c>
      <c r="B1830" s="7">
        <v>1</v>
      </c>
      <c r="C1830" s="7" t="str">
        <f t="shared" si="56"/>
        <v>高等学校</v>
      </c>
      <c r="D1830" s="7" t="s">
        <v>8092</v>
      </c>
      <c r="E1830" s="8" t="s">
        <v>8093</v>
      </c>
      <c r="F1830" s="4" t="str">
        <f>IFERROR(IF(VALUE(LEFT($E1830,5))&gt;50000,"",_xlfn.XLOOKUP(IF(VALUE(LEFT($E1830,2))&gt;9,VALUE(LEFT($E1830,2)),"0"&amp;VALUE(LEFT($E1830,2))),Sheet1!$E:$E,Sheet1!$F:$F)),"")</f>
        <v>東京都</v>
      </c>
      <c r="G1830" s="4" t="str">
        <f t="shared" si="57"/>
        <v>公立</v>
      </c>
      <c r="H1830" s="7" t="str">
        <f>IF($D1830="上記以外の高等学校等",_xlfn.XLOOKUP(IF(VALUE(LEFT($E1830,2))&gt;10,VALUE(LEFT($E1830,2)),"0"&amp;VALUE(LEFT($E1830,2))),Sheet1!$E:$E,Sheet1!$F:$F)&amp;"所在の"&amp;$D1830,IF(OR($B1830=1,$B1830=2),$D1830&amp;$C1830,IF($B1830=3,$D1830&amp;"学校",IF($B1830=6,_xlfn.TEXTBEFORE($D1830,"高専")&amp;$C1830,IF($B1830=8,$C1830&amp;"（"&amp;$D1830&amp;"）",IF($B1830=9,$D1830,""))))))</f>
        <v>紅葉川高等学校</v>
      </c>
    </row>
    <row r="1831" spans="1:8">
      <c r="A1831" s="4">
        <v>2</v>
      </c>
      <c r="B1831" s="7">
        <v>1</v>
      </c>
      <c r="C1831" s="7" t="str">
        <f t="shared" si="56"/>
        <v>高等学校</v>
      </c>
      <c r="D1831" s="7" t="s">
        <v>8090</v>
      </c>
      <c r="E1831" s="8" t="s">
        <v>8091</v>
      </c>
      <c r="F1831" s="4" t="str">
        <f>IFERROR(IF(VALUE(LEFT($E1831,5))&gt;50000,"",_xlfn.XLOOKUP(IF(VALUE(LEFT($E1831,2))&gt;9,VALUE(LEFT($E1831,2)),"0"&amp;VALUE(LEFT($E1831,2))),Sheet1!$E:$E,Sheet1!$F:$F)),"")</f>
        <v>東京都</v>
      </c>
      <c r="G1831" s="4" t="str">
        <f t="shared" si="57"/>
        <v>公立</v>
      </c>
      <c r="H1831" s="7" t="str">
        <f>IF($D1831="上記以外の高等学校等",_xlfn.XLOOKUP(IF(VALUE(LEFT($E1831,2))&gt;10,VALUE(LEFT($E1831,2)),"0"&amp;VALUE(LEFT($E1831,2))),Sheet1!$E:$E,Sheet1!$F:$F)&amp;"所在の"&amp;$D1831,IF(OR($B1831=1,$B1831=2),$D1831&amp;$C1831,IF($B1831=3,$D1831&amp;"学校",IF($B1831=6,_xlfn.TEXTBEFORE($D1831,"高専")&amp;$C1831,IF($B1831=8,$C1831&amp;"（"&amp;$D1831&amp;"）",IF($B1831=9,$D1831,""))))))</f>
        <v>八潮高等学校</v>
      </c>
    </row>
    <row r="1832" spans="1:8">
      <c r="A1832" s="4">
        <v>2</v>
      </c>
      <c r="B1832" s="7">
        <v>1</v>
      </c>
      <c r="C1832" s="7" t="str">
        <f t="shared" si="56"/>
        <v>高等学校</v>
      </c>
      <c r="D1832" s="7" t="s">
        <v>8088</v>
      </c>
      <c r="E1832" s="8" t="s">
        <v>8089</v>
      </c>
      <c r="F1832" s="4" t="str">
        <f>IFERROR(IF(VALUE(LEFT($E1832,5))&gt;50000,"",_xlfn.XLOOKUP(IF(VALUE(LEFT($E1832,2))&gt;9,VALUE(LEFT($E1832,2)),"0"&amp;VALUE(LEFT($E1832,2))),Sheet1!$E:$E,Sheet1!$F:$F)),"")</f>
        <v>東京都</v>
      </c>
      <c r="G1832" s="4" t="str">
        <f t="shared" si="57"/>
        <v>公立</v>
      </c>
      <c r="H1832" s="7" t="str">
        <f>IF($D1832="上記以外の高等学校等",_xlfn.XLOOKUP(IF(VALUE(LEFT($E1832,2))&gt;10,VALUE(LEFT($E1832,2)),"0"&amp;VALUE(LEFT($E1832,2))),Sheet1!$E:$E,Sheet1!$F:$F)&amp;"所在の"&amp;$D1832,IF(OR($B1832=1,$B1832=2),$D1832&amp;$C1832,IF($B1832=3,$D1832&amp;"学校",IF($B1832=6,_xlfn.TEXTBEFORE($D1832,"高専")&amp;$C1832,IF($B1832=8,$C1832&amp;"（"&amp;$D1832&amp;"）",IF($B1832=9,$D1832,""))))))</f>
        <v>雪谷高等学校</v>
      </c>
    </row>
    <row r="1833" spans="1:8">
      <c r="A1833" s="4">
        <v>2</v>
      </c>
      <c r="B1833" s="7">
        <v>1</v>
      </c>
      <c r="C1833" s="7" t="str">
        <f t="shared" si="56"/>
        <v>高等学校</v>
      </c>
      <c r="D1833" s="7" t="s">
        <v>8086</v>
      </c>
      <c r="E1833" s="8" t="s">
        <v>8087</v>
      </c>
      <c r="F1833" s="4" t="str">
        <f>IFERROR(IF(VALUE(LEFT($E1833,5))&gt;50000,"",_xlfn.XLOOKUP(IF(VALUE(LEFT($E1833,2))&gt;9,VALUE(LEFT($E1833,2)),"0"&amp;VALUE(LEFT($E1833,2))),Sheet1!$E:$E,Sheet1!$F:$F)),"")</f>
        <v>東京都</v>
      </c>
      <c r="G1833" s="4" t="str">
        <f t="shared" si="57"/>
        <v>公立</v>
      </c>
      <c r="H1833" s="7" t="str">
        <f>IF($D1833="上記以外の高等学校等",_xlfn.XLOOKUP(IF(VALUE(LEFT($E1833,2))&gt;10,VALUE(LEFT($E1833,2)),"0"&amp;VALUE(LEFT($E1833,2))),Sheet1!$E:$E,Sheet1!$F:$F)&amp;"所在の"&amp;$D1833,IF(OR($B1833=1,$B1833=2),$D1833&amp;$C1833,IF($B1833=3,$D1833&amp;"学校",IF($B1833=6,_xlfn.TEXTBEFORE($D1833,"高専")&amp;$C1833,IF($B1833=8,$C1833&amp;"（"&amp;$D1833&amp;"）",IF($B1833=9,$D1833,""))))))</f>
        <v>両国高等学校</v>
      </c>
    </row>
    <row r="1834" spans="1:8">
      <c r="A1834" s="4">
        <v>2</v>
      </c>
      <c r="B1834" s="7">
        <v>1</v>
      </c>
      <c r="C1834" s="7" t="str">
        <f t="shared" si="56"/>
        <v>高等学校</v>
      </c>
      <c r="D1834" s="7" t="s">
        <v>8084</v>
      </c>
      <c r="E1834" s="8" t="s">
        <v>8085</v>
      </c>
      <c r="F1834" s="4" t="str">
        <f>IFERROR(IF(VALUE(LEFT($E1834,5))&gt;50000,"",_xlfn.XLOOKUP(IF(VALUE(LEFT($E1834,2))&gt;9,VALUE(LEFT($E1834,2)),"0"&amp;VALUE(LEFT($E1834,2))),Sheet1!$E:$E,Sheet1!$F:$F)),"")</f>
        <v>東京都</v>
      </c>
      <c r="G1834" s="4" t="str">
        <f t="shared" si="57"/>
        <v>公立</v>
      </c>
      <c r="H1834" s="7" t="str">
        <f>IF($D1834="上記以外の高等学校等",_xlfn.XLOOKUP(IF(VALUE(LEFT($E1834,2))&gt;10,VALUE(LEFT($E1834,2)),"0"&amp;VALUE(LEFT($E1834,2))),Sheet1!$E:$E,Sheet1!$F:$F)&amp;"所在の"&amp;$D1834,IF(OR($B1834=1,$B1834=2),$D1834&amp;$C1834,IF($B1834=3,$D1834&amp;"学校",IF($B1834=6,_xlfn.TEXTBEFORE($D1834,"高専")&amp;$C1834,IF($B1834=8,$C1834&amp;"（"&amp;$D1834&amp;"）",IF($B1834=9,$D1834,""))))))</f>
        <v>青井高等学校</v>
      </c>
    </row>
    <row r="1835" spans="1:8">
      <c r="A1835" s="4">
        <v>2</v>
      </c>
      <c r="B1835" s="7">
        <v>1</v>
      </c>
      <c r="C1835" s="7" t="str">
        <f t="shared" si="56"/>
        <v>高等学校</v>
      </c>
      <c r="D1835" s="7" t="s">
        <v>8082</v>
      </c>
      <c r="E1835" s="8" t="s">
        <v>8083</v>
      </c>
      <c r="F1835" s="4" t="str">
        <f>IFERROR(IF(VALUE(LEFT($E1835,5))&gt;50000,"",_xlfn.XLOOKUP(IF(VALUE(LEFT($E1835,2))&gt;9,VALUE(LEFT($E1835,2)),"0"&amp;VALUE(LEFT($E1835,2))),Sheet1!$E:$E,Sheet1!$F:$F)),"")</f>
        <v>東京都</v>
      </c>
      <c r="G1835" s="4" t="str">
        <f t="shared" si="57"/>
        <v>公立</v>
      </c>
      <c r="H1835" s="7" t="str">
        <f>IF($D1835="上記以外の高等学校等",_xlfn.XLOOKUP(IF(VALUE(LEFT($E1835,2))&gt;10,VALUE(LEFT($E1835,2)),"0"&amp;VALUE(LEFT($E1835,2))),Sheet1!$E:$E,Sheet1!$F:$F)&amp;"所在の"&amp;$D1835,IF(OR($B1835=1,$B1835=2),$D1835&amp;$C1835,IF($B1835=3,$D1835&amp;"学校",IF($B1835=6,_xlfn.TEXTBEFORE($D1835,"高専")&amp;$C1835,IF($B1835=8,$C1835&amp;"（"&amp;$D1835&amp;"）",IF($B1835=9,$D1835,""))))))</f>
        <v>篠崎高等学校</v>
      </c>
    </row>
    <row r="1836" spans="1:8">
      <c r="A1836" s="4">
        <v>2</v>
      </c>
      <c r="B1836" s="7">
        <v>1</v>
      </c>
      <c r="C1836" s="7" t="str">
        <f t="shared" si="56"/>
        <v>高等学校</v>
      </c>
      <c r="D1836" s="7" t="s">
        <v>8080</v>
      </c>
      <c r="E1836" s="8" t="s">
        <v>8081</v>
      </c>
      <c r="F1836" s="4" t="str">
        <f>IFERROR(IF(VALUE(LEFT($E1836,5))&gt;50000,"",_xlfn.XLOOKUP(IF(VALUE(LEFT($E1836,2))&gt;9,VALUE(LEFT($E1836,2)),"0"&amp;VALUE(LEFT($E1836,2))),Sheet1!$E:$E,Sheet1!$F:$F)),"")</f>
        <v>東京都</v>
      </c>
      <c r="G1836" s="4" t="str">
        <f t="shared" si="57"/>
        <v>公立</v>
      </c>
      <c r="H1836" s="7" t="str">
        <f>IF($D1836="上記以外の高等学校等",_xlfn.XLOOKUP(IF(VALUE(LEFT($E1836,2))&gt;10,VALUE(LEFT($E1836,2)),"0"&amp;VALUE(LEFT($E1836,2))),Sheet1!$E:$E,Sheet1!$F:$F)&amp;"所在の"&amp;$D1836,IF(OR($B1836=1,$B1836=2),$D1836&amp;$C1836,IF($B1836=3,$D1836&amp;"学校",IF($B1836=6,_xlfn.TEXTBEFORE($D1836,"高専")&amp;$C1836,IF($B1836=8,$C1836&amp;"（"&amp;$D1836&amp;"）",IF($B1836=9,$D1836,""))))))</f>
        <v>小平西高等学校</v>
      </c>
    </row>
    <row r="1837" spans="1:8">
      <c r="A1837" s="4">
        <v>2</v>
      </c>
      <c r="B1837" s="7">
        <v>1</v>
      </c>
      <c r="C1837" s="7" t="str">
        <f t="shared" si="56"/>
        <v>高等学校</v>
      </c>
      <c r="D1837" s="7" t="s">
        <v>8078</v>
      </c>
      <c r="E1837" s="8" t="s">
        <v>8079</v>
      </c>
      <c r="F1837" s="4" t="str">
        <f>IFERROR(IF(VALUE(LEFT($E1837,5))&gt;50000,"",_xlfn.XLOOKUP(IF(VALUE(LEFT($E1837,2))&gt;9,VALUE(LEFT($E1837,2)),"0"&amp;VALUE(LEFT($E1837,2))),Sheet1!$E:$E,Sheet1!$F:$F)),"")</f>
        <v>東京都</v>
      </c>
      <c r="G1837" s="4" t="str">
        <f t="shared" si="57"/>
        <v>公立</v>
      </c>
      <c r="H1837" s="7" t="str">
        <f>IF($D1837="上記以外の高等学校等",_xlfn.XLOOKUP(IF(VALUE(LEFT($E1837,2))&gt;10,VALUE(LEFT($E1837,2)),"0"&amp;VALUE(LEFT($E1837,2))),Sheet1!$E:$E,Sheet1!$F:$F)&amp;"所在の"&amp;$D1837,IF(OR($B1837=1,$B1837=2),$D1837&amp;$C1837,IF($B1837=3,$D1837&amp;"学校",IF($B1837=6,_xlfn.TEXTBEFORE($D1837,"高専")&amp;$C1837,IF($B1837=8,$C1837&amp;"（"&amp;$D1837&amp;"）",IF($B1837=9,$D1837,""))))))</f>
        <v>調布南高等学校</v>
      </c>
    </row>
    <row r="1838" spans="1:8">
      <c r="A1838" s="4">
        <v>2</v>
      </c>
      <c r="B1838" s="7">
        <v>1</v>
      </c>
      <c r="C1838" s="7" t="str">
        <f t="shared" si="56"/>
        <v>高等学校</v>
      </c>
      <c r="D1838" s="7" t="s">
        <v>8076</v>
      </c>
      <c r="E1838" s="8" t="s">
        <v>8077</v>
      </c>
      <c r="F1838" s="4" t="str">
        <f>IFERROR(IF(VALUE(LEFT($E1838,5))&gt;50000,"",_xlfn.XLOOKUP(IF(VALUE(LEFT($E1838,2))&gt;9,VALUE(LEFT($E1838,2)),"0"&amp;VALUE(LEFT($E1838,2))),Sheet1!$E:$E,Sheet1!$F:$F)),"")</f>
        <v>東京都</v>
      </c>
      <c r="G1838" s="4" t="str">
        <f t="shared" si="57"/>
        <v>公立</v>
      </c>
      <c r="H1838" s="7" t="str">
        <f>IF($D1838="上記以外の高等学校等",_xlfn.XLOOKUP(IF(VALUE(LEFT($E1838,2))&gt;10,VALUE(LEFT($E1838,2)),"0"&amp;VALUE(LEFT($E1838,2))),Sheet1!$E:$E,Sheet1!$F:$F)&amp;"所在の"&amp;$D1838,IF(OR($B1838=1,$B1838=2),$D1838&amp;$C1838,IF($B1838=3,$D1838&amp;"学校",IF($B1838=6,_xlfn.TEXTBEFORE($D1838,"高専")&amp;$C1838,IF($B1838=8,$C1838&amp;"（"&amp;$D1838&amp;"）",IF($B1838=9,$D1838,""))))))</f>
        <v>羽村高等学校</v>
      </c>
    </row>
    <row r="1839" spans="1:8">
      <c r="A1839" s="4">
        <v>2</v>
      </c>
      <c r="B1839" s="7">
        <v>1</v>
      </c>
      <c r="C1839" s="7" t="str">
        <f t="shared" si="56"/>
        <v>高等学校</v>
      </c>
      <c r="D1839" s="7" t="s">
        <v>8074</v>
      </c>
      <c r="E1839" s="8" t="s">
        <v>8075</v>
      </c>
      <c r="F1839" s="4" t="str">
        <f>IFERROR(IF(VALUE(LEFT($E1839,5))&gt;50000,"",_xlfn.XLOOKUP(IF(VALUE(LEFT($E1839,2))&gt;9,VALUE(LEFT($E1839,2)),"0"&amp;VALUE(LEFT($E1839,2))),Sheet1!$E:$E,Sheet1!$F:$F)),"")</f>
        <v>東京都</v>
      </c>
      <c r="G1839" s="4" t="str">
        <f t="shared" si="57"/>
        <v>公立</v>
      </c>
      <c r="H1839" s="7" t="str">
        <f>IF($D1839="上記以外の高等学校等",_xlfn.XLOOKUP(IF(VALUE(LEFT($E1839,2))&gt;10,VALUE(LEFT($E1839,2)),"0"&amp;VALUE(LEFT($E1839,2))),Sheet1!$E:$E,Sheet1!$F:$F)&amp;"所在の"&amp;$D1839,IF(OR($B1839=1,$B1839=2),$D1839&amp;$C1839,IF($B1839=3,$D1839&amp;"学校",IF($B1839=6,_xlfn.TEXTBEFORE($D1839,"高専")&amp;$C1839,IF($B1839=8,$C1839&amp;"（"&amp;$D1839&amp;"）",IF($B1839=9,$D1839,""))))))</f>
        <v>秋留台高等学校</v>
      </c>
    </row>
    <row r="1840" spans="1:8">
      <c r="A1840" s="4">
        <v>2</v>
      </c>
      <c r="B1840" s="7">
        <v>1</v>
      </c>
      <c r="C1840" s="7" t="str">
        <f t="shared" si="56"/>
        <v>高等学校</v>
      </c>
      <c r="D1840" s="7" t="s">
        <v>8072</v>
      </c>
      <c r="E1840" s="8" t="s">
        <v>8073</v>
      </c>
      <c r="F1840" s="4" t="str">
        <f>IFERROR(IF(VALUE(LEFT($E1840,5))&gt;50000,"",_xlfn.XLOOKUP(IF(VALUE(LEFT($E1840,2))&gt;9,VALUE(LEFT($E1840,2)),"0"&amp;VALUE(LEFT($E1840,2))),Sheet1!$E:$E,Sheet1!$F:$F)),"")</f>
        <v>東京都</v>
      </c>
      <c r="G1840" s="4" t="str">
        <f t="shared" si="57"/>
        <v>公立</v>
      </c>
      <c r="H1840" s="7" t="str">
        <f>IF($D1840="上記以外の高等学校等",_xlfn.XLOOKUP(IF(VALUE(LEFT($E1840,2))&gt;10,VALUE(LEFT($E1840,2)),"0"&amp;VALUE(LEFT($E1840,2))),Sheet1!$E:$E,Sheet1!$F:$F)&amp;"所在の"&amp;$D1840,IF(OR($B1840=1,$B1840=2),$D1840&amp;$C1840,IF($B1840=3,$D1840&amp;"学校",IF($B1840=6,_xlfn.TEXTBEFORE($D1840,"高専")&amp;$C1840,IF($B1840=8,$C1840&amp;"（"&amp;$D1840&amp;"）",IF($B1840=9,$D1840,""))))))</f>
        <v>蒲田高等学校</v>
      </c>
    </row>
    <row r="1841" spans="1:8">
      <c r="A1841" s="4">
        <v>2</v>
      </c>
      <c r="B1841" s="7">
        <v>1</v>
      </c>
      <c r="C1841" s="7" t="str">
        <f t="shared" si="56"/>
        <v>高等学校</v>
      </c>
      <c r="D1841" s="7" t="s">
        <v>2054</v>
      </c>
      <c r="E1841" s="8" t="s">
        <v>8071</v>
      </c>
      <c r="F1841" s="4" t="str">
        <f>IFERROR(IF(VALUE(LEFT($E1841,5))&gt;50000,"",_xlfn.XLOOKUP(IF(VALUE(LEFT($E1841,2))&gt;9,VALUE(LEFT($E1841,2)),"0"&amp;VALUE(LEFT($E1841,2))),Sheet1!$E:$E,Sheet1!$F:$F)),"")</f>
        <v>東京都</v>
      </c>
      <c r="G1841" s="4" t="str">
        <f t="shared" si="57"/>
        <v>公立</v>
      </c>
      <c r="H1841" s="7" t="str">
        <f>IF($D1841="上記以外の高等学校等",_xlfn.XLOOKUP(IF(VALUE(LEFT($E1841,2))&gt;10,VALUE(LEFT($E1841,2)),"0"&amp;VALUE(LEFT($E1841,2))),Sheet1!$E:$E,Sheet1!$F:$F)&amp;"所在の"&amp;$D1841,IF(OR($B1841=1,$B1841=2),$D1841&amp;$C1841,IF($B1841=3,$D1841&amp;"学校",IF($B1841=6,_xlfn.TEXTBEFORE($D1841,"高専")&amp;$C1841,IF($B1841=8,$C1841&amp;"（"&amp;$D1841&amp;"）",IF($B1841=9,$D1841,""))))))</f>
        <v>城東高等学校</v>
      </c>
    </row>
    <row r="1842" spans="1:8">
      <c r="A1842" s="4">
        <v>2</v>
      </c>
      <c r="B1842" s="7">
        <v>1</v>
      </c>
      <c r="C1842" s="7" t="str">
        <f t="shared" si="56"/>
        <v>高等学校</v>
      </c>
      <c r="D1842" s="7" t="s">
        <v>8069</v>
      </c>
      <c r="E1842" s="8" t="s">
        <v>8070</v>
      </c>
      <c r="F1842" s="4" t="str">
        <f>IFERROR(IF(VALUE(LEFT($E1842,5))&gt;50000,"",_xlfn.XLOOKUP(IF(VALUE(LEFT($E1842,2))&gt;9,VALUE(LEFT($E1842,2)),"0"&amp;VALUE(LEFT($E1842,2))),Sheet1!$E:$E,Sheet1!$F:$F)),"")</f>
        <v>東京都</v>
      </c>
      <c r="G1842" s="4" t="str">
        <f t="shared" si="57"/>
        <v>公立</v>
      </c>
      <c r="H1842" s="7" t="str">
        <f>IF($D1842="上記以外の高等学校等",_xlfn.XLOOKUP(IF(VALUE(LEFT($E1842,2))&gt;10,VALUE(LEFT($E1842,2)),"0"&amp;VALUE(LEFT($E1842,2))),Sheet1!$E:$E,Sheet1!$F:$F)&amp;"所在の"&amp;$D1842,IF(OR($B1842=1,$B1842=2),$D1842&amp;$C1842,IF($B1842=3,$D1842&amp;"学校",IF($B1842=6,_xlfn.TEXTBEFORE($D1842,"高専")&amp;$C1842,IF($B1842=8,$C1842&amp;"（"&amp;$D1842&amp;"）",IF($B1842=9,$D1842,""))))))</f>
        <v>八王子北高等学校</v>
      </c>
    </row>
    <row r="1843" spans="1:8">
      <c r="A1843" s="4">
        <v>2</v>
      </c>
      <c r="B1843" s="7">
        <v>1</v>
      </c>
      <c r="C1843" s="7" t="str">
        <f t="shared" si="56"/>
        <v>高等学校</v>
      </c>
      <c r="D1843" s="7" t="s">
        <v>8067</v>
      </c>
      <c r="E1843" s="8" t="s">
        <v>8068</v>
      </c>
      <c r="F1843" s="4" t="str">
        <f>IFERROR(IF(VALUE(LEFT($E1843,5))&gt;50000,"",_xlfn.XLOOKUP(IF(VALUE(LEFT($E1843,2))&gt;9,VALUE(LEFT($E1843,2)),"0"&amp;VALUE(LEFT($E1843,2))),Sheet1!$E:$E,Sheet1!$F:$F)),"")</f>
        <v>東京都</v>
      </c>
      <c r="G1843" s="4" t="str">
        <f t="shared" si="57"/>
        <v>公立</v>
      </c>
      <c r="H1843" s="7" t="str">
        <f>IF($D1843="上記以外の高等学校等",_xlfn.XLOOKUP(IF(VALUE(LEFT($E1843,2))&gt;10,VALUE(LEFT($E1843,2)),"0"&amp;VALUE(LEFT($E1843,2))),Sheet1!$E:$E,Sheet1!$F:$F)&amp;"所在の"&amp;$D1843,IF(OR($B1843=1,$B1843=2),$D1843&amp;$C1843,IF($B1843=3,$D1843&amp;"学校",IF($B1843=6,_xlfn.TEXTBEFORE($D1843,"高専")&amp;$C1843,IF($B1843=8,$C1843&amp;"（"&amp;$D1843&amp;"）",IF($B1843=9,$D1843,""))))))</f>
        <v>成瀬高等学校</v>
      </c>
    </row>
    <row r="1844" spans="1:8">
      <c r="A1844" s="4">
        <v>2</v>
      </c>
      <c r="B1844" s="7">
        <v>1</v>
      </c>
      <c r="C1844" s="7" t="str">
        <f t="shared" si="56"/>
        <v>高等学校</v>
      </c>
      <c r="D1844" s="7" t="s">
        <v>8065</v>
      </c>
      <c r="E1844" s="8" t="s">
        <v>8066</v>
      </c>
      <c r="F1844" s="4" t="str">
        <f>IFERROR(IF(VALUE(LEFT($E1844,5))&gt;50000,"",_xlfn.XLOOKUP(IF(VALUE(LEFT($E1844,2))&gt;9,VALUE(LEFT($E1844,2)),"0"&amp;VALUE(LEFT($E1844,2))),Sheet1!$E:$E,Sheet1!$F:$F)),"")</f>
        <v>東京都</v>
      </c>
      <c r="G1844" s="4" t="str">
        <f t="shared" si="57"/>
        <v>公立</v>
      </c>
      <c r="H1844" s="7" t="str">
        <f>IF($D1844="上記以外の高等学校等",_xlfn.XLOOKUP(IF(VALUE(LEFT($E1844,2))&gt;10,VALUE(LEFT($E1844,2)),"0"&amp;VALUE(LEFT($E1844,2))),Sheet1!$E:$E,Sheet1!$F:$F)&amp;"所在の"&amp;$D1844,IF(OR($B1844=1,$B1844=2),$D1844&amp;$C1844,IF($B1844=3,$D1844&amp;"学校",IF($B1844=6,_xlfn.TEXTBEFORE($D1844,"高専")&amp;$C1844,IF($B1844=8,$C1844&amp;"（"&amp;$D1844&amp;"）",IF($B1844=9,$D1844,""))))))</f>
        <v>拝島高等学校</v>
      </c>
    </row>
    <row r="1845" spans="1:8">
      <c r="A1845" s="4">
        <v>2</v>
      </c>
      <c r="B1845" s="7">
        <v>1</v>
      </c>
      <c r="C1845" s="7" t="str">
        <f t="shared" si="56"/>
        <v>高等学校</v>
      </c>
      <c r="D1845" s="7" t="s">
        <v>8063</v>
      </c>
      <c r="E1845" s="8" t="s">
        <v>8064</v>
      </c>
      <c r="F1845" s="4" t="str">
        <f>IFERROR(IF(VALUE(LEFT($E1845,5))&gt;50000,"",_xlfn.XLOOKUP(IF(VALUE(LEFT($E1845,2))&gt;9,VALUE(LEFT($E1845,2)),"0"&amp;VALUE(LEFT($E1845,2))),Sheet1!$E:$E,Sheet1!$F:$F)),"")</f>
        <v>東京都</v>
      </c>
      <c r="G1845" s="4" t="str">
        <f t="shared" si="57"/>
        <v>公立</v>
      </c>
      <c r="H1845" s="7" t="str">
        <f>IF($D1845="上記以外の高等学校等",_xlfn.XLOOKUP(IF(VALUE(LEFT($E1845,2))&gt;10,VALUE(LEFT($E1845,2)),"0"&amp;VALUE(LEFT($E1845,2))),Sheet1!$E:$E,Sheet1!$F:$F)&amp;"所在の"&amp;$D1845,IF(OR($B1845=1,$B1845=2),$D1845&amp;$C1845,IF($B1845=3,$D1845&amp;"学校",IF($B1845=6,_xlfn.TEXTBEFORE($D1845,"高専")&amp;$C1845,IF($B1845=8,$C1845&amp;"（"&amp;$D1845&amp;"）",IF($B1845=9,$D1845,""))))))</f>
        <v>足立新田高等学校</v>
      </c>
    </row>
    <row r="1846" spans="1:8">
      <c r="A1846" s="4">
        <v>2</v>
      </c>
      <c r="B1846" s="7">
        <v>1</v>
      </c>
      <c r="C1846" s="7" t="str">
        <f t="shared" si="56"/>
        <v>高等学校</v>
      </c>
      <c r="D1846" s="7" t="s">
        <v>8061</v>
      </c>
      <c r="E1846" s="8" t="s">
        <v>8062</v>
      </c>
      <c r="F1846" s="4" t="str">
        <f>IFERROR(IF(VALUE(LEFT($E1846,5))&gt;50000,"",_xlfn.XLOOKUP(IF(VALUE(LEFT($E1846,2))&gt;9,VALUE(LEFT($E1846,2)),"0"&amp;VALUE(LEFT($E1846,2))),Sheet1!$E:$E,Sheet1!$F:$F)),"")</f>
        <v>東京都</v>
      </c>
      <c r="G1846" s="4" t="str">
        <f t="shared" si="57"/>
        <v>公立</v>
      </c>
      <c r="H1846" s="7" t="str">
        <f>IF($D1846="上記以外の高等学校等",_xlfn.XLOOKUP(IF(VALUE(LEFT($E1846,2))&gt;10,VALUE(LEFT($E1846,2)),"0"&amp;VALUE(LEFT($E1846,2))),Sheet1!$E:$E,Sheet1!$F:$F)&amp;"所在の"&amp;$D1846,IF(OR($B1846=1,$B1846=2),$D1846&amp;$C1846,IF($B1846=3,$D1846&amp;"学校",IF($B1846=6,_xlfn.TEXTBEFORE($D1846,"高専")&amp;$C1846,IF($B1846=8,$C1846&amp;"（"&amp;$D1846&amp;"）",IF($B1846=9,$D1846,""))))))</f>
        <v>砂川高等学校</v>
      </c>
    </row>
    <row r="1847" spans="1:8">
      <c r="A1847" s="4">
        <v>2</v>
      </c>
      <c r="B1847" s="7">
        <v>1</v>
      </c>
      <c r="C1847" s="7" t="str">
        <f t="shared" si="56"/>
        <v>高等学校</v>
      </c>
      <c r="D1847" s="7" t="s">
        <v>8059</v>
      </c>
      <c r="E1847" s="8" t="s">
        <v>8060</v>
      </c>
      <c r="F1847" s="4" t="str">
        <f>IFERROR(IF(VALUE(LEFT($E1847,5))&gt;50000,"",_xlfn.XLOOKUP(IF(VALUE(LEFT($E1847,2))&gt;9,VALUE(LEFT($E1847,2)),"0"&amp;VALUE(LEFT($E1847,2))),Sheet1!$E:$E,Sheet1!$F:$F)),"")</f>
        <v>東京都</v>
      </c>
      <c r="G1847" s="4" t="str">
        <f t="shared" si="57"/>
        <v>公立</v>
      </c>
      <c r="H1847" s="7" t="str">
        <f>IF($D1847="上記以外の高等学校等",_xlfn.XLOOKUP(IF(VALUE(LEFT($E1847,2))&gt;10,VALUE(LEFT($E1847,2)),"0"&amp;VALUE(LEFT($E1847,2))),Sheet1!$E:$E,Sheet1!$F:$F)&amp;"所在の"&amp;$D1847,IF(OR($B1847=1,$B1847=2),$D1847&amp;$C1847,IF($B1847=3,$D1847&amp;"学校",IF($B1847=6,_xlfn.TEXTBEFORE($D1847,"高専")&amp;$C1847,IF($B1847=8,$C1847&amp;"（"&amp;$D1847&amp;"）",IF($B1847=9,$D1847,""))))))</f>
        <v>武蔵野北高等学校</v>
      </c>
    </row>
    <row r="1848" spans="1:8">
      <c r="A1848" s="4">
        <v>2</v>
      </c>
      <c r="B1848" s="7">
        <v>1</v>
      </c>
      <c r="C1848" s="7" t="str">
        <f t="shared" si="56"/>
        <v>高等学校</v>
      </c>
      <c r="D1848" s="7" t="s">
        <v>8057</v>
      </c>
      <c r="E1848" s="8" t="s">
        <v>8058</v>
      </c>
      <c r="F1848" s="4" t="str">
        <f>IFERROR(IF(VALUE(LEFT($E1848,5))&gt;50000,"",_xlfn.XLOOKUP(IF(VALUE(LEFT($E1848,2))&gt;9,VALUE(LEFT($E1848,2)),"0"&amp;VALUE(LEFT($E1848,2))),Sheet1!$E:$E,Sheet1!$F:$F)),"")</f>
        <v>東京都</v>
      </c>
      <c r="G1848" s="4" t="str">
        <f t="shared" si="57"/>
        <v>公立</v>
      </c>
      <c r="H1848" s="7" t="str">
        <f>IF($D1848="上記以外の高等学校等",_xlfn.XLOOKUP(IF(VALUE(LEFT($E1848,2))&gt;10,VALUE(LEFT($E1848,2)),"0"&amp;VALUE(LEFT($E1848,2))),Sheet1!$E:$E,Sheet1!$F:$F)&amp;"所在の"&amp;$D1848,IF(OR($B1848=1,$B1848=2),$D1848&amp;$C1848,IF($B1848=3,$D1848&amp;"学校",IF($B1848=6,_xlfn.TEXTBEFORE($D1848,"高専")&amp;$C1848,IF($B1848=8,$C1848&amp;"（"&amp;$D1848&amp;"）",IF($B1848=9,$D1848,""))))))</f>
        <v>小川高等学校</v>
      </c>
    </row>
    <row r="1849" spans="1:8">
      <c r="A1849" s="4">
        <v>2</v>
      </c>
      <c r="B1849" s="7">
        <v>1</v>
      </c>
      <c r="C1849" s="7" t="str">
        <f t="shared" si="56"/>
        <v>高等学校</v>
      </c>
      <c r="D1849" s="7" t="s">
        <v>8055</v>
      </c>
      <c r="E1849" s="8" t="s">
        <v>8056</v>
      </c>
      <c r="F1849" s="4" t="str">
        <f>IFERROR(IF(VALUE(LEFT($E1849,5))&gt;50000,"",_xlfn.XLOOKUP(IF(VALUE(LEFT($E1849,2))&gt;9,VALUE(LEFT($E1849,2)),"0"&amp;VALUE(LEFT($E1849,2))),Sheet1!$E:$E,Sheet1!$F:$F)),"")</f>
        <v>東京都</v>
      </c>
      <c r="G1849" s="4" t="str">
        <f t="shared" si="57"/>
        <v>公立</v>
      </c>
      <c r="H1849" s="7" t="str">
        <f>IF($D1849="上記以外の高等学校等",_xlfn.XLOOKUP(IF(VALUE(LEFT($E1849,2))&gt;10,VALUE(LEFT($E1849,2)),"0"&amp;VALUE(LEFT($E1849,2))),Sheet1!$E:$E,Sheet1!$F:$F)&amp;"所在の"&amp;$D1849,IF(OR($B1849=1,$B1849=2),$D1849&amp;$C1849,IF($B1849=3,$D1849&amp;"学校",IF($B1849=6,_xlfn.TEXTBEFORE($D1849,"高専")&amp;$C1849,IF($B1849=8,$C1849&amp;"（"&amp;$D1849&amp;"）",IF($B1849=9,$D1849,""))))))</f>
        <v>田柄高等学校</v>
      </c>
    </row>
    <row r="1850" spans="1:8">
      <c r="A1850" s="4">
        <v>2</v>
      </c>
      <c r="B1850" s="7">
        <v>1</v>
      </c>
      <c r="C1850" s="7" t="str">
        <f t="shared" si="56"/>
        <v>高等学校</v>
      </c>
      <c r="D1850" s="7" t="s">
        <v>8053</v>
      </c>
      <c r="E1850" s="8" t="s">
        <v>8054</v>
      </c>
      <c r="F1850" s="4" t="str">
        <f>IFERROR(IF(VALUE(LEFT($E1850,5))&gt;50000,"",_xlfn.XLOOKUP(IF(VALUE(LEFT($E1850,2))&gt;9,VALUE(LEFT($E1850,2)),"0"&amp;VALUE(LEFT($E1850,2))),Sheet1!$E:$E,Sheet1!$F:$F)),"")</f>
        <v>東京都</v>
      </c>
      <c r="G1850" s="4" t="str">
        <f t="shared" si="57"/>
        <v>公立</v>
      </c>
      <c r="H1850" s="7" t="str">
        <f>IF($D1850="上記以外の高等学校等",_xlfn.XLOOKUP(IF(VALUE(LEFT($E1850,2))&gt;10,VALUE(LEFT($E1850,2)),"0"&amp;VALUE(LEFT($E1850,2))),Sheet1!$E:$E,Sheet1!$F:$F)&amp;"所在の"&amp;$D1850,IF(OR($B1850=1,$B1850=2),$D1850&amp;$C1850,IF($B1850=3,$D1850&amp;"学校",IF($B1850=6,_xlfn.TEXTBEFORE($D1850,"高専")&amp;$C1850,IF($B1850=8,$C1850&amp;"（"&amp;$D1850&amp;"）",IF($B1850=9,$D1850,""))))))</f>
        <v>松が谷高等学校</v>
      </c>
    </row>
    <row r="1851" spans="1:8">
      <c r="A1851" s="4">
        <v>2</v>
      </c>
      <c r="B1851" s="7">
        <v>1</v>
      </c>
      <c r="C1851" s="7" t="str">
        <f t="shared" si="56"/>
        <v>高等学校</v>
      </c>
      <c r="D1851" s="7" t="s">
        <v>3549</v>
      </c>
      <c r="E1851" s="8" t="s">
        <v>8052</v>
      </c>
      <c r="F1851" s="4" t="str">
        <f>IFERROR(IF(VALUE(LEFT($E1851,5))&gt;50000,"",_xlfn.XLOOKUP(IF(VALUE(LEFT($E1851,2))&gt;9,VALUE(LEFT($E1851,2)),"0"&amp;VALUE(LEFT($E1851,2))),Sheet1!$E:$E,Sheet1!$F:$F)),"")</f>
        <v>東京都</v>
      </c>
      <c r="G1851" s="4" t="str">
        <f t="shared" si="57"/>
        <v>公立</v>
      </c>
      <c r="H1851" s="7" t="str">
        <f>IF($D1851="上記以外の高等学校等",_xlfn.XLOOKUP(IF(VALUE(LEFT($E1851,2))&gt;10,VALUE(LEFT($E1851,2)),"0"&amp;VALUE(LEFT($E1851,2))),Sheet1!$E:$E,Sheet1!$F:$F)&amp;"所在の"&amp;$D1851,IF(OR($B1851=1,$B1851=2),$D1851&amp;$C1851,IF($B1851=3,$D1851&amp;"学校",IF($B1851=6,_xlfn.TEXTBEFORE($D1851,"高専")&amp;$C1851,IF($B1851=8,$C1851&amp;"（"&amp;$D1851&amp;"）",IF($B1851=9,$D1851,""))))))</f>
        <v>山崎高等学校</v>
      </c>
    </row>
    <row r="1852" spans="1:8">
      <c r="A1852" s="4">
        <v>2</v>
      </c>
      <c r="B1852" s="7">
        <v>1</v>
      </c>
      <c r="C1852" s="7" t="str">
        <f t="shared" si="56"/>
        <v>高等学校</v>
      </c>
      <c r="D1852" s="7" t="s">
        <v>8050</v>
      </c>
      <c r="E1852" s="8" t="s">
        <v>8051</v>
      </c>
      <c r="F1852" s="4" t="str">
        <f>IFERROR(IF(VALUE(LEFT($E1852,5))&gt;50000,"",_xlfn.XLOOKUP(IF(VALUE(LEFT($E1852,2))&gt;9,VALUE(LEFT($E1852,2)),"0"&amp;VALUE(LEFT($E1852,2))),Sheet1!$E:$E,Sheet1!$F:$F)),"")</f>
        <v>東京都</v>
      </c>
      <c r="G1852" s="4" t="str">
        <f t="shared" si="57"/>
        <v>公立</v>
      </c>
      <c r="H1852" s="7" t="str">
        <f>IF($D1852="上記以外の高等学校等",_xlfn.XLOOKUP(IF(VALUE(LEFT($E1852,2))&gt;10,VALUE(LEFT($E1852,2)),"0"&amp;VALUE(LEFT($E1852,2))),Sheet1!$E:$E,Sheet1!$F:$F)&amp;"所在の"&amp;$D1852,IF(OR($B1852=1,$B1852=2),$D1852&amp;$C1852,IF($B1852=3,$D1852&amp;"学校",IF($B1852=6,_xlfn.TEXTBEFORE($D1852,"高専")&amp;$C1852,IF($B1852=8,$C1852&amp;"（"&amp;$D1852&amp;"）",IF($B1852=9,$D1852,""))))))</f>
        <v>小平南高等学校</v>
      </c>
    </row>
    <row r="1853" spans="1:8">
      <c r="A1853" s="4">
        <v>2</v>
      </c>
      <c r="B1853" s="7">
        <v>1</v>
      </c>
      <c r="C1853" s="7" t="str">
        <f t="shared" si="56"/>
        <v>高等学校</v>
      </c>
      <c r="D1853" s="7" t="s">
        <v>8048</v>
      </c>
      <c r="E1853" s="8" t="s">
        <v>8049</v>
      </c>
      <c r="F1853" s="4" t="str">
        <f>IFERROR(IF(VALUE(LEFT($E1853,5))&gt;50000,"",_xlfn.XLOOKUP(IF(VALUE(LEFT($E1853,2))&gt;9,VALUE(LEFT($E1853,2)),"0"&amp;VALUE(LEFT($E1853,2))),Sheet1!$E:$E,Sheet1!$F:$F)),"")</f>
        <v>東京都</v>
      </c>
      <c r="G1853" s="4" t="str">
        <f t="shared" si="57"/>
        <v>公立</v>
      </c>
      <c r="H1853" s="7" t="str">
        <f>IF($D1853="上記以外の高等学校等",_xlfn.XLOOKUP(IF(VALUE(LEFT($E1853,2))&gt;10,VALUE(LEFT($E1853,2)),"0"&amp;VALUE(LEFT($E1853,2))),Sheet1!$E:$E,Sheet1!$F:$F)&amp;"所在の"&amp;$D1853,IF(OR($B1853=1,$B1853=2),$D1853&amp;$C1853,IF($B1853=3,$D1853&amp;"学校",IF($B1853=6,_xlfn.TEXTBEFORE($D1853,"高専")&amp;$C1853,IF($B1853=8,$C1853&amp;"（"&amp;$D1853&amp;"）",IF($B1853=9,$D1853,""))))))</f>
        <v>田無高等学校</v>
      </c>
    </row>
    <row r="1854" spans="1:8">
      <c r="A1854" s="4">
        <v>2</v>
      </c>
      <c r="B1854" s="7">
        <v>1</v>
      </c>
      <c r="C1854" s="7" t="str">
        <f t="shared" si="56"/>
        <v>高等学校</v>
      </c>
      <c r="D1854" s="7" t="s">
        <v>8046</v>
      </c>
      <c r="E1854" s="8" t="s">
        <v>8047</v>
      </c>
      <c r="F1854" s="4" t="str">
        <f>IFERROR(IF(VALUE(LEFT($E1854,5))&gt;50000,"",_xlfn.XLOOKUP(IF(VALUE(LEFT($E1854,2))&gt;9,VALUE(LEFT($E1854,2)),"0"&amp;VALUE(LEFT($E1854,2))),Sheet1!$E:$E,Sheet1!$F:$F)),"")</f>
        <v>東京都</v>
      </c>
      <c r="G1854" s="4" t="str">
        <f t="shared" si="57"/>
        <v>公立</v>
      </c>
      <c r="H1854" s="7" t="str">
        <f>IF($D1854="上記以外の高等学校等",_xlfn.XLOOKUP(IF(VALUE(LEFT($E1854,2))&gt;10,VALUE(LEFT($E1854,2)),"0"&amp;VALUE(LEFT($E1854,2))),Sheet1!$E:$E,Sheet1!$F:$F)&amp;"所在の"&amp;$D1854,IF(OR($B1854=1,$B1854=2),$D1854&amp;$C1854,IF($B1854=3,$D1854&amp;"学校",IF($B1854=6,_xlfn.TEXTBEFORE($D1854,"高専")&amp;$C1854,IF($B1854=8,$C1854&amp;"（"&amp;$D1854&amp;"）",IF($B1854=9,$D1854,""))))))</f>
        <v>東大和南高等学校</v>
      </c>
    </row>
    <row r="1855" spans="1:8">
      <c r="A1855" s="4">
        <v>2</v>
      </c>
      <c r="B1855" s="7">
        <v>1</v>
      </c>
      <c r="C1855" s="7" t="str">
        <f t="shared" si="56"/>
        <v>高等学校</v>
      </c>
      <c r="D1855" s="7" t="s">
        <v>8044</v>
      </c>
      <c r="E1855" s="8" t="s">
        <v>8045</v>
      </c>
      <c r="F1855" s="4" t="str">
        <f>IFERROR(IF(VALUE(LEFT($E1855,5))&gt;50000,"",_xlfn.XLOOKUP(IF(VALUE(LEFT($E1855,2))&gt;9,VALUE(LEFT($E1855,2)),"0"&amp;VALUE(LEFT($E1855,2))),Sheet1!$E:$E,Sheet1!$F:$F)),"")</f>
        <v>東京都</v>
      </c>
      <c r="G1855" s="4" t="str">
        <f t="shared" si="57"/>
        <v>公立</v>
      </c>
      <c r="H1855" s="7" t="str">
        <f>IF($D1855="上記以外の高等学校等",_xlfn.XLOOKUP(IF(VALUE(LEFT($E1855,2))&gt;10,VALUE(LEFT($E1855,2)),"0"&amp;VALUE(LEFT($E1855,2))),Sheet1!$E:$E,Sheet1!$F:$F)&amp;"所在の"&amp;$D1855,IF(OR($B1855=1,$B1855=2),$D1855&amp;$C1855,IF($B1855=3,$D1855&amp;"学校",IF($B1855=6,_xlfn.TEXTBEFORE($D1855,"高専")&amp;$C1855,IF($B1855=8,$C1855&amp;"（"&amp;$D1855&amp;"）",IF($B1855=9,$D1855,""))))))</f>
        <v>東村山西高等学校</v>
      </c>
    </row>
    <row r="1856" spans="1:8">
      <c r="A1856" s="4">
        <v>2</v>
      </c>
      <c r="B1856" s="7">
        <v>1</v>
      </c>
      <c r="C1856" s="7" t="str">
        <f t="shared" si="56"/>
        <v>高等学校</v>
      </c>
      <c r="D1856" s="7" t="s">
        <v>8042</v>
      </c>
      <c r="E1856" s="8" t="s">
        <v>8043</v>
      </c>
      <c r="F1856" s="4" t="str">
        <f>IFERROR(IF(VALUE(LEFT($E1856,5))&gt;50000,"",_xlfn.XLOOKUP(IF(VALUE(LEFT($E1856,2))&gt;9,VALUE(LEFT($E1856,2)),"0"&amp;VALUE(LEFT($E1856,2))),Sheet1!$E:$E,Sheet1!$F:$F)),"")</f>
        <v>東京都</v>
      </c>
      <c r="G1856" s="4" t="str">
        <f t="shared" si="57"/>
        <v>公立</v>
      </c>
      <c r="H1856" s="7" t="str">
        <f>IF($D1856="上記以外の高等学校等",_xlfn.XLOOKUP(IF(VALUE(LEFT($E1856,2))&gt;10,VALUE(LEFT($E1856,2)),"0"&amp;VALUE(LEFT($E1856,2))),Sheet1!$E:$E,Sheet1!$F:$F)&amp;"所在の"&amp;$D1856,IF(OR($B1856=1,$B1856=2),$D1856&amp;$C1856,IF($B1856=3,$D1856&amp;"学校",IF($B1856=6,_xlfn.TEXTBEFORE($D1856,"高専")&amp;$C1856,IF($B1856=8,$C1856&amp;"（"&amp;$D1856&amp;"）",IF($B1856=9,$D1856,""))))))</f>
        <v>南平高等学校</v>
      </c>
    </row>
    <row r="1857" spans="1:8">
      <c r="A1857" s="4">
        <v>2</v>
      </c>
      <c r="B1857" s="7">
        <v>1</v>
      </c>
      <c r="C1857" s="7" t="str">
        <f t="shared" si="56"/>
        <v>高等学校</v>
      </c>
      <c r="D1857" s="7" t="s">
        <v>8040</v>
      </c>
      <c r="E1857" s="8" t="s">
        <v>8041</v>
      </c>
      <c r="F1857" s="4" t="str">
        <f>IFERROR(IF(VALUE(LEFT($E1857,5))&gt;50000,"",_xlfn.XLOOKUP(IF(VALUE(LEFT($E1857,2))&gt;9,VALUE(LEFT($E1857,2)),"0"&amp;VALUE(LEFT($E1857,2))),Sheet1!$E:$E,Sheet1!$F:$F)),"")</f>
        <v>東京都</v>
      </c>
      <c r="G1857" s="4" t="str">
        <f t="shared" si="57"/>
        <v>公立</v>
      </c>
      <c r="H1857" s="7" t="str">
        <f>IF($D1857="上記以外の高等学校等",_xlfn.XLOOKUP(IF(VALUE(LEFT($E1857,2))&gt;10,VALUE(LEFT($E1857,2)),"0"&amp;VALUE(LEFT($E1857,2))),Sheet1!$E:$E,Sheet1!$F:$F)&amp;"所在の"&amp;$D1857,IF(OR($B1857=1,$B1857=2),$D1857&amp;$C1857,IF($B1857=3,$D1857&amp;"学校",IF($B1857=6,_xlfn.TEXTBEFORE($D1857,"高専")&amp;$C1857,IF($B1857=8,$C1857&amp;"（"&amp;$D1857&amp;"）",IF($B1857=9,$D1857,""))))))</f>
        <v>晴海総合高等学校</v>
      </c>
    </row>
    <row r="1858" spans="1:8">
      <c r="A1858" s="4">
        <v>2</v>
      </c>
      <c r="B1858" s="7">
        <v>1</v>
      </c>
      <c r="C1858" s="7" t="str">
        <f t="shared" si="56"/>
        <v>高等学校</v>
      </c>
      <c r="D1858" s="7" t="s">
        <v>8038</v>
      </c>
      <c r="E1858" s="8" t="s">
        <v>8039</v>
      </c>
      <c r="F1858" s="4" t="str">
        <f>IFERROR(IF(VALUE(LEFT($E1858,5))&gt;50000,"",_xlfn.XLOOKUP(IF(VALUE(LEFT($E1858,2))&gt;9,VALUE(LEFT($E1858,2)),"0"&amp;VALUE(LEFT($E1858,2))),Sheet1!$E:$E,Sheet1!$F:$F)),"")</f>
        <v>東京都</v>
      </c>
      <c r="G1858" s="4" t="str">
        <f t="shared" si="57"/>
        <v>公立</v>
      </c>
      <c r="H1858" s="7" t="str">
        <f>IF($D1858="上記以外の高等学校等",_xlfn.XLOOKUP(IF(VALUE(LEFT($E1858,2))&gt;10,VALUE(LEFT($E1858,2)),"0"&amp;VALUE(LEFT($E1858,2))),Sheet1!$E:$E,Sheet1!$F:$F)&amp;"所在の"&amp;$D1858,IF(OR($B1858=1,$B1858=2),$D1858&amp;$C1858,IF($B1858=3,$D1858&amp;"学校",IF($B1858=6,_xlfn.TEXTBEFORE($D1858,"高専")&amp;$C1858,IF($B1858=8,$C1858&amp;"（"&amp;$D1858&amp;"）",IF($B1858=9,$D1858,""))))))</f>
        <v>飛鳥高等学校</v>
      </c>
    </row>
    <row r="1859" spans="1:8">
      <c r="A1859" s="4">
        <v>2</v>
      </c>
      <c r="B1859" s="7">
        <v>1</v>
      </c>
      <c r="C1859" s="7" t="str">
        <f t="shared" ref="C1859:C1922" si="58">IF($B1859=1,"高等学校",IF($B1859=2,"中等教育学校",IF($B1859=3,"特別支援学校",IF($B1859=6,"高等専門学校",IF($B1859=8,"高等学校卒業程度認定試験等","")))))</f>
        <v>高等学校</v>
      </c>
      <c r="D1859" s="7" t="s">
        <v>8036</v>
      </c>
      <c r="E1859" s="8" t="s">
        <v>8037</v>
      </c>
      <c r="F1859" s="4" t="str">
        <f>IFERROR(IF(VALUE(LEFT($E1859,5))&gt;50000,"",_xlfn.XLOOKUP(IF(VALUE(LEFT($E1859,2))&gt;9,VALUE(LEFT($E1859,2)),"0"&amp;VALUE(LEFT($E1859,2))),Sheet1!$E:$E,Sheet1!$F:$F)),"")</f>
        <v>東京都</v>
      </c>
      <c r="G1859" s="4" t="str">
        <f t="shared" ref="G1859:G1922" si="59">IF($A1859=1,"国立",IF($A1859=7,"私立",IF($A1859&lt;7,"公立","")))</f>
        <v>公立</v>
      </c>
      <c r="H1859" s="7" t="str">
        <f>IF($D1859="上記以外の高等学校等",_xlfn.XLOOKUP(IF(VALUE(LEFT($E1859,2))&gt;10,VALUE(LEFT($E1859,2)),"0"&amp;VALUE(LEFT($E1859,2))),Sheet1!$E:$E,Sheet1!$F:$F)&amp;"所在の"&amp;$D1859,IF(OR($B1859=1,$B1859=2),$D1859&amp;$C1859,IF($B1859=3,$D1859&amp;"学校",IF($B1859=6,_xlfn.TEXTBEFORE($D1859,"高専")&amp;$C1859,IF($B1859=8,$C1859&amp;"（"&amp;$D1859&amp;"）",IF($B1859=9,$D1859,""))))))</f>
        <v>桐ケ丘高等学校</v>
      </c>
    </row>
    <row r="1860" spans="1:8">
      <c r="A1860" s="4">
        <v>2</v>
      </c>
      <c r="B1860" s="7">
        <v>1</v>
      </c>
      <c r="C1860" s="7" t="str">
        <f t="shared" si="58"/>
        <v>高等学校</v>
      </c>
      <c r="D1860" s="7" t="s">
        <v>8034</v>
      </c>
      <c r="E1860" s="8" t="s">
        <v>8035</v>
      </c>
      <c r="F1860" s="4" t="str">
        <f>IFERROR(IF(VALUE(LEFT($E1860,5))&gt;50000,"",_xlfn.XLOOKUP(IF(VALUE(LEFT($E1860,2))&gt;9,VALUE(LEFT($E1860,2)),"0"&amp;VALUE(LEFT($E1860,2))),Sheet1!$E:$E,Sheet1!$F:$F)),"")</f>
        <v>東京都</v>
      </c>
      <c r="G1860" s="4" t="str">
        <f t="shared" si="59"/>
        <v>公立</v>
      </c>
      <c r="H1860" s="7" t="str">
        <f>IF($D1860="上記以外の高等学校等",_xlfn.XLOOKUP(IF(VALUE(LEFT($E1860,2))&gt;10,VALUE(LEFT($E1860,2)),"0"&amp;VALUE(LEFT($E1860,2))),Sheet1!$E:$E,Sheet1!$F:$F)&amp;"所在の"&amp;$D1860,IF(OR($B1860=1,$B1860=2),$D1860&amp;$C1860,IF($B1860=3,$D1860&amp;"学校",IF($B1860=6,_xlfn.TEXTBEFORE($D1860,"高専")&amp;$C1860,IF($B1860=8,$C1860&amp;"（"&amp;$D1860&amp;"）",IF($B1860=9,$D1860,""))))))</f>
        <v>世田谷泉高等学校</v>
      </c>
    </row>
    <row r="1861" spans="1:8">
      <c r="A1861" s="4">
        <v>2</v>
      </c>
      <c r="B1861" s="7">
        <v>1</v>
      </c>
      <c r="C1861" s="7" t="str">
        <f t="shared" si="58"/>
        <v>高等学校</v>
      </c>
      <c r="D1861" s="7" t="s">
        <v>3415</v>
      </c>
      <c r="E1861" s="8" t="s">
        <v>8033</v>
      </c>
      <c r="F1861" s="4" t="str">
        <f>IFERROR(IF(VALUE(LEFT($E1861,5))&gt;50000,"",_xlfn.XLOOKUP(IF(VALUE(LEFT($E1861,2))&gt;9,VALUE(LEFT($E1861,2)),"0"&amp;VALUE(LEFT($E1861,2))),Sheet1!$E:$E,Sheet1!$F:$F)),"")</f>
        <v>東京都</v>
      </c>
      <c r="G1861" s="4" t="str">
        <f t="shared" si="59"/>
        <v>公立</v>
      </c>
      <c r="H1861" s="7" t="str">
        <f>IF($D1861="上記以外の高等学校等",_xlfn.XLOOKUP(IF(VALUE(LEFT($E1861,2))&gt;10,VALUE(LEFT($E1861,2)),"0"&amp;VALUE(LEFT($E1861,2))),Sheet1!$E:$E,Sheet1!$F:$F)&amp;"所在の"&amp;$D1861,IF(OR($B1861=1,$B1861=2),$D1861&amp;$C1861,IF($B1861=3,$D1861&amp;"学校",IF($B1861=6,_xlfn.TEXTBEFORE($D1861,"高専")&amp;$C1861,IF($B1861=8,$C1861&amp;"（"&amp;$D1861&amp;"）",IF($B1861=9,$D1861,""))))))</f>
        <v>科学技術高等学校</v>
      </c>
    </row>
    <row r="1862" spans="1:8">
      <c r="A1862" s="4">
        <v>2</v>
      </c>
      <c r="B1862" s="7">
        <v>1</v>
      </c>
      <c r="C1862" s="7" t="str">
        <f t="shared" si="58"/>
        <v>高等学校</v>
      </c>
      <c r="D1862" s="7" t="s">
        <v>8031</v>
      </c>
      <c r="E1862" s="8" t="s">
        <v>8032</v>
      </c>
      <c r="F1862" s="4" t="str">
        <f>IFERROR(IF(VALUE(LEFT($E1862,5))&gt;50000,"",_xlfn.XLOOKUP(IF(VALUE(LEFT($E1862,2))&gt;9,VALUE(LEFT($E1862,2)),"0"&amp;VALUE(LEFT($E1862,2))),Sheet1!$E:$E,Sheet1!$F:$F)),"")</f>
        <v>東京都</v>
      </c>
      <c r="G1862" s="4" t="str">
        <f t="shared" si="59"/>
        <v>公立</v>
      </c>
      <c r="H1862" s="7" t="str">
        <f>IF($D1862="上記以外の高等学校等",_xlfn.XLOOKUP(IF(VALUE(LEFT($E1862,2))&gt;10,VALUE(LEFT($E1862,2)),"0"&amp;VALUE(LEFT($E1862,2))),Sheet1!$E:$E,Sheet1!$F:$F)&amp;"所在の"&amp;$D1862,IF(OR($B1862=1,$B1862=2),$D1862&amp;$C1862,IF($B1862=3,$D1862&amp;"学校",IF($B1862=6,_xlfn.TEXTBEFORE($D1862,"高専")&amp;$C1862,IF($B1862=8,$C1862&amp;"（"&amp;$D1862&amp;"）",IF($B1862=9,$D1862,""))))))</f>
        <v>つばさ総合高等学校</v>
      </c>
    </row>
    <row r="1863" spans="1:8">
      <c r="A1863" s="4">
        <v>2</v>
      </c>
      <c r="B1863" s="7">
        <v>1</v>
      </c>
      <c r="C1863" s="7" t="str">
        <f t="shared" si="58"/>
        <v>高等学校</v>
      </c>
      <c r="D1863" s="7" t="s">
        <v>8029</v>
      </c>
      <c r="E1863" s="8" t="s">
        <v>8030</v>
      </c>
      <c r="F1863" s="4" t="str">
        <f>IFERROR(IF(VALUE(LEFT($E1863,5))&gt;50000,"",_xlfn.XLOOKUP(IF(VALUE(LEFT($E1863,2))&gt;9,VALUE(LEFT($E1863,2)),"0"&amp;VALUE(LEFT($E1863,2))),Sheet1!$E:$E,Sheet1!$F:$F)),"")</f>
        <v>東京都</v>
      </c>
      <c r="G1863" s="4" t="str">
        <f t="shared" si="59"/>
        <v>公立</v>
      </c>
      <c r="H1863" s="7" t="str">
        <f>IF($D1863="上記以外の高等学校等",_xlfn.XLOOKUP(IF(VALUE(LEFT($E1863,2))&gt;10,VALUE(LEFT($E1863,2)),"0"&amp;VALUE(LEFT($E1863,2))),Sheet1!$E:$E,Sheet1!$F:$F)&amp;"所在の"&amp;$D1863,IF(OR($B1863=1,$B1863=2),$D1863&amp;$C1863,IF($B1863=3,$D1863&amp;"学校",IF($B1863=6,_xlfn.TEXTBEFORE($D1863,"高専")&amp;$C1863,IF($B1863=8,$C1863&amp;"（"&amp;$D1863&amp;"）",IF($B1863=9,$D1863,""))))))</f>
        <v>芦花高等学校</v>
      </c>
    </row>
    <row r="1864" spans="1:8">
      <c r="A1864" s="4">
        <v>2</v>
      </c>
      <c r="B1864" s="7">
        <v>1</v>
      </c>
      <c r="C1864" s="7" t="str">
        <f t="shared" si="58"/>
        <v>高等学校</v>
      </c>
      <c r="D1864" s="7" t="s">
        <v>8027</v>
      </c>
      <c r="E1864" s="8" t="s">
        <v>8028</v>
      </c>
      <c r="F1864" s="4" t="str">
        <f>IFERROR(IF(VALUE(LEFT($E1864,5))&gt;50000,"",_xlfn.XLOOKUP(IF(VALUE(LEFT($E1864,2))&gt;9,VALUE(LEFT($E1864,2)),"0"&amp;VALUE(LEFT($E1864,2))),Sheet1!$E:$E,Sheet1!$F:$F)),"")</f>
        <v>東京都</v>
      </c>
      <c r="G1864" s="4" t="str">
        <f t="shared" si="59"/>
        <v>公立</v>
      </c>
      <c r="H1864" s="7" t="str">
        <f>IF($D1864="上記以外の高等学校等",_xlfn.XLOOKUP(IF(VALUE(LEFT($E1864,2))&gt;10,VALUE(LEFT($E1864,2)),"0"&amp;VALUE(LEFT($E1864,2))),Sheet1!$E:$E,Sheet1!$F:$F)&amp;"所在の"&amp;$D1864,IF(OR($B1864=1,$B1864=2),$D1864&amp;$C1864,IF($B1864=3,$D1864&amp;"学校",IF($B1864=6,_xlfn.TEXTBEFORE($D1864,"高専")&amp;$C1864,IF($B1864=8,$C1864&amp;"（"&amp;$D1864&amp;"）",IF($B1864=9,$D1864,""))))))</f>
        <v>六郷工科高等学校</v>
      </c>
    </row>
    <row r="1865" spans="1:8">
      <c r="A1865" s="4">
        <v>2</v>
      </c>
      <c r="B1865" s="7">
        <v>1</v>
      </c>
      <c r="C1865" s="7" t="str">
        <f t="shared" si="58"/>
        <v>高等学校</v>
      </c>
      <c r="D1865" s="7" t="s">
        <v>8025</v>
      </c>
      <c r="E1865" s="8" t="s">
        <v>8026</v>
      </c>
      <c r="F1865" s="4" t="str">
        <f>IFERROR(IF(VALUE(LEFT($E1865,5))&gt;50000,"",_xlfn.XLOOKUP(IF(VALUE(LEFT($E1865,2))&gt;9,VALUE(LEFT($E1865,2)),"0"&amp;VALUE(LEFT($E1865,2))),Sheet1!$E:$E,Sheet1!$F:$F)),"")</f>
        <v>東京都</v>
      </c>
      <c r="G1865" s="4" t="str">
        <f t="shared" si="59"/>
        <v>公立</v>
      </c>
      <c r="H1865" s="7" t="str">
        <f>IF($D1865="上記以外の高等学校等",_xlfn.XLOOKUP(IF(VALUE(LEFT($E1865,2))&gt;10,VALUE(LEFT($E1865,2)),"0"&amp;VALUE(LEFT($E1865,2))),Sheet1!$E:$E,Sheet1!$F:$F)&amp;"所在の"&amp;$D1865,IF(OR($B1865=1,$B1865=2),$D1865&amp;$C1865,IF($B1865=3,$D1865&amp;"学校",IF($B1865=6,_xlfn.TEXTBEFORE($D1865,"高専")&amp;$C1865,IF($B1865=8,$C1865&amp;"（"&amp;$D1865&amp;"）",IF($B1865=9,$D1865,""))))))</f>
        <v>大江戸高等学校</v>
      </c>
    </row>
    <row r="1866" spans="1:8">
      <c r="A1866" s="4">
        <v>2</v>
      </c>
      <c r="B1866" s="7">
        <v>1</v>
      </c>
      <c r="C1866" s="7" t="str">
        <f t="shared" si="58"/>
        <v>高等学校</v>
      </c>
      <c r="D1866" s="7" t="s">
        <v>8023</v>
      </c>
      <c r="E1866" s="8" t="s">
        <v>8024</v>
      </c>
      <c r="F1866" s="4" t="str">
        <f>IFERROR(IF(VALUE(LEFT($E1866,5))&gt;50000,"",_xlfn.XLOOKUP(IF(VALUE(LEFT($E1866,2))&gt;9,VALUE(LEFT($E1866,2)),"0"&amp;VALUE(LEFT($E1866,2))),Sheet1!$E:$E,Sheet1!$F:$F)),"")</f>
        <v>東京都</v>
      </c>
      <c r="G1866" s="4" t="str">
        <f t="shared" si="59"/>
        <v>公立</v>
      </c>
      <c r="H1866" s="7" t="str">
        <f>IF($D1866="上記以外の高等学校等",_xlfn.XLOOKUP(IF(VALUE(LEFT($E1866,2))&gt;10,VALUE(LEFT($E1866,2)),"0"&amp;VALUE(LEFT($E1866,2))),Sheet1!$E:$E,Sheet1!$F:$F)&amp;"所在の"&amp;$D1866,IF(OR($B1866=1,$B1866=2),$D1866&amp;$C1866,IF($B1866=3,$D1866&amp;"学校",IF($B1866=6,_xlfn.TEXTBEFORE($D1866,"高専")&amp;$C1866,IF($B1866=8,$C1866&amp;"（"&amp;$D1866&amp;"）",IF($B1866=9,$D1866,""))))))</f>
        <v>杉並総合高等学校</v>
      </c>
    </row>
    <row r="1867" spans="1:8">
      <c r="A1867" s="4">
        <v>2</v>
      </c>
      <c r="B1867" s="7">
        <v>1</v>
      </c>
      <c r="C1867" s="7" t="str">
        <f t="shared" si="58"/>
        <v>高等学校</v>
      </c>
      <c r="D1867" s="7" t="s">
        <v>8021</v>
      </c>
      <c r="E1867" s="8" t="s">
        <v>8022</v>
      </c>
      <c r="F1867" s="4" t="str">
        <f>IFERROR(IF(VALUE(LEFT($E1867,5))&gt;50000,"",_xlfn.XLOOKUP(IF(VALUE(LEFT($E1867,2))&gt;9,VALUE(LEFT($E1867,2)),"0"&amp;VALUE(LEFT($E1867,2))),Sheet1!$E:$E,Sheet1!$F:$F)),"")</f>
        <v>東京都</v>
      </c>
      <c r="G1867" s="4" t="str">
        <f t="shared" si="59"/>
        <v>公立</v>
      </c>
      <c r="H1867" s="7" t="str">
        <f>IF($D1867="上記以外の高等学校等",_xlfn.XLOOKUP(IF(VALUE(LEFT($E1867,2))&gt;10,VALUE(LEFT($E1867,2)),"0"&amp;VALUE(LEFT($E1867,2))),Sheet1!$E:$E,Sheet1!$F:$F)&amp;"所在の"&amp;$D1867,IF(OR($B1867=1,$B1867=2),$D1867&amp;$C1867,IF($B1867=3,$D1867&amp;"学校",IF($B1867=6,_xlfn.TEXTBEFORE($D1867,"高専")&amp;$C1867,IF($B1867=8,$C1867&amp;"（"&amp;$D1867&amp;"）",IF($B1867=9,$D1867,""))))))</f>
        <v>上水高等学校</v>
      </c>
    </row>
    <row r="1868" spans="1:8">
      <c r="A1868" s="4">
        <v>2</v>
      </c>
      <c r="B1868" s="7">
        <v>1</v>
      </c>
      <c r="C1868" s="7" t="str">
        <f t="shared" si="58"/>
        <v>高等学校</v>
      </c>
      <c r="D1868" s="7" t="s">
        <v>8019</v>
      </c>
      <c r="E1868" s="8" t="s">
        <v>8020</v>
      </c>
      <c r="F1868" s="4" t="str">
        <f>IFERROR(IF(VALUE(LEFT($E1868,5))&gt;50000,"",_xlfn.XLOOKUP(IF(VALUE(LEFT($E1868,2))&gt;9,VALUE(LEFT($E1868,2)),"0"&amp;VALUE(LEFT($E1868,2))),Sheet1!$E:$E,Sheet1!$F:$F)),"")</f>
        <v>東京都</v>
      </c>
      <c r="G1868" s="4" t="str">
        <f t="shared" si="59"/>
        <v>公立</v>
      </c>
      <c r="H1868" s="7" t="str">
        <f>IF($D1868="上記以外の高等学校等",_xlfn.XLOOKUP(IF(VALUE(LEFT($E1868,2))&gt;10,VALUE(LEFT($E1868,2)),"0"&amp;VALUE(LEFT($E1868,2))),Sheet1!$E:$E,Sheet1!$F:$F)&amp;"所在の"&amp;$D1868,IF(OR($B1868=1,$B1868=2),$D1868&amp;$C1868,IF($B1868=3,$D1868&amp;"学校",IF($B1868=6,_xlfn.TEXTBEFORE($D1868,"高専")&amp;$C1868,IF($B1868=8,$C1868&amp;"（"&amp;$D1868&amp;"）",IF($B1868=9,$D1868,""))))))</f>
        <v>千早高等学校</v>
      </c>
    </row>
    <row r="1869" spans="1:8">
      <c r="A1869" s="4">
        <v>2</v>
      </c>
      <c r="B1869" s="7">
        <v>1</v>
      </c>
      <c r="C1869" s="7" t="str">
        <f t="shared" si="58"/>
        <v>高等学校</v>
      </c>
      <c r="D1869" s="7" t="s">
        <v>8017</v>
      </c>
      <c r="E1869" s="8" t="s">
        <v>8018</v>
      </c>
      <c r="F1869" s="4" t="str">
        <f>IFERROR(IF(VALUE(LEFT($E1869,5))&gt;50000,"",_xlfn.XLOOKUP(IF(VALUE(LEFT($E1869,2))&gt;9,VALUE(LEFT($E1869,2)),"0"&amp;VALUE(LEFT($E1869,2))),Sheet1!$E:$E,Sheet1!$F:$F)),"")</f>
        <v>東京都</v>
      </c>
      <c r="G1869" s="4" t="str">
        <f t="shared" si="59"/>
        <v>公立</v>
      </c>
      <c r="H1869" s="7" t="str">
        <f>IF($D1869="上記以外の高等学校等",_xlfn.XLOOKUP(IF(VALUE(LEFT($E1869,2))&gt;10,VALUE(LEFT($E1869,2)),"0"&amp;VALUE(LEFT($E1869,2))),Sheet1!$E:$E,Sheet1!$F:$F)&amp;"所在の"&amp;$D1869,IF(OR($B1869=1,$B1869=2),$D1869&amp;$C1869,IF($B1869=3,$D1869&amp;"学校",IF($B1869=6,_xlfn.TEXTBEFORE($D1869,"高専")&amp;$C1869,IF($B1869=8,$C1869&amp;"（"&amp;$D1869&amp;"）",IF($B1869=9,$D1869,""))))))</f>
        <v>六本木高等学校</v>
      </c>
    </row>
    <row r="1870" spans="1:8">
      <c r="A1870" s="4">
        <v>2</v>
      </c>
      <c r="B1870" s="7">
        <v>1</v>
      </c>
      <c r="C1870" s="7" t="str">
        <f t="shared" si="58"/>
        <v>高等学校</v>
      </c>
      <c r="D1870" s="7" t="s">
        <v>8015</v>
      </c>
      <c r="E1870" s="8" t="s">
        <v>8016</v>
      </c>
      <c r="F1870" s="4" t="str">
        <f>IFERROR(IF(VALUE(LEFT($E1870,5))&gt;50000,"",_xlfn.XLOOKUP(IF(VALUE(LEFT($E1870,2))&gt;9,VALUE(LEFT($E1870,2)),"0"&amp;VALUE(LEFT($E1870,2))),Sheet1!$E:$E,Sheet1!$F:$F)),"")</f>
        <v>東京都</v>
      </c>
      <c r="G1870" s="4" t="str">
        <f t="shared" si="59"/>
        <v>公立</v>
      </c>
      <c r="H1870" s="7" t="str">
        <f>IF($D1870="上記以外の高等学校等",_xlfn.XLOOKUP(IF(VALUE(LEFT($E1870,2))&gt;10,VALUE(LEFT($E1870,2)),"0"&amp;VALUE(LEFT($E1870,2))),Sheet1!$E:$E,Sheet1!$F:$F)&amp;"所在の"&amp;$D1870,IF(OR($B1870=1,$B1870=2),$D1870&amp;$C1870,IF($B1870=3,$D1870&amp;"学校",IF($B1870=6,_xlfn.TEXTBEFORE($D1870,"高専")&amp;$C1870,IF($B1870=8,$C1870&amp;"（"&amp;$D1870&amp;"）",IF($B1870=9,$D1870,""))))))</f>
        <v>美原高等学校</v>
      </c>
    </row>
    <row r="1871" spans="1:8">
      <c r="A1871" s="4">
        <v>2</v>
      </c>
      <c r="B1871" s="7">
        <v>1</v>
      </c>
      <c r="C1871" s="7" t="str">
        <f t="shared" si="58"/>
        <v>高等学校</v>
      </c>
      <c r="D1871" s="7" t="s">
        <v>8013</v>
      </c>
      <c r="E1871" s="8" t="s">
        <v>8014</v>
      </c>
      <c r="F1871" s="4" t="str">
        <f>IFERROR(IF(VALUE(LEFT($E1871,5))&gt;50000,"",_xlfn.XLOOKUP(IF(VALUE(LEFT($E1871,2))&gt;9,VALUE(LEFT($E1871,2)),"0"&amp;VALUE(LEFT($E1871,2))),Sheet1!$E:$E,Sheet1!$F:$F)),"")</f>
        <v>東京都</v>
      </c>
      <c r="G1871" s="4" t="str">
        <f t="shared" si="59"/>
        <v>公立</v>
      </c>
      <c r="H1871" s="7" t="str">
        <f>IF($D1871="上記以外の高等学校等",_xlfn.XLOOKUP(IF(VALUE(LEFT($E1871,2))&gt;10,VALUE(LEFT($E1871,2)),"0"&amp;VALUE(LEFT($E1871,2))),Sheet1!$E:$E,Sheet1!$F:$F)&amp;"所在の"&amp;$D1871,IF(OR($B1871=1,$B1871=2),$D1871&amp;$C1871,IF($B1871=3,$D1871&amp;"学校",IF($B1871=6,_xlfn.TEXTBEFORE($D1871,"高専")&amp;$C1871,IF($B1871=8,$C1871&amp;"（"&amp;$D1871&amp;"）",IF($B1871=9,$D1871,""))))))</f>
        <v>大泉桜高等学校</v>
      </c>
    </row>
    <row r="1872" spans="1:8">
      <c r="A1872" s="4">
        <v>2</v>
      </c>
      <c r="B1872" s="7">
        <v>1</v>
      </c>
      <c r="C1872" s="7" t="str">
        <f t="shared" si="58"/>
        <v>高等学校</v>
      </c>
      <c r="D1872" s="7" t="s">
        <v>864</v>
      </c>
      <c r="E1872" s="8" t="s">
        <v>8012</v>
      </c>
      <c r="F1872" s="4" t="str">
        <f>IFERROR(IF(VALUE(LEFT($E1872,5))&gt;50000,"",_xlfn.XLOOKUP(IF(VALUE(LEFT($E1872,2))&gt;9,VALUE(LEFT($E1872,2)),"0"&amp;VALUE(LEFT($E1872,2))),Sheet1!$E:$E,Sheet1!$F:$F)),"")</f>
        <v>東京都</v>
      </c>
      <c r="G1872" s="4" t="str">
        <f t="shared" si="59"/>
        <v>公立</v>
      </c>
      <c r="H1872" s="7" t="str">
        <f>IF($D1872="上記以外の高等学校等",_xlfn.XLOOKUP(IF(VALUE(LEFT($E1872,2))&gt;10,VALUE(LEFT($E1872,2)),"0"&amp;VALUE(LEFT($E1872,2))),Sheet1!$E:$E,Sheet1!$F:$F)&amp;"所在の"&amp;$D1872,IF(OR($B1872=1,$B1872=2),$D1872&amp;$C1872,IF($B1872=3,$D1872&amp;"学校",IF($B1872=6,_xlfn.TEXTBEFORE($D1872,"高専")&amp;$C1872,IF($B1872=8,$C1872&amp;"（"&amp;$D1872&amp;"）",IF($B1872=9,$D1872,""))))))</f>
        <v>翔陽高等学校</v>
      </c>
    </row>
    <row r="1873" spans="1:8">
      <c r="A1873" s="4">
        <v>2</v>
      </c>
      <c r="B1873" s="7">
        <v>1</v>
      </c>
      <c r="C1873" s="7" t="str">
        <f t="shared" si="58"/>
        <v>高等学校</v>
      </c>
      <c r="D1873" s="7" t="s">
        <v>8010</v>
      </c>
      <c r="E1873" s="8" t="s">
        <v>8011</v>
      </c>
      <c r="F1873" s="4" t="str">
        <f>IFERROR(IF(VALUE(LEFT($E1873,5))&gt;50000,"",_xlfn.XLOOKUP(IF(VALUE(LEFT($E1873,2))&gt;9,VALUE(LEFT($E1873,2)),"0"&amp;VALUE(LEFT($E1873,2))),Sheet1!$E:$E,Sheet1!$F:$F)),"")</f>
        <v>東京都</v>
      </c>
      <c r="G1873" s="4" t="str">
        <f t="shared" si="59"/>
        <v>公立</v>
      </c>
      <c r="H1873" s="7" t="str">
        <f>IF($D1873="上記以外の高等学校等",_xlfn.XLOOKUP(IF(VALUE(LEFT($E1873,2))&gt;10,VALUE(LEFT($E1873,2)),"0"&amp;VALUE(LEFT($E1873,2))),Sheet1!$E:$E,Sheet1!$F:$F)&amp;"所在の"&amp;$D1873,IF(OR($B1873=1,$B1873=2),$D1873&amp;$C1873,IF($B1873=3,$D1873&amp;"学校",IF($B1873=6,_xlfn.TEXTBEFORE($D1873,"高専")&amp;$C1873,IF($B1873=8,$C1873&amp;"（"&amp;$D1873&amp;"）",IF($B1873=9,$D1873,""))))))</f>
        <v>若葉総合高等学校</v>
      </c>
    </row>
    <row r="1874" spans="1:8">
      <c r="A1874" s="4">
        <v>2</v>
      </c>
      <c r="B1874" s="7">
        <v>1</v>
      </c>
      <c r="C1874" s="7" t="str">
        <f t="shared" si="58"/>
        <v>高等学校</v>
      </c>
      <c r="D1874" s="7" t="s">
        <v>8008</v>
      </c>
      <c r="E1874" s="8" t="s">
        <v>8009</v>
      </c>
      <c r="F1874" s="4" t="str">
        <f>IFERROR(IF(VALUE(LEFT($E1874,5))&gt;50000,"",_xlfn.XLOOKUP(IF(VALUE(LEFT($E1874,2))&gt;9,VALUE(LEFT($E1874,2)),"0"&amp;VALUE(LEFT($E1874,2))),Sheet1!$E:$E,Sheet1!$F:$F)),"")</f>
        <v>東京都</v>
      </c>
      <c r="G1874" s="4" t="str">
        <f t="shared" si="59"/>
        <v>公立</v>
      </c>
      <c r="H1874" s="7" t="str">
        <f>IF($D1874="上記以外の高等学校等",_xlfn.XLOOKUP(IF(VALUE(LEFT($E1874,2))&gt;10,VALUE(LEFT($E1874,2)),"0"&amp;VALUE(LEFT($E1874,2))),Sheet1!$E:$E,Sheet1!$F:$F)&amp;"所在の"&amp;$D1874,IF(OR($B1874=1,$B1874=2),$D1874&amp;$C1874,IF($B1874=3,$D1874&amp;"学校",IF($B1874=6,_xlfn.TEXTBEFORE($D1874,"高専")&amp;$C1874,IF($B1874=8,$C1874&amp;"（"&amp;$D1874&amp;"）",IF($B1874=9,$D1874,""))))))</f>
        <v>青梅総合高等学校</v>
      </c>
    </row>
    <row r="1875" spans="1:8">
      <c r="A1875" s="4">
        <v>2</v>
      </c>
      <c r="B1875" s="7">
        <v>1</v>
      </c>
      <c r="C1875" s="7" t="str">
        <f t="shared" si="58"/>
        <v>高等学校</v>
      </c>
      <c r="D1875" s="7" t="s">
        <v>8006</v>
      </c>
      <c r="E1875" s="8" t="s">
        <v>8007</v>
      </c>
      <c r="F1875" s="4" t="str">
        <f>IFERROR(IF(VALUE(LEFT($E1875,5))&gt;50000,"",_xlfn.XLOOKUP(IF(VALUE(LEFT($E1875,2))&gt;9,VALUE(LEFT($E1875,2)),"0"&amp;VALUE(LEFT($E1875,2))),Sheet1!$E:$E,Sheet1!$F:$F)),"")</f>
        <v>東京都</v>
      </c>
      <c r="G1875" s="4" t="str">
        <f t="shared" si="59"/>
        <v>公立</v>
      </c>
      <c r="H1875" s="7" t="str">
        <f>IF($D1875="上記以外の高等学校等",_xlfn.XLOOKUP(IF(VALUE(LEFT($E1875,2))&gt;10,VALUE(LEFT($E1875,2)),"0"&amp;VALUE(LEFT($E1875,2))),Sheet1!$E:$E,Sheet1!$F:$F)&amp;"所在の"&amp;$D1875,IF(OR($B1875=1,$B1875=2),$D1875&amp;$C1875,IF($B1875=3,$D1875&amp;"学校",IF($B1875=6,_xlfn.TEXTBEFORE($D1875,"高専")&amp;$C1875,IF($B1875=8,$C1875&amp;"（"&amp;$D1875&amp;"）",IF($B1875=9,$D1875,""))))))</f>
        <v>大島海洋国際高等学校</v>
      </c>
    </row>
    <row r="1876" spans="1:8">
      <c r="A1876" s="4">
        <v>2</v>
      </c>
      <c r="B1876" s="7">
        <v>1</v>
      </c>
      <c r="C1876" s="7" t="str">
        <f t="shared" si="58"/>
        <v>高等学校</v>
      </c>
      <c r="D1876" s="7" t="s">
        <v>8004</v>
      </c>
      <c r="E1876" s="8" t="s">
        <v>8005</v>
      </c>
      <c r="F1876" s="4" t="str">
        <f>IFERROR(IF(VALUE(LEFT($E1876,5))&gt;50000,"",_xlfn.XLOOKUP(IF(VALUE(LEFT($E1876,2))&gt;9,VALUE(LEFT($E1876,2)),"0"&amp;VALUE(LEFT($E1876,2))),Sheet1!$E:$E,Sheet1!$F:$F)),"")</f>
        <v>東京都</v>
      </c>
      <c r="G1876" s="4" t="str">
        <f t="shared" si="59"/>
        <v>公立</v>
      </c>
      <c r="H1876" s="7" t="str">
        <f>IF($D1876="上記以外の高等学校等",_xlfn.XLOOKUP(IF(VALUE(LEFT($E1876,2))&gt;10,VALUE(LEFT($E1876,2)),"0"&amp;VALUE(LEFT($E1876,2))),Sheet1!$E:$E,Sheet1!$F:$F)&amp;"所在の"&amp;$D1876,IF(OR($B1876=1,$B1876=2),$D1876&amp;$C1876,IF($B1876=3,$D1876&amp;"学校",IF($B1876=6,_xlfn.TEXTBEFORE($D1876,"高専")&amp;$C1876,IF($B1876=8,$C1876&amp;"（"&amp;$D1876&amp;"）",IF($B1876=9,$D1876,""))))))</f>
        <v>総合工科高等学校</v>
      </c>
    </row>
    <row r="1877" spans="1:8">
      <c r="A1877" s="4">
        <v>2</v>
      </c>
      <c r="B1877" s="7">
        <v>1</v>
      </c>
      <c r="C1877" s="7" t="str">
        <f t="shared" si="58"/>
        <v>高等学校</v>
      </c>
      <c r="D1877" s="7" t="s">
        <v>8002</v>
      </c>
      <c r="E1877" s="8" t="s">
        <v>8003</v>
      </c>
      <c r="F1877" s="4" t="str">
        <f>IFERROR(IF(VALUE(LEFT($E1877,5))&gt;50000,"",_xlfn.XLOOKUP(IF(VALUE(LEFT($E1877,2))&gt;9,VALUE(LEFT($E1877,2)),"0"&amp;VALUE(LEFT($E1877,2))),Sheet1!$E:$E,Sheet1!$F:$F)),"")</f>
        <v>東京都</v>
      </c>
      <c r="G1877" s="4" t="str">
        <f t="shared" si="59"/>
        <v>公立</v>
      </c>
      <c r="H1877" s="7" t="str">
        <f>IF($D1877="上記以外の高等学校等",_xlfn.XLOOKUP(IF(VALUE(LEFT($E1877,2))&gt;10,VALUE(LEFT($E1877,2)),"0"&amp;VALUE(LEFT($E1877,2))),Sheet1!$E:$E,Sheet1!$F:$F)&amp;"所在の"&amp;$D1877,IF(OR($B1877=1,$B1877=2),$D1877&amp;$C1877,IF($B1877=3,$D1877&amp;"学校",IF($B1877=6,_xlfn.TEXTBEFORE($D1877,"高専")&amp;$C1877,IF($B1877=8,$C1877&amp;"（"&amp;$D1877&amp;"）",IF($B1877=9,$D1877,""))))))</f>
        <v>浅草高等学校</v>
      </c>
    </row>
    <row r="1878" spans="1:8">
      <c r="A1878" s="4">
        <v>2</v>
      </c>
      <c r="B1878" s="7">
        <v>1</v>
      </c>
      <c r="C1878" s="7" t="str">
        <f t="shared" si="58"/>
        <v>高等学校</v>
      </c>
      <c r="D1878" s="7" t="s">
        <v>8000</v>
      </c>
      <c r="E1878" s="8" t="s">
        <v>8001</v>
      </c>
      <c r="F1878" s="4" t="str">
        <f>IFERROR(IF(VALUE(LEFT($E1878,5))&gt;50000,"",_xlfn.XLOOKUP(IF(VALUE(LEFT($E1878,2))&gt;9,VALUE(LEFT($E1878,2)),"0"&amp;VALUE(LEFT($E1878,2))),Sheet1!$E:$E,Sheet1!$F:$F)),"")</f>
        <v>東京都</v>
      </c>
      <c r="G1878" s="4" t="str">
        <f t="shared" si="59"/>
        <v>公立</v>
      </c>
      <c r="H1878" s="7" t="str">
        <f>IF($D1878="上記以外の高等学校等",_xlfn.XLOOKUP(IF(VALUE(LEFT($E1878,2))&gt;10,VALUE(LEFT($E1878,2)),"0"&amp;VALUE(LEFT($E1878,2))),Sheet1!$E:$E,Sheet1!$F:$F)&amp;"所在の"&amp;$D1878,IF(OR($B1878=1,$B1878=2),$D1878&amp;$C1878,IF($B1878=3,$D1878&amp;"学校",IF($B1878=6,_xlfn.TEXTBEFORE($D1878,"高専")&amp;$C1878,IF($B1878=8,$C1878&amp;"（"&amp;$D1878&amp;"）",IF($B1878=9,$D1878,""))))))</f>
        <v>日野台高等学校</v>
      </c>
    </row>
    <row r="1879" spans="1:8">
      <c r="A1879" s="4">
        <v>2</v>
      </c>
      <c r="B1879" s="7">
        <v>1</v>
      </c>
      <c r="C1879" s="7" t="str">
        <f t="shared" si="58"/>
        <v>高等学校</v>
      </c>
      <c r="D1879" s="7" t="s">
        <v>7998</v>
      </c>
      <c r="E1879" s="8" t="s">
        <v>7999</v>
      </c>
      <c r="F1879" s="4" t="str">
        <f>IFERROR(IF(VALUE(LEFT($E1879,5))&gt;50000,"",_xlfn.XLOOKUP(IF(VALUE(LEFT($E1879,2))&gt;9,VALUE(LEFT($E1879,2)),"0"&amp;VALUE(LEFT($E1879,2))),Sheet1!$E:$E,Sheet1!$F:$F)),"")</f>
        <v>東京都</v>
      </c>
      <c r="G1879" s="4" t="str">
        <f t="shared" si="59"/>
        <v>公立</v>
      </c>
      <c r="H1879" s="7" t="str">
        <f>IF($D1879="上記以外の高等学校等",_xlfn.XLOOKUP(IF(VALUE(LEFT($E1879,2))&gt;10,VALUE(LEFT($E1879,2)),"0"&amp;VALUE(LEFT($E1879,2))),Sheet1!$E:$E,Sheet1!$F:$F)&amp;"所在の"&amp;$D1879,IF(OR($B1879=1,$B1879=2),$D1879&amp;$C1879,IF($B1879=3,$D1879&amp;"学校",IF($B1879=6,_xlfn.TEXTBEFORE($D1879,"高専")&amp;$C1879,IF($B1879=8,$C1879&amp;"（"&amp;$D1879&amp;"）",IF($B1879=9,$D1879,""))))))</f>
        <v>小金井北高等学校</v>
      </c>
    </row>
    <row r="1880" spans="1:8">
      <c r="A1880" s="4">
        <v>2</v>
      </c>
      <c r="B1880" s="7">
        <v>1</v>
      </c>
      <c r="C1880" s="7" t="str">
        <f t="shared" si="58"/>
        <v>高等学校</v>
      </c>
      <c r="D1880" s="7" t="s">
        <v>3127</v>
      </c>
      <c r="E1880" s="8" t="s">
        <v>7997</v>
      </c>
      <c r="F1880" s="4" t="str">
        <f>IFERROR(IF(VALUE(LEFT($E1880,5))&gt;50000,"",_xlfn.XLOOKUP(IF(VALUE(LEFT($E1880,2))&gt;9,VALUE(LEFT($E1880,2)),"0"&amp;VALUE(LEFT($E1880,2))),Sheet1!$E:$E,Sheet1!$F:$F)),"")</f>
        <v>東京都</v>
      </c>
      <c r="G1880" s="4" t="str">
        <f t="shared" si="59"/>
        <v>公立</v>
      </c>
      <c r="H1880" s="7" t="str">
        <f>IF($D1880="上記以外の高等学校等",_xlfn.XLOOKUP(IF(VALUE(LEFT($E1880,2))&gt;10,VALUE(LEFT($E1880,2)),"0"&amp;VALUE(LEFT($E1880,2))),Sheet1!$E:$E,Sheet1!$F:$F)&amp;"所在の"&amp;$D1880,IF(OR($B1880=1,$B1880=2),$D1880&amp;$C1880,IF($B1880=3,$D1880&amp;"学校",IF($B1880=6,_xlfn.TEXTBEFORE($D1880,"高専")&amp;$C1880,IF($B1880=8,$C1880&amp;"（"&amp;$D1880&amp;"）",IF($B1880=9,$D1880,""))))))</f>
        <v>国際高等学校</v>
      </c>
    </row>
    <row r="1881" spans="1:8">
      <c r="A1881" s="4">
        <v>2</v>
      </c>
      <c r="B1881" s="7">
        <v>1</v>
      </c>
      <c r="C1881" s="7" t="str">
        <f t="shared" si="58"/>
        <v>高等学校</v>
      </c>
      <c r="D1881" s="7" t="s">
        <v>7995</v>
      </c>
      <c r="E1881" s="8" t="s">
        <v>7996</v>
      </c>
      <c r="F1881" s="4" t="str">
        <f>IFERROR(IF(VALUE(LEFT($E1881,5))&gt;50000,"",_xlfn.XLOOKUP(IF(VALUE(LEFT($E1881,2))&gt;9,VALUE(LEFT($E1881,2)),"0"&amp;VALUE(LEFT($E1881,2))),Sheet1!$E:$E,Sheet1!$F:$F)),"")</f>
        <v>東京都</v>
      </c>
      <c r="G1881" s="4" t="str">
        <f t="shared" si="59"/>
        <v>公立</v>
      </c>
      <c r="H1881" s="7" t="str">
        <f>IF($D1881="上記以外の高等学校等",_xlfn.XLOOKUP(IF(VALUE(LEFT($E1881,2))&gt;10,VALUE(LEFT($E1881,2)),"0"&amp;VALUE(LEFT($E1881,2))),Sheet1!$E:$E,Sheet1!$F:$F)&amp;"所在の"&amp;$D1881,IF(OR($B1881=1,$B1881=2),$D1881&amp;$C1881,IF($B1881=3,$D1881&amp;"学校",IF($B1881=6,_xlfn.TEXTBEFORE($D1881,"高専")&amp;$C1881,IF($B1881=8,$C1881&amp;"（"&amp;$D1881&amp;"）",IF($B1881=9,$D1881,""))))))</f>
        <v>新宿山吹高等学校</v>
      </c>
    </row>
    <row r="1882" spans="1:8">
      <c r="A1882" s="4">
        <v>2</v>
      </c>
      <c r="B1882" s="7">
        <v>2</v>
      </c>
      <c r="C1882" s="7" t="str">
        <f t="shared" si="58"/>
        <v>中等教育学校</v>
      </c>
      <c r="D1882" s="7" t="s">
        <v>7993</v>
      </c>
      <c r="E1882" s="8" t="s">
        <v>7994</v>
      </c>
      <c r="F1882" s="4" t="str">
        <f>IFERROR(IF(VALUE(LEFT($E1882,5))&gt;50000,"",_xlfn.XLOOKUP(IF(VALUE(LEFT($E1882,2))&gt;9,VALUE(LEFT($E1882,2)),"0"&amp;VALUE(LEFT($E1882,2))),Sheet1!$E:$E,Sheet1!$F:$F)),"")</f>
        <v>東京都</v>
      </c>
      <c r="G1882" s="4" t="str">
        <f t="shared" si="59"/>
        <v>公立</v>
      </c>
      <c r="H1882" s="7" t="str">
        <f>IF($D1882="上記以外の高等学校等",_xlfn.XLOOKUP(IF(VALUE(LEFT($E1882,2))&gt;10,VALUE(LEFT($E1882,2)),"0"&amp;VALUE(LEFT($E1882,2))),Sheet1!$E:$E,Sheet1!$F:$F)&amp;"所在の"&amp;$D1882,IF(OR($B1882=1,$B1882=2),$D1882&amp;$C1882,IF($B1882=3,$D1882&amp;"学校",IF($B1882=6,_xlfn.TEXTBEFORE($D1882,"高専")&amp;$C1882,IF($B1882=8,$C1882&amp;"（"&amp;$D1882&amp;"）",IF($B1882=9,$D1882,""))))))</f>
        <v>小石川中等教育学校</v>
      </c>
    </row>
    <row r="1883" spans="1:8">
      <c r="A1883" s="4">
        <v>2</v>
      </c>
      <c r="B1883" s="7">
        <v>2</v>
      </c>
      <c r="C1883" s="7" t="str">
        <f t="shared" si="58"/>
        <v>中等教育学校</v>
      </c>
      <c r="D1883" s="7" t="s">
        <v>7991</v>
      </c>
      <c r="E1883" s="8" t="s">
        <v>7992</v>
      </c>
      <c r="F1883" s="4" t="str">
        <f>IFERROR(IF(VALUE(LEFT($E1883,5))&gt;50000,"",_xlfn.XLOOKUP(IF(VALUE(LEFT($E1883,2))&gt;9,VALUE(LEFT($E1883,2)),"0"&amp;VALUE(LEFT($E1883,2))),Sheet1!$E:$E,Sheet1!$F:$F)),"")</f>
        <v>東京都</v>
      </c>
      <c r="G1883" s="4" t="str">
        <f t="shared" si="59"/>
        <v>公立</v>
      </c>
      <c r="H1883" s="7" t="str">
        <f>IF($D1883="上記以外の高等学校等",_xlfn.XLOOKUP(IF(VALUE(LEFT($E1883,2))&gt;10,VALUE(LEFT($E1883,2)),"0"&amp;VALUE(LEFT($E1883,2))),Sheet1!$E:$E,Sheet1!$F:$F)&amp;"所在の"&amp;$D1883,IF(OR($B1883=1,$B1883=2),$D1883&amp;$C1883,IF($B1883=3,$D1883&amp;"学校",IF($B1883=6,_xlfn.TEXTBEFORE($D1883,"高専")&amp;$C1883,IF($B1883=8,$C1883&amp;"（"&amp;$D1883&amp;"）",IF($B1883=9,$D1883,""))))))</f>
        <v>桜修館中等教育学校</v>
      </c>
    </row>
    <row r="1884" spans="1:8">
      <c r="A1884" s="4">
        <v>2</v>
      </c>
      <c r="B1884" s="7">
        <v>1</v>
      </c>
      <c r="C1884" s="7" t="str">
        <f t="shared" si="58"/>
        <v>高等学校</v>
      </c>
      <c r="D1884" s="7" t="s">
        <v>7239</v>
      </c>
      <c r="E1884" s="8" t="s">
        <v>7990</v>
      </c>
      <c r="F1884" s="4" t="str">
        <f>IFERROR(IF(VALUE(LEFT($E1884,5))&gt;50000,"",_xlfn.XLOOKUP(IF(VALUE(LEFT($E1884,2))&gt;9,VALUE(LEFT($E1884,2)),"0"&amp;VALUE(LEFT($E1884,2))),Sheet1!$E:$E,Sheet1!$F:$F)),"")</f>
        <v>東京都</v>
      </c>
      <c r="G1884" s="4" t="str">
        <f t="shared" si="59"/>
        <v>公立</v>
      </c>
      <c r="H1884" s="7" t="str">
        <f>IF($D1884="上記以外の高等学校等",_xlfn.XLOOKUP(IF(VALUE(LEFT($E1884,2))&gt;10,VALUE(LEFT($E1884,2)),"0"&amp;VALUE(LEFT($E1884,2))),Sheet1!$E:$E,Sheet1!$F:$F)&amp;"所在の"&amp;$D1884,IF(OR($B1884=1,$B1884=2),$D1884&amp;$C1884,IF($B1884=3,$D1884&amp;"学校",IF($B1884=6,_xlfn.TEXTBEFORE($D1884,"高専")&amp;$C1884,IF($B1884=8,$C1884&amp;"（"&amp;$D1884&amp;"）",IF($B1884=9,$D1884,""))))))</f>
        <v>橘高等学校</v>
      </c>
    </row>
    <row r="1885" spans="1:8">
      <c r="A1885" s="4">
        <v>2</v>
      </c>
      <c r="B1885" s="7">
        <v>1</v>
      </c>
      <c r="C1885" s="7" t="str">
        <f t="shared" si="58"/>
        <v>高等学校</v>
      </c>
      <c r="D1885" s="7" t="s">
        <v>7988</v>
      </c>
      <c r="E1885" s="8" t="s">
        <v>7989</v>
      </c>
      <c r="F1885" s="4" t="str">
        <f>IFERROR(IF(VALUE(LEFT($E1885,5))&gt;50000,"",_xlfn.XLOOKUP(IF(VALUE(LEFT($E1885,2))&gt;9,VALUE(LEFT($E1885,2)),"0"&amp;VALUE(LEFT($E1885,2))),Sheet1!$E:$E,Sheet1!$F:$F)),"")</f>
        <v>東京都</v>
      </c>
      <c r="G1885" s="4" t="str">
        <f t="shared" si="59"/>
        <v>公立</v>
      </c>
      <c r="H1885" s="7" t="str">
        <f>IF($D1885="上記以外の高等学校等",_xlfn.XLOOKUP(IF(VALUE(LEFT($E1885,2))&gt;10,VALUE(LEFT($E1885,2)),"0"&amp;VALUE(LEFT($E1885,2))),Sheet1!$E:$E,Sheet1!$F:$F)&amp;"所在の"&amp;$D1885,IF(OR($B1885=1,$B1885=2),$D1885&amp;$C1885,IF($B1885=3,$D1885&amp;"学校",IF($B1885=6,_xlfn.TEXTBEFORE($D1885,"高専")&amp;$C1885,IF($B1885=8,$C1885&amp;"（"&amp;$D1885&amp;"）",IF($B1885=9,$D1885,""))))))</f>
        <v>稔ヶ丘高等学校</v>
      </c>
    </row>
    <row r="1886" spans="1:8">
      <c r="A1886" s="4">
        <v>2</v>
      </c>
      <c r="B1886" s="7">
        <v>1</v>
      </c>
      <c r="C1886" s="7" t="str">
        <f t="shared" si="58"/>
        <v>高等学校</v>
      </c>
      <c r="D1886" s="7" t="s">
        <v>7986</v>
      </c>
      <c r="E1886" s="8" t="s">
        <v>7987</v>
      </c>
      <c r="F1886" s="4" t="str">
        <f>IFERROR(IF(VALUE(LEFT($E1886,5))&gt;50000,"",_xlfn.XLOOKUP(IF(VALUE(LEFT($E1886,2))&gt;9,VALUE(LEFT($E1886,2)),"0"&amp;VALUE(LEFT($E1886,2))),Sheet1!$E:$E,Sheet1!$F:$F)),"")</f>
        <v>東京都</v>
      </c>
      <c r="G1886" s="4" t="str">
        <f t="shared" si="59"/>
        <v>公立</v>
      </c>
      <c r="H1886" s="7" t="str">
        <f>IF($D1886="上記以外の高等学校等",_xlfn.XLOOKUP(IF(VALUE(LEFT($E1886,2))&gt;10,VALUE(LEFT($E1886,2)),"0"&amp;VALUE(LEFT($E1886,2))),Sheet1!$E:$E,Sheet1!$F:$F)&amp;"所在の"&amp;$D1886,IF(OR($B1886=1,$B1886=2),$D1886&amp;$C1886,IF($B1886=3,$D1886&amp;"学校",IF($B1886=6,_xlfn.TEXTBEFORE($D1886,"高専")&amp;$C1886,IF($B1886=8,$C1886&amp;"（"&amp;$D1886&amp;"）",IF($B1886=9,$D1886,""))))))</f>
        <v>板橋有徳高等学校</v>
      </c>
    </row>
    <row r="1887" spans="1:8">
      <c r="A1887" s="4">
        <v>2</v>
      </c>
      <c r="B1887" s="7">
        <v>1</v>
      </c>
      <c r="C1887" s="7" t="str">
        <f t="shared" si="58"/>
        <v>高等学校</v>
      </c>
      <c r="D1887" s="7" t="s">
        <v>7984</v>
      </c>
      <c r="E1887" s="8" t="s">
        <v>7985</v>
      </c>
      <c r="F1887" s="4" t="str">
        <f>IFERROR(IF(VALUE(LEFT($E1887,5))&gt;50000,"",_xlfn.XLOOKUP(IF(VALUE(LEFT($E1887,2))&gt;9,VALUE(LEFT($E1887,2)),"0"&amp;VALUE(LEFT($E1887,2))),Sheet1!$E:$E,Sheet1!$F:$F)),"")</f>
        <v>東京都</v>
      </c>
      <c r="G1887" s="4" t="str">
        <f t="shared" si="59"/>
        <v>公立</v>
      </c>
      <c r="H1887" s="7" t="str">
        <f>IF($D1887="上記以外の高等学校等",_xlfn.XLOOKUP(IF(VALUE(LEFT($E1887,2))&gt;10,VALUE(LEFT($E1887,2)),"0"&amp;VALUE(LEFT($E1887,2))),Sheet1!$E:$E,Sheet1!$F:$F)&amp;"所在の"&amp;$D1887,IF(OR($B1887=1,$B1887=2),$D1887&amp;$C1887,IF($B1887=3,$D1887&amp;"学校",IF($B1887=6,_xlfn.TEXTBEFORE($D1887,"高専")&amp;$C1887,IF($B1887=8,$C1887&amp;"（"&amp;$D1887&amp;"）",IF($B1887=9,$D1887,""))))))</f>
        <v>葛飾総合高等学校</v>
      </c>
    </row>
    <row r="1888" spans="1:8">
      <c r="A1888" s="4">
        <v>2</v>
      </c>
      <c r="B1888" s="7">
        <v>1</v>
      </c>
      <c r="C1888" s="7" t="str">
        <f t="shared" si="58"/>
        <v>高等学校</v>
      </c>
      <c r="D1888" s="7" t="s">
        <v>7982</v>
      </c>
      <c r="E1888" s="8" t="s">
        <v>7983</v>
      </c>
      <c r="F1888" s="4" t="str">
        <f>IFERROR(IF(VALUE(LEFT($E1888,5))&gt;50000,"",_xlfn.XLOOKUP(IF(VALUE(LEFT($E1888,2))&gt;9,VALUE(LEFT($E1888,2)),"0"&amp;VALUE(LEFT($E1888,2))),Sheet1!$E:$E,Sheet1!$F:$F)),"")</f>
        <v>東京都</v>
      </c>
      <c r="G1888" s="4" t="str">
        <f t="shared" si="59"/>
        <v>公立</v>
      </c>
      <c r="H1888" s="7" t="str">
        <f>IF($D1888="上記以外の高等学校等",_xlfn.XLOOKUP(IF(VALUE(LEFT($E1888,2))&gt;10,VALUE(LEFT($E1888,2)),"0"&amp;VALUE(LEFT($E1888,2))),Sheet1!$E:$E,Sheet1!$F:$F)&amp;"所在の"&amp;$D1888,IF(OR($B1888=1,$B1888=2),$D1888&amp;$C1888,IF($B1888=3,$D1888&amp;"学校",IF($B1888=6,_xlfn.TEXTBEFORE($D1888,"高専")&amp;$C1888,IF($B1888=8,$C1888&amp;"（"&amp;$D1888&amp;"）",IF($B1888=9,$D1888,""))))))</f>
        <v>八王子拓真高等学校</v>
      </c>
    </row>
    <row r="1889" spans="1:8">
      <c r="A1889" s="4">
        <v>2</v>
      </c>
      <c r="B1889" s="7">
        <v>1</v>
      </c>
      <c r="C1889" s="7" t="str">
        <f t="shared" si="58"/>
        <v>高等学校</v>
      </c>
      <c r="D1889" s="7" t="s">
        <v>7980</v>
      </c>
      <c r="E1889" s="8" t="s">
        <v>7981</v>
      </c>
      <c r="F1889" s="4" t="str">
        <f>IFERROR(IF(VALUE(LEFT($E1889,5))&gt;50000,"",_xlfn.XLOOKUP(IF(VALUE(LEFT($E1889,2))&gt;9,VALUE(LEFT($E1889,2)),"0"&amp;VALUE(LEFT($E1889,2))),Sheet1!$E:$E,Sheet1!$F:$F)),"")</f>
        <v>東京都</v>
      </c>
      <c r="G1889" s="4" t="str">
        <f t="shared" si="59"/>
        <v>公立</v>
      </c>
      <c r="H1889" s="7" t="str">
        <f>IF($D1889="上記以外の高等学校等",_xlfn.XLOOKUP(IF(VALUE(LEFT($E1889,2))&gt;10,VALUE(LEFT($E1889,2)),"0"&amp;VALUE(LEFT($E1889,2))),Sheet1!$E:$E,Sheet1!$F:$F)&amp;"所在の"&amp;$D1889,IF(OR($B1889=1,$B1889=2),$D1889&amp;$C1889,IF($B1889=3,$D1889&amp;"学校",IF($B1889=6,_xlfn.TEXTBEFORE($D1889,"高専")&amp;$C1889,IF($B1889=8,$C1889&amp;"（"&amp;$D1889&amp;"）",IF($B1889=9,$D1889,""))))))</f>
        <v>八王子桑志高等学校</v>
      </c>
    </row>
    <row r="1890" spans="1:8">
      <c r="A1890" s="4">
        <v>2</v>
      </c>
      <c r="B1890" s="7">
        <v>1</v>
      </c>
      <c r="C1890" s="7" t="str">
        <f t="shared" si="58"/>
        <v>高等学校</v>
      </c>
      <c r="D1890" s="7" t="s">
        <v>7978</v>
      </c>
      <c r="E1890" s="8" t="s">
        <v>7979</v>
      </c>
      <c r="F1890" s="4" t="str">
        <f>IFERROR(IF(VALUE(LEFT($E1890,5))&gt;50000,"",_xlfn.XLOOKUP(IF(VALUE(LEFT($E1890,2))&gt;9,VALUE(LEFT($E1890,2)),"0"&amp;VALUE(LEFT($E1890,2))),Sheet1!$E:$E,Sheet1!$F:$F)),"")</f>
        <v>東京都</v>
      </c>
      <c r="G1890" s="4" t="str">
        <f t="shared" si="59"/>
        <v>公立</v>
      </c>
      <c r="H1890" s="7" t="str">
        <f>IF($D1890="上記以外の高等学校等",_xlfn.XLOOKUP(IF(VALUE(LEFT($E1890,2))&gt;10,VALUE(LEFT($E1890,2)),"0"&amp;VALUE(LEFT($E1890,2))),Sheet1!$E:$E,Sheet1!$F:$F)&amp;"所在の"&amp;$D1890,IF(OR($B1890=1,$B1890=2),$D1890&amp;$C1890,IF($B1890=3,$D1890&amp;"学校",IF($B1890=6,_xlfn.TEXTBEFORE($D1890,"高専")&amp;$C1890,IF($B1890=8,$C1890&amp;"（"&amp;$D1890&amp;"）",IF($B1890=9,$D1890,""))))))</f>
        <v>東久留米総合高等学校</v>
      </c>
    </row>
    <row r="1891" spans="1:8">
      <c r="A1891" s="4">
        <v>2</v>
      </c>
      <c r="B1891" s="7">
        <v>2</v>
      </c>
      <c r="C1891" s="7" t="str">
        <f t="shared" si="58"/>
        <v>中等教育学校</v>
      </c>
      <c r="D1891" s="7" t="s">
        <v>7976</v>
      </c>
      <c r="E1891" s="8" t="s">
        <v>7977</v>
      </c>
      <c r="F1891" s="4" t="str">
        <f>IFERROR(IF(VALUE(LEFT($E1891,5))&gt;50000,"",_xlfn.XLOOKUP(IF(VALUE(LEFT($E1891,2))&gt;9,VALUE(LEFT($E1891,2)),"0"&amp;VALUE(LEFT($E1891,2))),Sheet1!$E:$E,Sheet1!$F:$F)),"")</f>
        <v>東京都</v>
      </c>
      <c r="G1891" s="4" t="str">
        <f t="shared" si="59"/>
        <v>公立</v>
      </c>
      <c r="H1891" s="7" t="str">
        <f>IF($D1891="上記以外の高等学校等",_xlfn.XLOOKUP(IF(VALUE(LEFT($E1891,2))&gt;10,VALUE(LEFT($E1891,2)),"0"&amp;VALUE(LEFT($E1891,2))),Sheet1!$E:$E,Sheet1!$F:$F)&amp;"所在の"&amp;$D1891,IF(OR($B1891=1,$B1891=2),$D1891&amp;$C1891,IF($B1891=3,$D1891&amp;"学校",IF($B1891=6,_xlfn.TEXTBEFORE($D1891,"高専")&amp;$C1891,IF($B1891=8,$C1891&amp;"（"&amp;$D1891&amp;"）",IF($B1891=9,$D1891,""))))))</f>
        <v>九段中等教育学校</v>
      </c>
    </row>
    <row r="1892" spans="1:8">
      <c r="A1892" s="4">
        <v>2</v>
      </c>
      <c r="B1892" s="7">
        <v>1</v>
      </c>
      <c r="C1892" s="7" t="str">
        <f t="shared" si="58"/>
        <v>高等学校</v>
      </c>
      <c r="D1892" s="7" t="s">
        <v>7974</v>
      </c>
      <c r="E1892" s="8" t="s">
        <v>7975</v>
      </c>
      <c r="F1892" s="4" t="str">
        <f>IFERROR(IF(VALUE(LEFT($E1892,5))&gt;50000,"",_xlfn.XLOOKUP(IF(VALUE(LEFT($E1892,2))&gt;9,VALUE(LEFT($E1892,2)),"0"&amp;VALUE(LEFT($E1892,2))),Sheet1!$E:$E,Sheet1!$F:$F)),"")</f>
        <v>東京都</v>
      </c>
      <c r="G1892" s="4" t="str">
        <f t="shared" si="59"/>
        <v>公立</v>
      </c>
      <c r="H1892" s="7" t="str">
        <f>IF($D1892="上記以外の高等学校等",_xlfn.XLOOKUP(IF(VALUE(LEFT($E1892,2))&gt;10,VALUE(LEFT($E1892,2)),"0"&amp;VALUE(LEFT($E1892,2))),Sheet1!$E:$E,Sheet1!$F:$F)&amp;"所在の"&amp;$D1892,IF(OR($B1892=1,$B1892=2),$D1892&amp;$C1892,IF($B1892=3,$D1892&amp;"学校",IF($B1892=6,_xlfn.TEXTBEFORE($D1892,"高専")&amp;$C1892,IF($B1892=8,$C1892&amp;"（"&amp;$D1892&amp;"）",IF($B1892=9,$D1892,""))))))</f>
        <v>世田谷総合高等学校</v>
      </c>
    </row>
    <row r="1893" spans="1:8">
      <c r="A1893" s="4">
        <v>2</v>
      </c>
      <c r="B1893" s="7">
        <v>1</v>
      </c>
      <c r="C1893" s="7" t="str">
        <f t="shared" si="58"/>
        <v>高等学校</v>
      </c>
      <c r="D1893" s="7" t="s">
        <v>7972</v>
      </c>
      <c r="E1893" s="8" t="s">
        <v>7973</v>
      </c>
      <c r="F1893" s="4" t="str">
        <f>IFERROR(IF(VALUE(LEFT($E1893,5))&gt;50000,"",_xlfn.XLOOKUP(IF(VALUE(LEFT($E1893,2))&gt;9,VALUE(LEFT($E1893,2)),"0"&amp;VALUE(LEFT($E1893,2))),Sheet1!$E:$E,Sheet1!$F:$F)),"")</f>
        <v>東京都</v>
      </c>
      <c r="G1893" s="4" t="str">
        <f t="shared" si="59"/>
        <v>公立</v>
      </c>
      <c r="H1893" s="7" t="str">
        <f>IF($D1893="上記以外の高等学校等",_xlfn.XLOOKUP(IF(VALUE(LEFT($E1893,2))&gt;10,VALUE(LEFT($E1893,2)),"0"&amp;VALUE(LEFT($E1893,2))),Sheet1!$E:$E,Sheet1!$F:$F)&amp;"所在の"&amp;$D1893,IF(OR($B1893=1,$B1893=2),$D1893&amp;$C1893,IF($B1893=3,$D1893&amp;"学校",IF($B1893=6,_xlfn.TEXTBEFORE($D1893,"高専")&amp;$C1893,IF($B1893=8,$C1893&amp;"（"&amp;$D1893&amp;"）",IF($B1893=9,$D1893,""))))))</f>
        <v>大田桜台高等学校</v>
      </c>
    </row>
    <row r="1894" spans="1:8">
      <c r="A1894" s="4">
        <v>2</v>
      </c>
      <c r="B1894" s="7">
        <v>2</v>
      </c>
      <c r="C1894" s="7" t="str">
        <f t="shared" si="58"/>
        <v>中等教育学校</v>
      </c>
      <c r="D1894" s="7" t="s">
        <v>7970</v>
      </c>
      <c r="E1894" s="8" t="s">
        <v>7971</v>
      </c>
      <c r="F1894" s="4" t="str">
        <f>IFERROR(IF(VALUE(LEFT($E1894,5))&gt;50000,"",_xlfn.XLOOKUP(IF(VALUE(LEFT($E1894,2))&gt;9,VALUE(LEFT($E1894,2)),"0"&amp;VALUE(LEFT($E1894,2))),Sheet1!$E:$E,Sheet1!$F:$F)),"")</f>
        <v>東京都</v>
      </c>
      <c r="G1894" s="4" t="str">
        <f t="shared" si="59"/>
        <v>公立</v>
      </c>
      <c r="H1894" s="7" t="str">
        <f>IF($D1894="上記以外の高等学校等",_xlfn.XLOOKUP(IF(VALUE(LEFT($E1894,2))&gt;10,VALUE(LEFT($E1894,2)),"0"&amp;VALUE(LEFT($E1894,2))),Sheet1!$E:$E,Sheet1!$F:$F)&amp;"所在の"&amp;$D1894,IF(OR($B1894=1,$B1894=2),$D1894&amp;$C1894,IF($B1894=3,$D1894&amp;"学校",IF($B1894=6,_xlfn.TEXTBEFORE($D1894,"高専")&amp;$C1894,IF($B1894=8,$C1894&amp;"（"&amp;$D1894&amp;"）",IF($B1894=9,$D1894,""))))))</f>
        <v>立川国際中等教育学校</v>
      </c>
    </row>
    <row r="1895" spans="1:8">
      <c r="A1895" s="4">
        <v>2</v>
      </c>
      <c r="B1895" s="7">
        <v>1</v>
      </c>
      <c r="C1895" s="7" t="str">
        <f t="shared" si="58"/>
        <v>高等学校</v>
      </c>
      <c r="D1895" s="7" t="s">
        <v>7968</v>
      </c>
      <c r="E1895" s="8" t="s">
        <v>7969</v>
      </c>
      <c r="F1895" s="4" t="str">
        <f>IFERROR(IF(VALUE(LEFT($E1895,5))&gt;50000,"",_xlfn.XLOOKUP(IF(VALUE(LEFT($E1895,2))&gt;9,VALUE(LEFT($E1895,2)),"0"&amp;VALUE(LEFT($E1895,2))),Sheet1!$E:$E,Sheet1!$F:$F)),"")</f>
        <v>東京都</v>
      </c>
      <c r="G1895" s="4" t="str">
        <f t="shared" si="59"/>
        <v>公立</v>
      </c>
      <c r="H1895" s="7" t="str">
        <f>IF($D1895="上記以外の高等学校等",_xlfn.XLOOKUP(IF(VALUE(LEFT($E1895,2))&gt;10,VALUE(LEFT($E1895,2)),"0"&amp;VALUE(LEFT($E1895,2))),Sheet1!$E:$E,Sheet1!$F:$F)&amp;"所在の"&amp;$D1895,IF(OR($B1895=1,$B1895=2),$D1895&amp;$C1895,IF($B1895=3,$D1895&amp;"学校",IF($B1895=6,_xlfn.TEXTBEFORE($D1895,"高専")&amp;$C1895,IF($B1895=8,$C1895&amp;"（"&amp;$D1895&amp;"）",IF($B1895=9,$D1895,""))))))</f>
        <v>総合芸術高等学校</v>
      </c>
    </row>
    <row r="1896" spans="1:8">
      <c r="A1896" s="4">
        <v>2</v>
      </c>
      <c r="B1896" s="7">
        <v>1</v>
      </c>
      <c r="C1896" s="7" t="str">
        <f t="shared" si="58"/>
        <v>高等学校</v>
      </c>
      <c r="D1896" s="7" t="s">
        <v>7966</v>
      </c>
      <c r="E1896" s="8" t="s">
        <v>7967</v>
      </c>
      <c r="F1896" s="4" t="str">
        <f>IFERROR(IF(VALUE(LEFT($E1896,5))&gt;50000,"",_xlfn.XLOOKUP(IF(VALUE(LEFT($E1896,2))&gt;9,VALUE(LEFT($E1896,2)),"0"&amp;VALUE(LEFT($E1896,2))),Sheet1!$E:$E,Sheet1!$F:$F)),"")</f>
        <v>東京都</v>
      </c>
      <c r="G1896" s="4" t="str">
        <f t="shared" si="59"/>
        <v>公立</v>
      </c>
      <c r="H1896" s="7" t="str">
        <f>IF($D1896="上記以外の高等学校等",_xlfn.XLOOKUP(IF(VALUE(LEFT($E1896,2))&gt;10,VALUE(LEFT($E1896,2)),"0"&amp;VALUE(LEFT($E1896,2))),Sheet1!$E:$E,Sheet1!$F:$F)&amp;"所在の"&amp;$D1896,IF(OR($B1896=1,$B1896=2),$D1896&amp;$C1896,IF($B1896=3,$D1896&amp;"学校",IF($B1896=6,_xlfn.TEXTBEFORE($D1896,"高専")&amp;$C1896,IF($B1896=8,$C1896&amp;"（"&amp;$D1896&amp;"）",IF($B1896=9,$D1896,""))))))</f>
        <v>町田総合高等学校</v>
      </c>
    </row>
    <row r="1897" spans="1:8">
      <c r="A1897" s="4">
        <v>2</v>
      </c>
      <c r="B1897" s="7">
        <v>1</v>
      </c>
      <c r="C1897" s="7" t="str">
        <f t="shared" si="58"/>
        <v>高等学校</v>
      </c>
      <c r="D1897" s="7" t="s">
        <v>7964</v>
      </c>
      <c r="E1897" s="8" t="s">
        <v>7965</v>
      </c>
      <c r="F1897" s="4" t="str">
        <f>IFERROR(IF(VALUE(LEFT($E1897,5))&gt;50000,"",_xlfn.XLOOKUP(IF(VALUE(LEFT($E1897,2))&gt;9,VALUE(LEFT($E1897,2)),"0"&amp;VALUE(LEFT($E1897,2))),Sheet1!$E:$E,Sheet1!$F:$F)),"")</f>
        <v>東京都</v>
      </c>
      <c r="G1897" s="4" t="str">
        <f t="shared" si="59"/>
        <v>公立</v>
      </c>
      <c r="H1897" s="7" t="str">
        <f>IF($D1897="上記以外の高等学校等",_xlfn.XLOOKUP(IF(VALUE(LEFT($E1897,2))&gt;10,VALUE(LEFT($E1897,2)),"0"&amp;VALUE(LEFT($E1897,2))),Sheet1!$E:$E,Sheet1!$F:$F)&amp;"所在の"&amp;$D1897,IF(OR($B1897=1,$B1897=2),$D1897&amp;$C1897,IF($B1897=3,$D1897&amp;"学校",IF($B1897=6,_xlfn.TEXTBEFORE($D1897,"高専")&amp;$C1897,IF($B1897=8,$C1897&amp;"（"&amp;$D1897&amp;"）",IF($B1897=9,$D1897,""))))))</f>
        <v>多摩科学技術高等学校</v>
      </c>
    </row>
    <row r="1898" spans="1:8">
      <c r="A1898" s="4">
        <v>2</v>
      </c>
      <c r="B1898" s="7">
        <v>2</v>
      </c>
      <c r="C1898" s="7" t="str">
        <f t="shared" si="58"/>
        <v>中等教育学校</v>
      </c>
      <c r="D1898" s="7" t="s">
        <v>7962</v>
      </c>
      <c r="E1898" s="8" t="s">
        <v>7963</v>
      </c>
      <c r="F1898" s="4" t="str">
        <f>IFERROR(IF(VALUE(LEFT($E1898,5))&gt;50000,"",_xlfn.XLOOKUP(IF(VALUE(LEFT($E1898,2))&gt;9,VALUE(LEFT($E1898,2)),"0"&amp;VALUE(LEFT($E1898,2))),Sheet1!$E:$E,Sheet1!$F:$F)),"")</f>
        <v>東京都</v>
      </c>
      <c r="G1898" s="4" t="str">
        <f t="shared" si="59"/>
        <v>公立</v>
      </c>
      <c r="H1898" s="7" t="str">
        <f>IF($D1898="上記以外の高等学校等",_xlfn.XLOOKUP(IF(VALUE(LEFT($E1898,2))&gt;10,VALUE(LEFT($E1898,2)),"0"&amp;VALUE(LEFT($E1898,2))),Sheet1!$E:$E,Sheet1!$F:$F)&amp;"所在の"&amp;$D1898,IF(OR($B1898=1,$B1898=2),$D1898&amp;$C1898,IF($B1898=3,$D1898&amp;"学校",IF($B1898=6,_xlfn.TEXTBEFORE($D1898,"高専")&amp;$C1898,IF($B1898=8,$C1898&amp;"（"&amp;$D1898&amp;"）",IF($B1898=9,$D1898,""))))))</f>
        <v>南多摩中等教育学校</v>
      </c>
    </row>
    <row r="1899" spans="1:8">
      <c r="A1899" s="4">
        <v>2</v>
      </c>
      <c r="B1899" s="7">
        <v>2</v>
      </c>
      <c r="C1899" s="7" t="str">
        <f t="shared" si="58"/>
        <v>中等教育学校</v>
      </c>
      <c r="D1899" s="7" t="s">
        <v>7960</v>
      </c>
      <c r="E1899" s="8" t="s">
        <v>7961</v>
      </c>
      <c r="F1899" s="4" t="str">
        <f>IFERROR(IF(VALUE(LEFT($E1899,5))&gt;50000,"",_xlfn.XLOOKUP(IF(VALUE(LEFT($E1899,2))&gt;9,VALUE(LEFT($E1899,2)),"0"&amp;VALUE(LEFT($E1899,2))),Sheet1!$E:$E,Sheet1!$F:$F)),"")</f>
        <v>東京都</v>
      </c>
      <c r="G1899" s="4" t="str">
        <f t="shared" si="59"/>
        <v>公立</v>
      </c>
      <c r="H1899" s="7" t="str">
        <f>IF($D1899="上記以外の高等学校等",_xlfn.XLOOKUP(IF(VALUE(LEFT($E1899,2))&gt;10,VALUE(LEFT($E1899,2)),"0"&amp;VALUE(LEFT($E1899,2))),Sheet1!$E:$E,Sheet1!$F:$F)&amp;"所在の"&amp;$D1899,IF(OR($B1899=1,$B1899=2),$D1899&amp;$C1899,IF($B1899=3,$D1899&amp;"学校",IF($B1899=6,_xlfn.TEXTBEFORE($D1899,"高専")&amp;$C1899,IF($B1899=8,$C1899&amp;"（"&amp;$D1899&amp;"）",IF($B1899=9,$D1899,""))))))</f>
        <v>三鷹中等教育学校</v>
      </c>
    </row>
    <row r="1900" spans="1:8">
      <c r="A1900" s="4">
        <v>2</v>
      </c>
      <c r="B1900" s="7">
        <v>1</v>
      </c>
      <c r="C1900" s="7" t="str">
        <f t="shared" si="58"/>
        <v>高等学校</v>
      </c>
      <c r="D1900" s="7" t="s">
        <v>7958</v>
      </c>
      <c r="E1900" s="8" t="s">
        <v>7959</v>
      </c>
      <c r="F1900" s="4" t="str">
        <f>IFERROR(IF(VALUE(LEFT($E1900,5))&gt;50000,"",_xlfn.XLOOKUP(IF(VALUE(LEFT($E1900,2))&gt;9,VALUE(LEFT($E1900,2)),"0"&amp;VALUE(LEFT($E1900,2))),Sheet1!$E:$E,Sheet1!$F:$F)),"")</f>
        <v>東京都</v>
      </c>
      <c r="G1900" s="4" t="str">
        <f t="shared" si="59"/>
        <v>公立</v>
      </c>
      <c r="H1900" s="7" t="str">
        <f>IF($D1900="上記以外の高等学校等",_xlfn.XLOOKUP(IF(VALUE(LEFT($E1900,2))&gt;10,VALUE(LEFT($E1900,2)),"0"&amp;VALUE(LEFT($E1900,2))),Sheet1!$E:$E,Sheet1!$F:$F)&amp;"所在の"&amp;$D1900,IF(OR($B1900=1,$B1900=2),$D1900&amp;$C1900,IF($B1900=3,$D1900&amp;"学校",IF($B1900=6,_xlfn.TEXTBEFORE($D1900,"高専")&amp;$C1900,IF($B1900=8,$C1900&amp;"（"&amp;$D1900&amp;"）",IF($B1900=9,$D1900,""))))))</f>
        <v>王子総合高等学校</v>
      </c>
    </row>
    <row r="1901" spans="1:8">
      <c r="A1901" s="4">
        <v>2</v>
      </c>
      <c r="B1901" s="7">
        <v>1</v>
      </c>
      <c r="C1901" s="7" t="str">
        <f t="shared" si="58"/>
        <v>高等学校</v>
      </c>
      <c r="D1901" s="7" t="s">
        <v>7956</v>
      </c>
      <c r="E1901" s="8" t="s">
        <v>7957</v>
      </c>
      <c r="F1901" s="4" t="str">
        <f>IFERROR(IF(VALUE(LEFT($E1901,5))&gt;50000,"",_xlfn.XLOOKUP(IF(VALUE(LEFT($E1901,2))&gt;9,VALUE(LEFT($E1901,2)),"0"&amp;VALUE(LEFT($E1901,2))),Sheet1!$E:$E,Sheet1!$F:$F)),"")</f>
        <v>東京都</v>
      </c>
      <c r="G1901" s="4" t="str">
        <f t="shared" si="59"/>
        <v>公立</v>
      </c>
      <c r="H1901" s="7" t="str">
        <f>IF($D1901="上記以外の高等学校等",_xlfn.XLOOKUP(IF(VALUE(LEFT($E1901,2))&gt;10,VALUE(LEFT($E1901,2)),"0"&amp;VALUE(LEFT($E1901,2))),Sheet1!$E:$E,Sheet1!$F:$F)&amp;"所在の"&amp;$D1901,IF(OR($B1901=1,$B1901=2),$D1901&amp;$C1901,IF($B1901=3,$D1901&amp;"学校",IF($B1901=6,_xlfn.TEXTBEFORE($D1901,"高専")&amp;$C1901,IF($B1901=8,$C1901&amp;"（"&amp;$D1901&amp;"）",IF($B1901=9,$D1901,""))))))</f>
        <v>赤羽北桜高等学校</v>
      </c>
    </row>
    <row r="1902" spans="1:8">
      <c r="A1902" s="4">
        <v>2</v>
      </c>
      <c r="B1902" s="7">
        <v>1</v>
      </c>
      <c r="C1902" s="7" t="str">
        <f t="shared" si="58"/>
        <v>高等学校</v>
      </c>
      <c r="D1902" s="7" t="s">
        <v>7954</v>
      </c>
      <c r="E1902" s="8" t="s">
        <v>7955</v>
      </c>
      <c r="F1902" s="4" t="str">
        <f>IFERROR(IF(VALUE(LEFT($E1902,5))&gt;50000,"",_xlfn.XLOOKUP(IF(VALUE(LEFT($E1902,2))&gt;9,VALUE(LEFT($E1902,2)),"0"&amp;VALUE(LEFT($E1902,2))),Sheet1!$E:$E,Sheet1!$F:$F)),"")</f>
        <v>東京都</v>
      </c>
      <c r="G1902" s="4" t="str">
        <f t="shared" si="59"/>
        <v>公立</v>
      </c>
      <c r="H1902" s="7" t="str">
        <f>IF($D1902="上記以外の高等学校等",_xlfn.XLOOKUP(IF(VALUE(LEFT($E1902,2))&gt;10,VALUE(LEFT($E1902,2)),"0"&amp;VALUE(LEFT($E1902,2))),Sheet1!$E:$E,Sheet1!$F:$F)&amp;"所在の"&amp;$D1902,IF(OR($B1902=1,$B1902=2),$D1902&amp;$C1902,IF($B1902=3,$D1902&amp;"学校",IF($B1902=6,_xlfn.TEXTBEFORE($D1902,"高専")&amp;$C1902,IF($B1902=8,$C1902&amp;"（"&amp;$D1902&amp;"）",IF($B1902=9,$D1902,""))))))</f>
        <v>小台橋高等学校</v>
      </c>
    </row>
    <row r="1903" spans="1:8">
      <c r="A1903" s="4">
        <v>2</v>
      </c>
      <c r="B1903" s="7">
        <v>1</v>
      </c>
      <c r="C1903" s="7" t="str">
        <f t="shared" si="58"/>
        <v>高等学校</v>
      </c>
      <c r="D1903" s="7" t="s">
        <v>7952</v>
      </c>
      <c r="E1903" s="8" t="s">
        <v>7953</v>
      </c>
      <c r="F1903" s="4" t="str">
        <f>IFERROR(IF(VALUE(LEFT($E1903,5))&gt;50000,"",_xlfn.XLOOKUP(IF(VALUE(LEFT($E1903,2))&gt;9,VALUE(LEFT($E1903,2)),"0"&amp;VALUE(LEFT($E1903,2))),Sheet1!$E:$E,Sheet1!$F:$F)),"")</f>
        <v>東京都</v>
      </c>
      <c r="G1903" s="4" t="str">
        <f t="shared" si="59"/>
        <v>公立</v>
      </c>
      <c r="H1903" s="7" t="str">
        <f>IF($D1903="上記以外の高等学校等",_xlfn.XLOOKUP(IF(VALUE(LEFT($E1903,2))&gt;10,VALUE(LEFT($E1903,2)),"0"&amp;VALUE(LEFT($E1903,2))),Sheet1!$E:$E,Sheet1!$F:$F)&amp;"所在の"&amp;$D1903,IF(OR($B1903=1,$B1903=2),$D1903&amp;$C1903,IF($B1903=3,$D1903&amp;"学校",IF($B1903=6,_xlfn.TEXTBEFORE($D1903,"高専")&amp;$C1903,IF($B1903=8,$C1903&amp;"（"&amp;$D1903&amp;"）",IF($B1903=9,$D1903,""))))))</f>
        <v>立川緑高等学校</v>
      </c>
    </row>
    <row r="1904" spans="1:8">
      <c r="A1904" s="4">
        <v>2</v>
      </c>
      <c r="B1904" s="7">
        <v>3</v>
      </c>
      <c r="C1904" s="7" t="str">
        <f t="shared" si="58"/>
        <v>特別支援学校</v>
      </c>
      <c r="D1904" s="7" t="s">
        <v>7950</v>
      </c>
      <c r="E1904" s="8" t="s">
        <v>7951</v>
      </c>
      <c r="F1904" s="4" t="str">
        <f>IFERROR(IF(VALUE(LEFT($E1904,5))&gt;50000,"",_xlfn.XLOOKUP(IF(VALUE(LEFT($E1904,2))&gt;9,VALUE(LEFT($E1904,2)),"0"&amp;VALUE(LEFT($E1904,2))),Sheet1!$E:$E,Sheet1!$F:$F)),"")</f>
        <v>東京都</v>
      </c>
      <c r="G1904" s="4" t="str">
        <f t="shared" si="59"/>
        <v>公立</v>
      </c>
      <c r="H1904" s="7" t="str">
        <f>IF($D1904="上記以外の高等学校等",_xlfn.XLOOKUP(IF(VALUE(LEFT($E1904,2))&gt;10,VALUE(LEFT($E1904,2)),"0"&amp;VALUE(LEFT($E1904,2))),Sheet1!$E:$E,Sheet1!$F:$F)&amp;"所在の"&amp;$D1904,IF(OR($B1904=1,$B1904=2),$D1904&amp;$C1904,IF($B1904=3,$D1904&amp;"学校",IF($B1904=6,_xlfn.TEXTBEFORE($D1904,"高専")&amp;$C1904,IF($B1904=8,$C1904&amp;"（"&amp;$D1904&amp;"）",IF($B1904=9,$D1904,""))))))</f>
        <v>立川学園学校</v>
      </c>
    </row>
    <row r="1905" spans="1:8">
      <c r="A1905" s="4">
        <v>2</v>
      </c>
      <c r="B1905" s="7">
        <v>3</v>
      </c>
      <c r="C1905" s="7" t="str">
        <f t="shared" si="58"/>
        <v>特別支援学校</v>
      </c>
      <c r="D1905" s="7" t="s">
        <v>7948</v>
      </c>
      <c r="E1905" s="8" t="s">
        <v>7949</v>
      </c>
      <c r="F1905" s="4" t="str">
        <f>IFERROR(IF(VALUE(LEFT($E1905,5))&gt;50000,"",_xlfn.XLOOKUP(IF(VALUE(LEFT($E1905,2))&gt;9,VALUE(LEFT($E1905,2)),"0"&amp;VALUE(LEFT($E1905,2))),Sheet1!$E:$E,Sheet1!$F:$F)),"")</f>
        <v>東京都</v>
      </c>
      <c r="G1905" s="4" t="str">
        <f t="shared" si="59"/>
        <v>公立</v>
      </c>
      <c r="H1905" s="7" t="str">
        <f>IF($D1905="上記以外の高等学校等",_xlfn.XLOOKUP(IF(VALUE(LEFT($E1905,2))&gt;10,VALUE(LEFT($E1905,2)),"0"&amp;VALUE(LEFT($E1905,2))),Sheet1!$E:$E,Sheet1!$F:$F)&amp;"所在の"&amp;$D1905,IF(OR($B1905=1,$B1905=2),$D1905&amp;$C1905,IF($B1905=3,$D1905&amp;"学校",IF($B1905=6,_xlfn.TEXTBEFORE($D1905,"高専")&amp;$C1905,IF($B1905=8,$C1905&amp;"（"&amp;$D1905&amp;"）",IF($B1905=9,$D1905,""))))))</f>
        <v>八王子南特別支援学校</v>
      </c>
    </row>
    <row r="1906" spans="1:8">
      <c r="A1906" s="4">
        <v>2</v>
      </c>
      <c r="B1906" s="7">
        <v>3</v>
      </c>
      <c r="C1906" s="7" t="str">
        <f t="shared" si="58"/>
        <v>特別支援学校</v>
      </c>
      <c r="D1906" s="7" t="s">
        <v>7946</v>
      </c>
      <c r="E1906" s="8" t="s">
        <v>7947</v>
      </c>
      <c r="F1906" s="4" t="str">
        <f>IFERROR(IF(VALUE(LEFT($E1906,5))&gt;50000,"",_xlfn.XLOOKUP(IF(VALUE(LEFT($E1906,2))&gt;9,VALUE(LEFT($E1906,2)),"0"&amp;VALUE(LEFT($E1906,2))),Sheet1!$E:$E,Sheet1!$F:$F)),"")</f>
        <v>東京都</v>
      </c>
      <c r="G1906" s="4" t="str">
        <f t="shared" si="59"/>
        <v>公立</v>
      </c>
      <c r="H1906" s="7" t="str">
        <f>IF($D1906="上記以外の高等学校等",_xlfn.XLOOKUP(IF(VALUE(LEFT($E1906,2))&gt;10,VALUE(LEFT($E1906,2)),"0"&amp;VALUE(LEFT($E1906,2))),Sheet1!$E:$E,Sheet1!$F:$F)&amp;"所在の"&amp;$D1906,IF(OR($B1906=1,$B1906=2),$D1906&amp;$C1906,IF($B1906=3,$D1906&amp;"学校",IF($B1906=6,_xlfn.TEXTBEFORE($D1906,"高専")&amp;$C1906,IF($B1906=8,$C1906&amp;"（"&amp;$D1906&amp;"）",IF($B1906=9,$D1906,""))))))</f>
        <v>南大沢学園学校</v>
      </c>
    </row>
    <row r="1907" spans="1:8">
      <c r="A1907" s="4">
        <v>2</v>
      </c>
      <c r="B1907" s="7">
        <v>3</v>
      </c>
      <c r="C1907" s="7" t="str">
        <f t="shared" si="58"/>
        <v>特別支援学校</v>
      </c>
      <c r="D1907" s="7" t="s">
        <v>7944</v>
      </c>
      <c r="E1907" s="8" t="s">
        <v>7945</v>
      </c>
      <c r="F1907" s="4" t="str">
        <f>IFERROR(IF(VALUE(LEFT($E1907,5))&gt;50000,"",_xlfn.XLOOKUP(IF(VALUE(LEFT($E1907,2))&gt;9,VALUE(LEFT($E1907,2)),"0"&amp;VALUE(LEFT($E1907,2))),Sheet1!$E:$E,Sheet1!$F:$F)),"")</f>
        <v>東京都</v>
      </c>
      <c r="G1907" s="4" t="str">
        <f t="shared" si="59"/>
        <v>公立</v>
      </c>
      <c r="H1907" s="7" t="str">
        <f>IF($D1907="上記以外の高等学校等",_xlfn.XLOOKUP(IF(VALUE(LEFT($E1907,2))&gt;10,VALUE(LEFT($E1907,2)),"0"&amp;VALUE(LEFT($E1907,2))),Sheet1!$E:$E,Sheet1!$F:$F)&amp;"所在の"&amp;$D1907,IF(OR($B1907=1,$B1907=2),$D1907&amp;$C1907,IF($B1907=3,$D1907&amp;"学校",IF($B1907=6,_xlfn.TEXTBEFORE($D1907,"高専")&amp;$C1907,IF($B1907=8,$C1907&amp;"（"&amp;$D1907&amp;"）",IF($B1907=9,$D1907,""))))))</f>
        <v>練馬特別支援学校</v>
      </c>
    </row>
    <row r="1908" spans="1:8">
      <c r="A1908" s="4">
        <v>2</v>
      </c>
      <c r="B1908" s="7">
        <v>3</v>
      </c>
      <c r="C1908" s="7" t="str">
        <f t="shared" si="58"/>
        <v>特別支援学校</v>
      </c>
      <c r="D1908" s="7" t="s">
        <v>7942</v>
      </c>
      <c r="E1908" s="8" t="s">
        <v>7943</v>
      </c>
      <c r="F1908" s="4" t="str">
        <f>IFERROR(IF(VALUE(LEFT($E1908,5))&gt;50000,"",_xlfn.XLOOKUP(IF(VALUE(LEFT($E1908,2))&gt;9,VALUE(LEFT($E1908,2)),"0"&amp;VALUE(LEFT($E1908,2))),Sheet1!$E:$E,Sheet1!$F:$F)),"")</f>
        <v>東京都</v>
      </c>
      <c r="G1908" s="4" t="str">
        <f t="shared" si="59"/>
        <v>公立</v>
      </c>
      <c r="H1908" s="7" t="str">
        <f>IF($D1908="上記以外の高等学校等",_xlfn.XLOOKUP(IF(VALUE(LEFT($E1908,2))&gt;10,VALUE(LEFT($E1908,2)),"0"&amp;VALUE(LEFT($E1908,2))),Sheet1!$E:$E,Sheet1!$F:$F)&amp;"所在の"&amp;$D1908,IF(OR($B1908=1,$B1908=2),$D1908&amp;$C1908,IF($B1908=3,$D1908&amp;"学校",IF($B1908=6,_xlfn.TEXTBEFORE($D1908,"高専")&amp;$C1908,IF($B1908=8,$C1908&amp;"（"&amp;$D1908&amp;"）",IF($B1908=9,$D1908,""))))))</f>
        <v>府中けやきの森学園学校</v>
      </c>
    </row>
    <row r="1909" spans="1:8">
      <c r="A1909" s="4">
        <v>2</v>
      </c>
      <c r="B1909" s="7">
        <v>3</v>
      </c>
      <c r="C1909" s="7" t="str">
        <f t="shared" si="58"/>
        <v>特別支援学校</v>
      </c>
      <c r="D1909" s="7" t="s">
        <v>7940</v>
      </c>
      <c r="E1909" s="8" t="s">
        <v>7941</v>
      </c>
      <c r="F1909" s="4" t="str">
        <f>IFERROR(IF(VALUE(LEFT($E1909,5))&gt;50000,"",_xlfn.XLOOKUP(IF(VALUE(LEFT($E1909,2))&gt;9,VALUE(LEFT($E1909,2)),"0"&amp;VALUE(LEFT($E1909,2))),Sheet1!$E:$E,Sheet1!$F:$F)),"")</f>
        <v>東京都</v>
      </c>
      <c r="G1909" s="4" t="str">
        <f t="shared" si="59"/>
        <v>公立</v>
      </c>
      <c r="H1909" s="7" t="str">
        <f>IF($D1909="上記以外の高等学校等",_xlfn.XLOOKUP(IF(VALUE(LEFT($E1909,2))&gt;10,VALUE(LEFT($E1909,2)),"0"&amp;VALUE(LEFT($E1909,2))),Sheet1!$E:$E,Sheet1!$F:$F)&amp;"所在の"&amp;$D1909,IF(OR($B1909=1,$B1909=2),$D1909&amp;$C1909,IF($B1909=3,$D1909&amp;"学校",IF($B1909=6,_xlfn.TEXTBEFORE($D1909,"高専")&amp;$C1909,IF($B1909=8,$C1909&amp;"（"&amp;$D1909&amp;"）",IF($B1909=9,$D1909,""))))))</f>
        <v>武蔵台学園学校</v>
      </c>
    </row>
    <row r="1910" spans="1:8">
      <c r="A1910" s="4">
        <v>2</v>
      </c>
      <c r="B1910" s="7">
        <v>3</v>
      </c>
      <c r="C1910" s="7" t="str">
        <f t="shared" si="58"/>
        <v>特別支援学校</v>
      </c>
      <c r="D1910" s="7" t="s">
        <v>7938</v>
      </c>
      <c r="E1910" s="8" t="s">
        <v>7939</v>
      </c>
      <c r="F1910" s="4" t="str">
        <f>IFERROR(IF(VALUE(LEFT($E1910,5))&gt;50000,"",_xlfn.XLOOKUP(IF(VALUE(LEFT($E1910,2))&gt;9,VALUE(LEFT($E1910,2)),"0"&amp;VALUE(LEFT($E1910,2))),Sheet1!$E:$E,Sheet1!$F:$F)),"")</f>
        <v>東京都</v>
      </c>
      <c r="G1910" s="4" t="str">
        <f t="shared" si="59"/>
        <v>公立</v>
      </c>
      <c r="H1910" s="7" t="str">
        <f>IF($D1910="上記以外の高等学校等",_xlfn.XLOOKUP(IF(VALUE(LEFT($E1910,2))&gt;10,VALUE(LEFT($E1910,2)),"0"&amp;VALUE(LEFT($E1910,2))),Sheet1!$E:$E,Sheet1!$F:$F)&amp;"所在の"&amp;$D1910,IF(OR($B1910=1,$B1910=2),$D1910&amp;$C1910,IF($B1910=3,$D1910&amp;"学校",IF($B1910=6,_xlfn.TEXTBEFORE($D1910,"高専")&amp;$C1910,IF($B1910=8,$C1910&amp;"（"&amp;$D1910&amp;"）",IF($B1910=9,$D1910,""))))))</f>
        <v>志村学園学校</v>
      </c>
    </row>
    <row r="1911" spans="1:8">
      <c r="A1911" s="4">
        <v>2</v>
      </c>
      <c r="B1911" s="7">
        <v>3</v>
      </c>
      <c r="C1911" s="7" t="str">
        <f t="shared" si="58"/>
        <v>特別支援学校</v>
      </c>
      <c r="D1911" s="7" t="s">
        <v>7936</v>
      </c>
      <c r="E1911" s="8" t="s">
        <v>7937</v>
      </c>
      <c r="F1911" s="4" t="str">
        <f>IFERROR(IF(VALUE(LEFT($E1911,5))&gt;50000,"",_xlfn.XLOOKUP(IF(VALUE(LEFT($E1911,2))&gt;9,VALUE(LEFT($E1911,2)),"0"&amp;VALUE(LEFT($E1911,2))),Sheet1!$E:$E,Sheet1!$F:$F)),"")</f>
        <v>東京都</v>
      </c>
      <c r="G1911" s="4" t="str">
        <f t="shared" si="59"/>
        <v>公立</v>
      </c>
      <c r="H1911" s="7" t="str">
        <f>IF($D1911="上記以外の高等学校等",_xlfn.XLOOKUP(IF(VALUE(LEFT($E1911,2))&gt;10,VALUE(LEFT($E1911,2)),"0"&amp;VALUE(LEFT($E1911,2))),Sheet1!$E:$E,Sheet1!$F:$F)&amp;"所在の"&amp;$D1911,IF(OR($B1911=1,$B1911=2),$D1911&amp;$C1911,IF($B1911=3,$D1911&amp;"学校",IF($B1911=6,_xlfn.TEXTBEFORE($D1911,"高専")&amp;$C1911,IF($B1911=8,$C1911&amp;"（"&amp;$D1911&amp;"）",IF($B1911=9,$D1911,""))))))</f>
        <v>鹿本学園学校</v>
      </c>
    </row>
    <row r="1912" spans="1:8">
      <c r="A1912" s="4">
        <v>2</v>
      </c>
      <c r="B1912" s="7">
        <v>3</v>
      </c>
      <c r="C1912" s="7" t="str">
        <f t="shared" si="58"/>
        <v>特別支援学校</v>
      </c>
      <c r="D1912" s="7" t="s">
        <v>7934</v>
      </c>
      <c r="E1912" s="8" t="s">
        <v>7935</v>
      </c>
      <c r="F1912" s="4" t="str">
        <f>IFERROR(IF(VALUE(LEFT($E1912,5))&gt;50000,"",_xlfn.XLOOKUP(IF(VALUE(LEFT($E1912,2))&gt;9,VALUE(LEFT($E1912,2)),"0"&amp;VALUE(LEFT($E1912,2))),Sheet1!$E:$E,Sheet1!$F:$F)),"")</f>
        <v>東京都</v>
      </c>
      <c r="G1912" s="4" t="str">
        <f t="shared" si="59"/>
        <v>公立</v>
      </c>
      <c r="H1912" s="7" t="str">
        <f>IF($D1912="上記以外の高等学校等",_xlfn.XLOOKUP(IF(VALUE(LEFT($E1912,2))&gt;10,VALUE(LEFT($E1912,2)),"0"&amp;VALUE(LEFT($E1912,2))),Sheet1!$E:$E,Sheet1!$F:$F)&amp;"所在の"&amp;$D1912,IF(OR($B1912=1,$B1912=2),$D1912&amp;$C1912,IF($B1912=3,$D1912&amp;"学校",IF($B1912=6,_xlfn.TEXTBEFORE($D1912,"高専")&amp;$C1912,IF($B1912=8,$C1912&amp;"（"&amp;$D1912&amp;"）",IF($B1912=9,$D1912,""))))))</f>
        <v>水元小合学園学校</v>
      </c>
    </row>
    <row r="1913" spans="1:8">
      <c r="A1913" s="4">
        <v>2</v>
      </c>
      <c r="B1913" s="7">
        <v>3</v>
      </c>
      <c r="C1913" s="7" t="str">
        <f t="shared" si="58"/>
        <v>特別支援学校</v>
      </c>
      <c r="D1913" s="7" t="s">
        <v>7932</v>
      </c>
      <c r="E1913" s="8" t="s">
        <v>7933</v>
      </c>
      <c r="F1913" s="4" t="str">
        <f>IFERROR(IF(VALUE(LEFT($E1913,5))&gt;50000,"",_xlfn.XLOOKUP(IF(VALUE(LEFT($E1913,2))&gt;9,VALUE(LEFT($E1913,2)),"0"&amp;VALUE(LEFT($E1913,2))),Sheet1!$E:$E,Sheet1!$F:$F)),"")</f>
        <v>東京都</v>
      </c>
      <c r="G1913" s="4" t="str">
        <f t="shared" si="59"/>
        <v>公立</v>
      </c>
      <c r="H1913" s="7" t="str">
        <f>IF($D1913="上記以外の高等学校等",_xlfn.XLOOKUP(IF(VALUE(LEFT($E1913,2))&gt;10,VALUE(LEFT($E1913,2)),"0"&amp;VALUE(LEFT($E1913,2))),Sheet1!$E:$E,Sheet1!$F:$F)&amp;"所在の"&amp;$D1913,IF(OR($B1913=1,$B1913=2),$D1913&amp;$C1913,IF($B1913=3,$D1913&amp;"学校",IF($B1913=6,_xlfn.TEXTBEFORE($D1913,"高専")&amp;$C1913,IF($B1913=8,$C1913&amp;"（"&amp;$D1913&amp;"）",IF($B1913=9,$D1913,""))))))</f>
        <v>光明学園学校</v>
      </c>
    </row>
    <row r="1914" spans="1:8">
      <c r="A1914" s="4">
        <v>2</v>
      </c>
      <c r="B1914" s="7">
        <v>3</v>
      </c>
      <c r="C1914" s="7" t="str">
        <f t="shared" si="58"/>
        <v>特別支援学校</v>
      </c>
      <c r="D1914" s="7" t="s">
        <v>7930</v>
      </c>
      <c r="E1914" s="8" t="s">
        <v>7931</v>
      </c>
      <c r="F1914" s="4" t="str">
        <f>IFERROR(IF(VALUE(LEFT($E1914,5))&gt;50000,"",_xlfn.XLOOKUP(IF(VALUE(LEFT($E1914,2))&gt;9,VALUE(LEFT($E1914,2)),"0"&amp;VALUE(LEFT($E1914,2))),Sheet1!$E:$E,Sheet1!$F:$F)),"")</f>
        <v>東京都</v>
      </c>
      <c r="G1914" s="4" t="str">
        <f t="shared" si="59"/>
        <v>公立</v>
      </c>
      <c r="H1914" s="7" t="str">
        <f>IF($D1914="上記以外の高等学校等",_xlfn.XLOOKUP(IF(VALUE(LEFT($E1914,2))&gt;10,VALUE(LEFT($E1914,2)),"0"&amp;VALUE(LEFT($E1914,2))),Sheet1!$E:$E,Sheet1!$F:$F)&amp;"所在の"&amp;$D1914,IF(OR($B1914=1,$B1914=2),$D1914&amp;$C1914,IF($B1914=3,$D1914&amp;"学校",IF($B1914=6,_xlfn.TEXTBEFORE($D1914,"高専")&amp;$C1914,IF($B1914=8,$C1914&amp;"（"&amp;$D1914&amp;"）",IF($B1914=9,$D1914,""))))))</f>
        <v>八王子西特別支援学校</v>
      </c>
    </row>
    <row r="1915" spans="1:8">
      <c r="A1915" s="4">
        <v>2</v>
      </c>
      <c r="B1915" s="7">
        <v>3</v>
      </c>
      <c r="C1915" s="7" t="str">
        <f t="shared" si="58"/>
        <v>特別支援学校</v>
      </c>
      <c r="D1915" s="7" t="s">
        <v>7928</v>
      </c>
      <c r="E1915" s="8" t="s">
        <v>7929</v>
      </c>
      <c r="F1915" s="4" t="str">
        <f>IFERROR(IF(VALUE(LEFT($E1915,5))&gt;50000,"",_xlfn.XLOOKUP(IF(VALUE(LEFT($E1915,2))&gt;9,VALUE(LEFT($E1915,2)),"0"&amp;VALUE(LEFT($E1915,2))),Sheet1!$E:$E,Sheet1!$F:$F)),"")</f>
        <v>東京都</v>
      </c>
      <c r="G1915" s="4" t="str">
        <f t="shared" si="59"/>
        <v>公立</v>
      </c>
      <c r="H1915" s="7" t="str">
        <f>IF($D1915="上記以外の高等学校等",_xlfn.XLOOKUP(IF(VALUE(LEFT($E1915,2))&gt;10,VALUE(LEFT($E1915,2)),"0"&amp;VALUE(LEFT($E1915,2))),Sheet1!$E:$E,Sheet1!$F:$F)&amp;"所在の"&amp;$D1915,IF(OR($B1915=1,$B1915=2),$D1915&amp;$C1915,IF($B1915=3,$D1915&amp;"学校",IF($B1915=6,_xlfn.TEXTBEFORE($D1915,"高専")&amp;$C1915,IF($B1915=8,$C1915&amp;"（"&amp;$D1915&amp;"）",IF($B1915=9,$D1915,""))))))</f>
        <v>花畑学園学校</v>
      </c>
    </row>
    <row r="1916" spans="1:8">
      <c r="A1916" s="4">
        <v>2</v>
      </c>
      <c r="B1916" s="7">
        <v>3</v>
      </c>
      <c r="C1916" s="7" t="str">
        <f t="shared" si="58"/>
        <v>特別支援学校</v>
      </c>
      <c r="D1916" s="7" t="s">
        <v>7926</v>
      </c>
      <c r="E1916" s="8" t="s">
        <v>7927</v>
      </c>
      <c r="F1916" s="4" t="str">
        <f>IFERROR(IF(VALUE(LEFT($E1916,5))&gt;50000,"",_xlfn.XLOOKUP(IF(VALUE(LEFT($E1916,2))&gt;9,VALUE(LEFT($E1916,2)),"0"&amp;VALUE(LEFT($E1916,2))),Sheet1!$E:$E,Sheet1!$F:$F)),"")</f>
        <v>東京都</v>
      </c>
      <c r="G1916" s="4" t="str">
        <f t="shared" si="59"/>
        <v>公立</v>
      </c>
      <c r="H1916" s="7" t="str">
        <f>IF($D1916="上記以外の高等学校等",_xlfn.XLOOKUP(IF(VALUE(LEFT($E1916,2))&gt;10,VALUE(LEFT($E1916,2)),"0"&amp;VALUE(LEFT($E1916,2))),Sheet1!$E:$E,Sheet1!$F:$F)&amp;"所在の"&amp;$D1916,IF(OR($B1916=1,$B1916=2),$D1916&amp;$C1916,IF($B1916=3,$D1916&amp;"学校",IF($B1916=6,_xlfn.TEXTBEFORE($D1916,"高専")&amp;$C1916,IF($B1916=8,$C1916&amp;"（"&amp;$D1916&amp;"）",IF($B1916=9,$D1916,""))))))</f>
        <v>七生特別支援学校</v>
      </c>
    </row>
    <row r="1917" spans="1:8">
      <c r="A1917" s="4">
        <v>2</v>
      </c>
      <c r="B1917" s="7">
        <v>3</v>
      </c>
      <c r="C1917" s="7" t="str">
        <f t="shared" si="58"/>
        <v>特別支援学校</v>
      </c>
      <c r="D1917" s="7" t="s">
        <v>7924</v>
      </c>
      <c r="E1917" s="8" t="s">
        <v>7925</v>
      </c>
      <c r="F1917" s="4" t="str">
        <f>IFERROR(IF(VALUE(LEFT($E1917,5))&gt;50000,"",_xlfn.XLOOKUP(IF(VALUE(LEFT($E1917,2))&gt;9,VALUE(LEFT($E1917,2)),"0"&amp;VALUE(LEFT($E1917,2))),Sheet1!$E:$E,Sheet1!$F:$F)),"")</f>
        <v>東京都</v>
      </c>
      <c r="G1917" s="4" t="str">
        <f t="shared" si="59"/>
        <v>公立</v>
      </c>
      <c r="H1917" s="7" t="str">
        <f>IF($D1917="上記以外の高等学校等",_xlfn.XLOOKUP(IF(VALUE(LEFT($E1917,2))&gt;10,VALUE(LEFT($E1917,2)),"0"&amp;VALUE(LEFT($E1917,2))),Sheet1!$E:$E,Sheet1!$F:$F)&amp;"所在の"&amp;$D1917,IF(OR($B1917=1,$B1917=2),$D1917&amp;$C1917,IF($B1917=3,$D1917&amp;"学校",IF($B1917=6,_xlfn.TEXTBEFORE($D1917,"高専")&amp;$C1917,IF($B1917=8,$C1917&amp;"（"&amp;$D1917&amp;"）",IF($B1917=9,$D1917,""))))))</f>
        <v>あきる野学園学校</v>
      </c>
    </row>
    <row r="1918" spans="1:8">
      <c r="A1918" s="4">
        <v>2</v>
      </c>
      <c r="B1918" s="7">
        <v>3</v>
      </c>
      <c r="C1918" s="7" t="str">
        <f t="shared" si="58"/>
        <v>特別支援学校</v>
      </c>
      <c r="D1918" s="7" t="s">
        <v>7922</v>
      </c>
      <c r="E1918" s="8" t="s">
        <v>7923</v>
      </c>
      <c r="F1918" s="4" t="str">
        <f>IFERROR(IF(VALUE(LEFT($E1918,5))&gt;50000,"",_xlfn.XLOOKUP(IF(VALUE(LEFT($E1918,2))&gt;9,VALUE(LEFT($E1918,2)),"0"&amp;VALUE(LEFT($E1918,2))),Sheet1!$E:$E,Sheet1!$F:$F)),"")</f>
        <v>東京都</v>
      </c>
      <c r="G1918" s="4" t="str">
        <f t="shared" si="59"/>
        <v>公立</v>
      </c>
      <c r="H1918" s="7" t="str">
        <f>IF($D1918="上記以外の高等学校等",_xlfn.XLOOKUP(IF(VALUE(LEFT($E1918,2))&gt;10,VALUE(LEFT($E1918,2)),"0"&amp;VALUE(LEFT($E1918,2))),Sheet1!$E:$E,Sheet1!$F:$F)&amp;"所在の"&amp;$D1918,IF(OR($B1918=1,$B1918=2),$D1918&amp;$C1918,IF($B1918=3,$D1918&amp;"学校",IF($B1918=6,_xlfn.TEXTBEFORE($D1918,"高専")&amp;$C1918,IF($B1918=8,$C1918&amp;"（"&amp;$D1918&amp;"）",IF($B1918=9,$D1918,""))))))</f>
        <v>葛飾ろう学校</v>
      </c>
    </row>
    <row r="1919" spans="1:8">
      <c r="A1919" s="4">
        <v>2</v>
      </c>
      <c r="B1919" s="7">
        <v>3</v>
      </c>
      <c r="C1919" s="7" t="str">
        <f t="shared" si="58"/>
        <v>特別支援学校</v>
      </c>
      <c r="D1919" s="7" t="s">
        <v>7920</v>
      </c>
      <c r="E1919" s="8" t="s">
        <v>7921</v>
      </c>
      <c r="F1919" s="4" t="str">
        <f>IFERROR(IF(VALUE(LEFT($E1919,5))&gt;50000,"",_xlfn.XLOOKUP(IF(VALUE(LEFT($E1919,2))&gt;9,VALUE(LEFT($E1919,2)),"0"&amp;VALUE(LEFT($E1919,2))),Sheet1!$E:$E,Sheet1!$F:$F)),"")</f>
        <v>東京都</v>
      </c>
      <c r="G1919" s="4" t="str">
        <f t="shared" si="59"/>
        <v>公立</v>
      </c>
      <c r="H1919" s="7" t="str">
        <f>IF($D1919="上記以外の高等学校等",_xlfn.XLOOKUP(IF(VALUE(LEFT($E1919,2))&gt;10,VALUE(LEFT($E1919,2)),"0"&amp;VALUE(LEFT($E1919,2))),Sheet1!$E:$E,Sheet1!$F:$F)&amp;"所在の"&amp;$D1919,IF(OR($B1919=1,$B1919=2),$D1919&amp;$C1919,IF($B1919=3,$D1919&amp;"学校",IF($B1919=6,_xlfn.TEXTBEFORE($D1919,"高専")&amp;$C1919,IF($B1919=8,$C1919&amp;"（"&amp;$D1919&amp;"）",IF($B1919=9,$D1919,""))))))</f>
        <v>田園調布特別支援学校</v>
      </c>
    </row>
    <row r="1920" spans="1:8">
      <c r="A1920" s="4">
        <v>2</v>
      </c>
      <c r="B1920" s="7">
        <v>3</v>
      </c>
      <c r="C1920" s="7" t="str">
        <f t="shared" si="58"/>
        <v>特別支援学校</v>
      </c>
      <c r="D1920" s="7" t="s">
        <v>7918</v>
      </c>
      <c r="E1920" s="8" t="s">
        <v>7919</v>
      </c>
      <c r="F1920" s="4" t="str">
        <f>IFERROR(IF(VALUE(LEFT($E1920,5))&gt;50000,"",_xlfn.XLOOKUP(IF(VALUE(LEFT($E1920,2))&gt;9,VALUE(LEFT($E1920,2)),"0"&amp;VALUE(LEFT($E1920,2))),Sheet1!$E:$E,Sheet1!$F:$F)),"")</f>
        <v>東京都</v>
      </c>
      <c r="G1920" s="4" t="str">
        <f t="shared" si="59"/>
        <v>公立</v>
      </c>
      <c r="H1920" s="7" t="str">
        <f>IF($D1920="上記以外の高等学校等",_xlfn.XLOOKUP(IF(VALUE(LEFT($E1920,2))&gt;10,VALUE(LEFT($E1920,2)),"0"&amp;VALUE(LEFT($E1920,2))),Sheet1!$E:$E,Sheet1!$F:$F)&amp;"所在の"&amp;$D1920,IF(OR($B1920=1,$B1920=2),$D1920&amp;$C1920,IF($B1920=3,$D1920&amp;"学校",IF($B1920=6,_xlfn.TEXTBEFORE($D1920,"高専")&amp;$C1920,IF($B1920=8,$C1920&amp;"（"&amp;$D1920&amp;"）",IF($B1920=9,$D1920,""))))))</f>
        <v>中央ろう学校</v>
      </c>
    </row>
    <row r="1921" spans="1:8">
      <c r="A1921" s="4">
        <v>2</v>
      </c>
      <c r="B1921" s="7">
        <v>3</v>
      </c>
      <c r="C1921" s="7" t="str">
        <f t="shared" si="58"/>
        <v>特別支援学校</v>
      </c>
      <c r="D1921" s="7" t="s">
        <v>7916</v>
      </c>
      <c r="E1921" s="8" t="s">
        <v>7917</v>
      </c>
      <c r="F1921" s="4" t="str">
        <f>IFERROR(IF(VALUE(LEFT($E1921,5))&gt;50000,"",_xlfn.XLOOKUP(IF(VALUE(LEFT($E1921,2))&gt;9,VALUE(LEFT($E1921,2)),"0"&amp;VALUE(LEFT($E1921,2))),Sheet1!$E:$E,Sheet1!$F:$F)),"")</f>
        <v>東京都</v>
      </c>
      <c r="G1921" s="4" t="str">
        <f t="shared" si="59"/>
        <v>公立</v>
      </c>
      <c r="H1921" s="7" t="str">
        <f>IF($D1921="上記以外の高等学校等",_xlfn.XLOOKUP(IF(VALUE(LEFT($E1921,2))&gt;10,VALUE(LEFT($E1921,2)),"0"&amp;VALUE(LEFT($E1921,2))),Sheet1!$E:$E,Sheet1!$F:$F)&amp;"所在の"&amp;$D1921,IF(OR($B1921=1,$B1921=2),$D1921&amp;$C1921,IF($B1921=3,$D1921&amp;"学校",IF($B1921=6,_xlfn.TEXTBEFORE($D1921,"高専")&amp;$C1921,IF($B1921=8,$C1921&amp;"（"&amp;$D1921&amp;"）",IF($B1921=9,$D1921,""))))))</f>
        <v>永福学園学校</v>
      </c>
    </row>
    <row r="1922" spans="1:8">
      <c r="A1922" s="4">
        <v>2</v>
      </c>
      <c r="B1922" s="7">
        <v>3</v>
      </c>
      <c r="C1922" s="7" t="str">
        <f t="shared" si="58"/>
        <v>特別支援学校</v>
      </c>
      <c r="D1922" s="7" t="s">
        <v>7914</v>
      </c>
      <c r="E1922" s="8" t="s">
        <v>7915</v>
      </c>
      <c r="F1922" s="4" t="str">
        <f>IFERROR(IF(VALUE(LEFT($E1922,5))&gt;50000,"",_xlfn.XLOOKUP(IF(VALUE(LEFT($E1922,2))&gt;9,VALUE(LEFT($E1922,2)),"0"&amp;VALUE(LEFT($E1922,2))),Sheet1!$E:$E,Sheet1!$F:$F)),"")</f>
        <v>東京都</v>
      </c>
      <c r="G1922" s="4" t="str">
        <f t="shared" si="59"/>
        <v>公立</v>
      </c>
      <c r="H1922" s="7" t="str">
        <f>IF($D1922="上記以外の高等学校等",_xlfn.XLOOKUP(IF(VALUE(LEFT($E1922,2))&gt;10,VALUE(LEFT($E1922,2)),"0"&amp;VALUE(LEFT($E1922,2))),Sheet1!$E:$E,Sheet1!$F:$F)&amp;"所在の"&amp;$D1922,IF(OR($B1922=1,$B1922=2),$D1922&amp;$C1922,IF($B1922=3,$D1922&amp;"学校",IF($B1922=6,_xlfn.TEXTBEFORE($D1922,"高専")&amp;$C1922,IF($B1922=8,$C1922&amp;"（"&amp;$D1922&amp;"）",IF($B1922=9,$D1922,""))))))</f>
        <v>青峰学園学校</v>
      </c>
    </row>
    <row r="1923" spans="1:8">
      <c r="A1923" s="4">
        <v>2</v>
      </c>
      <c r="B1923" s="7">
        <v>3</v>
      </c>
      <c r="C1923" s="7" t="str">
        <f t="shared" ref="C1923:C1986" si="60">IF($B1923=1,"高等学校",IF($B1923=2,"中等教育学校",IF($B1923=3,"特別支援学校",IF($B1923=6,"高等専門学校",IF($B1923=8,"高等学校卒業程度認定試験等","")))))</f>
        <v>特別支援学校</v>
      </c>
      <c r="D1923" s="7" t="s">
        <v>7912</v>
      </c>
      <c r="E1923" s="8" t="s">
        <v>7913</v>
      </c>
      <c r="F1923" s="4" t="str">
        <f>IFERROR(IF(VALUE(LEFT($E1923,5))&gt;50000,"",_xlfn.XLOOKUP(IF(VALUE(LEFT($E1923,2))&gt;9,VALUE(LEFT($E1923,2)),"0"&amp;VALUE(LEFT($E1923,2))),Sheet1!$E:$E,Sheet1!$F:$F)),"")</f>
        <v>東京都</v>
      </c>
      <c r="G1923" s="4" t="str">
        <f t="shared" ref="G1923:G1986" si="61">IF($A1923=1,"国立",IF($A1923=7,"私立",IF($A1923&lt;7,"公立","")))</f>
        <v>公立</v>
      </c>
      <c r="H1923" s="7" t="str">
        <f>IF($D1923="上記以外の高等学校等",_xlfn.XLOOKUP(IF(VALUE(LEFT($E1923,2))&gt;10,VALUE(LEFT($E1923,2)),"0"&amp;VALUE(LEFT($E1923,2))),Sheet1!$E:$E,Sheet1!$F:$F)&amp;"所在の"&amp;$D1923,IF(OR($B1923=1,$B1923=2),$D1923&amp;$C1923,IF($B1923=3,$D1923&amp;"学校",IF($B1923=6,_xlfn.TEXTBEFORE($D1923,"高専")&amp;$C1923,IF($B1923=8,$C1923&amp;"（"&amp;$D1923&amp;"）",IF($B1923=9,$D1923,""))))))</f>
        <v>東久留米特別支援学校</v>
      </c>
    </row>
    <row r="1924" spans="1:8">
      <c r="A1924" s="4">
        <v>2</v>
      </c>
      <c r="B1924" s="7">
        <v>3</v>
      </c>
      <c r="C1924" s="7" t="str">
        <f t="shared" si="60"/>
        <v>特別支援学校</v>
      </c>
      <c r="D1924" s="7" t="s">
        <v>7910</v>
      </c>
      <c r="E1924" s="8" t="s">
        <v>7911</v>
      </c>
      <c r="F1924" s="4" t="str">
        <f>IFERROR(IF(VALUE(LEFT($E1924,5))&gt;50000,"",_xlfn.XLOOKUP(IF(VALUE(LEFT($E1924,2))&gt;9,VALUE(LEFT($E1924,2)),"0"&amp;VALUE(LEFT($E1924,2))),Sheet1!$E:$E,Sheet1!$F:$F)),"")</f>
        <v>東京都</v>
      </c>
      <c r="G1924" s="4" t="str">
        <f t="shared" si="61"/>
        <v>公立</v>
      </c>
      <c r="H1924" s="7" t="str">
        <f>IF($D1924="上記以外の高等学校等",_xlfn.XLOOKUP(IF(VALUE(LEFT($E1924,2))&gt;10,VALUE(LEFT($E1924,2)),"0"&amp;VALUE(LEFT($E1924,2))),Sheet1!$E:$E,Sheet1!$F:$F)&amp;"所在の"&amp;$D1924,IF(OR($B1924=1,$B1924=2),$D1924&amp;$C1924,IF($B1924=3,$D1924&amp;"学校",IF($B1924=6,_xlfn.TEXTBEFORE($D1924,"高専")&amp;$C1924,IF($B1924=8,$C1924&amp;"（"&amp;$D1924&amp;"）",IF($B1924=9,$D1924,""))))))</f>
        <v>文京盲学校</v>
      </c>
    </row>
    <row r="1925" spans="1:8">
      <c r="A1925" s="4">
        <v>2</v>
      </c>
      <c r="B1925" s="7">
        <v>3</v>
      </c>
      <c r="C1925" s="7" t="str">
        <f t="shared" si="60"/>
        <v>特別支援学校</v>
      </c>
      <c r="D1925" s="7" t="s">
        <v>7908</v>
      </c>
      <c r="E1925" s="8" t="s">
        <v>7909</v>
      </c>
      <c r="F1925" s="4" t="str">
        <f>IFERROR(IF(VALUE(LEFT($E1925,5))&gt;50000,"",_xlfn.XLOOKUP(IF(VALUE(LEFT($E1925,2))&gt;9,VALUE(LEFT($E1925,2)),"0"&amp;VALUE(LEFT($E1925,2))),Sheet1!$E:$E,Sheet1!$F:$F)),"")</f>
        <v>東京都</v>
      </c>
      <c r="G1925" s="4" t="str">
        <f t="shared" si="61"/>
        <v>公立</v>
      </c>
      <c r="H1925" s="7" t="str">
        <f>IF($D1925="上記以外の高等学校等",_xlfn.XLOOKUP(IF(VALUE(LEFT($E1925,2))&gt;10,VALUE(LEFT($E1925,2)),"0"&amp;VALUE(LEFT($E1925,2))),Sheet1!$E:$E,Sheet1!$F:$F)&amp;"所在の"&amp;$D1925,IF(OR($B1925=1,$B1925=2),$D1925&amp;$C1925,IF($B1925=3,$D1925&amp;"学校",IF($B1925=6,_xlfn.TEXTBEFORE($D1925,"高専")&amp;$C1925,IF($B1925=8,$C1925&amp;"（"&amp;$D1925&amp;"）",IF($B1925=9,$D1925,""))))))</f>
        <v>八王子盲学校</v>
      </c>
    </row>
    <row r="1926" spans="1:8">
      <c r="A1926" s="4">
        <v>2</v>
      </c>
      <c r="B1926" s="7">
        <v>3</v>
      </c>
      <c r="C1926" s="7" t="str">
        <f t="shared" si="60"/>
        <v>特別支援学校</v>
      </c>
      <c r="D1926" s="7" t="s">
        <v>7906</v>
      </c>
      <c r="E1926" s="8" t="s">
        <v>7907</v>
      </c>
      <c r="F1926" s="4" t="str">
        <f>IFERROR(IF(VALUE(LEFT($E1926,5))&gt;50000,"",_xlfn.XLOOKUP(IF(VALUE(LEFT($E1926,2))&gt;9,VALUE(LEFT($E1926,2)),"0"&amp;VALUE(LEFT($E1926,2))),Sheet1!$E:$E,Sheet1!$F:$F)),"")</f>
        <v>東京都</v>
      </c>
      <c r="G1926" s="4" t="str">
        <f t="shared" si="61"/>
        <v>公立</v>
      </c>
      <c r="H1926" s="7" t="str">
        <f>IF($D1926="上記以外の高等学校等",_xlfn.XLOOKUP(IF(VALUE(LEFT($E1926,2))&gt;10,VALUE(LEFT($E1926,2)),"0"&amp;VALUE(LEFT($E1926,2))),Sheet1!$E:$E,Sheet1!$F:$F)&amp;"所在の"&amp;$D1926,IF(OR($B1926=1,$B1926=2),$D1926&amp;$C1926,IF($B1926=3,$D1926&amp;"学校",IF($B1926=6,_xlfn.TEXTBEFORE($D1926,"高専")&amp;$C1926,IF($B1926=8,$C1926&amp;"（"&amp;$D1926&amp;"）",IF($B1926=9,$D1926,""))))))</f>
        <v>小平特別支援学校</v>
      </c>
    </row>
    <row r="1927" spans="1:8">
      <c r="A1927" s="4">
        <v>2</v>
      </c>
      <c r="B1927" s="7">
        <v>3</v>
      </c>
      <c r="C1927" s="7" t="str">
        <f t="shared" si="60"/>
        <v>特別支援学校</v>
      </c>
      <c r="D1927" s="7" t="s">
        <v>7904</v>
      </c>
      <c r="E1927" s="8" t="s">
        <v>7905</v>
      </c>
      <c r="F1927" s="4" t="str">
        <f>IFERROR(IF(VALUE(LEFT($E1927,5))&gt;50000,"",_xlfn.XLOOKUP(IF(VALUE(LEFT($E1927,2))&gt;9,VALUE(LEFT($E1927,2)),"0"&amp;VALUE(LEFT($E1927,2))),Sheet1!$E:$E,Sheet1!$F:$F)),"")</f>
        <v>東京都</v>
      </c>
      <c r="G1927" s="4" t="str">
        <f t="shared" si="61"/>
        <v>公立</v>
      </c>
      <c r="H1927" s="7" t="str">
        <f>IF($D1927="上記以外の高等学校等",_xlfn.XLOOKUP(IF(VALUE(LEFT($E1927,2))&gt;10,VALUE(LEFT($E1927,2)),"0"&amp;VALUE(LEFT($E1927,2))),Sheet1!$E:$E,Sheet1!$F:$F)&amp;"所在の"&amp;$D1927,IF(OR($B1927=1,$B1927=2),$D1927&amp;$C1927,IF($B1927=3,$D1927&amp;"学校",IF($B1927=6,_xlfn.TEXTBEFORE($D1927,"高専")&amp;$C1927,IF($B1927=8,$C1927&amp;"（"&amp;$D1927&amp;"）",IF($B1927=9,$D1927,""))))))</f>
        <v>北特別支援学校</v>
      </c>
    </row>
    <row r="1928" spans="1:8">
      <c r="A1928" s="4">
        <v>2</v>
      </c>
      <c r="B1928" s="7">
        <v>3</v>
      </c>
      <c r="C1928" s="7" t="str">
        <f t="shared" si="60"/>
        <v>特別支援学校</v>
      </c>
      <c r="D1928" s="7" t="s">
        <v>7902</v>
      </c>
      <c r="E1928" s="8" t="s">
        <v>7903</v>
      </c>
      <c r="F1928" s="4" t="str">
        <f>IFERROR(IF(VALUE(LEFT($E1928,5))&gt;50000,"",_xlfn.XLOOKUP(IF(VALUE(LEFT($E1928,2))&gt;9,VALUE(LEFT($E1928,2)),"0"&amp;VALUE(LEFT($E1928,2))),Sheet1!$E:$E,Sheet1!$F:$F)),"")</f>
        <v>東京都</v>
      </c>
      <c r="G1928" s="4" t="str">
        <f t="shared" si="61"/>
        <v>公立</v>
      </c>
      <c r="H1928" s="7" t="str">
        <f>IF($D1928="上記以外の高等学校等",_xlfn.XLOOKUP(IF(VALUE(LEFT($E1928,2))&gt;10,VALUE(LEFT($E1928,2)),"0"&amp;VALUE(LEFT($E1928,2))),Sheet1!$E:$E,Sheet1!$F:$F)&amp;"所在の"&amp;$D1928,IF(OR($B1928=1,$B1928=2),$D1928&amp;$C1928,IF($B1928=3,$D1928&amp;"学校",IF($B1928=6,_xlfn.TEXTBEFORE($D1928,"高専")&amp;$C1928,IF($B1928=8,$C1928&amp;"（"&amp;$D1928&amp;"）",IF($B1928=9,$D1928,""))))))</f>
        <v>城南特別支援学校</v>
      </c>
    </row>
    <row r="1929" spans="1:8">
      <c r="A1929" s="4">
        <v>2</v>
      </c>
      <c r="B1929" s="7">
        <v>3</v>
      </c>
      <c r="C1929" s="7" t="str">
        <f t="shared" si="60"/>
        <v>特別支援学校</v>
      </c>
      <c r="D1929" s="7" t="s">
        <v>7900</v>
      </c>
      <c r="E1929" s="8" t="s">
        <v>7901</v>
      </c>
      <c r="F1929" s="4" t="str">
        <f>IFERROR(IF(VALUE(LEFT($E1929,5))&gt;50000,"",_xlfn.XLOOKUP(IF(VALUE(LEFT($E1929,2))&gt;9,VALUE(LEFT($E1929,2)),"0"&amp;VALUE(LEFT($E1929,2))),Sheet1!$E:$E,Sheet1!$F:$F)),"")</f>
        <v>東京都</v>
      </c>
      <c r="G1929" s="4" t="str">
        <f t="shared" si="61"/>
        <v>公立</v>
      </c>
      <c r="H1929" s="7" t="str">
        <f>IF($D1929="上記以外の高等学校等",_xlfn.XLOOKUP(IF(VALUE(LEFT($E1929,2))&gt;10,VALUE(LEFT($E1929,2)),"0"&amp;VALUE(LEFT($E1929,2))),Sheet1!$E:$E,Sheet1!$F:$F)&amp;"所在の"&amp;$D1929,IF(OR($B1929=1,$B1929=2),$D1929&amp;$C1929,IF($B1929=3,$D1929&amp;"学校",IF($B1929=6,_xlfn.TEXTBEFORE($D1929,"高専")&amp;$C1929,IF($B1929=8,$C1929&amp;"（"&amp;$D1929&amp;"）",IF($B1929=9,$D1929,""))))))</f>
        <v>青鳥特別支援学校</v>
      </c>
    </row>
    <row r="1930" spans="1:8">
      <c r="A1930" s="4">
        <v>2</v>
      </c>
      <c r="B1930" s="7">
        <v>3</v>
      </c>
      <c r="C1930" s="7" t="str">
        <f t="shared" si="60"/>
        <v>特別支援学校</v>
      </c>
      <c r="D1930" s="7" t="s">
        <v>7898</v>
      </c>
      <c r="E1930" s="8" t="s">
        <v>7899</v>
      </c>
      <c r="F1930" s="4" t="str">
        <f>IFERROR(IF(VALUE(LEFT($E1930,5))&gt;50000,"",_xlfn.XLOOKUP(IF(VALUE(LEFT($E1930,2))&gt;9,VALUE(LEFT($E1930,2)),"0"&amp;VALUE(LEFT($E1930,2))),Sheet1!$E:$E,Sheet1!$F:$F)),"")</f>
        <v>東京都</v>
      </c>
      <c r="G1930" s="4" t="str">
        <f t="shared" si="61"/>
        <v>公立</v>
      </c>
      <c r="H1930" s="7" t="str">
        <f>IF($D1930="上記以外の高等学校等",_xlfn.XLOOKUP(IF(VALUE(LEFT($E1930,2))&gt;10,VALUE(LEFT($E1930,2)),"0"&amp;VALUE(LEFT($E1930,2))),Sheet1!$E:$E,Sheet1!$F:$F)&amp;"所在の"&amp;$D1930,IF(OR($B1930=1,$B1930=2),$D1930&amp;$C1930,IF($B1930=3,$D1930&amp;"学校",IF($B1930=6,_xlfn.TEXTBEFORE($D1930,"高専")&amp;$C1930,IF($B1930=8,$C1930&amp;"（"&amp;$D1930&amp;"）",IF($B1930=9,$D1930,""))))))</f>
        <v>王子特別支援学校</v>
      </c>
    </row>
    <row r="1931" spans="1:8">
      <c r="A1931" s="4">
        <v>2</v>
      </c>
      <c r="B1931" s="7">
        <v>3</v>
      </c>
      <c r="C1931" s="7" t="str">
        <f t="shared" si="60"/>
        <v>特別支援学校</v>
      </c>
      <c r="D1931" s="7" t="s">
        <v>7896</v>
      </c>
      <c r="E1931" s="8" t="s">
        <v>7897</v>
      </c>
      <c r="F1931" s="4" t="str">
        <f>IFERROR(IF(VALUE(LEFT($E1931,5))&gt;50000,"",_xlfn.XLOOKUP(IF(VALUE(LEFT($E1931,2))&gt;9,VALUE(LEFT($E1931,2)),"0"&amp;VALUE(LEFT($E1931,2))),Sheet1!$E:$E,Sheet1!$F:$F)),"")</f>
        <v>東京都</v>
      </c>
      <c r="G1931" s="4" t="str">
        <f t="shared" si="61"/>
        <v>公立</v>
      </c>
      <c r="H1931" s="7" t="str">
        <f>IF($D1931="上記以外の高等学校等",_xlfn.XLOOKUP(IF(VALUE(LEFT($E1931,2))&gt;10,VALUE(LEFT($E1931,2)),"0"&amp;VALUE(LEFT($E1931,2))),Sheet1!$E:$E,Sheet1!$F:$F)&amp;"所在の"&amp;$D1931,IF(OR($B1931=1,$B1931=2),$D1931&amp;$C1931,IF($B1931=3,$D1931&amp;"学校",IF($B1931=6,_xlfn.TEXTBEFORE($D1931,"高専")&amp;$C1931,IF($B1931=8,$C1931&amp;"（"&amp;$D1931&amp;"）",IF($B1931=9,$D1931,""))))))</f>
        <v>羽村特別支援学校</v>
      </c>
    </row>
    <row r="1932" spans="1:8">
      <c r="A1932" s="4">
        <v>2</v>
      </c>
      <c r="B1932" s="7">
        <v>3</v>
      </c>
      <c r="C1932" s="7" t="str">
        <f t="shared" si="60"/>
        <v>特別支援学校</v>
      </c>
      <c r="D1932" s="7" t="s">
        <v>7894</v>
      </c>
      <c r="E1932" s="8" t="s">
        <v>7895</v>
      </c>
      <c r="F1932" s="4" t="str">
        <f>IFERROR(IF(VALUE(LEFT($E1932,5))&gt;50000,"",_xlfn.XLOOKUP(IF(VALUE(LEFT($E1932,2))&gt;9,VALUE(LEFT($E1932,2)),"0"&amp;VALUE(LEFT($E1932,2))),Sheet1!$E:$E,Sheet1!$F:$F)),"")</f>
        <v>東京都</v>
      </c>
      <c r="G1932" s="4" t="str">
        <f t="shared" si="61"/>
        <v>公立</v>
      </c>
      <c r="H1932" s="7" t="str">
        <f>IF($D1932="上記以外の高等学校等",_xlfn.XLOOKUP(IF(VALUE(LEFT($E1932,2))&gt;10,VALUE(LEFT($E1932,2)),"0"&amp;VALUE(LEFT($E1932,2))),Sheet1!$E:$E,Sheet1!$F:$F)&amp;"所在の"&amp;$D1932,IF(OR($B1932=1,$B1932=2),$D1932&amp;$C1932,IF($B1932=3,$D1932&amp;"学校",IF($B1932=6,_xlfn.TEXTBEFORE($D1932,"高専")&amp;$C1932,IF($B1932=8,$C1932&amp;"（"&amp;$D1932&amp;"）",IF($B1932=9,$D1932,""))))))</f>
        <v>町田の丘学園学校</v>
      </c>
    </row>
    <row r="1933" spans="1:8">
      <c r="A1933" s="4">
        <v>2</v>
      </c>
      <c r="B1933" s="7">
        <v>3</v>
      </c>
      <c r="C1933" s="7" t="str">
        <f t="shared" si="60"/>
        <v>特別支援学校</v>
      </c>
      <c r="D1933" s="7" t="s">
        <v>7892</v>
      </c>
      <c r="E1933" s="8" t="s">
        <v>7893</v>
      </c>
      <c r="F1933" s="4" t="str">
        <f>IFERROR(IF(VALUE(LEFT($E1933,5))&gt;50000,"",_xlfn.XLOOKUP(IF(VALUE(LEFT($E1933,2))&gt;9,VALUE(LEFT($E1933,2)),"0"&amp;VALUE(LEFT($E1933,2))),Sheet1!$E:$E,Sheet1!$F:$F)),"")</f>
        <v>東京都</v>
      </c>
      <c r="G1933" s="4" t="str">
        <f t="shared" si="61"/>
        <v>公立</v>
      </c>
      <c r="H1933" s="7" t="str">
        <f>IF($D1933="上記以外の高等学校等",_xlfn.XLOOKUP(IF(VALUE(LEFT($E1933,2))&gt;10,VALUE(LEFT($E1933,2)),"0"&amp;VALUE(LEFT($E1933,2))),Sheet1!$E:$E,Sheet1!$F:$F)&amp;"所在の"&amp;$D1933,IF(OR($B1933=1,$B1933=2),$D1933&amp;$C1933,IF($B1933=3,$D1933&amp;"学校",IF($B1933=6,_xlfn.TEXTBEFORE($D1933,"高専")&amp;$C1933,IF($B1933=8,$C1933&amp;"（"&amp;$D1933&amp;"）",IF($B1933=9,$D1933,""))))))</f>
        <v>村山特別支援学校</v>
      </c>
    </row>
    <row r="1934" spans="1:8">
      <c r="A1934" s="4">
        <v>2</v>
      </c>
      <c r="B1934" s="7">
        <v>3</v>
      </c>
      <c r="C1934" s="7" t="str">
        <f t="shared" si="60"/>
        <v>特別支援学校</v>
      </c>
      <c r="D1934" s="7" t="s">
        <v>7890</v>
      </c>
      <c r="E1934" s="8" t="s">
        <v>7891</v>
      </c>
      <c r="F1934" s="4" t="str">
        <f>IFERROR(IF(VALUE(LEFT($E1934,5))&gt;50000,"",_xlfn.XLOOKUP(IF(VALUE(LEFT($E1934,2))&gt;9,VALUE(LEFT($E1934,2)),"0"&amp;VALUE(LEFT($E1934,2))),Sheet1!$E:$E,Sheet1!$F:$F)),"")</f>
        <v>東京都</v>
      </c>
      <c r="G1934" s="4" t="str">
        <f t="shared" si="61"/>
        <v>公立</v>
      </c>
      <c r="H1934" s="7" t="str">
        <f>IF($D1934="上記以外の高等学校等",_xlfn.XLOOKUP(IF(VALUE(LEFT($E1934,2))&gt;10,VALUE(LEFT($E1934,2)),"0"&amp;VALUE(LEFT($E1934,2))),Sheet1!$E:$E,Sheet1!$F:$F)&amp;"所在の"&amp;$D1934,IF(OR($B1934=1,$B1934=2),$D1934&amp;$C1934,IF($B1934=3,$D1934&amp;"学校",IF($B1934=6,_xlfn.TEXTBEFORE($D1934,"高専")&amp;$C1934,IF($B1934=8,$C1934&amp;"（"&amp;$D1934&amp;"）",IF($B1934=9,$D1934,""))))))</f>
        <v>足立特別支援学校</v>
      </c>
    </row>
    <row r="1935" spans="1:8">
      <c r="A1935" s="4">
        <v>2</v>
      </c>
      <c r="B1935" s="7">
        <v>3</v>
      </c>
      <c r="C1935" s="7" t="str">
        <f t="shared" si="60"/>
        <v>特別支援学校</v>
      </c>
      <c r="D1935" s="7" t="s">
        <v>7888</v>
      </c>
      <c r="E1935" s="8" t="s">
        <v>7889</v>
      </c>
      <c r="F1935" s="4" t="str">
        <f>IFERROR(IF(VALUE(LEFT($E1935,5))&gt;50000,"",_xlfn.XLOOKUP(IF(VALUE(LEFT($E1935,2))&gt;9,VALUE(LEFT($E1935,2)),"0"&amp;VALUE(LEFT($E1935,2))),Sheet1!$E:$E,Sheet1!$F:$F)),"")</f>
        <v>東京都</v>
      </c>
      <c r="G1935" s="4" t="str">
        <f t="shared" si="61"/>
        <v>公立</v>
      </c>
      <c r="H1935" s="7" t="str">
        <f>IF($D1935="上記以外の高等学校等",_xlfn.XLOOKUP(IF(VALUE(LEFT($E1935,2))&gt;10,VALUE(LEFT($E1935,2)),"0"&amp;VALUE(LEFT($E1935,2))),Sheet1!$E:$E,Sheet1!$F:$F)&amp;"所在の"&amp;$D1935,IF(OR($B1935=1,$B1935=2),$D1935&amp;$C1935,IF($B1935=3,$D1935&amp;"学校",IF($B1935=6,_xlfn.TEXTBEFORE($D1935,"高専")&amp;$C1935,IF($B1935=8,$C1935&amp;"（"&amp;$D1935&amp;"）",IF($B1935=9,$D1935,""))))))</f>
        <v>墨田特別支援学校</v>
      </c>
    </row>
    <row r="1936" spans="1:8">
      <c r="A1936" s="4">
        <v>2</v>
      </c>
      <c r="B1936" s="7">
        <v>3</v>
      </c>
      <c r="C1936" s="7" t="str">
        <f t="shared" si="60"/>
        <v>特別支援学校</v>
      </c>
      <c r="D1936" s="7" t="s">
        <v>7886</v>
      </c>
      <c r="E1936" s="8" t="s">
        <v>7887</v>
      </c>
      <c r="F1936" s="4" t="str">
        <f>IFERROR(IF(VALUE(LEFT($E1936,5))&gt;50000,"",_xlfn.XLOOKUP(IF(VALUE(LEFT($E1936,2))&gt;9,VALUE(LEFT($E1936,2)),"0"&amp;VALUE(LEFT($E1936,2))),Sheet1!$E:$E,Sheet1!$F:$F)),"")</f>
        <v>東京都</v>
      </c>
      <c r="G1936" s="4" t="str">
        <f t="shared" si="61"/>
        <v>公立</v>
      </c>
      <c r="H1936" s="7" t="str">
        <f>IF($D1936="上記以外の高等学校等",_xlfn.XLOOKUP(IF(VALUE(LEFT($E1936,2))&gt;10,VALUE(LEFT($E1936,2)),"0"&amp;VALUE(LEFT($E1936,2))),Sheet1!$E:$E,Sheet1!$F:$F)&amp;"所在の"&amp;$D1936,IF(OR($B1936=1,$B1936=2),$D1936&amp;$C1936,IF($B1936=3,$D1936&amp;"学校",IF($B1936=6,_xlfn.TEXTBEFORE($D1936,"高専")&amp;$C1936,IF($B1936=8,$C1936&amp;"（"&amp;$D1936&amp;"）",IF($B1936=9,$D1936,""))))))</f>
        <v>江東特別支援学校</v>
      </c>
    </row>
    <row r="1937" spans="1:8">
      <c r="A1937" s="4">
        <v>2</v>
      </c>
      <c r="B1937" s="7">
        <v>3</v>
      </c>
      <c r="C1937" s="7" t="str">
        <f t="shared" si="60"/>
        <v>特別支援学校</v>
      </c>
      <c r="D1937" s="7" t="s">
        <v>7884</v>
      </c>
      <c r="E1937" s="8" t="s">
        <v>7885</v>
      </c>
      <c r="F1937" s="4" t="str">
        <f>IFERROR(IF(VALUE(LEFT($E1937,5))&gt;50000,"",_xlfn.XLOOKUP(IF(VALUE(LEFT($E1937,2))&gt;9,VALUE(LEFT($E1937,2)),"0"&amp;VALUE(LEFT($E1937,2))),Sheet1!$E:$E,Sheet1!$F:$F)),"")</f>
        <v>東京都</v>
      </c>
      <c r="G1937" s="4" t="str">
        <f t="shared" si="61"/>
        <v>公立</v>
      </c>
      <c r="H1937" s="7" t="str">
        <f>IF($D1937="上記以外の高等学校等",_xlfn.XLOOKUP(IF(VALUE(LEFT($E1937,2))&gt;10,VALUE(LEFT($E1937,2)),"0"&amp;VALUE(LEFT($E1937,2))),Sheet1!$E:$E,Sheet1!$F:$F)&amp;"所在の"&amp;$D1937,IF(OR($B1937=1,$B1937=2),$D1937&amp;$C1937,IF($B1937=3,$D1937&amp;"学校",IF($B1937=6,_xlfn.TEXTBEFORE($D1937,"高専")&amp;$C1937,IF($B1937=8,$C1937&amp;"（"&amp;$D1937&amp;"）",IF($B1937=9,$D1937,""))))))</f>
        <v>中野特別支援学校</v>
      </c>
    </row>
    <row r="1938" spans="1:8">
      <c r="A1938" s="4">
        <v>2</v>
      </c>
      <c r="B1938" s="7">
        <v>3</v>
      </c>
      <c r="C1938" s="7" t="str">
        <f t="shared" si="60"/>
        <v>特別支援学校</v>
      </c>
      <c r="D1938" s="7" t="s">
        <v>7882</v>
      </c>
      <c r="E1938" s="8" t="s">
        <v>7883</v>
      </c>
      <c r="F1938" s="4" t="str">
        <f>IFERROR(IF(VALUE(LEFT($E1938,5))&gt;50000,"",_xlfn.XLOOKUP(IF(VALUE(LEFT($E1938,2))&gt;9,VALUE(LEFT($E1938,2)),"0"&amp;VALUE(LEFT($E1938,2))),Sheet1!$E:$E,Sheet1!$F:$F)),"")</f>
        <v>東京都</v>
      </c>
      <c r="G1938" s="4" t="str">
        <f t="shared" si="61"/>
        <v>公立</v>
      </c>
      <c r="H1938" s="7" t="str">
        <f>IF($D1938="上記以外の高等学校等",_xlfn.XLOOKUP(IF(VALUE(LEFT($E1938,2))&gt;10,VALUE(LEFT($E1938,2)),"0"&amp;VALUE(LEFT($E1938,2))),Sheet1!$E:$E,Sheet1!$F:$F)&amp;"所在の"&amp;$D1938,IF(OR($B1938=1,$B1938=2),$D1938&amp;$C1938,IF($B1938=3,$D1938&amp;"学校",IF($B1938=6,_xlfn.TEXTBEFORE($D1938,"高専")&amp;$C1938,IF($B1938=8,$C1938&amp;"（"&amp;$D1938&amp;"）",IF($B1938=9,$D1938,""))))))</f>
        <v>八王子東特別支援学校</v>
      </c>
    </row>
    <row r="1939" spans="1:8">
      <c r="A1939" s="4">
        <v>2</v>
      </c>
      <c r="B1939" s="7">
        <v>3</v>
      </c>
      <c r="C1939" s="7" t="str">
        <f t="shared" si="60"/>
        <v>特別支援学校</v>
      </c>
      <c r="D1939" s="7" t="s">
        <v>7880</v>
      </c>
      <c r="E1939" s="8" t="s">
        <v>7881</v>
      </c>
      <c r="F1939" s="4" t="str">
        <f>IFERROR(IF(VALUE(LEFT($E1939,5))&gt;50000,"",_xlfn.XLOOKUP(IF(VALUE(LEFT($E1939,2))&gt;9,VALUE(LEFT($E1939,2)),"0"&amp;VALUE(LEFT($E1939,2))),Sheet1!$E:$E,Sheet1!$F:$F)),"")</f>
        <v>東京都</v>
      </c>
      <c r="G1939" s="4" t="str">
        <f t="shared" si="61"/>
        <v>公立</v>
      </c>
      <c r="H1939" s="7" t="str">
        <f>IF($D1939="上記以外の高等学校等",_xlfn.XLOOKUP(IF(VALUE(LEFT($E1939,2))&gt;10,VALUE(LEFT($E1939,2)),"0"&amp;VALUE(LEFT($E1939,2))),Sheet1!$E:$E,Sheet1!$F:$F)&amp;"所在の"&amp;$D1939,IF(OR($B1939=1,$B1939=2),$D1939&amp;$C1939,IF($B1939=3,$D1939&amp;"学校",IF($B1939=6,_xlfn.TEXTBEFORE($D1939,"高専")&amp;$C1939,IF($B1939=8,$C1939&amp;"（"&amp;$D1939&amp;"）",IF($B1939=9,$D1939,""))))))</f>
        <v>大泉特別支援学校</v>
      </c>
    </row>
    <row r="1940" spans="1:8">
      <c r="A1940" s="4">
        <v>2</v>
      </c>
      <c r="B1940" s="7">
        <v>3</v>
      </c>
      <c r="C1940" s="7" t="str">
        <f t="shared" si="60"/>
        <v>特別支援学校</v>
      </c>
      <c r="D1940" s="7" t="s">
        <v>7878</v>
      </c>
      <c r="E1940" s="8" t="s">
        <v>7879</v>
      </c>
      <c r="F1940" s="4" t="str">
        <f>IFERROR(IF(VALUE(LEFT($E1940,5))&gt;50000,"",_xlfn.XLOOKUP(IF(VALUE(LEFT($E1940,2))&gt;9,VALUE(LEFT($E1940,2)),"0"&amp;VALUE(LEFT($E1940,2))),Sheet1!$E:$E,Sheet1!$F:$F)),"")</f>
        <v>東京都</v>
      </c>
      <c r="G1940" s="4" t="str">
        <f t="shared" si="61"/>
        <v>公立</v>
      </c>
      <c r="H1940" s="7" t="str">
        <f>IF($D1940="上記以外の高等学校等",_xlfn.XLOOKUP(IF(VALUE(LEFT($E1940,2))&gt;10,VALUE(LEFT($E1940,2)),"0"&amp;VALUE(LEFT($E1940,2))),Sheet1!$E:$E,Sheet1!$F:$F)&amp;"所在の"&amp;$D1940,IF(OR($B1940=1,$B1940=2),$D1940&amp;$C1940,IF($B1940=3,$D1940&amp;"学校",IF($B1940=6,_xlfn.TEXTBEFORE($D1940,"高専")&amp;$C1940,IF($B1940=8,$C1940&amp;"（"&amp;$D1940&amp;"）",IF($B1940=9,$D1940,""))))))</f>
        <v>葛飾特別支援学校</v>
      </c>
    </row>
    <row r="1941" spans="1:8">
      <c r="A1941" s="4">
        <v>2</v>
      </c>
      <c r="B1941" s="7">
        <v>3</v>
      </c>
      <c r="C1941" s="7" t="str">
        <f t="shared" si="60"/>
        <v>特別支援学校</v>
      </c>
      <c r="D1941" s="7" t="s">
        <v>7876</v>
      </c>
      <c r="E1941" s="8" t="s">
        <v>7877</v>
      </c>
      <c r="F1941" s="4" t="str">
        <f>IFERROR(IF(VALUE(LEFT($E1941,5))&gt;50000,"",_xlfn.XLOOKUP(IF(VALUE(LEFT($E1941,2))&gt;9,VALUE(LEFT($E1941,2)),"0"&amp;VALUE(LEFT($E1941,2))),Sheet1!$E:$E,Sheet1!$F:$F)),"")</f>
        <v>東京都</v>
      </c>
      <c r="G1941" s="4" t="str">
        <f t="shared" si="61"/>
        <v>公立</v>
      </c>
      <c r="H1941" s="7" t="str">
        <f>IF($D1941="上記以外の高等学校等",_xlfn.XLOOKUP(IF(VALUE(LEFT($E1941,2))&gt;10,VALUE(LEFT($E1941,2)),"0"&amp;VALUE(LEFT($E1941,2))),Sheet1!$E:$E,Sheet1!$F:$F)&amp;"所在の"&amp;$D1941,IF(OR($B1941=1,$B1941=2),$D1941&amp;$C1941,IF($B1941=3,$D1941&amp;"学校",IF($B1941=6,_xlfn.TEXTBEFORE($D1941,"高専")&amp;$C1941,IF($B1941=8,$C1941&amp;"（"&amp;$D1941&amp;"）",IF($B1941=9,$D1941,""))))))</f>
        <v>多摩桜の丘学園学校</v>
      </c>
    </row>
    <row r="1942" spans="1:8">
      <c r="A1942" s="4">
        <v>2</v>
      </c>
      <c r="B1942" s="7">
        <v>3</v>
      </c>
      <c r="C1942" s="7" t="str">
        <f t="shared" si="60"/>
        <v>特別支援学校</v>
      </c>
      <c r="D1942" s="7" t="s">
        <v>7874</v>
      </c>
      <c r="E1942" s="8" t="s">
        <v>7875</v>
      </c>
      <c r="F1942" s="4" t="str">
        <f>IFERROR(IF(VALUE(LEFT($E1942,5))&gt;50000,"",_xlfn.XLOOKUP(IF(VALUE(LEFT($E1942,2))&gt;9,VALUE(LEFT($E1942,2)),"0"&amp;VALUE(LEFT($E1942,2))),Sheet1!$E:$E,Sheet1!$F:$F)),"")</f>
        <v>東京都</v>
      </c>
      <c r="G1942" s="4" t="str">
        <f t="shared" si="61"/>
        <v>公立</v>
      </c>
      <c r="H1942" s="7" t="str">
        <f>IF($D1942="上記以外の高等学校等",_xlfn.XLOOKUP(IF(VALUE(LEFT($E1942,2))&gt;10,VALUE(LEFT($E1942,2)),"0"&amp;VALUE(LEFT($E1942,2))),Sheet1!$E:$E,Sheet1!$F:$F)&amp;"所在の"&amp;$D1942,IF(OR($B1942=1,$B1942=2),$D1942&amp;$C1942,IF($B1942=3,$D1942&amp;"学校",IF($B1942=6,_xlfn.TEXTBEFORE($D1942,"高専")&amp;$C1942,IF($B1942=8,$C1942&amp;"（"&amp;$D1942&amp;"）",IF($B1942=9,$D1942,""))))))</f>
        <v>白鷺特別支援学校</v>
      </c>
    </row>
    <row r="1943" spans="1:8">
      <c r="A1943" s="4">
        <v>2</v>
      </c>
      <c r="B1943" s="7">
        <v>3</v>
      </c>
      <c r="C1943" s="7" t="str">
        <f t="shared" si="60"/>
        <v>特別支援学校</v>
      </c>
      <c r="D1943" s="7" t="s">
        <v>4976</v>
      </c>
      <c r="E1943" s="8" t="s">
        <v>7873</v>
      </c>
      <c r="F1943" s="4" t="str">
        <f>IFERROR(IF(VALUE(LEFT($E1943,5))&gt;50000,"",_xlfn.XLOOKUP(IF(VALUE(LEFT($E1943,2))&gt;9,VALUE(LEFT($E1943,2)),"0"&amp;VALUE(LEFT($E1943,2))),Sheet1!$E:$E,Sheet1!$F:$F)),"")</f>
        <v>東京都</v>
      </c>
      <c r="G1943" s="4" t="str">
        <f t="shared" si="61"/>
        <v>公立</v>
      </c>
      <c r="H1943" s="7" t="str">
        <f>IF($D1943="上記以外の高等学校等",_xlfn.XLOOKUP(IF(VALUE(LEFT($E1943,2))&gt;10,VALUE(LEFT($E1943,2)),"0"&amp;VALUE(LEFT($E1943,2))),Sheet1!$E:$E,Sheet1!$F:$F)&amp;"所在の"&amp;$D1943,IF(OR($B1943=1,$B1943=2),$D1943&amp;$C1943,IF($B1943=3,$D1943&amp;"学校",IF($B1943=6,_xlfn.TEXTBEFORE($D1943,"高専")&amp;$C1943,IF($B1943=8,$C1943&amp;"（"&amp;$D1943&amp;"）",IF($B1943=9,$D1943,""))))))</f>
        <v>港特別支援学校</v>
      </c>
    </row>
    <row r="1944" spans="1:8">
      <c r="A1944" s="4">
        <v>2</v>
      </c>
      <c r="B1944" s="7">
        <v>3</v>
      </c>
      <c r="C1944" s="7" t="str">
        <f t="shared" si="60"/>
        <v>特別支援学校</v>
      </c>
      <c r="D1944" s="7" t="s">
        <v>7871</v>
      </c>
      <c r="E1944" s="8" t="s">
        <v>7872</v>
      </c>
      <c r="F1944" s="4" t="str">
        <f>IFERROR(IF(VALUE(LEFT($E1944,5))&gt;50000,"",_xlfn.XLOOKUP(IF(VALUE(LEFT($E1944,2))&gt;9,VALUE(LEFT($E1944,2)),"0"&amp;VALUE(LEFT($E1944,2))),Sheet1!$E:$E,Sheet1!$F:$F)),"")</f>
        <v>東京都</v>
      </c>
      <c r="G1944" s="4" t="str">
        <f t="shared" si="61"/>
        <v>公立</v>
      </c>
      <c r="H1944" s="7" t="str">
        <f>IF($D1944="上記以外の高等学校等",_xlfn.XLOOKUP(IF(VALUE(LEFT($E1944,2))&gt;10,VALUE(LEFT($E1944,2)),"0"&amp;VALUE(LEFT($E1944,2))),Sheet1!$E:$E,Sheet1!$F:$F)&amp;"所在の"&amp;$D1944,IF(OR($B1944=1,$B1944=2),$D1944&amp;$C1944,IF($B1944=3,$D1944&amp;"学校",IF($B1944=6,_xlfn.TEXTBEFORE($D1944,"高専")&amp;$C1944,IF($B1944=8,$C1944&amp;"（"&amp;$D1944&amp;"）",IF($B1944=9,$D1944,""))))))</f>
        <v>墨東特別支援学校</v>
      </c>
    </row>
    <row r="1945" spans="1:8">
      <c r="A1945" s="4">
        <v>2</v>
      </c>
      <c r="B1945" s="7">
        <v>3</v>
      </c>
      <c r="C1945" s="7" t="str">
        <f t="shared" si="60"/>
        <v>特別支援学校</v>
      </c>
      <c r="D1945" s="7" t="s">
        <v>7869</v>
      </c>
      <c r="E1945" s="8" t="s">
        <v>7870</v>
      </c>
      <c r="F1945" s="4" t="str">
        <f>IFERROR(IF(VALUE(LEFT($E1945,5))&gt;50000,"",_xlfn.XLOOKUP(IF(VALUE(LEFT($E1945,2))&gt;9,VALUE(LEFT($E1945,2)),"0"&amp;VALUE(LEFT($E1945,2))),Sheet1!$E:$E,Sheet1!$F:$F)),"")</f>
        <v>東京都</v>
      </c>
      <c r="G1945" s="4" t="str">
        <f t="shared" si="61"/>
        <v>公立</v>
      </c>
      <c r="H1945" s="7" t="str">
        <f>IF($D1945="上記以外の高等学校等",_xlfn.XLOOKUP(IF(VALUE(LEFT($E1945,2))&gt;10,VALUE(LEFT($E1945,2)),"0"&amp;VALUE(LEFT($E1945,2))),Sheet1!$E:$E,Sheet1!$F:$F)&amp;"所在の"&amp;$D1945,IF(OR($B1945=1,$B1945=2),$D1945&amp;$C1945,IF($B1945=3,$D1945&amp;"学校",IF($B1945=6,_xlfn.TEXTBEFORE($D1945,"高専")&amp;$C1945,IF($B1945=8,$C1945&amp;"（"&amp;$D1945&amp;"）",IF($B1945=9,$D1945,""))))))</f>
        <v>板橋特別支援学校</v>
      </c>
    </row>
    <row r="1946" spans="1:8">
      <c r="A1946" s="4">
        <v>2</v>
      </c>
      <c r="B1946" s="7">
        <v>3</v>
      </c>
      <c r="C1946" s="7" t="str">
        <f t="shared" si="60"/>
        <v>特別支援学校</v>
      </c>
      <c r="D1946" s="7" t="s">
        <v>7867</v>
      </c>
      <c r="E1946" s="8" t="s">
        <v>7868</v>
      </c>
      <c r="F1946" s="4" t="str">
        <f>IFERROR(IF(VALUE(LEFT($E1946,5))&gt;50000,"",_xlfn.XLOOKUP(IF(VALUE(LEFT($E1946,2))&gt;9,VALUE(LEFT($E1946,2)),"0"&amp;VALUE(LEFT($E1946,2))),Sheet1!$E:$E,Sheet1!$F:$F)),"")</f>
        <v>東京都</v>
      </c>
      <c r="G1946" s="4" t="str">
        <f t="shared" si="61"/>
        <v>公立</v>
      </c>
      <c r="H1946" s="7" t="str">
        <f>IF($D1946="上記以外の高等学校等",_xlfn.XLOOKUP(IF(VALUE(LEFT($E1946,2))&gt;10,VALUE(LEFT($E1946,2)),"0"&amp;VALUE(LEFT($E1946,2))),Sheet1!$E:$E,Sheet1!$F:$F)&amp;"所在の"&amp;$D1946,IF(OR($B1946=1,$B1946=2),$D1946&amp;$C1946,IF($B1946=3,$D1946&amp;"学校",IF($B1946=6,_xlfn.TEXTBEFORE($D1946,"高専")&amp;$C1946,IF($B1946=8,$C1946&amp;"（"&amp;$D1946&amp;"）",IF($B1946=9,$D1946,""))))))</f>
        <v>田無特別支援学校</v>
      </c>
    </row>
    <row r="1947" spans="1:8">
      <c r="A1947" s="4">
        <v>2</v>
      </c>
      <c r="B1947" s="7">
        <v>6</v>
      </c>
      <c r="C1947" s="7" t="str">
        <f t="shared" si="60"/>
        <v>高等専門学校</v>
      </c>
      <c r="D1947" s="7" t="s">
        <v>7865</v>
      </c>
      <c r="E1947" s="8" t="s">
        <v>7866</v>
      </c>
      <c r="F1947" s="4" t="str">
        <f>IFERROR(IF(VALUE(LEFT($E1947,5))&gt;50000,"",_xlfn.XLOOKUP(IF(VALUE(LEFT($E1947,2))&gt;9,VALUE(LEFT($E1947,2)),"0"&amp;VALUE(LEFT($E1947,2))),Sheet1!$E:$E,Sheet1!$F:$F)),"")</f>
        <v>東京都</v>
      </c>
      <c r="G1947" s="4" t="str">
        <f t="shared" si="61"/>
        <v>公立</v>
      </c>
      <c r="H1947" s="7" t="str">
        <f>IF($D1947="上記以外の高等学校等",_xlfn.XLOOKUP(IF(VALUE(LEFT($E1947,2))&gt;10,VALUE(LEFT($E1947,2)),"0"&amp;VALUE(LEFT($E1947,2))),Sheet1!$E:$E,Sheet1!$F:$F)&amp;"所在の"&amp;$D1947,IF(OR($B1947=1,$B1947=2),$D1947&amp;$C1947,IF($B1947=3,$D1947&amp;"学校",IF($B1947=6,_xlfn.TEXTBEFORE($D1947,"高専")&amp;$C1947,IF($B1947=8,$C1947&amp;"（"&amp;$D1947&amp;"）",IF($B1947=9,$D1947,""))))))</f>
        <v>産業技術高等専門学校</v>
      </c>
    </row>
    <row r="1948" spans="1:8">
      <c r="A1948" s="4">
        <v>7</v>
      </c>
      <c r="B1948" s="7">
        <v>1</v>
      </c>
      <c r="C1948" s="7" t="str">
        <f t="shared" si="60"/>
        <v>高等学校</v>
      </c>
      <c r="D1948" s="7" t="s">
        <v>7863</v>
      </c>
      <c r="E1948" s="8" t="s">
        <v>7864</v>
      </c>
      <c r="F1948" s="4" t="str">
        <f>IFERROR(IF(VALUE(LEFT($E1948,5))&gt;50000,"",_xlfn.XLOOKUP(IF(VALUE(LEFT($E1948,2))&gt;9,VALUE(LEFT($E1948,2)),"0"&amp;VALUE(LEFT($E1948,2))),Sheet1!$E:$E,Sheet1!$F:$F)),"")</f>
        <v>東京都</v>
      </c>
      <c r="G1948" s="4" t="str">
        <f t="shared" si="61"/>
        <v>私立</v>
      </c>
      <c r="H1948" s="7" t="str">
        <f>IF($D1948="上記以外の高等学校等",_xlfn.XLOOKUP(IF(VALUE(LEFT($E1948,2))&gt;10,VALUE(LEFT($E1948,2)),"0"&amp;VALUE(LEFT($E1948,2))),Sheet1!$E:$E,Sheet1!$F:$F)&amp;"所在の"&amp;$D1948,IF(OR($B1948=1,$B1948=2),$D1948&amp;$C1948,IF($B1948=3,$D1948&amp;"学校",IF($B1948=6,_xlfn.TEXTBEFORE($D1948,"高専")&amp;$C1948,IF($B1948=8,$C1948&amp;"（"&amp;$D1948&amp;"）",IF($B1948=9,$D1948,""))))))</f>
        <v>大妻高等学校</v>
      </c>
    </row>
    <row r="1949" spans="1:8">
      <c r="A1949" s="4">
        <v>7</v>
      </c>
      <c r="B1949" s="7">
        <v>1</v>
      </c>
      <c r="C1949" s="7" t="str">
        <f t="shared" si="60"/>
        <v>高等学校</v>
      </c>
      <c r="D1949" s="7" t="s">
        <v>7861</v>
      </c>
      <c r="E1949" s="8" t="s">
        <v>7862</v>
      </c>
      <c r="F1949" s="4" t="str">
        <f>IFERROR(IF(VALUE(LEFT($E1949,5))&gt;50000,"",_xlfn.XLOOKUP(IF(VALUE(LEFT($E1949,2))&gt;9,VALUE(LEFT($E1949,2)),"0"&amp;VALUE(LEFT($E1949,2))),Sheet1!$E:$E,Sheet1!$F:$F)),"")</f>
        <v>東京都</v>
      </c>
      <c r="G1949" s="4" t="str">
        <f t="shared" si="61"/>
        <v>私立</v>
      </c>
      <c r="H1949" s="7" t="str">
        <f>IF($D1949="上記以外の高等学校等",_xlfn.XLOOKUP(IF(VALUE(LEFT($E1949,2))&gt;10,VALUE(LEFT($E1949,2)),"0"&amp;VALUE(LEFT($E1949,2))),Sheet1!$E:$E,Sheet1!$F:$F)&amp;"所在の"&amp;$D1949,IF(OR($B1949=1,$B1949=2),$D1949&amp;$C1949,IF($B1949=3,$D1949&amp;"学校",IF($B1949=6,_xlfn.TEXTBEFORE($D1949,"高専")&amp;$C1949,IF($B1949=8,$C1949&amp;"（"&amp;$D1949&amp;"）",IF($B1949=9,$D1949,""))))))</f>
        <v>かえつ有明高等学校</v>
      </c>
    </row>
    <row r="1950" spans="1:8">
      <c r="A1950" s="4">
        <v>7</v>
      </c>
      <c r="B1950" s="7">
        <v>1</v>
      </c>
      <c r="C1950" s="7" t="str">
        <f t="shared" si="60"/>
        <v>高等学校</v>
      </c>
      <c r="D1950" s="7" t="s">
        <v>7859</v>
      </c>
      <c r="E1950" s="8" t="s">
        <v>7860</v>
      </c>
      <c r="F1950" s="4" t="str">
        <f>IFERROR(IF(VALUE(LEFT($E1950,5))&gt;50000,"",_xlfn.XLOOKUP(IF(VALUE(LEFT($E1950,2))&gt;9,VALUE(LEFT($E1950,2)),"0"&amp;VALUE(LEFT($E1950,2))),Sheet1!$E:$E,Sheet1!$F:$F)),"")</f>
        <v>東京都</v>
      </c>
      <c r="G1950" s="4" t="str">
        <f t="shared" si="61"/>
        <v>私立</v>
      </c>
      <c r="H1950" s="7" t="str">
        <f>IF($D1950="上記以外の高等学校等",_xlfn.XLOOKUP(IF(VALUE(LEFT($E1950,2))&gt;10,VALUE(LEFT($E1950,2)),"0"&amp;VALUE(LEFT($E1950,2))),Sheet1!$E:$E,Sheet1!$F:$F)&amp;"所在の"&amp;$D1950,IF(OR($B1950=1,$B1950=2),$D1950&amp;$C1950,IF($B1950=3,$D1950&amp;"学校",IF($B1950=6,_xlfn.TEXTBEFORE($D1950,"高専")&amp;$C1950,IF($B1950=8,$C1950&amp;"（"&amp;$D1950&amp;"）",IF($B1950=9,$D1950,""))))))</f>
        <v>神田女学園高等学校</v>
      </c>
    </row>
    <row r="1951" spans="1:8">
      <c r="A1951" s="4">
        <v>7</v>
      </c>
      <c r="B1951" s="7">
        <v>1</v>
      </c>
      <c r="C1951" s="7" t="str">
        <f t="shared" si="60"/>
        <v>高等学校</v>
      </c>
      <c r="D1951" s="7" t="s">
        <v>7857</v>
      </c>
      <c r="E1951" s="8" t="s">
        <v>7858</v>
      </c>
      <c r="F1951" s="4" t="str">
        <f>IFERROR(IF(VALUE(LEFT($E1951,5))&gt;50000,"",_xlfn.XLOOKUP(IF(VALUE(LEFT($E1951,2))&gt;9,VALUE(LEFT($E1951,2)),"0"&amp;VALUE(LEFT($E1951,2))),Sheet1!$E:$E,Sheet1!$F:$F)),"")</f>
        <v>東京都</v>
      </c>
      <c r="G1951" s="4" t="str">
        <f t="shared" si="61"/>
        <v>私立</v>
      </c>
      <c r="H1951" s="7" t="str">
        <f>IF($D1951="上記以外の高等学校等",_xlfn.XLOOKUP(IF(VALUE(LEFT($E1951,2))&gt;10,VALUE(LEFT($E1951,2)),"0"&amp;VALUE(LEFT($E1951,2))),Sheet1!$E:$E,Sheet1!$F:$F)&amp;"所在の"&amp;$D1951,IF(OR($B1951=1,$B1951=2),$D1951&amp;$C1951,IF($B1951=3,$D1951&amp;"学校",IF($B1951=6,_xlfn.TEXTBEFORE($D1951,"高専")&amp;$C1951,IF($B1951=8,$C1951&amp;"（"&amp;$D1951&amp;"）",IF($B1951=9,$D1951,""))))))</f>
        <v>共立女子高等学校</v>
      </c>
    </row>
    <row r="1952" spans="1:8">
      <c r="A1952" s="4">
        <v>7</v>
      </c>
      <c r="B1952" s="7">
        <v>1</v>
      </c>
      <c r="C1952" s="7" t="str">
        <f t="shared" si="60"/>
        <v>高等学校</v>
      </c>
      <c r="D1952" s="7" t="s">
        <v>7855</v>
      </c>
      <c r="E1952" s="8" t="s">
        <v>7856</v>
      </c>
      <c r="F1952" s="4" t="str">
        <f>IFERROR(IF(VALUE(LEFT($E1952,5))&gt;50000,"",_xlfn.XLOOKUP(IF(VALUE(LEFT($E1952,2))&gt;9,VALUE(LEFT($E1952,2)),"0"&amp;VALUE(LEFT($E1952,2))),Sheet1!$E:$E,Sheet1!$F:$F)),"")</f>
        <v>東京都</v>
      </c>
      <c r="G1952" s="4" t="str">
        <f t="shared" si="61"/>
        <v>私立</v>
      </c>
      <c r="H1952" s="7" t="str">
        <f>IF($D1952="上記以外の高等学校等",_xlfn.XLOOKUP(IF(VALUE(LEFT($E1952,2))&gt;10,VALUE(LEFT($E1952,2)),"0"&amp;VALUE(LEFT($E1952,2))),Sheet1!$E:$E,Sheet1!$F:$F)&amp;"所在の"&amp;$D1952,IF(OR($B1952=1,$B1952=2),$D1952&amp;$C1952,IF($B1952=3,$D1952&amp;"学校",IF($B1952=6,_xlfn.TEXTBEFORE($D1952,"高専")&amp;$C1952,IF($B1952=8,$C1952&amp;"（"&amp;$D1952&amp;"）",IF($B1952=9,$D1952,""))))))</f>
        <v>暁星高等学校</v>
      </c>
    </row>
    <row r="1953" spans="1:8">
      <c r="A1953" s="4">
        <v>7</v>
      </c>
      <c r="B1953" s="7">
        <v>1</v>
      </c>
      <c r="C1953" s="7" t="str">
        <f t="shared" si="60"/>
        <v>高等学校</v>
      </c>
      <c r="D1953" s="7" t="s">
        <v>7853</v>
      </c>
      <c r="E1953" s="8" t="s">
        <v>7854</v>
      </c>
      <c r="F1953" s="4" t="str">
        <f>IFERROR(IF(VALUE(LEFT($E1953,5))&gt;50000,"",_xlfn.XLOOKUP(IF(VALUE(LEFT($E1953,2))&gt;9,VALUE(LEFT($E1953,2)),"0"&amp;VALUE(LEFT($E1953,2))),Sheet1!$E:$E,Sheet1!$F:$F)),"")</f>
        <v>東京都</v>
      </c>
      <c r="G1953" s="4" t="str">
        <f t="shared" si="61"/>
        <v>私立</v>
      </c>
      <c r="H1953" s="7" t="str">
        <f>IF($D1953="上記以外の高等学校等",_xlfn.XLOOKUP(IF(VALUE(LEFT($E1953,2))&gt;10,VALUE(LEFT($E1953,2)),"0"&amp;VALUE(LEFT($E1953,2))),Sheet1!$E:$E,Sheet1!$F:$F)&amp;"所在の"&amp;$D1953,IF(OR($B1953=1,$B1953=2),$D1953&amp;$C1953,IF($B1953=3,$D1953&amp;"学校",IF($B1953=6,_xlfn.TEXTBEFORE($D1953,"高専")&amp;$C1953,IF($B1953=8,$C1953&amp;"（"&amp;$D1953&amp;"）",IF($B1953=9,$D1953,""))))))</f>
        <v>錦城学園高等学校</v>
      </c>
    </row>
    <row r="1954" spans="1:8">
      <c r="A1954" s="4">
        <v>7</v>
      </c>
      <c r="B1954" s="7">
        <v>1</v>
      </c>
      <c r="C1954" s="7" t="str">
        <f t="shared" si="60"/>
        <v>高等学校</v>
      </c>
      <c r="D1954" s="7" t="s">
        <v>7851</v>
      </c>
      <c r="E1954" s="8" t="s">
        <v>7852</v>
      </c>
      <c r="F1954" s="4" t="str">
        <f>IFERROR(IF(VALUE(LEFT($E1954,5))&gt;50000,"",_xlfn.XLOOKUP(IF(VALUE(LEFT($E1954,2))&gt;9,VALUE(LEFT($E1954,2)),"0"&amp;VALUE(LEFT($E1954,2))),Sheet1!$E:$E,Sheet1!$F:$F)),"")</f>
        <v>東京都</v>
      </c>
      <c r="G1954" s="4" t="str">
        <f t="shared" si="61"/>
        <v>私立</v>
      </c>
      <c r="H1954" s="7" t="str">
        <f>IF($D1954="上記以外の高等学校等",_xlfn.XLOOKUP(IF(VALUE(LEFT($E1954,2))&gt;10,VALUE(LEFT($E1954,2)),"0"&amp;VALUE(LEFT($E1954,2))),Sheet1!$E:$E,Sheet1!$F:$F)&amp;"所在の"&amp;$D1954,IF(OR($B1954=1,$B1954=2),$D1954&amp;$C1954,IF($B1954=3,$D1954&amp;"学校",IF($B1954=6,_xlfn.TEXTBEFORE($D1954,"高専")&amp;$C1954,IF($B1954=8,$C1954&amp;"（"&amp;$D1954&amp;"）",IF($B1954=9,$D1954,""))))))</f>
        <v>麹町学園女子高等学校</v>
      </c>
    </row>
    <row r="1955" spans="1:8">
      <c r="A1955" s="4">
        <v>7</v>
      </c>
      <c r="B1955" s="7">
        <v>1</v>
      </c>
      <c r="C1955" s="7" t="str">
        <f t="shared" si="60"/>
        <v>高等学校</v>
      </c>
      <c r="D1955" s="7" t="s">
        <v>7849</v>
      </c>
      <c r="E1955" s="8" t="s">
        <v>7850</v>
      </c>
      <c r="F1955" s="4" t="str">
        <f>IFERROR(IF(VALUE(LEFT($E1955,5))&gt;50000,"",_xlfn.XLOOKUP(IF(VALUE(LEFT($E1955,2))&gt;9,VALUE(LEFT($E1955,2)),"0"&amp;VALUE(LEFT($E1955,2))),Sheet1!$E:$E,Sheet1!$F:$F)),"")</f>
        <v>東京都</v>
      </c>
      <c r="G1955" s="4" t="str">
        <f t="shared" si="61"/>
        <v>私立</v>
      </c>
      <c r="H1955" s="7" t="str">
        <f>IF($D1955="上記以外の高等学校等",_xlfn.XLOOKUP(IF(VALUE(LEFT($E1955,2))&gt;10,VALUE(LEFT($E1955,2)),"0"&amp;VALUE(LEFT($E1955,2))),Sheet1!$E:$E,Sheet1!$F:$F)&amp;"所在の"&amp;$D1955,IF(OR($B1955=1,$B1955=2),$D1955&amp;$C1955,IF($B1955=3,$D1955&amp;"学校",IF($B1955=6,_xlfn.TEXTBEFORE($D1955,"高専")&amp;$C1955,IF($B1955=8,$C1955&amp;"（"&amp;$D1955&amp;"）",IF($B1955=9,$D1955,""))))))</f>
        <v>女子学院高等学校</v>
      </c>
    </row>
    <row r="1956" spans="1:8">
      <c r="A1956" s="4">
        <v>7</v>
      </c>
      <c r="B1956" s="7">
        <v>1</v>
      </c>
      <c r="C1956" s="7" t="str">
        <f t="shared" si="60"/>
        <v>高等学校</v>
      </c>
      <c r="D1956" s="7" t="s">
        <v>7847</v>
      </c>
      <c r="E1956" s="8" t="s">
        <v>7848</v>
      </c>
      <c r="F1956" s="4" t="str">
        <f>IFERROR(IF(VALUE(LEFT($E1956,5))&gt;50000,"",_xlfn.XLOOKUP(IF(VALUE(LEFT($E1956,2))&gt;9,VALUE(LEFT($E1956,2)),"0"&amp;VALUE(LEFT($E1956,2))),Sheet1!$E:$E,Sheet1!$F:$F)),"")</f>
        <v>東京都</v>
      </c>
      <c r="G1956" s="4" t="str">
        <f t="shared" si="61"/>
        <v>私立</v>
      </c>
      <c r="H1956" s="7" t="str">
        <f>IF($D1956="上記以外の高等学校等",_xlfn.XLOOKUP(IF(VALUE(LEFT($E1956,2))&gt;10,VALUE(LEFT($E1956,2)),"0"&amp;VALUE(LEFT($E1956,2))),Sheet1!$E:$E,Sheet1!$F:$F)&amp;"所在の"&amp;$D1956,IF(OR($B1956=1,$B1956=2),$D1956&amp;$C1956,IF($B1956=3,$D1956&amp;"学校",IF($B1956=6,_xlfn.TEXTBEFORE($D1956,"高専")&amp;$C1956,IF($B1956=8,$C1956&amp;"（"&amp;$D1956&amp;"）",IF($B1956=9,$D1956,""))))))</f>
        <v>白百合学園高等学校</v>
      </c>
    </row>
    <row r="1957" spans="1:8">
      <c r="A1957" s="4">
        <v>7</v>
      </c>
      <c r="B1957" s="7">
        <v>1</v>
      </c>
      <c r="C1957" s="7" t="str">
        <f t="shared" si="60"/>
        <v>高等学校</v>
      </c>
      <c r="D1957" s="7" t="s">
        <v>7845</v>
      </c>
      <c r="E1957" s="8" t="s">
        <v>7846</v>
      </c>
      <c r="F1957" s="4" t="str">
        <f>IFERROR(IF(VALUE(LEFT($E1957,5))&gt;50000,"",_xlfn.XLOOKUP(IF(VALUE(LEFT($E1957,2))&gt;9,VALUE(LEFT($E1957,2)),"0"&amp;VALUE(LEFT($E1957,2))),Sheet1!$E:$E,Sheet1!$F:$F)),"")</f>
        <v>東京都</v>
      </c>
      <c r="G1957" s="4" t="str">
        <f t="shared" si="61"/>
        <v>私立</v>
      </c>
      <c r="H1957" s="7" t="str">
        <f>IF($D1957="上記以外の高等学校等",_xlfn.XLOOKUP(IF(VALUE(LEFT($E1957,2))&gt;10,VALUE(LEFT($E1957,2)),"0"&amp;VALUE(LEFT($E1957,2))),Sheet1!$E:$E,Sheet1!$F:$F)&amp;"所在の"&amp;$D1957,IF(OR($B1957=1,$B1957=2),$D1957&amp;$C1957,IF($B1957=3,$D1957&amp;"学校",IF($B1957=6,_xlfn.TEXTBEFORE($D1957,"高専")&amp;$C1957,IF($B1957=8,$C1957&amp;"（"&amp;$D1957&amp;"）",IF($B1957=9,$D1957,""))))))</f>
        <v>正則学園高等学校</v>
      </c>
    </row>
    <row r="1958" spans="1:8">
      <c r="A1958" s="4">
        <v>7</v>
      </c>
      <c r="B1958" s="7">
        <v>1</v>
      </c>
      <c r="C1958" s="7" t="str">
        <f t="shared" si="60"/>
        <v>高等学校</v>
      </c>
      <c r="D1958" s="7" t="s">
        <v>7843</v>
      </c>
      <c r="E1958" s="8" t="s">
        <v>7844</v>
      </c>
      <c r="F1958" s="4" t="str">
        <f>IFERROR(IF(VALUE(LEFT($E1958,5))&gt;50000,"",_xlfn.XLOOKUP(IF(VALUE(LEFT($E1958,2))&gt;9,VALUE(LEFT($E1958,2)),"0"&amp;VALUE(LEFT($E1958,2))),Sheet1!$E:$E,Sheet1!$F:$F)),"")</f>
        <v>東京都</v>
      </c>
      <c r="G1958" s="4" t="str">
        <f t="shared" si="61"/>
        <v>私立</v>
      </c>
      <c r="H1958" s="7" t="str">
        <f>IF($D1958="上記以外の高等学校等",_xlfn.XLOOKUP(IF(VALUE(LEFT($E1958,2))&gt;10,VALUE(LEFT($E1958,2)),"0"&amp;VALUE(LEFT($E1958,2))),Sheet1!$E:$E,Sheet1!$F:$F)&amp;"所在の"&amp;$D1958,IF(OR($B1958=1,$B1958=2),$D1958&amp;$C1958,IF($B1958=3,$D1958&amp;"学校",IF($B1958=6,_xlfn.TEXTBEFORE($D1958,"高専")&amp;$C1958,IF($B1958=8,$C1958&amp;"（"&amp;$D1958&amp;"）",IF($B1958=9,$D1958,""))))))</f>
        <v>中央大学（文京区）高等学校</v>
      </c>
    </row>
    <row r="1959" spans="1:8">
      <c r="A1959" s="4">
        <v>7</v>
      </c>
      <c r="B1959" s="7">
        <v>1</v>
      </c>
      <c r="C1959" s="7" t="str">
        <f t="shared" si="60"/>
        <v>高等学校</v>
      </c>
      <c r="D1959" s="7" t="s">
        <v>2494</v>
      </c>
      <c r="E1959" s="8" t="s">
        <v>7842</v>
      </c>
      <c r="F1959" s="4" t="str">
        <f>IFERROR(IF(VALUE(LEFT($E1959,5))&gt;50000,"",_xlfn.XLOOKUP(IF(VALUE(LEFT($E1959,2))&gt;9,VALUE(LEFT($E1959,2)),"0"&amp;VALUE(LEFT($E1959,2))),Sheet1!$E:$E,Sheet1!$F:$F)),"")</f>
        <v>東京都</v>
      </c>
      <c r="G1959" s="4" t="str">
        <f t="shared" si="61"/>
        <v>私立</v>
      </c>
      <c r="H1959" s="7" t="str">
        <f>IF($D1959="上記以外の高等学校等",_xlfn.XLOOKUP(IF(VALUE(LEFT($E1959,2))&gt;10,VALUE(LEFT($E1959,2)),"0"&amp;VALUE(LEFT($E1959,2))),Sheet1!$E:$E,Sheet1!$F:$F)&amp;"所在の"&amp;$D1959,IF(OR($B1959=1,$B1959=2),$D1959&amp;$C1959,IF($B1959=3,$D1959&amp;"学校",IF($B1959=6,_xlfn.TEXTBEFORE($D1959,"高専")&amp;$C1959,IF($B1959=8,$C1959&amp;"（"&amp;$D1959&amp;"）",IF($B1959=9,$D1959,""))))))</f>
        <v>千代田高等学校</v>
      </c>
    </row>
    <row r="1960" spans="1:8">
      <c r="A1960" s="4">
        <v>7</v>
      </c>
      <c r="B1960" s="7">
        <v>1</v>
      </c>
      <c r="C1960" s="7" t="str">
        <f t="shared" si="60"/>
        <v>高等学校</v>
      </c>
      <c r="D1960" s="7" t="s">
        <v>7840</v>
      </c>
      <c r="E1960" s="8" t="s">
        <v>7841</v>
      </c>
      <c r="F1960" s="4" t="str">
        <f>IFERROR(IF(VALUE(LEFT($E1960,5))&gt;50000,"",_xlfn.XLOOKUP(IF(VALUE(LEFT($E1960,2))&gt;9,VALUE(LEFT($E1960,2)),"0"&amp;VALUE(LEFT($E1960,2))),Sheet1!$E:$E,Sheet1!$F:$F)),"")</f>
        <v>東京都</v>
      </c>
      <c r="G1960" s="4" t="str">
        <f t="shared" si="61"/>
        <v>私立</v>
      </c>
      <c r="H1960" s="7" t="str">
        <f>IF($D1960="上記以外の高等学校等",_xlfn.XLOOKUP(IF(VALUE(LEFT($E1960,2))&gt;10,VALUE(LEFT($E1960,2)),"0"&amp;VALUE(LEFT($E1960,2))),Sheet1!$E:$E,Sheet1!$F:$F)&amp;"所在の"&amp;$D1960,IF(OR($B1960=1,$B1960=2),$D1960&amp;$C1960,IF($B1960=3,$D1960&amp;"学校",IF($B1960=6,_xlfn.TEXTBEFORE($D1960,"高専")&amp;$C1960,IF($B1960=8,$C1960&amp;"（"&amp;$D1960&amp;"）",IF($B1960=9,$D1960,""))))))</f>
        <v>東京家政学院高等学校</v>
      </c>
    </row>
    <row r="1961" spans="1:8">
      <c r="A1961" s="4">
        <v>7</v>
      </c>
      <c r="B1961" s="7">
        <v>1</v>
      </c>
      <c r="C1961" s="7" t="str">
        <f t="shared" si="60"/>
        <v>高等学校</v>
      </c>
      <c r="D1961" s="7" t="s">
        <v>7838</v>
      </c>
      <c r="E1961" s="8" t="s">
        <v>7839</v>
      </c>
      <c r="F1961" s="4" t="str">
        <f>IFERROR(IF(VALUE(LEFT($E1961,5))&gt;50000,"",_xlfn.XLOOKUP(IF(VALUE(LEFT($E1961,2))&gt;9,VALUE(LEFT($E1961,2)),"0"&amp;VALUE(LEFT($E1961,2))),Sheet1!$E:$E,Sheet1!$F:$F)),"")</f>
        <v>東京都</v>
      </c>
      <c r="G1961" s="4" t="str">
        <f t="shared" si="61"/>
        <v>私立</v>
      </c>
      <c r="H1961" s="7" t="str">
        <f>IF($D1961="上記以外の高等学校等",_xlfn.XLOOKUP(IF(VALUE(LEFT($E1961,2))&gt;10,VALUE(LEFT($E1961,2)),"0"&amp;VALUE(LEFT($E1961,2))),Sheet1!$E:$E,Sheet1!$F:$F)&amp;"所在の"&amp;$D1961,IF(OR($B1961=1,$B1961=2),$D1961&amp;$C1961,IF($B1961=3,$D1961&amp;"学校",IF($B1961=6,_xlfn.TEXTBEFORE($D1961,"高専")&amp;$C1961,IF($B1961=8,$C1961&amp;"（"&amp;$D1961&amp;"）",IF($B1961=9,$D1961,""))))))</f>
        <v>東洋高等学校</v>
      </c>
    </row>
    <row r="1962" spans="1:8">
      <c r="A1962" s="4">
        <v>7</v>
      </c>
      <c r="B1962" s="7">
        <v>1</v>
      </c>
      <c r="C1962" s="7" t="str">
        <f t="shared" si="60"/>
        <v>高等学校</v>
      </c>
      <c r="D1962" s="7" t="s">
        <v>7836</v>
      </c>
      <c r="E1962" s="8" t="s">
        <v>7837</v>
      </c>
      <c r="F1962" s="4" t="str">
        <f>IFERROR(IF(VALUE(LEFT($E1962,5))&gt;50000,"",_xlfn.XLOOKUP(IF(VALUE(LEFT($E1962,2))&gt;9,VALUE(LEFT($E1962,2)),"0"&amp;VALUE(LEFT($E1962,2))),Sheet1!$E:$E,Sheet1!$F:$F)),"")</f>
        <v>東京都</v>
      </c>
      <c r="G1962" s="4" t="str">
        <f t="shared" si="61"/>
        <v>私立</v>
      </c>
      <c r="H1962" s="7" t="str">
        <f>IF($D1962="上記以外の高等学校等",_xlfn.XLOOKUP(IF(VALUE(LEFT($E1962,2))&gt;10,VALUE(LEFT($E1962,2)),"0"&amp;VALUE(LEFT($E1962,2))),Sheet1!$E:$E,Sheet1!$F:$F)&amp;"所在の"&amp;$D1962,IF(OR($B1962=1,$B1962=2),$D1962&amp;$C1962,IF($B1962=3,$D1962&amp;"学校",IF($B1962=6,_xlfn.TEXTBEFORE($D1962,"高専")&amp;$C1962,IF($B1962=8,$C1962&amp;"（"&amp;$D1962&amp;"）",IF($B1962=9,$D1962,""))))))</f>
        <v>二松學舎大学附属高等学校</v>
      </c>
    </row>
    <row r="1963" spans="1:8">
      <c r="A1963" s="4">
        <v>7</v>
      </c>
      <c r="B1963" s="7">
        <v>1</v>
      </c>
      <c r="C1963" s="7" t="str">
        <f t="shared" si="60"/>
        <v>高等学校</v>
      </c>
      <c r="D1963" s="7" t="s">
        <v>7834</v>
      </c>
      <c r="E1963" s="8" t="s">
        <v>7835</v>
      </c>
      <c r="F1963" s="4" t="str">
        <f>IFERROR(IF(VALUE(LEFT($E1963,5))&gt;50000,"",_xlfn.XLOOKUP(IF(VALUE(LEFT($E1963,2))&gt;9,VALUE(LEFT($E1963,2)),"0"&amp;VALUE(LEFT($E1963,2))),Sheet1!$E:$E,Sheet1!$F:$F)),"")</f>
        <v>東京都</v>
      </c>
      <c r="G1963" s="4" t="str">
        <f t="shared" si="61"/>
        <v>私立</v>
      </c>
      <c r="H1963" s="7" t="str">
        <f>IF($D1963="上記以外の高等学校等",_xlfn.XLOOKUP(IF(VALUE(LEFT($E1963,2))&gt;10,VALUE(LEFT($E1963,2)),"0"&amp;VALUE(LEFT($E1963,2))),Sheet1!$E:$E,Sheet1!$F:$F)&amp;"所在の"&amp;$D1963,IF(OR($B1963=1,$B1963=2),$D1963&amp;$C1963,IF($B1963=3,$D1963&amp;"学校",IF($B1963=6,_xlfn.TEXTBEFORE($D1963,"高専")&amp;$C1963,IF($B1963=8,$C1963&amp;"（"&amp;$D1963&amp;"）",IF($B1963=9,$D1963,""))))))</f>
        <v>雙葉高等学校</v>
      </c>
    </row>
    <row r="1964" spans="1:8">
      <c r="A1964" s="4">
        <v>7</v>
      </c>
      <c r="B1964" s="7">
        <v>1</v>
      </c>
      <c r="C1964" s="7" t="str">
        <f t="shared" si="60"/>
        <v>高等学校</v>
      </c>
      <c r="D1964" s="7" t="s">
        <v>7832</v>
      </c>
      <c r="E1964" s="8" t="s">
        <v>7833</v>
      </c>
      <c r="F1964" s="4" t="str">
        <f>IFERROR(IF(VALUE(LEFT($E1964,5))&gt;50000,"",_xlfn.XLOOKUP(IF(VALUE(LEFT($E1964,2))&gt;9,VALUE(LEFT($E1964,2)),"0"&amp;VALUE(LEFT($E1964,2))),Sheet1!$E:$E,Sheet1!$F:$F)),"")</f>
        <v>東京都</v>
      </c>
      <c r="G1964" s="4" t="str">
        <f t="shared" si="61"/>
        <v>私立</v>
      </c>
      <c r="H1964" s="7" t="str">
        <f>IF($D1964="上記以外の高等学校等",_xlfn.XLOOKUP(IF(VALUE(LEFT($E1964,2))&gt;10,VALUE(LEFT($E1964,2)),"0"&amp;VALUE(LEFT($E1964,2))),Sheet1!$E:$E,Sheet1!$F:$F)&amp;"所在の"&amp;$D1964,IF(OR($B1964=1,$B1964=2),$D1964&amp;$C1964,IF($B1964=3,$D1964&amp;"学校",IF($B1964=6,_xlfn.TEXTBEFORE($D1964,"高専")&amp;$C1964,IF($B1964=8,$C1964&amp;"（"&amp;$D1964&amp;"）",IF($B1964=9,$D1964,""))))))</f>
        <v>三輪田学園高等学校</v>
      </c>
    </row>
    <row r="1965" spans="1:8">
      <c r="A1965" s="4">
        <v>7</v>
      </c>
      <c r="B1965" s="7">
        <v>1</v>
      </c>
      <c r="C1965" s="7" t="str">
        <f t="shared" si="60"/>
        <v>高等学校</v>
      </c>
      <c r="D1965" s="7" t="s">
        <v>7830</v>
      </c>
      <c r="E1965" s="8" t="s">
        <v>7831</v>
      </c>
      <c r="F1965" s="4" t="str">
        <f>IFERROR(IF(VALUE(LEFT($E1965,5))&gt;50000,"",_xlfn.XLOOKUP(IF(VALUE(LEFT($E1965,2))&gt;9,VALUE(LEFT($E1965,2)),"0"&amp;VALUE(LEFT($E1965,2))),Sheet1!$E:$E,Sheet1!$F:$F)),"")</f>
        <v>東京都</v>
      </c>
      <c r="G1965" s="4" t="str">
        <f t="shared" si="61"/>
        <v>私立</v>
      </c>
      <c r="H1965" s="7" t="str">
        <f>IF($D1965="上記以外の高等学校等",_xlfn.XLOOKUP(IF(VALUE(LEFT($E1965,2))&gt;10,VALUE(LEFT($E1965,2)),"0"&amp;VALUE(LEFT($E1965,2))),Sheet1!$E:$E,Sheet1!$F:$F)&amp;"所在の"&amp;$D1965,IF(OR($B1965=1,$B1965=2),$D1965&amp;$C1965,IF($B1965=3,$D1965&amp;"学校",IF($B1965=6,_xlfn.TEXTBEFORE($D1965,"高専")&amp;$C1965,IF($B1965=8,$C1965&amp;"（"&amp;$D1965&amp;"）",IF($B1965=9,$D1965,""))))))</f>
        <v>明治大学付属明治高等学校</v>
      </c>
    </row>
    <row r="1966" spans="1:8">
      <c r="A1966" s="4">
        <v>7</v>
      </c>
      <c r="B1966" s="7">
        <v>1</v>
      </c>
      <c r="C1966" s="7" t="str">
        <f t="shared" si="60"/>
        <v>高等学校</v>
      </c>
      <c r="D1966" s="7" t="s">
        <v>7828</v>
      </c>
      <c r="E1966" s="8" t="s">
        <v>7829</v>
      </c>
      <c r="F1966" s="4" t="str">
        <f>IFERROR(IF(VALUE(LEFT($E1966,5))&gt;50000,"",_xlfn.XLOOKUP(IF(VALUE(LEFT($E1966,2))&gt;9,VALUE(LEFT($E1966,2)),"0"&amp;VALUE(LEFT($E1966,2))),Sheet1!$E:$E,Sheet1!$F:$F)),"")</f>
        <v>東京都</v>
      </c>
      <c r="G1966" s="4" t="str">
        <f t="shared" si="61"/>
        <v>私立</v>
      </c>
      <c r="H1966" s="7" t="str">
        <f>IF($D1966="上記以外の高等学校等",_xlfn.XLOOKUP(IF(VALUE(LEFT($E1966,2))&gt;10,VALUE(LEFT($E1966,2)),"0"&amp;VALUE(LEFT($E1966,2))),Sheet1!$E:$E,Sheet1!$F:$F)&amp;"所在の"&amp;$D1966,IF(OR($B1966=1,$B1966=2),$D1966&amp;$C1966,IF($B1966=3,$D1966&amp;"学校",IF($B1966=6,_xlfn.TEXTBEFORE($D1966,"高専")&amp;$C1966,IF($B1966=8,$C1966&amp;"（"&amp;$D1966&amp;"）",IF($B1966=9,$D1966,""))))))</f>
        <v>和洋九段女子高等学校</v>
      </c>
    </row>
    <row r="1967" spans="1:8">
      <c r="A1967" s="4">
        <v>7</v>
      </c>
      <c r="B1967" s="7">
        <v>1</v>
      </c>
      <c r="C1967" s="7" t="str">
        <f t="shared" si="60"/>
        <v>高等学校</v>
      </c>
      <c r="D1967" s="7" t="s">
        <v>7826</v>
      </c>
      <c r="E1967" s="8" t="s">
        <v>7827</v>
      </c>
      <c r="F1967" s="4" t="str">
        <f>IFERROR(IF(VALUE(LEFT($E1967,5))&gt;50000,"",_xlfn.XLOOKUP(IF(VALUE(LEFT($E1967,2))&gt;9,VALUE(LEFT($E1967,2)),"0"&amp;VALUE(LEFT($E1967,2))),Sheet1!$E:$E,Sheet1!$F:$F)),"")</f>
        <v>東京都</v>
      </c>
      <c r="G1967" s="4" t="str">
        <f t="shared" si="61"/>
        <v>私立</v>
      </c>
      <c r="H1967" s="7" t="str">
        <f>IF($D1967="上記以外の高等学校等",_xlfn.XLOOKUP(IF(VALUE(LEFT($E1967,2))&gt;10,VALUE(LEFT($E1967,2)),"0"&amp;VALUE(LEFT($E1967,2))),Sheet1!$E:$E,Sheet1!$F:$F)&amp;"所在の"&amp;$D1967,IF(OR($B1967=1,$B1967=2),$D1967&amp;$C1967,IF($B1967=3,$D1967&amp;"学校",IF($B1967=6,_xlfn.TEXTBEFORE($D1967,"高専")&amp;$C1967,IF($B1967=8,$C1967&amp;"（"&amp;$D1967&amp;"）",IF($B1967=9,$D1967,""))))))</f>
        <v>中央学院大学中央高等学校</v>
      </c>
    </row>
    <row r="1968" spans="1:8">
      <c r="A1968" s="4">
        <v>7</v>
      </c>
      <c r="B1968" s="7">
        <v>1</v>
      </c>
      <c r="C1968" s="7" t="str">
        <f t="shared" si="60"/>
        <v>高等学校</v>
      </c>
      <c r="D1968" s="7" t="s">
        <v>7824</v>
      </c>
      <c r="E1968" s="8" t="s">
        <v>7825</v>
      </c>
      <c r="F1968" s="4" t="str">
        <f>IFERROR(IF(VALUE(LEFT($E1968,5))&gt;50000,"",_xlfn.XLOOKUP(IF(VALUE(LEFT($E1968,2))&gt;9,VALUE(LEFT($E1968,2)),"0"&amp;VALUE(LEFT($E1968,2))),Sheet1!$E:$E,Sheet1!$F:$F)),"")</f>
        <v>東京都</v>
      </c>
      <c r="G1968" s="4" t="str">
        <f t="shared" si="61"/>
        <v>私立</v>
      </c>
      <c r="H1968" s="7" t="str">
        <f>IF($D1968="上記以外の高等学校等",_xlfn.XLOOKUP(IF(VALUE(LEFT($E1968,2))&gt;10,VALUE(LEFT($E1968,2)),"0"&amp;VALUE(LEFT($E1968,2))),Sheet1!$E:$E,Sheet1!$F:$F)&amp;"所在の"&amp;$D1968,IF(OR($B1968=1,$B1968=2),$D1968&amp;$C1968,IF($B1968=3,$D1968&amp;"学校",IF($B1968=6,_xlfn.TEXTBEFORE($D1968,"高専")&amp;$C1968,IF($B1968=8,$C1968&amp;"（"&amp;$D1968&amp;"）",IF($B1968=9,$D1968,""))))))</f>
        <v>開智日本橋学園高等学校</v>
      </c>
    </row>
    <row r="1969" spans="1:8">
      <c r="A1969" s="4">
        <v>7</v>
      </c>
      <c r="B1969" s="7">
        <v>1</v>
      </c>
      <c r="C1969" s="7" t="str">
        <f t="shared" si="60"/>
        <v>高等学校</v>
      </c>
      <c r="D1969" s="7" t="s">
        <v>7822</v>
      </c>
      <c r="E1969" s="8" t="s">
        <v>7823</v>
      </c>
      <c r="F1969" s="4" t="str">
        <f>IFERROR(IF(VALUE(LEFT($E1969,5))&gt;50000,"",_xlfn.XLOOKUP(IF(VALUE(LEFT($E1969,2))&gt;9,VALUE(LEFT($E1969,2)),"0"&amp;VALUE(LEFT($E1969,2))),Sheet1!$E:$E,Sheet1!$F:$F)),"")</f>
        <v>東京都</v>
      </c>
      <c r="G1969" s="4" t="str">
        <f t="shared" si="61"/>
        <v>私立</v>
      </c>
      <c r="H1969" s="7" t="str">
        <f>IF($D1969="上記以外の高等学校等",_xlfn.XLOOKUP(IF(VALUE(LEFT($E1969,2))&gt;10,VALUE(LEFT($E1969,2)),"0"&amp;VALUE(LEFT($E1969,2))),Sheet1!$E:$E,Sheet1!$F:$F)&amp;"所在の"&amp;$D1969,IF(OR($B1969=1,$B1969=2),$D1969&amp;$C1969,IF($B1969=3,$D1969&amp;"学校",IF($B1969=6,_xlfn.TEXTBEFORE($D1969,"高専")&amp;$C1969,IF($B1969=8,$C1969&amp;"（"&amp;$D1969&amp;"）",IF($B1969=9,$D1969,""))))))</f>
        <v>麻布高等学校</v>
      </c>
    </row>
    <row r="1970" spans="1:8">
      <c r="A1970" s="4">
        <v>7</v>
      </c>
      <c r="B1970" s="7">
        <v>1</v>
      </c>
      <c r="C1970" s="7" t="str">
        <f t="shared" si="60"/>
        <v>高等学校</v>
      </c>
      <c r="D1970" s="7" t="s">
        <v>7820</v>
      </c>
      <c r="E1970" s="8" t="s">
        <v>7821</v>
      </c>
      <c r="F1970" s="4" t="str">
        <f>IFERROR(IF(VALUE(LEFT($E1970,5))&gt;50000,"",_xlfn.XLOOKUP(IF(VALUE(LEFT($E1970,2))&gt;9,VALUE(LEFT($E1970,2)),"0"&amp;VALUE(LEFT($E1970,2))),Sheet1!$E:$E,Sheet1!$F:$F)),"")</f>
        <v>東京都</v>
      </c>
      <c r="G1970" s="4" t="str">
        <f t="shared" si="61"/>
        <v>私立</v>
      </c>
      <c r="H1970" s="7" t="str">
        <f>IF($D1970="上記以外の高等学校等",_xlfn.XLOOKUP(IF(VALUE(LEFT($E1970,2))&gt;10,VALUE(LEFT($E1970,2)),"0"&amp;VALUE(LEFT($E1970,2))),Sheet1!$E:$E,Sheet1!$F:$F)&amp;"所在の"&amp;$D1970,IF(OR($B1970=1,$B1970=2),$D1970&amp;$C1970,IF($B1970=3,$D1970&amp;"学校",IF($B1970=6,_xlfn.TEXTBEFORE($D1970,"高専")&amp;$C1970,IF($B1970=8,$C1970&amp;"（"&amp;$D1970&amp;"）",IF($B1970=9,$D1970,""))))))</f>
        <v>慶應義塾女子高等学校</v>
      </c>
    </row>
    <row r="1971" spans="1:8">
      <c r="A1971" s="4">
        <v>7</v>
      </c>
      <c r="B1971" s="7">
        <v>1</v>
      </c>
      <c r="C1971" s="7" t="str">
        <f t="shared" si="60"/>
        <v>高等学校</v>
      </c>
      <c r="D1971" s="7" t="s">
        <v>7818</v>
      </c>
      <c r="E1971" s="8" t="s">
        <v>7819</v>
      </c>
      <c r="F1971" s="4" t="str">
        <f>IFERROR(IF(VALUE(LEFT($E1971,5))&gt;50000,"",_xlfn.XLOOKUP(IF(VALUE(LEFT($E1971,2))&gt;9,VALUE(LEFT($E1971,2)),"0"&amp;VALUE(LEFT($E1971,2))),Sheet1!$E:$E,Sheet1!$F:$F)),"")</f>
        <v>東京都</v>
      </c>
      <c r="G1971" s="4" t="str">
        <f t="shared" si="61"/>
        <v>私立</v>
      </c>
      <c r="H1971" s="7" t="str">
        <f>IF($D1971="上記以外の高等学校等",_xlfn.XLOOKUP(IF(VALUE(LEFT($E1971,2))&gt;10,VALUE(LEFT($E1971,2)),"0"&amp;VALUE(LEFT($E1971,2))),Sheet1!$E:$E,Sheet1!$F:$F)&amp;"所在の"&amp;$D1971,IF(OR($B1971=1,$B1971=2),$D1971&amp;$C1971,IF($B1971=3,$D1971&amp;"学校",IF($B1971=6,_xlfn.TEXTBEFORE($D1971,"高専")&amp;$C1971,IF($B1971=8,$C1971&amp;"（"&amp;$D1971&amp;"）",IF($B1971=9,$D1971,""))))))</f>
        <v>芝高等学校</v>
      </c>
    </row>
    <row r="1972" spans="1:8">
      <c r="A1972" s="4">
        <v>7</v>
      </c>
      <c r="B1972" s="7">
        <v>1</v>
      </c>
      <c r="C1972" s="7" t="str">
        <f t="shared" si="60"/>
        <v>高等学校</v>
      </c>
      <c r="D1972" s="7" t="s">
        <v>7816</v>
      </c>
      <c r="E1972" s="8" t="s">
        <v>7817</v>
      </c>
      <c r="F1972" s="4" t="str">
        <f>IFERROR(IF(VALUE(LEFT($E1972,5))&gt;50000,"",_xlfn.XLOOKUP(IF(VALUE(LEFT($E1972,2))&gt;9,VALUE(LEFT($E1972,2)),"0"&amp;VALUE(LEFT($E1972,2))),Sheet1!$E:$E,Sheet1!$F:$F)),"")</f>
        <v>東京都</v>
      </c>
      <c r="G1972" s="4" t="str">
        <f t="shared" si="61"/>
        <v>私立</v>
      </c>
      <c r="H1972" s="7" t="str">
        <f>IF($D1972="上記以外の高等学校等",_xlfn.XLOOKUP(IF(VALUE(LEFT($E1972,2))&gt;10,VALUE(LEFT($E1972,2)),"0"&amp;VALUE(LEFT($E1972,2))),Sheet1!$E:$E,Sheet1!$F:$F)&amp;"所在の"&amp;$D1972,IF(OR($B1972=1,$B1972=2),$D1972&amp;$C1972,IF($B1972=3,$D1972&amp;"学校",IF($B1972=6,_xlfn.TEXTBEFORE($D1972,"高専")&amp;$C1972,IF($B1972=8,$C1972&amp;"（"&amp;$D1972&amp;"）",IF($B1972=9,$D1972,""))))))</f>
        <v>広尾学園高等学校</v>
      </c>
    </row>
    <row r="1973" spans="1:8">
      <c r="A1973" s="4">
        <v>7</v>
      </c>
      <c r="B1973" s="7">
        <v>1</v>
      </c>
      <c r="C1973" s="7" t="str">
        <f t="shared" si="60"/>
        <v>高等学校</v>
      </c>
      <c r="D1973" s="7" t="s">
        <v>7814</v>
      </c>
      <c r="E1973" s="8" t="s">
        <v>7815</v>
      </c>
      <c r="F1973" s="4" t="str">
        <f>IFERROR(IF(VALUE(LEFT($E1973,5))&gt;50000,"",_xlfn.XLOOKUP(IF(VALUE(LEFT($E1973,2))&gt;9,VALUE(LEFT($E1973,2)),"0"&amp;VALUE(LEFT($E1973,2))),Sheet1!$E:$E,Sheet1!$F:$F)),"")</f>
        <v>東京都</v>
      </c>
      <c r="G1973" s="4" t="str">
        <f t="shared" si="61"/>
        <v>私立</v>
      </c>
      <c r="H1973" s="7" t="str">
        <f>IF($D1973="上記以外の高等学校等",_xlfn.XLOOKUP(IF(VALUE(LEFT($E1973,2))&gt;10,VALUE(LEFT($E1973,2)),"0"&amp;VALUE(LEFT($E1973,2))),Sheet1!$E:$E,Sheet1!$F:$F)&amp;"所在の"&amp;$D1973,IF(OR($B1973=1,$B1973=2),$D1973&amp;$C1973,IF($B1973=3,$D1973&amp;"学校",IF($B1973=6,_xlfn.TEXTBEFORE($D1973,"高専")&amp;$C1973,IF($B1973=8,$C1973&amp;"（"&amp;$D1973&amp;"）",IF($B1973=9,$D1973,""))))))</f>
        <v>頌栄女子学院高等学校</v>
      </c>
    </row>
    <row r="1974" spans="1:8">
      <c r="A1974" s="4">
        <v>7</v>
      </c>
      <c r="B1974" s="7">
        <v>1</v>
      </c>
      <c r="C1974" s="7" t="str">
        <f t="shared" si="60"/>
        <v>高等学校</v>
      </c>
      <c r="D1974" s="7" t="s">
        <v>7812</v>
      </c>
      <c r="E1974" s="8" t="s">
        <v>7813</v>
      </c>
      <c r="F1974" s="4" t="str">
        <f>IFERROR(IF(VALUE(LEFT($E1974,5))&gt;50000,"",_xlfn.XLOOKUP(IF(VALUE(LEFT($E1974,2))&gt;9,VALUE(LEFT($E1974,2)),"0"&amp;VALUE(LEFT($E1974,2))),Sheet1!$E:$E,Sheet1!$F:$F)),"")</f>
        <v>東京都</v>
      </c>
      <c r="G1974" s="4" t="str">
        <f t="shared" si="61"/>
        <v>私立</v>
      </c>
      <c r="H1974" s="7" t="str">
        <f>IF($D1974="上記以外の高等学校等",_xlfn.XLOOKUP(IF(VALUE(LEFT($E1974,2))&gt;10,VALUE(LEFT($E1974,2)),"0"&amp;VALUE(LEFT($E1974,2))),Sheet1!$E:$E,Sheet1!$F:$F)&amp;"所在の"&amp;$D1974,IF(OR($B1974=1,$B1974=2),$D1974&amp;$C1974,IF($B1974=3,$D1974&amp;"学校",IF($B1974=6,_xlfn.TEXTBEFORE($D1974,"高専")&amp;$C1974,IF($B1974=8,$C1974&amp;"（"&amp;$D1974&amp;"）",IF($B1974=9,$D1974,""))))))</f>
        <v>聖心女子学院高等科高等学校</v>
      </c>
    </row>
    <row r="1975" spans="1:8">
      <c r="A1975" s="4">
        <v>7</v>
      </c>
      <c r="B1975" s="7">
        <v>1</v>
      </c>
      <c r="C1975" s="7" t="str">
        <f t="shared" si="60"/>
        <v>高等学校</v>
      </c>
      <c r="D1975" s="7" t="s">
        <v>7810</v>
      </c>
      <c r="E1975" s="8" t="s">
        <v>7811</v>
      </c>
      <c r="F1975" s="4" t="str">
        <f>IFERROR(IF(VALUE(LEFT($E1975,5))&gt;50000,"",_xlfn.XLOOKUP(IF(VALUE(LEFT($E1975,2))&gt;9,VALUE(LEFT($E1975,2)),"0"&amp;VALUE(LEFT($E1975,2))),Sheet1!$E:$E,Sheet1!$F:$F)),"")</f>
        <v>東京都</v>
      </c>
      <c r="G1975" s="4" t="str">
        <f t="shared" si="61"/>
        <v>私立</v>
      </c>
      <c r="H1975" s="7" t="str">
        <f>IF($D1975="上記以外の高等学校等",_xlfn.XLOOKUP(IF(VALUE(LEFT($E1975,2))&gt;10,VALUE(LEFT($E1975,2)),"0"&amp;VALUE(LEFT($E1975,2))),Sheet1!$E:$E,Sheet1!$F:$F)&amp;"所在の"&amp;$D1975,IF(OR($B1975=1,$B1975=2),$D1975&amp;$C1975,IF($B1975=3,$D1975&amp;"学校",IF($B1975=6,_xlfn.TEXTBEFORE($D1975,"高専")&amp;$C1975,IF($B1975=8,$C1975&amp;"（"&amp;$D1975&amp;"）",IF($B1975=9,$D1975,""))))))</f>
        <v>正則高等学校</v>
      </c>
    </row>
    <row r="1976" spans="1:8">
      <c r="A1976" s="4">
        <v>7</v>
      </c>
      <c r="B1976" s="7">
        <v>1</v>
      </c>
      <c r="C1976" s="7" t="str">
        <f t="shared" si="60"/>
        <v>高等学校</v>
      </c>
      <c r="D1976" s="7" t="s">
        <v>7808</v>
      </c>
      <c r="E1976" s="8" t="s">
        <v>7809</v>
      </c>
      <c r="F1976" s="4" t="str">
        <f>IFERROR(IF(VALUE(LEFT($E1976,5))&gt;50000,"",_xlfn.XLOOKUP(IF(VALUE(LEFT($E1976,2))&gt;9,VALUE(LEFT($E1976,2)),"0"&amp;VALUE(LEFT($E1976,2))),Sheet1!$E:$E,Sheet1!$F:$F)),"")</f>
        <v>東京都</v>
      </c>
      <c r="G1976" s="4" t="str">
        <f t="shared" si="61"/>
        <v>私立</v>
      </c>
      <c r="H1976" s="7" t="str">
        <f>IF($D1976="上記以外の高等学校等",_xlfn.XLOOKUP(IF(VALUE(LEFT($E1976,2))&gt;10,VALUE(LEFT($E1976,2)),"0"&amp;VALUE(LEFT($E1976,2))),Sheet1!$E:$E,Sheet1!$F:$F)&amp;"所在の"&amp;$D1976,IF(OR($B1976=1,$B1976=2),$D1976&amp;$C1976,IF($B1976=3,$D1976&amp;"学校",IF($B1976=6,_xlfn.TEXTBEFORE($D1976,"高専")&amp;$C1976,IF($B1976=8,$C1976&amp;"（"&amp;$D1976&amp;"）",IF($B1976=9,$D1976,""))))))</f>
        <v>高輪高等学校</v>
      </c>
    </row>
    <row r="1977" spans="1:8">
      <c r="A1977" s="4">
        <v>7</v>
      </c>
      <c r="B1977" s="7">
        <v>1</v>
      </c>
      <c r="C1977" s="7" t="str">
        <f t="shared" si="60"/>
        <v>高等学校</v>
      </c>
      <c r="D1977" s="7" t="s">
        <v>7806</v>
      </c>
      <c r="E1977" s="8" t="s">
        <v>7807</v>
      </c>
      <c r="F1977" s="4" t="str">
        <f>IFERROR(IF(VALUE(LEFT($E1977,5))&gt;50000,"",_xlfn.XLOOKUP(IF(VALUE(LEFT($E1977,2))&gt;9,VALUE(LEFT($E1977,2)),"0"&amp;VALUE(LEFT($E1977,2))),Sheet1!$E:$E,Sheet1!$F:$F)),"")</f>
        <v>東京都</v>
      </c>
      <c r="G1977" s="4" t="str">
        <f t="shared" si="61"/>
        <v>私立</v>
      </c>
      <c r="H1977" s="7" t="str">
        <f>IF($D1977="上記以外の高等学校等",_xlfn.XLOOKUP(IF(VALUE(LEFT($E1977,2))&gt;10,VALUE(LEFT($E1977,2)),"0"&amp;VALUE(LEFT($E1977,2))),Sheet1!$E:$E,Sheet1!$F:$F)&amp;"所在の"&amp;$D1977,IF(OR($B1977=1,$B1977=2),$D1977&amp;$C1977,IF($B1977=3,$D1977&amp;"学校",IF($B1977=6,_xlfn.TEXTBEFORE($D1977,"高専")&amp;$C1977,IF($B1977=8,$C1977&amp;"（"&amp;$D1977&amp;"）",IF($B1977=9,$D1977,""))))))</f>
        <v>三田国際科学学園高等学校</v>
      </c>
    </row>
    <row r="1978" spans="1:8">
      <c r="A1978" s="4">
        <v>7</v>
      </c>
      <c r="B1978" s="7">
        <v>1</v>
      </c>
      <c r="C1978" s="7" t="str">
        <f t="shared" si="60"/>
        <v>高等学校</v>
      </c>
      <c r="D1978" s="7" t="s">
        <v>7804</v>
      </c>
      <c r="E1978" s="8" t="s">
        <v>7805</v>
      </c>
      <c r="F1978" s="4" t="str">
        <f>IFERROR(IF(VALUE(LEFT($E1978,5))&gt;50000,"",_xlfn.XLOOKUP(IF(VALUE(LEFT($E1978,2))&gt;9,VALUE(LEFT($E1978,2)),"0"&amp;VALUE(LEFT($E1978,2))),Sheet1!$E:$E,Sheet1!$F:$F)),"")</f>
        <v>東京都</v>
      </c>
      <c r="G1978" s="4" t="str">
        <f t="shared" si="61"/>
        <v>私立</v>
      </c>
      <c r="H1978" s="7" t="str">
        <f>IF($D1978="上記以外の高等学校等",_xlfn.XLOOKUP(IF(VALUE(LEFT($E1978,2))&gt;10,VALUE(LEFT($E1978,2)),"0"&amp;VALUE(LEFT($E1978,2))),Sheet1!$E:$E,Sheet1!$F:$F)&amp;"所在の"&amp;$D1978,IF(OR($B1978=1,$B1978=2),$D1978&amp;$C1978,IF($B1978=3,$D1978&amp;"学校",IF($B1978=6,_xlfn.TEXTBEFORE($D1978,"高専")&amp;$C1978,IF($B1978=8,$C1978&amp;"（"&amp;$D1978&amp;"）",IF($B1978=9,$D1978,""))))))</f>
        <v>東海大学付属高輪台高等学校</v>
      </c>
    </row>
    <row r="1979" spans="1:8">
      <c r="A1979" s="4">
        <v>7</v>
      </c>
      <c r="B1979" s="7">
        <v>1</v>
      </c>
      <c r="C1979" s="7" t="str">
        <f t="shared" si="60"/>
        <v>高等学校</v>
      </c>
      <c r="D1979" s="7" t="s">
        <v>7802</v>
      </c>
      <c r="E1979" s="8" t="s">
        <v>7803</v>
      </c>
      <c r="F1979" s="4" t="str">
        <f>IFERROR(IF(VALUE(LEFT($E1979,5))&gt;50000,"",_xlfn.XLOOKUP(IF(VALUE(LEFT($E1979,2))&gt;9,VALUE(LEFT($E1979,2)),"0"&amp;VALUE(LEFT($E1979,2))),Sheet1!$E:$E,Sheet1!$F:$F)),"")</f>
        <v>東京都</v>
      </c>
      <c r="G1979" s="4" t="str">
        <f t="shared" si="61"/>
        <v>私立</v>
      </c>
      <c r="H1979" s="7" t="str">
        <f>IF($D1979="上記以外の高等学校等",_xlfn.XLOOKUP(IF(VALUE(LEFT($E1979,2))&gt;10,VALUE(LEFT($E1979,2)),"0"&amp;VALUE(LEFT($E1979,2))),Sheet1!$E:$E,Sheet1!$F:$F)&amp;"所在の"&amp;$D1979,IF(OR($B1979=1,$B1979=2),$D1979&amp;$C1979,IF($B1979=3,$D1979&amp;"学校",IF($B1979=6,_xlfn.TEXTBEFORE($D1979,"高専")&amp;$C1979,IF($B1979=8,$C1979&amp;"（"&amp;$D1979&amp;"）",IF($B1979=9,$D1979,""))))))</f>
        <v>東京女子学園高等学校</v>
      </c>
    </row>
    <row r="1980" spans="1:8">
      <c r="A1980" s="4">
        <v>7</v>
      </c>
      <c r="B1980" s="7">
        <v>1</v>
      </c>
      <c r="C1980" s="7" t="str">
        <f t="shared" si="60"/>
        <v>高等学校</v>
      </c>
      <c r="D1980" s="7" t="s">
        <v>7800</v>
      </c>
      <c r="E1980" s="8" t="s">
        <v>7801</v>
      </c>
      <c r="F1980" s="4" t="str">
        <f>IFERROR(IF(VALUE(LEFT($E1980,5))&gt;50000,"",_xlfn.XLOOKUP(IF(VALUE(LEFT($E1980,2))&gt;9,VALUE(LEFT($E1980,2)),"0"&amp;VALUE(LEFT($E1980,2))),Sheet1!$E:$E,Sheet1!$F:$F)),"")</f>
        <v>東京都</v>
      </c>
      <c r="G1980" s="4" t="str">
        <f t="shared" si="61"/>
        <v>私立</v>
      </c>
      <c r="H1980" s="7" t="str">
        <f>IF($D1980="上記以外の高等学校等",_xlfn.XLOOKUP(IF(VALUE(LEFT($E1980,2))&gt;10,VALUE(LEFT($E1980,2)),"0"&amp;VALUE(LEFT($E1980,2))),Sheet1!$E:$E,Sheet1!$F:$F)&amp;"所在の"&amp;$D1980,IF(OR($B1980=1,$B1980=2),$D1980&amp;$C1980,IF($B1980=3,$D1980&amp;"学校",IF($B1980=6,_xlfn.TEXTBEFORE($D1980,"高専")&amp;$C1980,IF($B1980=8,$C1980&amp;"（"&amp;$D1980&amp;"）",IF($B1980=9,$D1980,""))))))</f>
        <v>東洋英和女学院高等部高等学校</v>
      </c>
    </row>
    <row r="1981" spans="1:8">
      <c r="A1981" s="4">
        <v>7</v>
      </c>
      <c r="B1981" s="7">
        <v>1</v>
      </c>
      <c r="C1981" s="7" t="str">
        <f t="shared" si="60"/>
        <v>高等学校</v>
      </c>
      <c r="D1981" s="7" t="s">
        <v>7798</v>
      </c>
      <c r="E1981" s="8" t="s">
        <v>7799</v>
      </c>
      <c r="F1981" s="4" t="str">
        <f>IFERROR(IF(VALUE(LEFT($E1981,5))&gt;50000,"",_xlfn.XLOOKUP(IF(VALUE(LEFT($E1981,2))&gt;9,VALUE(LEFT($E1981,2)),"0"&amp;VALUE(LEFT($E1981,2))),Sheet1!$E:$E,Sheet1!$F:$F)),"")</f>
        <v>東京都</v>
      </c>
      <c r="G1981" s="4" t="str">
        <f t="shared" si="61"/>
        <v>私立</v>
      </c>
      <c r="H1981" s="7" t="str">
        <f>IF($D1981="上記以外の高等学校等",_xlfn.XLOOKUP(IF(VALUE(LEFT($E1981,2))&gt;10,VALUE(LEFT($E1981,2)),"0"&amp;VALUE(LEFT($E1981,2))),Sheet1!$E:$E,Sheet1!$F:$F)&amp;"所在の"&amp;$D1981,IF(OR($B1981=1,$B1981=2),$D1981&amp;$C1981,IF($B1981=3,$D1981&amp;"学校",IF($B1981=6,_xlfn.TEXTBEFORE($D1981,"高専")&amp;$C1981,IF($B1981=8,$C1981&amp;"（"&amp;$D1981&amp;"）",IF($B1981=9,$D1981,""))))))</f>
        <v>普連土学園高等学校</v>
      </c>
    </row>
    <row r="1982" spans="1:8">
      <c r="A1982" s="4">
        <v>7</v>
      </c>
      <c r="B1982" s="7">
        <v>1</v>
      </c>
      <c r="C1982" s="7" t="str">
        <f t="shared" si="60"/>
        <v>高等学校</v>
      </c>
      <c r="D1982" s="7" t="s">
        <v>7796</v>
      </c>
      <c r="E1982" s="8" t="s">
        <v>7797</v>
      </c>
      <c r="F1982" s="4" t="str">
        <f>IFERROR(IF(VALUE(LEFT($E1982,5))&gt;50000,"",_xlfn.XLOOKUP(IF(VALUE(LEFT($E1982,2))&gt;9,VALUE(LEFT($E1982,2)),"0"&amp;VALUE(LEFT($E1982,2))),Sheet1!$E:$E,Sheet1!$F:$F)),"")</f>
        <v>東京都</v>
      </c>
      <c r="G1982" s="4" t="str">
        <f t="shared" si="61"/>
        <v>私立</v>
      </c>
      <c r="H1982" s="7" t="str">
        <f>IF($D1982="上記以外の高等学校等",_xlfn.XLOOKUP(IF(VALUE(LEFT($E1982,2))&gt;10,VALUE(LEFT($E1982,2)),"0"&amp;VALUE(LEFT($E1982,2))),Sheet1!$E:$E,Sheet1!$F:$F)&amp;"所在の"&amp;$D1982,IF(OR($B1982=1,$B1982=2),$D1982&amp;$C1982,IF($B1982=3,$D1982&amp;"学校",IF($B1982=6,_xlfn.TEXTBEFORE($D1982,"高専")&amp;$C1982,IF($B1982=8,$C1982&amp;"（"&amp;$D1982&amp;"）",IF($B1982=9,$D1982,""))))))</f>
        <v>明治学院高等学校</v>
      </c>
    </row>
    <row r="1983" spans="1:8">
      <c r="A1983" s="4">
        <v>7</v>
      </c>
      <c r="B1983" s="7">
        <v>1</v>
      </c>
      <c r="C1983" s="7" t="str">
        <f t="shared" si="60"/>
        <v>高等学校</v>
      </c>
      <c r="D1983" s="7" t="s">
        <v>7794</v>
      </c>
      <c r="E1983" s="8" t="s">
        <v>7795</v>
      </c>
      <c r="F1983" s="4" t="str">
        <f>IFERROR(IF(VALUE(LEFT($E1983,5))&gt;50000,"",_xlfn.XLOOKUP(IF(VALUE(LEFT($E1983,2))&gt;9,VALUE(LEFT($E1983,2)),"0"&amp;VALUE(LEFT($E1983,2))),Sheet1!$E:$E,Sheet1!$F:$F)),"")</f>
        <v>東京都</v>
      </c>
      <c r="G1983" s="4" t="str">
        <f t="shared" si="61"/>
        <v>私立</v>
      </c>
      <c r="H1983" s="7" t="str">
        <f>IF($D1983="上記以外の高等学校等",_xlfn.XLOOKUP(IF(VALUE(LEFT($E1983,2))&gt;10,VALUE(LEFT($E1983,2)),"0"&amp;VALUE(LEFT($E1983,2))),Sheet1!$E:$E,Sheet1!$F:$F)&amp;"所在の"&amp;$D1983,IF(OR($B1983=1,$B1983=2),$D1983&amp;$C1983,IF($B1983=3,$D1983&amp;"学校",IF($B1983=6,_xlfn.TEXTBEFORE($D1983,"高専")&amp;$C1983,IF($B1983=8,$C1983&amp;"（"&amp;$D1983&amp;"）",IF($B1983=9,$D1983,""))))))</f>
        <v>山脇学園高等学校</v>
      </c>
    </row>
    <row r="1984" spans="1:8">
      <c r="A1984" s="4">
        <v>7</v>
      </c>
      <c r="B1984" s="7">
        <v>1</v>
      </c>
      <c r="C1984" s="7" t="str">
        <f t="shared" si="60"/>
        <v>高等学校</v>
      </c>
      <c r="D1984" s="7" t="s">
        <v>7792</v>
      </c>
      <c r="E1984" s="8" t="s">
        <v>7793</v>
      </c>
      <c r="F1984" s="4" t="str">
        <f>IFERROR(IF(VALUE(LEFT($E1984,5))&gt;50000,"",_xlfn.XLOOKUP(IF(VALUE(LEFT($E1984,2))&gt;9,VALUE(LEFT($E1984,2)),"0"&amp;VALUE(LEFT($E1984,2))),Sheet1!$E:$E,Sheet1!$F:$F)),"")</f>
        <v>東京都</v>
      </c>
      <c r="G1984" s="4" t="str">
        <f t="shared" si="61"/>
        <v>私立</v>
      </c>
      <c r="H1984" s="7" t="str">
        <f>IF($D1984="上記以外の高等学校等",_xlfn.XLOOKUP(IF(VALUE(LEFT($E1984,2))&gt;10,VALUE(LEFT($E1984,2)),"0"&amp;VALUE(LEFT($E1984,2))),Sheet1!$E:$E,Sheet1!$F:$F)&amp;"所在の"&amp;$D1984,IF(OR($B1984=1,$B1984=2),$D1984&amp;$C1984,IF($B1984=3,$D1984&amp;"学校",IF($B1984=6,_xlfn.TEXTBEFORE($D1984,"高専")&amp;$C1984,IF($B1984=8,$C1984&amp;"（"&amp;$D1984&amp;"）",IF($B1984=9,$D1984,""))))))</f>
        <v>海城高等学校</v>
      </c>
    </row>
    <row r="1985" spans="1:8">
      <c r="A1985" s="4">
        <v>7</v>
      </c>
      <c r="B1985" s="7">
        <v>1</v>
      </c>
      <c r="C1985" s="7" t="str">
        <f t="shared" si="60"/>
        <v>高等学校</v>
      </c>
      <c r="D1985" s="7" t="s">
        <v>7790</v>
      </c>
      <c r="E1985" s="8" t="s">
        <v>7791</v>
      </c>
      <c r="F1985" s="4" t="str">
        <f>IFERROR(IF(VALUE(LEFT($E1985,5))&gt;50000,"",_xlfn.XLOOKUP(IF(VALUE(LEFT($E1985,2))&gt;9,VALUE(LEFT($E1985,2)),"0"&amp;VALUE(LEFT($E1985,2))),Sheet1!$E:$E,Sheet1!$F:$F)),"")</f>
        <v>東京都</v>
      </c>
      <c r="G1985" s="4" t="str">
        <f t="shared" si="61"/>
        <v>私立</v>
      </c>
      <c r="H1985" s="7" t="str">
        <f>IF($D1985="上記以外の高等学校等",_xlfn.XLOOKUP(IF(VALUE(LEFT($E1985,2))&gt;10,VALUE(LEFT($E1985,2)),"0"&amp;VALUE(LEFT($E1985,2))),Sheet1!$E:$E,Sheet1!$F:$F)&amp;"所在の"&amp;$D1985,IF(OR($B1985=1,$B1985=2),$D1985&amp;$C1985,IF($B1985=3,$D1985&amp;"学校",IF($B1985=6,_xlfn.TEXTBEFORE($D1985,"高専")&amp;$C1985,IF($B1985=8,$C1985&amp;"（"&amp;$D1985&amp;"）",IF($B1985=9,$D1985,""))))))</f>
        <v>学習院女子高等科高等学校</v>
      </c>
    </row>
    <row r="1986" spans="1:8">
      <c r="A1986" s="4">
        <v>7</v>
      </c>
      <c r="B1986" s="7">
        <v>1</v>
      </c>
      <c r="C1986" s="7" t="str">
        <f t="shared" si="60"/>
        <v>高等学校</v>
      </c>
      <c r="D1986" s="7" t="s">
        <v>7788</v>
      </c>
      <c r="E1986" s="8" t="s">
        <v>7789</v>
      </c>
      <c r="F1986" s="4" t="str">
        <f>IFERROR(IF(VALUE(LEFT($E1986,5))&gt;50000,"",_xlfn.XLOOKUP(IF(VALUE(LEFT($E1986,2))&gt;9,VALUE(LEFT($E1986,2)),"0"&amp;VALUE(LEFT($E1986,2))),Sheet1!$E:$E,Sheet1!$F:$F)),"")</f>
        <v>東京都</v>
      </c>
      <c r="G1986" s="4" t="str">
        <f t="shared" si="61"/>
        <v>私立</v>
      </c>
      <c r="H1986" s="7" t="str">
        <f>IF($D1986="上記以外の高等学校等",_xlfn.XLOOKUP(IF(VALUE(LEFT($E1986,2))&gt;10,VALUE(LEFT($E1986,2)),"0"&amp;VALUE(LEFT($E1986,2))),Sheet1!$E:$E,Sheet1!$F:$F)&amp;"所在の"&amp;$D1986,IF(OR($B1986=1,$B1986=2),$D1986&amp;$C1986,IF($B1986=3,$D1986&amp;"学校",IF($B1986=6,_xlfn.TEXTBEFORE($D1986,"高専")&amp;$C1986,IF($B1986=8,$C1986&amp;"（"&amp;$D1986&amp;"）",IF($B1986=9,$D1986,""))))))</f>
        <v>成女高等学校</v>
      </c>
    </row>
    <row r="1987" spans="1:8">
      <c r="A1987" s="4">
        <v>7</v>
      </c>
      <c r="B1987" s="7">
        <v>1</v>
      </c>
      <c r="C1987" s="7" t="str">
        <f t="shared" ref="C1987:C2050" si="62">IF($B1987=1,"高等学校",IF($B1987=2,"中等教育学校",IF($B1987=3,"特別支援学校",IF($B1987=6,"高等専門学校",IF($B1987=8,"高等学校卒業程度認定試験等","")))))</f>
        <v>高等学校</v>
      </c>
      <c r="D1987" s="7" t="s">
        <v>4043</v>
      </c>
      <c r="E1987" s="8" t="s">
        <v>7787</v>
      </c>
      <c r="F1987" s="4" t="str">
        <f>IFERROR(IF(VALUE(LEFT($E1987,5))&gt;50000,"",_xlfn.XLOOKUP(IF(VALUE(LEFT($E1987,2))&gt;9,VALUE(LEFT($E1987,2)),"0"&amp;VALUE(LEFT($E1987,2))),Sheet1!$E:$E,Sheet1!$F:$F)),"")</f>
        <v>東京都</v>
      </c>
      <c r="G1987" s="4" t="str">
        <f t="shared" ref="G1987:G2050" si="63">IF($A1987=1,"国立",IF($A1987=7,"私立",IF($A1987&lt;7,"公立","")))</f>
        <v>私立</v>
      </c>
      <c r="H1987" s="7" t="str">
        <f>IF($D1987="上記以外の高等学校等",_xlfn.XLOOKUP(IF(VALUE(LEFT($E1987,2))&gt;10,VALUE(LEFT($E1987,2)),"0"&amp;VALUE(LEFT($E1987,2))),Sheet1!$E:$E,Sheet1!$F:$F)&amp;"所在の"&amp;$D1987,IF(OR($B1987=1,$B1987=2),$D1987&amp;$C1987,IF($B1987=3,$D1987&amp;"学校",IF($B1987=6,_xlfn.TEXTBEFORE($D1987,"高専")&amp;$C1987,IF($B1987=8,$C1987&amp;"（"&amp;$D1987&amp;"）",IF($B1987=9,$D1987,""))))))</f>
        <v>成城高等学校</v>
      </c>
    </row>
    <row r="1988" spans="1:8">
      <c r="A1988" s="4">
        <v>7</v>
      </c>
      <c r="B1988" s="7">
        <v>1</v>
      </c>
      <c r="C1988" s="7" t="str">
        <f t="shared" si="62"/>
        <v>高等学校</v>
      </c>
      <c r="D1988" s="7" t="s">
        <v>7785</v>
      </c>
      <c r="E1988" s="8" t="s">
        <v>7786</v>
      </c>
      <c r="F1988" s="4" t="str">
        <f>IFERROR(IF(VALUE(LEFT($E1988,5))&gt;50000,"",_xlfn.XLOOKUP(IF(VALUE(LEFT($E1988,2))&gt;9,VALUE(LEFT($E1988,2)),"0"&amp;VALUE(LEFT($E1988,2))),Sheet1!$E:$E,Sheet1!$F:$F)),"")</f>
        <v>東京都</v>
      </c>
      <c r="G1988" s="4" t="str">
        <f t="shared" si="63"/>
        <v>私立</v>
      </c>
      <c r="H1988" s="7" t="str">
        <f>IF($D1988="上記以外の高等学校等",_xlfn.XLOOKUP(IF(VALUE(LEFT($E1988,2))&gt;10,VALUE(LEFT($E1988,2)),"0"&amp;VALUE(LEFT($E1988,2))),Sheet1!$E:$E,Sheet1!$F:$F)&amp;"所在の"&amp;$D1988,IF(OR($B1988=1,$B1988=2),$D1988&amp;$C1988,IF($B1988=3,$D1988&amp;"学校",IF($B1988=6,_xlfn.TEXTBEFORE($D1988,"高専")&amp;$C1988,IF($B1988=8,$C1988&amp;"（"&amp;$D1988&amp;"）",IF($B1988=9,$D1988,""))))))</f>
        <v>保善高等学校</v>
      </c>
    </row>
    <row r="1989" spans="1:8">
      <c r="A1989" s="4">
        <v>7</v>
      </c>
      <c r="B1989" s="7">
        <v>1</v>
      </c>
      <c r="C1989" s="7" t="str">
        <f t="shared" si="62"/>
        <v>高等学校</v>
      </c>
      <c r="D1989" s="7" t="s">
        <v>7783</v>
      </c>
      <c r="E1989" s="8" t="s">
        <v>7784</v>
      </c>
      <c r="F1989" s="4" t="str">
        <f>IFERROR(IF(VALUE(LEFT($E1989,5))&gt;50000,"",_xlfn.XLOOKUP(IF(VALUE(LEFT($E1989,2))&gt;9,VALUE(LEFT($E1989,2)),"0"&amp;VALUE(LEFT($E1989,2))),Sheet1!$E:$E,Sheet1!$F:$F)),"")</f>
        <v>東京都</v>
      </c>
      <c r="G1989" s="4" t="str">
        <f t="shared" si="63"/>
        <v>私立</v>
      </c>
      <c r="H1989" s="7" t="str">
        <f>IF($D1989="上記以外の高等学校等",_xlfn.XLOOKUP(IF(VALUE(LEFT($E1989,2))&gt;10,VALUE(LEFT($E1989,2)),"0"&amp;VALUE(LEFT($E1989,2))),Sheet1!$E:$E,Sheet1!$F:$F)&amp;"所在の"&amp;$D1989,IF(OR($B1989=1,$B1989=2),$D1989&amp;$C1989,IF($B1989=3,$D1989&amp;"学校",IF($B1989=6,_xlfn.TEXTBEFORE($D1989,"高専")&amp;$C1989,IF($B1989=8,$C1989&amp;"（"&amp;$D1989&amp;"）",IF($B1989=9,$D1989,""))))))</f>
        <v>目白研心高等学校</v>
      </c>
    </row>
    <row r="1990" spans="1:8">
      <c r="A1990" s="4">
        <v>7</v>
      </c>
      <c r="B1990" s="7">
        <v>1</v>
      </c>
      <c r="C1990" s="7" t="str">
        <f t="shared" si="62"/>
        <v>高等学校</v>
      </c>
      <c r="D1990" s="7" t="s">
        <v>7781</v>
      </c>
      <c r="E1990" s="8" t="s">
        <v>7782</v>
      </c>
      <c r="F1990" s="4" t="str">
        <f>IFERROR(IF(VALUE(LEFT($E1990,5))&gt;50000,"",_xlfn.XLOOKUP(IF(VALUE(LEFT($E1990,2))&gt;9,VALUE(LEFT($E1990,2)),"0"&amp;VALUE(LEFT($E1990,2))),Sheet1!$E:$E,Sheet1!$F:$F)),"")</f>
        <v>東京都</v>
      </c>
      <c r="G1990" s="4" t="str">
        <f t="shared" si="63"/>
        <v>私立</v>
      </c>
      <c r="H1990" s="7" t="str">
        <f>IF($D1990="上記以外の高等学校等",_xlfn.XLOOKUP(IF(VALUE(LEFT($E1990,2))&gt;10,VALUE(LEFT($E1990,2)),"0"&amp;VALUE(LEFT($E1990,2))),Sheet1!$E:$E,Sheet1!$F:$F)&amp;"所在の"&amp;$D1990,IF(OR($B1990=1,$B1990=2),$D1990&amp;$C1990,IF($B1990=3,$D1990&amp;"学校",IF($B1990=6,_xlfn.TEXTBEFORE($D1990,"高専")&amp;$C1990,IF($B1990=8,$C1990&amp;"（"&amp;$D1990&amp;"）",IF($B1990=9,$D1990,""))))))</f>
        <v>早稲田高等学校</v>
      </c>
    </row>
    <row r="1991" spans="1:8">
      <c r="A1991" s="4">
        <v>7</v>
      </c>
      <c r="B1991" s="7">
        <v>1</v>
      </c>
      <c r="C1991" s="7" t="str">
        <f t="shared" si="62"/>
        <v>高等学校</v>
      </c>
      <c r="D1991" s="7" t="s">
        <v>7779</v>
      </c>
      <c r="E1991" s="8" t="s">
        <v>7780</v>
      </c>
      <c r="F1991" s="4" t="str">
        <f>IFERROR(IF(VALUE(LEFT($E1991,5))&gt;50000,"",_xlfn.XLOOKUP(IF(VALUE(LEFT($E1991,2))&gt;9,VALUE(LEFT($E1991,2)),"0"&amp;VALUE(LEFT($E1991,2))),Sheet1!$E:$E,Sheet1!$F:$F)),"")</f>
        <v>東京都</v>
      </c>
      <c r="G1991" s="4" t="str">
        <f t="shared" si="63"/>
        <v>私立</v>
      </c>
      <c r="H1991" s="7" t="str">
        <f>IF($D1991="上記以外の高等学校等",_xlfn.XLOOKUP(IF(VALUE(LEFT($E1991,2))&gt;10,VALUE(LEFT($E1991,2)),"0"&amp;VALUE(LEFT($E1991,2))),Sheet1!$E:$E,Sheet1!$F:$F)&amp;"所在の"&amp;$D1991,IF(OR($B1991=1,$B1991=2),$D1991&amp;$C1991,IF($B1991=3,$D1991&amp;"学校",IF($B1991=6,_xlfn.TEXTBEFORE($D1991,"高専")&amp;$C1991,IF($B1991=8,$C1991&amp;"（"&amp;$D1991&amp;"）",IF($B1991=9,$D1991,""))))))</f>
        <v>早稲田大学系属早稲田実業学校高等部高等学校</v>
      </c>
    </row>
    <row r="1992" spans="1:8">
      <c r="A1992" s="4">
        <v>7</v>
      </c>
      <c r="B1992" s="7">
        <v>1</v>
      </c>
      <c r="C1992" s="7" t="str">
        <f t="shared" si="62"/>
        <v>高等学校</v>
      </c>
      <c r="D1992" s="7" t="s">
        <v>7777</v>
      </c>
      <c r="E1992" s="8" t="s">
        <v>7778</v>
      </c>
      <c r="F1992" s="4" t="str">
        <f>IFERROR(IF(VALUE(LEFT($E1992,5))&gt;50000,"",_xlfn.XLOOKUP(IF(VALUE(LEFT($E1992,2))&gt;9,VALUE(LEFT($E1992,2)),"0"&amp;VALUE(LEFT($E1992,2))),Sheet1!$E:$E,Sheet1!$F:$F)),"")</f>
        <v>東京都</v>
      </c>
      <c r="G1992" s="4" t="str">
        <f t="shared" si="63"/>
        <v>私立</v>
      </c>
      <c r="H1992" s="7" t="str">
        <f>IF($D1992="上記以外の高等学校等",_xlfn.XLOOKUP(IF(VALUE(LEFT($E1992,2))&gt;10,VALUE(LEFT($E1992,2)),"0"&amp;VALUE(LEFT($E1992,2))),Sheet1!$E:$E,Sheet1!$F:$F)&amp;"所在の"&amp;$D1992,IF(OR($B1992=1,$B1992=2),$D1992&amp;$C1992,IF($B1992=3,$D1992&amp;"学校",IF($B1992=6,_xlfn.TEXTBEFORE($D1992,"高専")&amp;$C1992,IF($B1992=8,$C1992&amp;"（"&amp;$D1992&amp;"）",IF($B1992=9,$D1992,""))))))</f>
        <v>青山学院高等部高等学校</v>
      </c>
    </row>
    <row r="1993" spans="1:8">
      <c r="A1993" s="4">
        <v>7</v>
      </c>
      <c r="B1993" s="7">
        <v>1</v>
      </c>
      <c r="C1993" s="7" t="str">
        <f t="shared" si="62"/>
        <v>高等学校</v>
      </c>
      <c r="D1993" s="7" t="s">
        <v>7775</v>
      </c>
      <c r="E1993" s="8" t="s">
        <v>7776</v>
      </c>
      <c r="F1993" s="4" t="str">
        <f>IFERROR(IF(VALUE(LEFT($E1993,5))&gt;50000,"",_xlfn.XLOOKUP(IF(VALUE(LEFT($E1993,2))&gt;9,VALUE(LEFT($E1993,2)),"0"&amp;VALUE(LEFT($E1993,2))),Sheet1!$E:$E,Sheet1!$F:$F)),"")</f>
        <v>東京都</v>
      </c>
      <c r="G1993" s="4" t="str">
        <f t="shared" si="63"/>
        <v>私立</v>
      </c>
      <c r="H1993" s="7" t="str">
        <f>IF($D1993="上記以外の高等学校等",_xlfn.XLOOKUP(IF(VALUE(LEFT($E1993,2))&gt;10,VALUE(LEFT($E1993,2)),"0"&amp;VALUE(LEFT($E1993,2))),Sheet1!$E:$E,Sheet1!$F:$F)&amp;"所在の"&amp;$D1993,IF(OR($B1993=1,$B1993=2),$D1993&amp;$C1993,IF($B1993=3,$D1993&amp;"学校",IF($B1993=6,_xlfn.TEXTBEFORE($D1993,"高専")&amp;$C1993,IF($B1993=8,$C1993&amp;"（"&amp;$D1993&amp;"）",IF($B1993=9,$D1993,""))))))</f>
        <v>関東国際高等学校</v>
      </c>
    </row>
    <row r="1994" spans="1:8">
      <c r="A1994" s="4">
        <v>7</v>
      </c>
      <c r="B1994" s="7">
        <v>1</v>
      </c>
      <c r="C1994" s="7" t="str">
        <f t="shared" si="62"/>
        <v>高等学校</v>
      </c>
      <c r="D1994" s="7" t="s">
        <v>7773</v>
      </c>
      <c r="E1994" s="8" t="s">
        <v>7774</v>
      </c>
      <c r="F1994" s="4" t="str">
        <f>IFERROR(IF(VALUE(LEFT($E1994,5))&gt;50000,"",_xlfn.XLOOKUP(IF(VALUE(LEFT($E1994,2))&gt;9,VALUE(LEFT($E1994,2)),"0"&amp;VALUE(LEFT($E1994,2))),Sheet1!$E:$E,Sheet1!$F:$F)),"")</f>
        <v>東京都</v>
      </c>
      <c r="G1994" s="4" t="str">
        <f t="shared" si="63"/>
        <v>私立</v>
      </c>
      <c r="H1994" s="7" t="str">
        <f>IF($D1994="上記以外の高等学校等",_xlfn.XLOOKUP(IF(VALUE(LEFT($E1994,2))&gt;10,VALUE(LEFT($E1994,2)),"0"&amp;VALUE(LEFT($E1994,2))),Sheet1!$E:$E,Sheet1!$F:$F)&amp;"所在の"&amp;$D1994,IF(OR($B1994=1,$B1994=2),$D1994&amp;$C1994,IF($B1994=3,$D1994&amp;"学校",IF($B1994=6,_xlfn.TEXTBEFORE($D1994,"高専")&amp;$C1994,IF($B1994=8,$C1994&amp;"（"&amp;$D1994&amp;"）",IF($B1994=9,$D1994,""))))))</f>
        <v>國學院高等学校</v>
      </c>
    </row>
    <row r="1995" spans="1:8">
      <c r="A1995" s="4">
        <v>7</v>
      </c>
      <c r="B1995" s="7">
        <v>1</v>
      </c>
      <c r="C1995" s="7" t="str">
        <f t="shared" si="62"/>
        <v>高等学校</v>
      </c>
      <c r="D1995" s="7" t="s">
        <v>7771</v>
      </c>
      <c r="E1995" s="8" t="s">
        <v>7772</v>
      </c>
      <c r="F1995" s="4" t="str">
        <f>IFERROR(IF(VALUE(LEFT($E1995,5))&gt;50000,"",_xlfn.XLOOKUP(IF(VALUE(LEFT($E1995,2))&gt;9,VALUE(LEFT($E1995,2)),"0"&amp;VALUE(LEFT($E1995,2))),Sheet1!$E:$E,Sheet1!$F:$F)),"")</f>
        <v>東京都</v>
      </c>
      <c r="G1995" s="4" t="str">
        <f t="shared" si="63"/>
        <v>私立</v>
      </c>
      <c r="H1995" s="7" t="str">
        <f>IF($D1995="上記以外の高等学校等",_xlfn.XLOOKUP(IF(VALUE(LEFT($E1995,2))&gt;10,VALUE(LEFT($E1995,2)),"0"&amp;VALUE(LEFT($E1995,2))),Sheet1!$E:$E,Sheet1!$F:$F)&amp;"所在の"&amp;$D1995,IF(OR($B1995=1,$B1995=2),$D1995&amp;$C1995,IF($B1995=3,$D1995&amp;"学校",IF($B1995=6,_xlfn.TEXTBEFORE($D1995,"高専")&amp;$C1995,IF($B1995=8,$C1995&amp;"（"&amp;$D1995&amp;"）",IF($B1995=9,$D1995,""))))))</f>
        <v>実践女子学園高等学校</v>
      </c>
    </row>
    <row r="1996" spans="1:8">
      <c r="A1996" s="4">
        <v>7</v>
      </c>
      <c r="B1996" s="7">
        <v>1</v>
      </c>
      <c r="C1996" s="7" t="str">
        <f t="shared" si="62"/>
        <v>高等学校</v>
      </c>
      <c r="D1996" s="7" t="s">
        <v>7769</v>
      </c>
      <c r="E1996" s="8" t="s">
        <v>7770</v>
      </c>
      <c r="F1996" s="4" t="str">
        <f>IFERROR(IF(VALUE(LEFT($E1996,5))&gt;50000,"",_xlfn.XLOOKUP(IF(VALUE(LEFT($E1996,2))&gt;9,VALUE(LEFT($E1996,2)),"0"&amp;VALUE(LEFT($E1996,2))),Sheet1!$E:$E,Sheet1!$F:$F)),"")</f>
        <v>東京都</v>
      </c>
      <c r="G1996" s="4" t="str">
        <f t="shared" si="63"/>
        <v>私立</v>
      </c>
      <c r="H1996" s="7" t="str">
        <f>IF($D1996="上記以外の高等学校等",_xlfn.XLOOKUP(IF(VALUE(LEFT($E1996,2))&gt;10,VALUE(LEFT($E1996,2)),"0"&amp;VALUE(LEFT($E1996,2))),Sheet1!$E:$E,Sheet1!$F:$F)&amp;"所在の"&amp;$D1996,IF(OR($B1996=1,$B1996=2),$D1996&amp;$C1996,IF($B1996=3,$D1996&amp;"学校",IF($B1996=6,_xlfn.TEXTBEFORE($D1996,"高専")&amp;$C1996,IF($B1996=8,$C1996&amp;"（"&amp;$D1996&amp;"）",IF($B1996=9,$D1996,""))))))</f>
        <v>渋谷教育学園渋谷高等学校</v>
      </c>
    </row>
    <row r="1997" spans="1:8">
      <c r="A1997" s="4">
        <v>7</v>
      </c>
      <c r="B1997" s="7">
        <v>1</v>
      </c>
      <c r="C1997" s="7" t="str">
        <f t="shared" si="62"/>
        <v>高等学校</v>
      </c>
      <c r="D1997" s="7" t="s">
        <v>7767</v>
      </c>
      <c r="E1997" s="8" t="s">
        <v>7768</v>
      </c>
      <c r="F1997" s="4" t="str">
        <f>IFERROR(IF(VALUE(LEFT($E1997,5))&gt;50000,"",_xlfn.XLOOKUP(IF(VALUE(LEFT($E1997,2))&gt;9,VALUE(LEFT($E1997,2)),"0"&amp;VALUE(LEFT($E1997,2))),Sheet1!$E:$E,Sheet1!$F:$F)),"")</f>
        <v>東京都</v>
      </c>
      <c r="G1997" s="4" t="str">
        <f t="shared" si="63"/>
        <v>私立</v>
      </c>
      <c r="H1997" s="7" t="str">
        <f>IF($D1997="上記以外の高等学校等",_xlfn.XLOOKUP(IF(VALUE(LEFT($E1997,2))&gt;10,VALUE(LEFT($E1997,2)),"0"&amp;VALUE(LEFT($E1997,2))),Sheet1!$E:$E,Sheet1!$F:$F)&amp;"所在の"&amp;$D1997,IF(OR($B1997=1,$B1997=2),$D1997&amp;$C1997,IF($B1997=3,$D1997&amp;"学校",IF($B1997=6,_xlfn.TEXTBEFORE($D1997,"高専")&amp;$C1997,IF($B1997=8,$C1997&amp;"（"&amp;$D1997&amp;"）",IF($B1997=9,$D1997,""))))))</f>
        <v>帝京八王子高等学校</v>
      </c>
    </row>
    <row r="1998" spans="1:8">
      <c r="A1998" s="4">
        <v>7</v>
      </c>
      <c r="B1998" s="7">
        <v>1</v>
      </c>
      <c r="C1998" s="7" t="str">
        <f t="shared" si="62"/>
        <v>高等学校</v>
      </c>
      <c r="D1998" s="7" t="s">
        <v>7765</v>
      </c>
      <c r="E1998" s="8" t="s">
        <v>7766</v>
      </c>
      <c r="F1998" s="4" t="str">
        <f>IFERROR(IF(VALUE(LEFT($E1998,5))&gt;50000,"",_xlfn.XLOOKUP(IF(VALUE(LEFT($E1998,2))&gt;9,VALUE(LEFT($E1998,2)),"0"&amp;VALUE(LEFT($E1998,2))),Sheet1!$E:$E,Sheet1!$F:$F)),"")</f>
        <v>東京都</v>
      </c>
      <c r="G1998" s="4" t="str">
        <f t="shared" si="63"/>
        <v>私立</v>
      </c>
      <c r="H1998" s="7" t="str">
        <f>IF($D1998="上記以外の高等学校等",_xlfn.XLOOKUP(IF(VALUE(LEFT($E1998,2))&gt;10,VALUE(LEFT($E1998,2)),"0"&amp;VALUE(LEFT($E1998,2))),Sheet1!$E:$E,Sheet1!$F:$F)&amp;"所在の"&amp;$D1998,IF(OR($B1998=1,$B1998=2),$D1998&amp;$C1998,IF($B1998=3,$D1998&amp;"学校",IF($B1998=6,_xlfn.TEXTBEFORE($D1998,"高専")&amp;$C1998,IF($B1998=8,$C1998&amp;"（"&amp;$D1998&amp;"）",IF($B1998=9,$D1998,""))))))</f>
        <v>東海大学付属望星高等学校</v>
      </c>
    </row>
    <row r="1999" spans="1:8">
      <c r="A1999" s="4">
        <v>7</v>
      </c>
      <c r="B1999" s="7">
        <v>1</v>
      </c>
      <c r="C1999" s="7" t="str">
        <f t="shared" si="62"/>
        <v>高等学校</v>
      </c>
      <c r="D1999" s="7" t="s">
        <v>7763</v>
      </c>
      <c r="E1999" s="8" t="s">
        <v>7764</v>
      </c>
      <c r="F1999" s="4" t="str">
        <f>IFERROR(IF(VALUE(LEFT($E1999,5))&gt;50000,"",_xlfn.XLOOKUP(IF(VALUE(LEFT($E1999,2))&gt;9,VALUE(LEFT($E1999,2)),"0"&amp;VALUE(LEFT($E1999,2))),Sheet1!$E:$E,Sheet1!$F:$F)),"")</f>
        <v>東京都</v>
      </c>
      <c r="G1999" s="4" t="str">
        <f t="shared" si="63"/>
        <v>私立</v>
      </c>
      <c r="H1999" s="7" t="str">
        <f>IF($D1999="上記以外の高等学校等",_xlfn.XLOOKUP(IF(VALUE(LEFT($E1999,2))&gt;10,VALUE(LEFT($E1999,2)),"0"&amp;VALUE(LEFT($E1999,2))),Sheet1!$E:$E,Sheet1!$F:$F)&amp;"所在の"&amp;$D1999,IF(OR($B1999=1,$B1999=2),$D1999&amp;$C1999,IF($B1999=3,$D1999&amp;"学校",IF($B1999=6,_xlfn.TEXTBEFORE($D1999,"高専")&amp;$C1999,IF($B1999=8,$C1999&amp;"（"&amp;$D1999&amp;"）",IF($B1999=9,$D1999,""))))))</f>
        <v>東京女学館高等学校</v>
      </c>
    </row>
    <row r="2000" spans="1:8">
      <c r="A2000" s="4">
        <v>7</v>
      </c>
      <c r="B2000" s="7">
        <v>1</v>
      </c>
      <c r="C2000" s="7" t="str">
        <f t="shared" si="62"/>
        <v>高等学校</v>
      </c>
      <c r="D2000" s="7" t="s">
        <v>7761</v>
      </c>
      <c r="E2000" s="8" t="s">
        <v>7762</v>
      </c>
      <c r="F2000" s="4" t="str">
        <f>IFERROR(IF(VALUE(LEFT($E2000,5))&gt;50000,"",_xlfn.XLOOKUP(IF(VALUE(LEFT($E2000,2))&gt;9,VALUE(LEFT($E2000,2)),"0"&amp;VALUE(LEFT($E2000,2))),Sheet1!$E:$E,Sheet1!$F:$F)),"")</f>
        <v>東京都</v>
      </c>
      <c r="G2000" s="4" t="str">
        <f t="shared" si="63"/>
        <v>私立</v>
      </c>
      <c r="H2000" s="7" t="str">
        <f>IF($D2000="上記以外の高等学校等",_xlfn.XLOOKUP(IF(VALUE(LEFT($E2000,2))&gt;10,VALUE(LEFT($E2000,2)),"0"&amp;VALUE(LEFT($E2000,2))),Sheet1!$E:$E,Sheet1!$F:$F)&amp;"所在の"&amp;$D2000,IF(OR($B2000=1,$B2000=2),$D2000&amp;$C2000,IF($B2000=3,$D2000&amp;"学校",IF($B2000=6,_xlfn.TEXTBEFORE($D2000,"高専")&amp;$C2000,IF($B2000=8,$C2000&amp;"（"&amp;$D2000&amp;"）",IF($B2000=9,$D2000,""))))))</f>
        <v>富士見丘高等学校</v>
      </c>
    </row>
    <row r="2001" spans="1:8">
      <c r="A2001" s="4">
        <v>7</v>
      </c>
      <c r="B2001" s="7">
        <v>1</v>
      </c>
      <c r="C2001" s="7" t="str">
        <f t="shared" si="62"/>
        <v>高等学校</v>
      </c>
      <c r="D2001" s="7" t="s">
        <v>7759</v>
      </c>
      <c r="E2001" s="8" t="s">
        <v>7760</v>
      </c>
      <c r="F2001" s="4" t="str">
        <f>IFERROR(IF(VALUE(LEFT($E2001,5))&gt;50000,"",_xlfn.XLOOKUP(IF(VALUE(LEFT($E2001,2))&gt;9,VALUE(LEFT($E2001,2)),"0"&amp;VALUE(LEFT($E2001,2))),Sheet1!$E:$E,Sheet1!$F:$F)),"")</f>
        <v>東京都</v>
      </c>
      <c r="G2001" s="4" t="str">
        <f t="shared" si="63"/>
        <v>私立</v>
      </c>
      <c r="H2001" s="7" t="str">
        <f>IF($D2001="上記以外の高等学校等",_xlfn.XLOOKUP(IF(VALUE(LEFT($E2001,2))&gt;10,VALUE(LEFT($E2001,2)),"0"&amp;VALUE(LEFT($E2001,2))),Sheet1!$E:$E,Sheet1!$F:$F)&amp;"所在の"&amp;$D2001,IF(OR($B2001=1,$B2001=2),$D2001&amp;$C2001,IF($B2001=3,$D2001&amp;"学校",IF($B2001=6,_xlfn.TEXTBEFORE($D2001,"高専")&amp;$C2001,IF($B2001=8,$C2001&amp;"（"&amp;$D2001&amp;"）",IF($B2001=9,$D2001,""))))))</f>
        <v>晃華学園高等学校</v>
      </c>
    </row>
    <row r="2002" spans="1:8">
      <c r="A2002" s="4">
        <v>7</v>
      </c>
      <c r="B2002" s="7">
        <v>1</v>
      </c>
      <c r="C2002" s="7" t="str">
        <f t="shared" si="62"/>
        <v>高等学校</v>
      </c>
      <c r="D2002" s="7" t="s">
        <v>7757</v>
      </c>
      <c r="E2002" s="8" t="s">
        <v>7758</v>
      </c>
      <c r="F2002" s="4" t="str">
        <f>IFERROR(IF(VALUE(LEFT($E2002,5))&gt;50000,"",_xlfn.XLOOKUP(IF(VALUE(LEFT($E2002,2))&gt;9,VALUE(LEFT($E2002,2)),"0"&amp;VALUE(LEFT($E2002,2))),Sheet1!$E:$E,Sheet1!$F:$F)),"")</f>
        <v>東京都</v>
      </c>
      <c r="G2002" s="4" t="str">
        <f t="shared" si="63"/>
        <v>私立</v>
      </c>
      <c r="H2002" s="7" t="str">
        <f>IF($D2002="上記以外の高等学校等",_xlfn.XLOOKUP(IF(VALUE(LEFT($E2002,2))&gt;10,VALUE(LEFT($E2002,2)),"0"&amp;VALUE(LEFT($E2002,2))),Sheet1!$E:$E,Sheet1!$F:$F)&amp;"所在の"&amp;$D2002,IF(OR($B2002=1,$B2002=2),$D2002&amp;$C2002,IF($B2002=3,$D2002&amp;"学校",IF($B2002=6,_xlfn.TEXTBEFORE($D2002,"高専")&amp;$C2002,IF($B2002=8,$C2002&amp;"（"&amp;$D2002&amp;"）",IF($B2002=9,$D2002,""))))))</f>
        <v>桐朋女子高等学校</v>
      </c>
    </row>
    <row r="2003" spans="1:8">
      <c r="A2003" s="4">
        <v>7</v>
      </c>
      <c r="B2003" s="7">
        <v>1</v>
      </c>
      <c r="C2003" s="7" t="str">
        <f t="shared" si="62"/>
        <v>高等学校</v>
      </c>
      <c r="D2003" s="7" t="s">
        <v>7755</v>
      </c>
      <c r="E2003" s="8" t="s">
        <v>7756</v>
      </c>
      <c r="F2003" s="4" t="str">
        <f>IFERROR(IF(VALUE(LEFT($E2003,5))&gt;50000,"",_xlfn.XLOOKUP(IF(VALUE(LEFT($E2003,2))&gt;9,VALUE(LEFT($E2003,2)),"0"&amp;VALUE(LEFT($E2003,2))),Sheet1!$E:$E,Sheet1!$F:$F)),"")</f>
        <v>東京都</v>
      </c>
      <c r="G2003" s="4" t="str">
        <f t="shared" si="63"/>
        <v>私立</v>
      </c>
      <c r="H2003" s="7" t="str">
        <f>IF($D2003="上記以外の高等学校等",_xlfn.XLOOKUP(IF(VALUE(LEFT($E2003,2))&gt;10,VALUE(LEFT($E2003,2)),"0"&amp;VALUE(LEFT($E2003,2))),Sheet1!$E:$E,Sheet1!$F:$F)&amp;"所在の"&amp;$D2003,IF(OR($B2003=1,$B2003=2),$D2003&amp;$C2003,IF($B2003=3,$D2003&amp;"学校",IF($B2003=6,_xlfn.TEXTBEFORE($D2003,"高専")&amp;$C2003,IF($B2003=8,$C2003&amp;"（"&amp;$D2003&amp;"）",IF($B2003=9,$D2003,""))))))</f>
        <v>学習院高等科高等学校</v>
      </c>
    </row>
    <row r="2004" spans="1:8">
      <c r="A2004" s="4">
        <v>7</v>
      </c>
      <c r="B2004" s="7">
        <v>1</v>
      </c>
      <c r="C2004" s="7" t="str">
        <f t="shared" si="62"/>
        <v>高等学校</v>
      </c>
      <c r="D2004" s="7" t="s">
        <v>7753</v>
      </c>
      <c r="E2004" s="8" t="s">
        <v>7754</v>
      </c>
      <c r="F2004" s="4" t="str">
        <f>IFERROR(IF(VALUE(LEFT($E2004,5))&gt;50000,"",_xlfn.XLOOKUP(IF(VALUE(LEFT($E2004,2))&gt;9,VALUE(LEFT($E2004,2)),"0"&amp;VALUE(LEFT($E2004,2))),Sheet1!$E:$E,Sheet1!$F:$F)),"")</f>
        <v>東京都</v>
      </c>
      <c r="G2004" s="4" t="str">
        <f t="shared" si="63"/>
        <v>私立</v>
      </c>
      <c r="H2004" s="7" t="str">
        <f>IF($D2004="上記以外の高等学校等",_xlfn.XLOOKUP(IF(VALUE(LEFT($E2004,2))&gt;10,VALUE(LEFT($E2004,2)),"0"&amp;VALUE(LEFT($E2004,2))),Sheet1!$E:$E,Sheet1!$F:$F)&amp;"所在の"&amp;$D2004,IF(OR($B2004=1,$B2004=2),$D2004&amp;$C2004,IF($B2004=3,$D2004&amp;"学校",IF($B2004=6,_xlfn.TEXTBEFORE($D2004,"高専")&amp;$C2004,IF($B2004=8,$C2004&amp;"（"&amp;$D2004&amp;"）",IF($B2004=9,$D2004,""))))))</f>
        <v>早稲田大学高等学院高等学校</v>
      </c>
    </row>
    <row r="2005" spans="1:8">
      <c r="A2005" s="4">
        <v>7</v>
      </c>
      <c r="B2005" s="7">
        <v>1</v>
      </c>
      <c r="C2005" s="7" t="str">
        <f t="shared" si="62"/>
        <v>高等学校</v>
      </c>
      <c r="D2005" s="7" t="s">
        <v>7751</v>
      </c>
      <c r="E2005" s="8" t="s">
        <v>7752</v>
      </c>
      <c r="F2005" s="4" t="str">
        <f>IFERROR(IF(VALUE(LEFT($E2005,5))&gt;50000,"",_xlfn.XLOOKUP(IF(VALUE(LEFT($E2005,2))&gt;9,VALUE(LEFT($E2005,2)),"0"&amp;VALUE(LEFT($E2005,2))),Sheet1!$E:$E,Sheet1!$F:$F)),"")</f>
        <v>東京都</v>
      </c>
      <c r="G2005" s="4" t="str">
        <f t="shared" si="63"/>
        <v>私立</v>
      </c>
      <c r="H2005" s="7" t="str">
        <f>IF($D2005="上記以外の高等学校等",_xlfn.XLOOKUP(IF(VALUE(LEFT($E2005,2))&gt;10,VALUE(LEFT($E2005,2)),"0"&amp;VALUE(LEFT($E2005,2))),Sheet1!$E:$E,Sheet1!$F:$F)&amp;"所在の"&amp;$D2005,IF(OR($B2005=1,$B2005=2),$D2005&amp;$C2005,IF($B2005=3,$D2005&amp;"学校",IF($B2005=6,_xlfn.TEXTBEFORE($D2005,"高専")&amp;$C2005,IF($B2005=8,$C2005&amp;"（"&amp;$D2005&amp;"）",IF($B2005=9,$D2005,""))))))</f>
        <v>跡見学園高等学校</v>
      </c>
    </row>
    <row r="2006" spans="1:8">
      <c r="A2006" s="4">
        <v>7</v>
      </c>
      <c r="B2006" s="7">
        <v>1</v>
      </c>
      <c r="C2006" s="7" t="str">
        <f t="shared" si="62"/>
        <v>高等学校</v>
      </c>
      <c r="D2006" s="7" t="s">
        <v>7749</v>
      </c>
      <c r="E2006" s="8" t="s">
        <v>7750</v>
      </c>
      <c r="F2006" s="4" t="str">
        <f>IFERROR(IF(VALUE(LEFT($E2006,5))&gt;50000,"",_xlfn.XLOOKUP(IF(VALUE(LEFT($E2006,2))&gt;9,VALUE(LEFT($E2006,2)),"0"&amp;VALUE(LEFT($E2006,2))),Sheet1!$E:$E,Sheet1!$F:$F)),"")</f>
        <v>東京都</v>
      </c>
      <c r="G2006" s="4" t="str">
        <f t="shared" si="63"/>
        <v>私立</v>
      </c>
      <c r="H2006" s="7" t="str">
        <f>IF($D2006="上記以外の高等学校等",_xlfn.XLOOKUP(IF(VALUE(LEFT($E2006,2))&gt;10,VALUE(LEFT($E2006,2)),"0"&amp;VALUE(LEFT($E2006,2))),Sheet1!$E:$E,Sheet1!$F:$F)&amp;"所在の"&amp;$D2006,IF(OR($B2006=1,$B2006=2),$D2006&amp;$C2006,IF($B2006=3,$D2006&amp;"学校",IF($B2006=6,_xlfn.TEXTBEFORE($D2006,"高専")&amp;$C2006,IF($B2006=8,$C2006&amp;"（"&amp;$D2006&amp;"）",IF($B2006=9,$D2006,""))))))</f>
        <v>郁文館高等学校</v>
      </c>
    </row>
    <row r="2007" spans="1:8">
      <c r="A2007" s="4">
        <v>7</v>
      </c>
      <c r="B2007" s="7">
        <v>1</v>
      </c>
      <c r="C2007" s="7" t="str">
        <f t="shared" si="62"/>
        <v>高等学校</v>
      </c>
      <c r="D2007" s="7" t="s">
        <v>7747</v>
      </c>
      <c r="E2007" s="8" t="s">
        <v>7748</v>
      </c>
      <c r="F2007" s="4" t="str">
        <f>IFERROR(IF(VALUE(LEFT($E2007,5))&gt;50000,"",_xlfn.XLOOKUP(IF(VALUE(LEFT($E2007,2))&gt;9,VALUE(LEFT($E2007,2)),"0"&amp;VALUE(LEFT($E2007,2))),Sheet1!$E:$E,Sheet1!$F:$F)),"")</f>
        <v>東京都</v>
      </c>
      <c r="G2007" s="4" t="str">
        <f t="shared" si="63"/>
        <v>私立</v>
      </c>
      <c r="H2007" s="7" t="str">
        <f>IF($D2007="上記以外の高等学校等",_xlfn.XLOOKUP(IF(VALUE(LEFT($E2007,2))&gt;10,VALUE(LEFT($E2007,2)),"0"&amp;VALUE(LEFT($E2007,2))),Sheet1!$E:$E,Sheet1!$F:$F)&amp;"所在の"&amp;$D2007,IF(OR($B2007=1,$B2007=2),$D2007&amp;$C2007,IF($B2007=3,$D2007&amp;"学校",IF($B2007=6,_xlfn.TEXTBEFORE($D2007,"高専")&amp;$C2007,IF($B2007=8,$C2007&amp;"（"&amp;$D2007&amp;"）",IF($B2007=9,$D2007,""))))))</f>
        <v>郁文館グローバル高等学校</v>
      </c>
    </row>
    <row r="2008" spans="1:8">
      <c r="A2008" s="4">
        <v>7</v>
      </c>
      <c r="B2008" s="7">
        <v>1</v>
      </c>
      <c r="C2008" s="7" t="str">
        <f t="shared" si="62"/>
        <v>高等学校</v>
      </c>
      <c r="D2008" s="7" t="s">
        <v>7745</v>
      </c>
      <c r="E2008" s="8" t="s">
        <v>7746</v>
      </c>
      <c r="F2008" s="4" t="str">
        <f>IFERROR(IF(VALUE(LEFT($E2008,5))&gt;50000,"",_xlfn.XLOOKUP(IF(VALUE(LEFT($E2008,2))&gt;9,VALUE(LEFT($E2008,2)),"0"&amp;VALUE(LEFT($E2008,2))),Sheet1!$E:$E,Sheet1!$F:$F)),"")</f>
        <v>東京都</v>
      </c>
      <c r="G2008" s="4" t="str">
        <f t="shared" si="63"/>
        <v>私立</v>
      </c>
      <c r="H2008" s="7" t="str">
        <f>IF($D2008="上記以外の高等学校等",_xlfn.XLOOKUP(IF(VALUE(LEFT($E2008,2))&gt;10,VALUE(LEFT($E2008,2)),"0"&amp;VALUE(LEFT($E2008,2))),Sheet1!$E:$E,Sheet1!$F:$F)&amp;"所在の"&amp;$D2008,IF(OR($B2008=1,$B2008=2),$D2008&amp;$C2008,IF($B2008=3,$D2008&amp;"学校",IF($B2008=6,_xlfn.TEXTBEFORE($D2008,"高専")&amp;$C2008,IF($B2008=8,$C2008&amp;"（"&amp;$D2008&amp;"）",IF($B2008=9,$D2008,""))))))</f>
        <v>桜蔭高等学校</v>
      </c>
    </row>
    <row r="2009" spans="1:8">
      <c r="A2009" s="4">
        <v>7</v>
      </c>
      <c r="B2009" s="7">
        <v>1</v>
      </c>
      <c r="C2009" s="7" t="str">
        <f t="shared" si="62"/>
        <v>高等学校</v>
      </c>
      <c r="D2009" s="7" t="s">
        <v>7743</v>
      </c>
      <c r="E2009" s="8" t="s">
        <v>7744</v>
      </c>
      <c r="F2009" s="4" t="str">
        <f>IFERROR(IF(VALUE(LEFT($E2009,5))&gt;50000,"",_xlfn.XLOOKUP(IF(VALUE(LEFT($E2009,2))&gt;9,VALUE(LEFT($E2009,2)),"0"&amp;VALUE(LEFT($E2009,2))),Sheet1!$E:$E,Sheet1!$F:$F)),"")</f>
        <v>東京都</v>
      </c>
      <c r="G2009" s="4" t="str">
        <f t="shared" si="63"/>
        <v>私立</v>
      </c>
      <c r="H2009" s="7" t="str">
        <f>IF($D2009="上記以外の高等学校等",_xlfn.XLOOKUP(IF(VALUE(LEFT($E2009,2))&gt;10,VALUE(LEFT($E2009,2)),"0"&amp;VALUE(LEFT($E2009,2))),Sheet1!$E:$E,Sheet1!$F:$F)&amp;"所在の"&amp;$D2009,IF(OR($B2009=1,$B2009=2),$D2009&amp;$C2009,IF($B2009=3,$D2009&amp;"学校",IF($B2009=6,_xlfn.TEXTBEFORE($D2009,"高専")&amp;$C2009,IF($B2009=8,$C2009&amp;"（"&amp;$D2009&amp;"）",IF($B2009=9,$D2009,""))))))</f>
        <v>京華高等学校</v>
      </c>
    </row>
    <row r="2010" spans="1:8">
      <c r="A2010" s="4">
        <v>7</v>
      </c>
      <c r="B2010" s="7">
        <v>1</v>
      </c>
      <c r="C2010" s="7" t="str">
        <f t="shared" si="62"/>
        <v>高等学校</v>
      </c>
      <c r="D2010" s="7" t="s">
        <v>7741</v>
      </c>
      <c r="E2010" s="8" t="s">
        <v>7742</v>
      </c>
      <c r="F2010" s="4" t="str">
        <f>IFERROR(IF(VALUE(LEFT($E2010,5))&gt;50000,"",_xlfn.XLOOKUP(IF(VALUE(LEFT($E2010,2))&gt;9,VALUE(LEFT($E2010,2)),"0"&amp;VALUE(LEFT($E2010,2))),Sheet1!$E:$E,Sheet1!$F:$F)),"")</f>
        <v>東京都</v>
      </c>
      <c r="G2010" s="4" t="str">
        <f t="shared" si="63"/>
        <v>私立</v>
      </c>
      <c r="H2010" s="7" t="str">
        <f>IF($D2010="上記以外の高等学校等",_xlfn.XLOOKUP(IF(VALUE(LEFT($E2010,2))&gt;10,VALUE(LEFT($E2010,2)),"0"&amp;VALUE(LEFT($E2010,2))),Sheet1!$E:$E,Sheet1!$F:$F)&amp;"所在の"&amp;$D2010,IF(OR($B2010=1,$B2010=2),$D2010&amp;$C2010,IF($B2010=3,$D2010&amp;"学校",IF($B2010=6,_xlfn.TEXTBEFORE($D2010,"高専")&amp;$C2010,IF($B2010=8,$C2010&amp;"（"&amp;$D2010&amp;"）",IF($B2010=9,$D2010,""))))))</f>
        <v>京華商業高等学校</v>
      </c>
    </row>
    <row r="2011" spans="1:8">
      <c r="A2011" s="4">
        <v>7</v>
      </c>
      <c r="B2011" s="7">
        <v>1</v>
      </c>
      <c r="C2011" s="7" t="str">
        <f t="shared" si="62"/>
        <v>高等学校</v>
      </c>
      <c r="D2011" s="7" t="s">
        <v>7739</v>
      </c>
      <c r="E2011" s="8" t="s">
        <v>7740</v>
      </c>
      <c r="F2011" s="4" t="str">
        <f>IFERROR(IF(VALUE(LEFT($E2011,5))&gt;50000,"",_xlfn.XLOOKUP(IF(VALUE(LEFT($E2011,2))&gt;9,VALUE(LEFT($E2011,2)),"0"&amp;VALUE(LEFT($E2011,2))),Sheet1!$E:$E,Sheet1!$F:$F)),"")</f>
        <v>東京都</v>
      </c>
      <c r="G2011" s="4" t="str">
        <f t="shared" si="63"/>
        <v>私立</v>
      </c>
      <c r="H2011" s="7" t="str">
        <f>IF($D2011="上記以外の高等学校等",_xlfn.XLOOKUP(IF(VALUE(LEFT($E2011,2))&gt;10,VALUE(LEFT($E2011,2)),"0"&amp;VALUE(LEFT($E2011,2))),Sheet1!$E:$E,Sheet1!$F:$F)&amp;"所在の"&amp;$D2011,IF(OR($B2011=1,$B2011=2),$D2011&amp;$C2011,IF($B2011=3,$D2011&amp;"学校",IF($B2011=6,_xlfn.TEXTBEFORE($D2011,"高専")&amp;$C2011,IF($B2011=8,$C2011&amp;"（"&amp;$D2011&amp;"）",IF($B2011=9,$D2011,""))))))</f>
        <v>京華女子高等学校</v>
      </c>
    </row>
    <row r="2012" spans="1:8">
      <c r="A2012" s="4">
        <v>7</v>
      </c>
      <c r="B2012" s="7">
        <v>1</v>
      </c>
      <c r="C2012" s="7" t="str">
        <f t="shared" si="62"/>
        <v>高等学校</v>
      </c>
      <c r="D2012" s="7" t="s">
        <v>7737</v>
      </c>
      <c r="E2012" s="8" t="s">
        <v>7738</v>
      </c>
      <c r="F2012" s="4" t="str">
        <f>IFERROR(IF(VALUE(LEFT($E2012,5))&gt;50000,"",_xlfn.XLOOKUP(IF(VALUE(LEFT($E2012,2))&gt;9,VALUE(LEFT($E2012,2)),"0"&amp;VALUE(LEFT($E2012,2))),Sheet1!$E:$E,Sheet1!$F:$F)),"")</f>
        <v>東京都</v>
      </c>
      <c r="G2012" s="4" t="str">
        <f t="shared" si="63"/>
        <v>私立</v>
      </c>
      <c r="H2012" s="7" t="str">
        <f>IF($D2012="上記以外の高等学校等",_xlfn.XLOOKUP(IF(VALUE(LEFT($E2012,2))&gt;10,VALUE(LEFT($E2012,2)),"0"&amp;VALUE(LEFT($E2012,2))),Sheet1!$E:$E,Sheet1!$F:$F)&amp;"所在の"&amp;$D2012,IF(OR($B2012=1,$B2012=2),$D2012&amp;$C2012,IF($B2012=3,$D2012&amp;"学校",IF($B2012=6,_xlfn.TEXTBEFORE($D2012,"高専")&amp;$C2012,IF($B2012=8,$C2012&amp;"（"&amp;$D2012&amp;"）",IF($B2012=9,$D2012,""))))))</f>
        <v>東洋大学京北高等学校</v>
      </c>
    </row>
    <row r="2013" spans="1:8">
      <c r="A2013" s="4">
        <v>7</v>
      </c>
      <c r="B2013" s="7">
        <v>1</v>
      </c>
      <c r="C2013" s="7" t="str">
        <f t="shared" si="62"/>
        <v>高等学校</v>
      </c>
      <c r="D2013" s="7" t="s">
        <v>7735</v>
      </c>
      <c r="E2013" s="8" t="s">
        <v>7736</v>
      </c>
      <c r="F2013" s="4" t="str">
        <f>IFERROR(IF(VALUE(LEFT($E2013,5))&gt;50000,"",_xlfn.XLOOKUP(IF(VALUE(LEFT($E2013,2))&gt;9,VALUE(LEFT($E2013,2)),"0"&amp;VALUE(LEFT($E2013,2))),Sheet1!$E:$E,Sheet1!$F:$F)),"")</f>
        <v>東京都</v>
      </c>
      <c r="G2013" s="4" t="str">
        <f t="shared" si="63"/>
        <v>私立</v>
      </c>
      <c r="H2013" s="7" t="str">
        <f>IF($D2013="上記以外の高等学校等",_xlfn.XLOOKUP(IF(VALUE(LEFT($E2013,2))&gt;10,VALUE(LEFT($E2013,2)),"0"&amp;VALUE(LEFT($E2013,2))),Sheet1!$E:$E,Sheet1!$F:$F)&amp;"所在の"&amp;$D2013,IF(OR($B2013=1,$B2013=2),$D2013&amp;$C2013,IF($B2013=3,$D2013&amp;"学校",IF($B2013=6,_xlfn.TEXTBEFORE($D2013,"高専")&amp;$C2013,IF($B2013=8,$C2013&amp;"（"&amp;$D2013&amp;"）",IF($B2013=9,$D2013,""))))))</f>
        <v>京北学園白山高等学校</v>
      </c>
    </row>
    <row r="2014" spans="1:8">
      <c r="A2014" s="4">
        <v>7</v>
      </c>
      <c r="B2014" s="7">
        <v>1</v>
      </c>
      <c r="C2014" s="7" t="str">
        <f t="shared" si="62"/>
        <v>高等学校</v>
      </c>
      <c r="D2014" s="7" t="s">
        <v>7733</v>
      </c>
      <c r="E2014" s="8" t="s">
        <v>7734</v>
      </c>
      <c r="F2014" s="4" t="str">
        <f>IFERROR(IF(VALUE(LEFT($E2014,5))&gt;50000,"",_xlfn.XLOOKUP(IF(VALUE(LEFT($E2014,2))&gt;9,VALUE(LEFT($E2014,2)),"0"&amp;VALUE(LEFT($E2014,2))),Sheet1!$E:$E,Sheet1!$F:$F)),"")</f>
        <v>東京都</v>
      </c>
      <c r="G2014" s="4" t="str">
        <f t="shared" si="63"/>
        <v>私立</v>
      </c>
      <c r="H2014" s="7" t="str">
        <f>IF($D2014="上記以外の高等学校等",_xlfn.XLOOKUP(IF(VALUE(LEFT($E2014,2))&gt;10,VALUE(LEFT($E2014,2)),"0"&amp;VALUE(LEFT($E2014,2))),Sheet1!$E:$E,Sheet1!$F:$F)&amp;"所在の"&amp;$D2014,IF(OR($B2014=1,$B2014=2),$D2014&amp;$C2014,IF($B2014=3,$D2014&amp;"学校",IF($B2014=6,_xlfn.TEXTBEFORE($D2014,"高専")&amp;$C2014,IF($B2014=8,$C2014&amp;"（"&amp;$D2014&amp;"）",IF($B2014=9,$D2014,""))))))</f>
        <v>駒込高等学校</v>
      </c>
    </row>
    <row r="2015" spans="1:8">
      <c r="A2015" s="4">
        <v>7</v>
      </c>
      <c r="B2015" s="7">
        <v>1</v>
      </c>
      <c r="C2015" s="7" t="str">
        <f t="shared" si="62"/>
        <v>高等学校</v>
      </c>
      <c r="D2015" s="7" t="s">
        <v>7731</v>
      </c>
      <c r="E2015" s="8" t="s">
        <v>7732</v>
      </c>
      <c r="F2015" s="4" t="str">
        <f>IFERROR(IF(VALUE(LEFT($E2015,5))&gt;50000,"",_xlfn.XLOOKUP(IF(VALUE(LEFT($E2015,2))&gt;9,VALUE(LEFT($E2015,2)),"0"&amp;VALUE(LEFT($E2015,2))),Sheet1!$E:$E,Sheet1!$F:$F)),"")</f>
        <v>東京都</v>
      </c>
      <c r="G2015" s="4" t="str">
        <f t="shared" si="63"/>
        <v>私立</v>
      </c>
      <c r="H2015" s="7" t="str">
        <f>IF($D2015="上記以外の高等学校等",_xlfn.XLOOKUP(IF(VALUE(LEFT($E2015,2))&gt;10,VALUE(LEFT($E2015,2)),"0"&amp;VALUE(LEFT($E2015,2))),Sheet1!$E:$E,Sheet1!$F:$F)&amp;"所在の"&amp;$D2015,IF(OR($B2015=1,$B2015=2),$D2015&amp;$C2015,IF($B2015=3,$D2015&amp;"学校",IF($B2015=6,_xlfn.TEXTBEFORE($D2015,"高専")&amp;$C2015,IF($B2015=8,$C2015&amp;"（"&amp;$D2015&amp;"）",IF($B2015=9,$D2015,""))))))</f>
        <v>小石川淑徳学園高等学校</v>
      </c>
    </row>
    <row r="2016" spans="1:8">
      <c r="A2016" s="4">
        <v>7</v>
      </c>
      <c r="B2016" s="7">
        <v>1</v>
      </c>
      <c r="C2016" s="7" t="str">
        <f t="shared" si="62"/>
        <v>高等学校</v>
      </c>
      <c r="D2016" s="7" t="s">
        <v>7729</v>
      </c>
      <c r="E2016" s="8" t="s">
        <v>7730</v>
      </c>
      <c r="F2016" s="4" t="str">
        <f>IFERROR(IF(VALUE(LEFT($E2016,5))&gt;50000,"",_xlfn.XLOOKUP(IF(VALUE(LEFT($E2016,2))&gt;9,VALUE(LEFT($E2016,2)),"0"&amp;VALUE(LEFT($E2016,2))),Sheet1!$E:$E,Sheet1!$F:$F)),"")</f>
        <v>東京都</v>
      </c>
      <c r="G2016" s="4" t="str">
        <f t="shared" si="63"/>
        <v>私立</v>
      </c>
      <c r="H2016" s="7" t="str">
        <f>IF($D2016="上記以外の高等学校等",_xlfn.XLOOKUP(IF(VALUE(LEFT($E2016,2))&gt;10,VALUE(LEFT($E2016,2)),"0"&amp;VALUE(LEFT($E2016,2))),Sheet1!$E:$E,Sheet1!$F:$F)&amp;"所在の"&amp;$D2016,IF(OR($B2016=1,$B2016=2),$D2016&amp;$C2016,IF($B2016=3,$D2016&amp;"学校",IF($B2016=6,_xlfn.TEXTBEFORE($D2016,"高専")&amp;$C2016,IF($B2016=8,$C2016&amp;"（"&amp;$D2016&amp;"）",IF($B2016=9,$D2016,""))))))</f>
        <v>昭和第一高等学校</v>
      </c>
    </row>
    <row r="2017" spans="1:8">
      <c r="A2017" s="4">
        <v>7</v>
      </c>
      <c r="B2017" s="7">
        <v>1</v>
      </c>
      <c r="C2017" s="7" t="str">
        <f t="shared" si="62"/>
        <v>高等学校</v>
      </c>
      <c r="D2017" s="7" t="s">
        <v>7727</v>
      </c>
      <c r="E2017" s="8" t="s">
        <v>7728</v>
      </c>
      <c r="F2017" s="4" t="str">
        <f>IFERROR(IF(VALUE(LEFT($E2017,5))&gt;50000,"",_xlfn.XLOOKUP(IF(VALUE(LEFT($E2017,2))&gt;9,VALUE(LEFT($E2017,2)),"0"&amp;VALUE(LEFT($E2017,2))),Sheet1!$E:$E,Sheet1!$F:$F)),"")</f>
        <v>東京都</v>
      </c>
      <c r="G2017" s="4" t="str">
        <f t="shared" si="63"/>
        <v>私立</v>
      </c>
      <c r="H2017" s="7" t="str">
        <f>IF($D2017="上記以外の高等学校等",_xlfn.XLOOKUP(IF(VALUE(LEFT($E2017,2))&gt;10,VALUE(LEFT($E2017,2)),"0"&amp;VALUE(LEFT($E2017,2))),Sheet1!$E:$E,Sheet1!$F:$F)&amp;"所在の"&amp;$D2017,IF(OR($B2017=1,$B2017=2),$D2017&amp;$C2017,IF($B2017=3,$D2017&amp;"学校",IF($B2017=6,_xlfn.TEXTBEFORE($D2017,"高専")&amp;$C2017,IF($B2017=8,$C2017&amp;"（"&amp;$D2017&amp;"）",IF($B2017=9,$D2017,""))))))</f>
        <v>貞静学園高等学校</v>
      </c>
    </row>
    <row r="2018" spans="1:8">
      <c r="A2018" s="4">
        <v>7</v>
      </c>
      <c r="B2018" s="7">
        <v>1</v>
      </c>
      <c r="C2018" s="7" t="str">
        <f t="shared" si="62"/>
        <v>高等学校</v>
      </c>
      <c r="D2018" s="7" t="s">
        <v>7725</v>
      </c>
      <c r="E2018" s="8" t="s">
        <v>7726</v>
      </c>
      <c r="F2018" s="4" t="str">
        <f>IFERROR(IF(VALUE(LEFT($E2018,5))&gt;50000,"",_xlfn.XLOOKUP(IF(VALUE(LEFT($E2018,2))&gt;9,VALUE(LEFT($E2018,2)),"0"&amp;VALUE(LEFT($E2018,2))),Sheet1!$E:$E,Sheet1!$F:$F)),"")</f>
        <v>東京都</v>
      </c>
      <c r="G2018" s="4" t="str">
        <f t="shared" si="63"/>
        <v>私立</v>
      </c>
      <c r="H2018" s="7" t="str">
        <f>IF($D2018="上記以外の高等学校等",_xlfn.XLOOKUP(IF(VALUE(LEFT($E2018,2))&gt;10,VALUE(LEFT($E2018,2)),"0"&amp;VALUE(LEFT($E2018,2))),Sheet1!$E:$E,Sheet1!$F:$F)&amp;"所在の"&amp;$D2018,IF(OR($B2018=1,$B2018=2),$D2018&amp;$C2018,IF($B2018=3,$D2018&amp;"学校",IF($B2018=6,_xlfn.TEXTBEFORE($D2018,"高専")&amp;$C2018,IF($B2018=8,$C2018&amp;"（"&amp;$D2018&amp;"）",IF($B2018=9,$D2018,""))))))</f>
        <v>東京電機大学高等学校</v>
      </c>
    </row>
    <row r="2019" spans="1:8">
      <c r="A2019" s="4">
        <v>7</v>
      </c>
      <c r="B2019" s="7">
        <v>1</v>
      </c>
      <c r="C2019" s="7" t="str">
        <f t="shared" si="62"/>
        <v>高等学校</v>
      </c>
      <c r="D2019" s="7" t="s">
        <v>7723</v>
      </c>
      <c r="E2019" s="8" t="s">
        <v>7724</v>
      </c>
      <c r="F2019" s="4" t="str">
        <f>IFERROR(IF(VALUE(LEFT($E2019,5))&gt;50000,"",_xlfn.XLOOKUP(IF(VALUE(LEFT($E2019,2))&gt;9,VALUE(LEFT($E2019,2)),"0"&amp;VALUE(LEFT($E2019,2))),Sheet1!$E:$E,Sheet1!$F:$F)),"")</f>
        <v>東京都</v>
      </c>
      <c r="G2019" s="4" t="str">
        <f t="shared" si="63"/>
        <v>私立</v>
      </c>
      <c r="H2019" s="7" t="str">
        <f>IF($D2019="上記以外の高等学校等",_xlfn.XLOOKUP(IF(VALUE(LEFT($E2019,2))&gt;10,VALUE(LEFT($E2019,2)),"0"&amp;VALUE(LEFT($E2019,2))),Sheet1!$E:$E,Sheet1!$F:$F)&amp;"所在の"&amp;$D2019,IF(OR($B2019=1,$B2019=2),$D2019&amp;$C2019,IF($B2019=3,$D2019&amp;"学校",IF($B2019=6,_xlfn.TEXTBEFORE($D2019,"高専")&amp;$C2019,IF($B2019=8,$C2019&amp;"（"&amp;$D2019&amp;"）",IF($B2019=9,$D2019,""))))))</f>
        <v>東邦音楽大学附属東邦高等学校</v>
      </c>
    </row>
    <row r="2020" spans="1:8">
      <c r="A2020" s="4">
        <v>7</v>
      </c>
      <c r="B2020" s="7">
        <v>1</v>
      </c>
      <c r="C2020" s="7" t="str">
        <f t="shared" si="62"/>
        <v>高等学校</v>
      </c>
      <c r="D2020" s="7" t="s">
        <v>7721</v>
      </c>
      <c r="E2020" s="8" t="s">
        <v>7722</v>
      </c>
      <c r="F2020" s="4" t="str">
        <f>IFERROR(IF(VALUE(LEFT($E2020,5))&gt;50000,"",_xlfn.XLOOKUP(IF(VALUE(LEFT($E2020,2))&gt;9,VALUE(LEFT($E2020,2)),"0"&amp;VALUE(LEFT($E2020,2))),Sheet1!$E:$E,Sheet1!$F:$F)),"")</f>
        <v>東京都</v>
      </c>
      <c r="G2020" s="4" t="str">
        <f t="shared" si="63"/>
        <v>私立</v>
      </c>
      <c r="H2020" s="7" t="str">
        <f>IF($D2020="上記以外の高等学校等",_xlfn.XLOOKUP(IF(VALUE(LEFT($E2020,2))&gt;10,VALUE(LEFT($E2020,2)),"0"&amp;VALUE(LEFT($E2020,2))),Sheet1!$E:$E,Sheet1!$F:$F)&amp;"所在の"&amp;$D2020,IF(OR($B2020=1,$B2020=2),$D2020&amp;$C2020,IF($B2020=3,$D2020&amp;"学校",IF($B2020=6,_xlfn.TEXTBEFORE($D2020,"高専")&amp;$C2020,IF($B2020=8,$C2020&amp;"（"&amp;$D2020&amp;"）",IF($B2020=9,$D2020,""))))))</f>
        <v>東洋女子高等学校</v>
      </c>
    </row>
    <row r="2021" spans="1:8">
      <c r="A2021" s="4">
        <v>7</v>
      </c>
      <c r="B2021" s="7">
        <v>1</v>
      </c>
      <c r="C2021" s="7" t="str">
        <f t="shared" si="62"/>
        <v>高等学校</v>
      </c>
      <c r="D2021" s="7" t="s">
        <v>7719</v>
      </c>
      <c r="E2021" s="8" t="s">
        <v>7720</v>
      </c>
      <c r="F2021" s="4" t="str">
        <f>IFERROR(IF(VALUE(LEFT($E2021,5))&gt;50000,"",_xlfn.XLOOKUP(IF(VALUE(LEFT($E2021,2))&gt;9,VALUE(LEFT($E2021,2)),"0"&amp;VALUE(LEFT($E2021,2))),Sheet1!$E:$E,Sheet1!$F:$F)),"")</f>
        <v>東京都</v>
      </c>
      <c r="G2021" s="4" t="str">
        <f t="shared" si="63"/>
        <v>私立</v>
      </c>
      <c r="H2021" s="7" t="str">
        <f>IF($D2021="上記以外の高等学校等",_xlfn.XLOOKUP(IF(VALUE(LEFT($E2021,2))&gt;10,VALUE(LEFT($E2021,2)),"0"&amp;VALUE(LEFT($E2021,2))),Sheet1!$E:$E,Sheet1!$F:$F)&amp;"所在の"&amp;$D2021,IF(OR($B2021=1,$B2021=2),$D2021&amp;$C2021,IF($B2021=3,$D2021&amp;"学校",IF($B2021=6,_xlfn.TEXTBEFORE($D2021,"高専")&amp;$C2021,IF($B2021=8,$C2021&amp;"（"&amp;$D2021&amp;"）",IF($B2021=9,$D2021,""))))))</f>
        <v>獨協高等学校</v>
      </c>
    </row>
    <row r="2022" spans="1:8">
      <c r="A2022" s="4">
        <v>7</v>
      </c>
      <c r="B2022" s="7">
        <v>1</v>
      </c>
      <c r="C2022" s="7" t="str">
        <f t="shared" si="62"/>
        <v>高等学校</v>
      </c>
      <c r="D2022" s="7" t="s">
        <v>7717</v>
      </c>
      <c r="E2022" s="8" t="s">
        <v>7718</v>
      </c>
      <c r="F2022" s="4" t="str">
        <f>IFERROR(IF(VALUE(LEFT($E2022,5))&gt;50000,"",_xlfn.XLOOKUP(IF(VALUE(LEFT($E2022,2))&gt;9,VALUE(LEFT($E2022,2)),"0"&amp;VALUE(LEFT($E2022,2))),Sheet1!$E:$E,Sheet1!$F:$F)),"")</f>
        <v>東京都</v>
      </c>
      <c r="G2022" s="4" t="str">
        <f t="shared" si="63"/>
        <v>私立</v>
      </c>
      <c r="H2022" s="7" t="str">
        <f>IF($D2022="上記以外の高等学校等",_xlfn.XLOOKUP(IF(VALUE(LEFT($E2022,2))&gt;10,VALUE(LEFT($E2022,2)),"0"&amp;VALUE(LEFT($E2022,2))),Sheet1!$E:$E,Sheet1!$F:$F)&amp;"所在の"&amp;$D2022,IF(OR($B2022=1,$B2022=2),$D2022&amp;$C2022,IF($B2022=3,$D2022&amp;"学校",IF($B2022=6,_xlfn.TEXTBEFORE($D2022,"高専")&amp;$C2022,IF($B2022=8,$C2022&amp;"（"&amp;$D2022&amp;"）",IF($B2022=9,$D2022,""))))))</f>
        <v>日本大学豊山高等学校</v>
      </c>
    </row>
    <row r="2023" spans="1:8">
      <c r="A2023" s="4">
        <v>7</v>
      </c>
      <c r="B2023" s="7">
        <v>1</v>
      </c>
      <c r="C2023" s="7" t="str">
        <f t="shared" si="62"/>
        <v>高等学校</v>
      </c>
      <c r="D2023" s="7" t="s">
        <v>7715</v>
      </c>
      <c r="E2023" s="8" t="s">
        <v>7716</v>
      </c>
      <c r="F2023" s="4" t="str">
        <f>IFERROR(IF(VALUE(LEFT($E2023,5))&gt;50000,"",_xlfn.XLOOKUP(IF(VALUE(LEFT($E2023,2))&gt;9,VALUE(LEFT($E2023,2)),"0"&amp;VALUE(LEFT($E2023,2))),Sheet1!$E:$E,Sheet1!$F:$F)),"")</f>
        <v>東京都</v>
      </c>
      <c r="G2023" s="4" t="str">
        <f t="shared" si="63"/>
        <v>私立</v>
      </c>
      <c r="H2023" s="7" t="str">
        <f>IF($D2023="上記以外の高等学校等",_xlfn.XLOOKUP(IF(VALUE(LEFT($E2023,2))&gt;10,VALUE(LEFT($E2023,2)),"0"&amp;VALUE(LEFT($E2023,2))),Sheet1!$E:$E,Sheet1!$F:$F)&amp;"所在の"&amp;$D2023,IF(OR($B2023=1,$B2023=2),$D2023&amp;$C2023,IF($B2023=3,$D2023&amp;"学校",IF($B2023=6,_xlfn.TEXTBEFORE($D2023,"高専")&amp;$C2023,IF($B2023=8,$C2023&amp;"（"&amp;$D2023&amp;"）",IF($B2023=9,$D2023,""))))))</f>
        <v>文京学院大学女子高等学校</v>
      </c>
    </row>
    <row r="2024" spans="1:8">
      <c r="A2024" s="4">
        <v>7</v>
      </c>
      <c r="B2024" s="7">
        <v>1</v>
      </c>
      <c r="C2024" s="7" t="str">
        <f t="shared" si="62"/>
        <v>高等学校</v>
      </c>
      <c r="D2024" s="7" t="s">
        <v>7713</v>
      </c>
      <c r="E2024" s="8" t="s">
        <v>7714</v>
      </c>
      <c r="F2024" s="4" t="str">
        <f>IFERROR(IF(VALUE(LEFT($E2024,5))&gt;50000,"",_xlfn.XLOOKUP(IF(VALUE(LEFT($E2024,2))&gt;9,VALUE(LEFT($E2024,2)),"0"&amp;VALUE(LEFT($E2024,2))),Sheet1!$E:$E,Sheet1!$F:$F)),"")</f>
        <v>東京都</v>
      </c>
      <c r="G2024" s="4" t="str">
        <f t="shared" si="63"/>
        <v>私立</v>
      </c>
      <c r="H2024" s="7" t="str">
        <f>IF($D2024="上記以外の高等学校等",_xlfn.XLOOKUP(IF(VALUE(LEFT($E2024,2))&gt;10,VALUE(LEFT($E2024,2)),"0"&amp;VALUE(LEFT($E2024,2))),Sheet1!$E:$E,Sheet1!$F:$F)&amp;"所在の"&amp;$D2024,IF(OR($B2024=1,$B2024=2),$D2024&amp;$C2024,IF($B2024=3,$D2024&amp;"学校",IF($B2024=6,_xlfn.TEXTBEFORE($D2024,"高専")&amp;$C2024,IF($B2024=8,$C2024&amp;"（"&amp;$D2024&amp;"）",IF($B2024=9,$D2024,""))))))</f>
        <v>広尾学園小石川高等学校</v>
      </c>
    </row>
    <row r="2025" spans="1:8">
      <c r="A2025" s="4">
        <v>7</v>
      </c>
      <c r="B2025" s="7">
        <v>1</v>
      </c>
      <c r="C2025" s="7" t="str">
        <f t="shared" si="62"/>
        <v>高等学校</v>
      </c>
      <c r="D2025" s="7" t="s">
        <v>7711</v>
      </c>
      <c r="E2025" s="8" t="s">
        <v>7712</v>
      </c>
      <c r="F2025" s="4" t="str">
        <f>IFERROR(IF(VALUE(LEFT($E2025,5))&gt;50000,"",_xlfn.XLOOKUP(IF(VALUE(LEFT($E2025,2))&gt;9,VALUE(LEFT($E2025,2)),"0"&amp;VALUE(LEFT($E2025,2))),Sheet1!$E:$E,Sheet1!$F:$F)),"")</f>
        <v>東京都</v>
      </c>
      <c r="G2025" s="4" t="str">
        <f t="shared" si="63"/>
        <v>私立</v>
      </c>
      <c r="H2025" s="7" t="str">
        <f>IF($D2025="上記以外の高等学校等",_xlfn.XLOOKUP(IF(VALUE(LEFT($E2025,2))&gt;10,VALUE(LEFT($E2025,2)),"0"&amp;VALUE(LEFT($E2025,2))),Sheet1!$E:$E,Sheet1!$F:$F)&amp;"所在の"&amp;$D2025,IF(OR($B2025=1,$B2025=2),$D2025&amp;$C2025,IF($B2025=3,$D2025&amp;"学校",IF($B2025=6,_xlfn.TEXTBEFORE($D2025,"高専")&amp;$C2025,IF($B2025=8,$C2025&amp;"（"&amp;$D2025&amp;"）",IF($B2025=9,$D2025,""))))))</f>
        <v>岩倉高等学校</v>
      </c>
    </row>
    <row r="2026" spans="1:8">
      <c r="A2026" s="4">
        <v>7</v>
      </c>
      <c r="B2026" s="7">
        <v>1</v>
      </c>
      <c r="C2026" s="7" t="str">
        <f t="shared" si="62"/>
        <v>高等学校</v>
      </c>
      <c r="D2026" s="7" t="s">
        <v>7709</v>
      </c>
      <c r="E2026" s="8" t="s">
        <v>7710</v>
      </c>
      <c r="F2026" s="4" t="str">
        <f>IFERROR(IF(VALUE(LEFT($E2026,5))&gt;50000,"",_xlfn.XLOOKUP(IF(VALUE(LEFT($E2026,2))&gt;9,VALUE(LEFT($E2026,2)),"0"&amp;VALUE(LEFT($E2026,2))),Sheet1!$E:$E,Sheet1!$F:$F)),"")</f>
        <v>東京都</v>
      </c>
      <c r="G2026" s="4" t="str">
        <f t="shared" si="63"/>
        <v>私立</v>
      </c>
      <c r="H2026" s="7" t="str">
        <f>IF($D2026="上記以外の高等学校等",_xlfn.XLOOKUP(IF(VALUE(LEFT($E2026,2))&gt;10,VALUE(LEFT($E2026,2)),"0"&amp;VALUE(LEFT($E2026,2))),Sheet1!$E:$E,Sheet1!$F:$F)&amp;"所在の"&amp;$D2026,IF(OR($B2026=1,$B2026=2),$D2026&amp;$C2026,IF($B2026=3,$D2026&amp;"学校",IF($B2026=6,_xlfn.TEXTBEFORE($D2026,"高専")&amp;$C2026,IF($B2026=8,$C2026&amp;"（"&amp;$D2026&amp;"）",IF($B2026=9,$D2026,""))))))</f>
        <v>上野学園高等学校</v>
      </c>
    </row>
    <row r="2027" spans="1:8">
      <c r="A2027" s="4">
        <v>7</v>
      </c>
      <c r="B2027" s="7">
        <v>1</v>
      </c>
      <c r="C2027" s="7" t="str">
        <f t="shared" si="62"/>
        <v>高等学校</v>
      </c>
      <c r="D2027" s="7" t="s">
        <v>7707</v>
      </c>
      <c r="E2027" s="8" t="s">
        <v>7708</v>
      </c>
      <c r="F2027" s="4" t="str">
        <f>IFERROR(IF(VALUE(LEFT($E2027,5))&gt;50000,"",_xlfn.XLOOKUP(IF(VALUE(LEFT($E2027,2))&gt;9,VALUE(LEFT($E2027,2)),"0"&amp;VALUE(LEFT($E2027,2))),Sheet1!$E:$E,Sheet1!$F:$F)),"")</f>
        <v>東京都</v>
      </c>
      <c r="G2027" s="4" t="str">
        <f t="shared" si="63"/>
        <v>私立</v>
      </c>
      <c r="H2027" s="7" t="str">
        <f>IF($D2027="上記以外の高等学校等",_xlfn.XLOOKUP(IF(VALUE(LEFT($E2027,2))&gt;10,VALUE(LEFT($E2027,2)),"0"&amp;VALUE(LEFT($E2027,2))),Sheet1!$E:$E,Sheet1!$F:$F)&amp;"所在の"&amp;$D2027,IF(OR($B2027=1,$B2027=2),$D2027&amp;$C2027,IF($B2027=3,$D2027&amp;"学校",IF($B2027=6,_xlfn.TEXTBEFORE($D2027,"高専")&amp;$C2027,IF($B2027=8,$C2027&amp;"（"&amp;$D2027&amp;"）",IF($B2027=9,$D2027,""))))))</f>
        <v>安部学院高等学校</v>
      </c>
    </row>
    <row r="2028" spans="1:8">
      <c r="A2028" s="4">
        <v>7</v>
      </c>
      <c r="B2028" s="7">
        <v>1</v>
      </c>
      <c r="C2028" s="7" t="str">
        <f t="shared" si="62"/>
        <v>高等学校</v>
      </c>
      <c r="D2028" s="7" t="s">
        <v>4699</v>
      </c>
      <c r="E2028" s="8" t="s">
        <v>7706</v>
      </c>
      <c r="F2028" s="4" t="str">
        <f>IFERROR(IF(VALUE(LEFT($E2028,5))&gt;50000,"",_xlfn.XLOOKUP(IF(VALUE(LEFT($E2028,2))&gt;9,VALUE(LEFT($E2028,2)),"0"&amp;VALUE(LEFT($E2028,2))),Sheet1!$E:$E,Sheet1!$F:$F)),"")</f>
        <v>東京都</v>
      </c>
      <c r="G2028" s="4" t="str">
        <f t="shared" si="63"/>
        <v>私立</v>
      </c>
      <c r="H2028" s="7" t="str">
        <f>IF($D2028="上記以外の高等学校等",_xlfn.XLOOKUP(IF(VALUE(LEFT($E2028,2))&gt;10,VALUE(LEFT($E2028,2)),"0"&amp;VALUE(LEFT($E2028,2))),Sheet1!$E:$E,Sheet1!$F:$F)&amp;"所在の"&amp;$D2028,IF(OR($B2028=1,$B2028=2),$D2028&amp;$C2028,IF($B2028=3,$D2028&amp;"学校",IF($B2028=6,_xlfn.TEXTBEFORE($D2028,"高専")&amp;$C2028,IF($B2028=8,$C2028&amp;"（"&amp;$D2028&amp;"）",IF($B2028=9,$D2028,""))))))</f>
        <v>桜丘高等学校</v>
      </c>
    </row>
    <row r="2029" spans="1:8">
      <c r="A2029" s="4">
        <v>7</v>
      </c>
      <c r="B2029" s="7">
        <v>1</v>
      </c>
      <c r="C2029" s="7" t="str">
        <f t="shared" si="62"/>
        <v>高等学校</v>
      </c>
      <c r="D2029" s="7" t="s">
        <v>7704</v>
      </c>
      <c r="E2029" s="8" t="s">
        <v>7705</v>
      </c>
      <c r="F2029" s="4" t="str">
        <f>IFERROR(IF(VALUE(LEFT($E2029,5))&gt;50000,"",_xlfn.XLOOKUP(IF(VALUE(LEFT($E2029,2))&gt;9,VALUE(LEFT($E2029,2)),"0"&amp;VALUE(LEFT($E2029,2))),Sheet1!$E:$E,Sheet1!$F:$F)),"")</f>
        <v>東京都</v>
      </c>
      <c r="G2029" s="4" t="str">
        <f t="shared" si="63"/>
        <v>私立</v>
      </c>
      <c r="H2029" s="7" t="str">
        <f>IF($D2029="上記以外の高等学校等",_xlfn.XLOOKUP(IF(VALUE(LEFT($E2029,2))&gt;10,VALUE(LEFT($E2029,2)),"0"&amp;VALUE(LEFT($E2029,2))),Sheet1!$E:$E,Sheet1!$F:$F)&amp;"所在の"&amp;$D2029,IF(OR($B2029=1,$B2029=2),$D2029&amp;$C2029,IF($B2029=3,$D2029&amp;"学校",IF($B2029=6,_xlfn.TEXTBEFORE($D2029,"高専")&amp;$C2029,IF($B2029=8,$C2029&amp;"（"&amp;$D2029&amp;"）",IF($B2029=9,$D2029,""))))))</f>
        <v>北里大学附属順天高等学校</v>
      </c>
    </row>
    <row r="2030" spans="1:8">
      <c r="A2030" s="4">
        <v>7</v>
      </c>
      <c r="B2030" s="7">
        <v>1</v>
      </c>
      <c r="C2030" s="7" t="str">
        <f t="shared" si="62"/>
        <v>高等学校</v>
      </c>
      <c r="D2030" s="7" t="s">
        <v>7702</v>
      </c>
      <c r="E2030" s="8" t="s">
        <v>7703</v>
      </c>
      <c r="F2030" s="4" t="str">
        <f>IFERROR(IF(VALUE(LEFT($E2030,5))&gt;50000,"",_xlfn.XLOOKUP(IF(VALUE(LEFT($E2030,2))&gt;9,VALUE(LEFT($E2030,2)),"0"&amp;VALUE(LEFT($E2030,2))),Sheet1!$E:$E,Sheet1!$F:$F)),"")</f>
        <v>東京都</v>
      </c>
      <c r="G2030" s="4" t="str">
        <f t="shared" si="63"/>
        <v>私立</v>
      </c>
      <c r="H2030" s="7" t="str">
        <f>IF($D2030="上記以外の高等学校等",_xlfn.XLOOKUP(IF(VALUE(LEFT($E2030,2))&gt;10,VALUE(LEFT($E2030,2)),"0"&amp;VALUE(LEFT($E2030,2))),Sheet1!$E:$E,Sheet1!$F:$F)&amp;"所在の"&amp;$D2030,IF(OR($B2030=1,$B2030=2),$D2030&amp;$C2030,IF($B2030=3,$D2030&amp;"学校",IF($B2030=6,_xlfn.TEXTBEFORE($D2030,"高専")&amp;$C2030,IF($B2030=8,$C2030&amp;"（"&amp;$D2030&amp;"）",IF($B2030=9,$D2030,""))))))</f>
        <v>女子聖学院高等学校</v>
      </c>
    </row>
    <row r="2031" spans="1:8">
      <c r="A2031" s="4">
        <v>7</v>
      </c>
      <c r="B2031" s="7">
        <v>1</v>
      </c>
      <c r="C2031" s="7" t="str">
        <f t="shared" si="62"/>
        <v>高等学校</v>
      </c>
      <c r="D2031" s="7" t="s">
        <v>7700</v>
      </c>
      <c r="E2031" s="8" t="s">
        <v>7701</v>
      </c>
      <c r="F2031" s="4" t="str">
        <f>IFERROR(IF(VALUE(LEFT($E2031,5))&gt;50000,"",_xlfn.XLOOKUP(IF(VALUE(LEFT($E2031,2))&gt;9,VALUE(LEFT($E2031,2)),"0"&amp;VALUE(LEFT($E2031,2))),Sheet1!$E:$E,Sheet1!$F:$F)),"")</f>
        <v>東京都</v>
      </c>
      <c r="G2031" s="4" t="str">
        <f t="shared" si="63"/>
        <v>私立</v>
      </c>
      <c r="H2031" s="7" t="str">
        <f>IF($D2031="上記以外の高等学校等",_xlfn.XLOOKUP(IF(VALUE(LEFT($E2031,2))&gt;10,VALUE(LEFT($E2031,2)),"0"&amp;VALUE(LEFT($E2031,2))),Sheet1!$E:$E,Sheet1!$F:$F)&amp;"所在の"&amp;$D2031,IF(OR($B2031=1,$B2031=2),$D2031&amp;$C2031,IF($B2031=3,$D2031&amp;"学校",IF($B2031=6,_xlfn.TEXTBEFORE($D2031,"高専")&amp;$C2031,IF($B2031=8,$C2031&amp;"（"&amp;$D2031&amp;"）",IF($B2031=9,$D2031,""))))))</f>
        <v>駿台学園高等学校</v>
      </c>
    </row>
    <row r="2032" spans="1:8">
      <c r="A2032" s="4">
        <v>7</v>
      </c>
      <c r="B2032" s="7">
        <v>1</v>
      </c>
      <c r="C2032" s="7" t="str">
        <f t="shared" si="62"/>
        <v>高等学校</v>
      </c>
      <c r="D2032" s="7" t="s">
        <v>7698</v>
      </c>
      <c r="E2032" s="8" t="s">
        <v>7699</v>
      </c>
      <c r="F2032" s="4" t="str">
        <f>IFERROR(IF(VALUE(LEFT($E2032,5))&gt;50000,"",_xlfn.XLOOKUP(IF(VALUE(LEFT($E2032,2))&gt;9,VALUE(LEFT($E2032,2)),"0"&amp;VALUE(LEFT($E2032,2))),Sheet1!$E:$E,Sheet1!$F:$F)),"")</f>
        <v>東京都</v>
      </c>
      <c r="G2032" s="4" t="str">
        <f t="shared" si="63"/>
        <v>私立</v>
      </c>
      <c r="H2032" s="7" t="str">
        <f>IF($D2032="上記以外の高等学校等",_xlfn.XLOOKUP(IF(VALUE(LEFT($E2032,2))&gt;10,VALUE(LEFT($E2032,2)),"0"&amp;VALUE(LEFT($E2032,2))),Sheet1!$E:$E,Sheet1!$F:$F)&amp;"所在の"&amp;$D2032,IF(OR($B2032=1,$B2032=2),$D2032&amp;$C2032,IF($B2032=3,$D2032&amp;"学校",IF($B2032=6,_xlfn.TEXTBEFORE($D2032,"高専")&amp;$C2032,IF($B2032=8,$C2032&amp;"（"&amp;$D2032&amp;"）",IF($B2032=9,$D2032,""))))))</f>
        <v>聖学院高等学校</v>
      </c>
    </row>
    <row r="2033" spans="1:8">
      <c r="A2033" s="4">
        <v>7</v>
      </c>
      <c r="B2033" s="7">
        <v>1</v>
      </c>
      <c r="C2033" s="7" t="str">
        <f t="shared" si="62"/>
        <v>高等学校</v>
      </c>
      <c r="D2033" s="7" t="s">
        <v>7696</v>
      </c>
      <c r="E2033" s="8" t="s">
        <v>7697</v>
      </c>
      <c r="F2033" s="4" t="str">
        <f>IFERROR(IF(VALUE(LEFT($E2033,5))&gt;50000,"",_xlfn.XLOOKUP(IF(VALUE(LEFT($E2033,2))&gt;9,VALUE(LEFT($E2033,2)),"0"&amp;VALUE(LEFT($E2033,2))),Sheet1!$E:$E,Sheet1!$F:$F)),"")</f>
        <v>東京都</v>
      </c>
      <c r="G2033" s="4" t="str">
        <f t="shared" si="63"/>
        <v>私立</v>
      </c>
      <c r="H2033" s="7" t="str">
        <f>IF($D2033="上記以外の高等学校等",_xlfn.XLOOKUP(IF(VALUE(LEFT($E2033,2))&gt;10,VALUE(LEFT($E2033,2)),"0"&amp;VALUE(LEFT($E2033,2))),Sheet1!$E:$E,Sheet1!$F:$F)&amp;"所在の"&amp;$D2033,IF(OR($B2033=1,$B2033=2),$D2033&amp;$C2033,IF($B2033=3,$D2033&amp;"学校",IF($B2033=6,_xlfn.TEXTBEFORE($D2033,"高専")&amp;$C2033,IF($B2033=8,$C2033&amp;"（"&amp;$D2033&amp;"）",IF($B2033=9,$D2033,""))))))</f>
        <v>サレジアン国際学園高等学校</v>
      </c>
    </row>
    <row r="2034" spans="1:8">
      <c r="A2034" s="4">
        <v>7</v>
      </c>
      <c r="B2034" s="7">
        <v>1</v>
      </c>
      <c r="C2034" s="7" t="str">
        <f t="shared" si="62"/>
        <v>高等学校</v>
      </c>
      <c r="D2034" s="7" t="s">
        <v>7694</v>
      </c>
      <c r="E2034" s="8" t="s">
        <v>7695</v>
      </c>
      <c r="F2034" s="4" t="str">
        <f>IFERROR(IF(VALUE(LEFT($E2034,5))&gt;50000,"",_xlfn.XLOOKUP(IF(VALUE(LEFT($E2034,2))&gt;9,VALUE(LEFT($E2034,2)),"0"&amp;VALUE(LEFT($E2034,2))),Sheet1!$E:$E,Sheet1!$F:$F)),"")</f>
        <v>東京都</v>
      </c>
      <c r="G2034" s="4" t="str">
        <f t="shared" si="63"/>
        <v>私立</v>
      </c>
      <c r="H2034" s="7" t="str">
        <f>IF($D2034="上記以外の高等学校等",_xlfn.XLOOKUP(IF(VALUE(LEFT($E2034,2))&gt;10,VALUE(LEFT($E2034,2)),"0"&amp;VALUE(LEFT($E2034,2))),Sheet1!$E:$E,Sheet1!$F:$F)&amp;"所在の"&amp;$D2034,IF(OR($B2034=1,$B2034=2),$D2034&amp;$C2034,IF($B2034=3,$D2034&amp;"学校",IF($B2034=6,_xlfn.TEXTBEFORE($D2034,"高専")&amp;$C2034,IF($B2034=8,$C2034&amp;"（"&amp;$D2034&amp;"）",IF($B2034=9,$D2034,""))))))</f>
        <v>成立学園高等学校</v>
      </c>
    </row>
    <row r="2035" spans="1:8">
      <c r="A2035" s="4">
        <v>7</v>
      </c>
      <c r="B2035" s="7">
        <v>1</v>
      </c>
      <c r="C2035" s="7" t="str">
        <f t="shared" si="62"/>
        <v>高等学校</v>
      </c>
      <c r="D2035" s="7" t="s">
        <v>7692</v>
      </c>
      <c r="E2035" s="8" t="s">
        <v>7693</v>
      </c>
      <c r="F2035" s="4" t="str">
        <f>IFERROR(IF(VALUE(LEFT($E2035,5))&gt;50000,"",_xlfn.XLOOKUP(IF(VALUE(LEFT($E2035,2))&gt;9,VALUE(LEFT($E2035,2)),"0"&amp;VALUE(LEFT($E2035,2))),Sheet1!$E:$E,Sheet1!$F:$F)),"")</f>
        <v>東京都</v>
      </c>
      <c r="G2035" s="4" t="str">
        <f t="shared" si="63"/>
        <v>私立</v>
      </c>
      <c r="H2035" s="7" t="str">
        <f>IF($D2035="上記以外の高等学校等",_xlfn.XLOOKUP(IF(VALUE(LEFT($E2035,2))&gt;10,VALUE(LEFT($E2035,2)),"0"&amp;VALUE(LEFT($E2035,2))),Sheet1!$E:$E,Sheet1!$F:$F)&amp;"所在の"&amp;$D2035,IF(OR($B2035=1,$B2035=2),$D2035&amp;$C2035,IF($B2035=3,$D2035&amp;"学校",IF($B2035=6,_xlfn.TEXTBEFORE($D2035,"高専")&amp;$C2035,IF($B2035=8,$C2035&amp;"（"&amp;$D2035&amp;"）",IF($B2035=9,$D2035,""))))))</f>
        <v>瀧野川女子学園高等学校</v>
      </c>
    </row>
    <row r="2036" spans="1:8">
      <c r="A2036" s="4">
        <v>7</v>
      </c>
      <c r="B2036" s="7">
        <v>1</v>
      </c>
      <c r="C2036" s="7" t="str">
        <f t="shared" si="62"/>
        <v>高等学校</v>
      </c>
      <c r="D2036" s="7" t="s">
        <v>7690</v>
      </c>
      <c r="E2036" s="8" t="s">
        <v>7691</v>
      </c>
      <c r="F2036" s="4" t="str">
        <f>IFERROR(IF(VALUE(LEFT($E2036,5))&gt;50000,"",_xlfn.XLOOKUP(IF(VALUE(LEFT($E2036,2))&gt;9,VALUE(LEFT($E2036,2)),"0"&amp;VALUE(LEFT($E2036,2))),Sheet1!$E:$E,Sheet1!$F:$F)),"")</f>
        <v>東京都</v>
      </c>
      <c r="G2036" s="4" t="str">
        <f t="shared" si="63"/>
        <v>私立</v>
      </c>
      <c r="H2036" s="7" t="str">
        <f>IF($D2036="上記以外の高等学校等",_xlfn.XLOOKUP(IF(VALUE(LEFT($E2036,2))&gt;10,VALUE(LEFT($E2036,2)),"0"&amp;VALUE(LEFT($E2036,2))),Sheet1!$E:$E,Sheet1!$F:$F)&amp;"所在の"&amp;$D2036,IF(OR($B2036=1,$B2036=2),$D2036&amp;$C2036,IF($B2036=3,$D2036&amp;"学校",IF($B2036=6,_xlfn.TEXTBEFORE($D2036,"高専")&amp;$C2036,IF($B2036=8,$C2036&amp;"（"&amp;$D2036&amp;"）",IF($B2036=9,$D2036,""))))))</f>
        <v>東京成徳大学高等学校</v>
      </c>
    </row>
    <row r="2037" spans="1:8">
      <c r="A2037" s="4">
        <v>7</v>
      </c>
      <c r="B2037" s="7">
        <v>1</v>
      </c>
      <c r="C2037" s="7" t="str">
        <f t="shared" si="62"/>
        <v>高等学校</v>
      </c>
      <c r="D2037" s="7" t="s">
        <v>7688</v>
      </c>
      <c r="E2037" s="8" t="s">
        <v>7689</v>
      </c>
      <c r="F2037" s="4" t="str">
        <f>IFERROR(IF(VALUE(LEFT($E2037,5))&gt;50000,"",_xlfn.XLOOKUP(IF(VALUE(LEFT($E2037,2))&gt;9,VALUE(LEFT($E2037,2)),"0"&amp;VALUE(LEFT($E2037,2))),Sheet1!$E:$E,Sheet1!$F:$F)),"")</f>
        <v>東京都</v>
      </c>
      <c r="G2037" s="4" t="str">
        <f t="shared" si="63"/>
        <v>私立</v>
      </c>
      <c r="H2037" s="7" t="str">
        <f>IF($D2037="上記以外の高等学校等",_xlfn.XLOOKUP(IF(VALUE(LEFT($E2037,2))&gt;10,VALUE(LEFT($E2037,2)),"0"&amp;VALUE(LEFT($E2037,2))),Sheet1!$E:$E,Sheet1!$F:$F)&amp;"所在の"&amp;$D2037,IF(OR($B2037=1,$B2037=2),$D2037&amp;$C2037,IF($B2037=3,$D2037&amp;"学校",IF($B2037=6,_xlfn.TEXTBEFORE($D2037,"高専")&amp;$C2037,IF($B2037=8,$C2037&amp;"（"&amp;$D2037&amp;"）",IF($B2037=9,$D2037,""))))))</f>
        <v>武蔵野高等学校</v>
      </c>
    </row>
    <row r="2038" spans="1:8">
      <c r="A2038" s="4">
        <v>7</v>
      </c>
      <c r="B2038" s="7">
        <v>1</v>
      </c>
      <c r="C2038" s="7" t="str">
        <f t="shared" si="62"/>
        <v>高等学校</v>
      </c>
      <c r="D2038" s="7" t="s">
        <v>7686</v>
      </c>
      <c r="E2038" s="8" t="s">
        <v>7687</v>
      </c>
      <c r="F2038" s="4" t="str">
        <f>IFERROR(IF(VALUE(LEFT($E2038,5))&gt;50000,"",_xlfn.XLOOKUP(IF(VALUE(LEFT($E2038,2))&gt;9,VALUE(LEFT($E2038,2)),"0"&amp;VALUE(LEFT($E2038,2))),Sheet1!$E:$E,Sheet1!$F:$F)),"")</f>
        <v>東京都</v>
      </c>
      <c r="G2038" s="4" t="str">
        <f t="shared" si="63"/>
        <v>私立</v>
      </c>
      <c r="H2038" s="7" t="str">
        <f>IF($D2038="上記以外の高等学校等",_xlfn.XLOOKUP(IF(VALUE(LEFT($E2038,2))&gt;10,VALUE(LEFT($E2038,2)),"0"&amp;VALUE(LEFT($E2038,2))),Sheet1!$E:$E,Sheet1!$F:$F)&amp;"所在の"&amp;$D2038,IF(OR($B2038=1,$B2038=2),$D2038&amp;$C2038,IF($B2038=3,$D2038&amp;"学校",IF($B2038=6,_xlfn.TEXTBEFORE($D2038,"高専")&amp;$C2038,IF($B2038=8,$C2038&amp;"（"&amp;$D2038&amp;"）",IF($B2038=9,$D2038,""))))))</f>
        <v>開成高等学校</v>
      </c>
    </row>
    <row r="2039" spans="1:8">
      <c r="A2039" s="4">
        <v>7</v>
      </c>
      <c r="B2039" s="7">
        <v>1</v>
      </c>
      <c r="C2039" s="7" t="str">
        <f t="shared" si="62"/>
        <v>高等学校</v>
      </c>
      <c r="D2039" s="7" t="s">
        <v>7684</v>
      </c>
      <c r="E2039" s="8" t="s">
        <v>7685</v>
      </c>
      <c r="F2039" s="4" t="str">
        <f>IFERROR(IF(VALUE(LEFT($E2039,5))&gt;50000,"",_xlfn.XLOOKUP(IF(VALUE(LEFT($E2039,2))&gt;9,VALUE(LEFT($E2039,2)),"0"&amp;VALUE(LEFT($E2039,2))),Sheet1!$E:$E,Sheet1!$F:$F)),"")</f>
        <v>東京都</v>
      </c>
      <c r="G2039" s="4" t="str">
        <f t="shared" si="63"/>
        <v>私立</v>
      </c>
      <c r="H2039" s="7" t="str">
        <f>IF($D2039="上記以外の高等学校等",_xlfn.XLOOKUP(IF(VALUE(LEFT($E2039,2))&gt;10,VALUE(LEFT($E2039,2)),"0"&amp;VALUE(LEFT($E2039,2))),Sheet1!$E:$E,Sheet1!$F:$F)&amp;"所在の"&amp;$D2039,IF(OR($B2039=1,$B2039=2),$D2039&amp;$C2039,IF($B2039=3,$D2039&amp;"学校",IF($B2039=6,_xlfn.TEXTBEFORE($D2039,"高専")&amp;$C2039,IF($B2039=8,$C2039&amp;"（"&amp;$D2039&amp;"）",IF($B2039=9,$D2039,""))))))</f>
        <v>北豊島高等学校</v>
      </c>
    </row>
    <row r="2040" spans="1:8">
      <c r="A2040" s="4">
        <v>7</v>
      </c>
      <c r="B2040" s="7">
        <v>1</v>
      </c>
      <c r="C2040" s="7" t="str">
        <f t="shared" si="62"/>
        <v>高等学校</v>
      </c>
      <c r="D2040" s="7" t="s">
        <v>7682</v>
      </c>
      <c r="E2040" s="8" t="s">
        <v>7683</v>
      </c>
      <c r="F2040" s="4" t="str">
        <f>IFERROR(IF(VALUE(LEFT($E2040,5))&gt;50000,"",_xlfn.XLOOKUP(IF(VALUE(LEFT($E2040,2))&gt;9,VALUE(LEFT($E2040,2)),"0"&amp;VALUE(LEFT($E2040,2))),Sheet1!$E:$E,Sheet1!$F:$F)),"")</f>
        <v>東京都</v>
      </c>
      <c r="G2040" s="4" t="str">
        <f t="shared" si="63"/>
        <v>私立</v>
      </c>
      <c r="H2040" s="7" t="str">
        <f>IF($D2040="上記以外の高等学校等",_xlfn.XLOOKUP(IF(VALUE(LEFT($E2040,2))&gt;10,VALUE(LEFT($E2040,2)),"0"&amp;VALUE(LEFT($E2040,2))),Sheet1!$E:$E,Sheet1!$F:$F)&amp;"所在の"&amp;$D2040,IF(OR($B2040=1,$B2040=2),$D2040&amp;$C2040,IF($B2040=3,$D2040&amp;"学校",IF($B2040=6,_xlfn.TEXTBEFORE($D2040,"高専")&amp;$C2040,IF($B2040=8,$C2040&amp;"（"&amp;$D2040&amp;"）",IF($B2040=9,$D2040,""))))))</f>
        <v>日本大学第一高等学校</v>
      </c>
    </row>
    <row r="2041" spans="1:8">
      <c r="A2041" s="4">
        <v>7</v>
      </c>
      <c r="B2041" s="7">
        <v>1</v>
      </c>
      <c r="C2041" s="7" t="str">
        <f t="shared" si="62"/>
        <v>高等学校</v>
      </c>
      <c r="D2041" s="7" t="s">
        <v>7680</v>
      </c>
      <c r="E2041" s="8" t="s">
        <v>7681</v>
      </c>
      <c r="F2041" s="4" t="str">
        <f>IFERROR(IF(VALUE(LEFT($E2041,5))&gt;50000,"",_xlfn.XLOOKUP(IF(VALUE(LEFT($E2041,2))&gt;9,VALUE(LEFT($E2041,2)),"0"&amp;VALUE(LEFT($E2041,2))),Sheet1!$E:$E,Sheet1!$F:$F)),"")</f>
        <v>東京都</v>
      </c>
      <c r="G2041" s="4" t="str">
        <f t="shared" si="63"/>
        <v>私立</v>
      </c>
      <c r="H2041" s="7" t="str">
        <f>IF($D2041="上記以外の高等学校等",_xlfn.XLOOKUP(IF(VALUE(LEFT($E2041,2))&gt;10,VALUE(LEFT($E2041,2)),"0"&amp;VALUE(LEFT($E2041,2))),Sheet1!$E:$E,Sheet1!$F:$F)&amp;"所在の"&amp;$D2041,IF(OR($B2041=1,$B2041=2),$D2041&amp;$C2041,IF($B2041=3,$D2041&amp;"学校",IF($B2041=6,_xlfn.TEXTBEFORE($D2041,"高専")&amp;$C2041,IF($B2041=8,$C2041&amp;"（"&amp;$D2041&amp;"）",IF($B2041=9,$D2041,""))))))</f>
        <v>安田学園高等学校</v>
      </c>
    </row>
    <row r="2042" spans="1:8">
      <c r="A2042" s="4">
        <v>7</v>
      </c>
      <c r="B2042" s="7">
        <v>1</v>
      </c>
      <c r="C2042" s="7" t="str">
        <f t="shared" si="62"/>
        <v>高等学校</v>
      </c>
      <c r="D2042" s="7" t="s">
        <v>1661</v>
      </c>
      <c r="E2042" s="8" t="s">
        <v>7679</v>
      </c>
      <c r="F2042" s="4" t="str">
        <f>IFERROR(IF(VALUE(LEFT($E2042,5))&gt;50000,"",_xlfn.XLOOKUP(IF(VALUE(LEFT($E2042,2))&gt;9,VALUE(LEFT($E2042,2)),"0"&amp;VALUE(LEFT($E2042,2))),Sheet1!$E:$E,Sheet1!$F:$F)),"")</f>
        <v>東京都</v>
      </c>
      <c r="G2042" s="4" t="str">
        <f t="shared" si="63"/>
        <v>私立</v>
      </c>
      <c r="H2042" s="7" t="str">
        <f>IF($D2042="上記以外の高等学校等",_xlfn.XLOOKUP(IF(VALUE(LEFT($E2042,2))&gt;10,VALUE(LEFT($E2042,2)),"0"&amp;VALUE(LEFT($E2042,2))),Sheet1!$E:$E,Sheet1!$F:$F)&amp;"所在の"&amp;$D2042,IF(OR($B2042=1,$B2042=2),$D2042&amp;$C2042,IF($B2042=3,$D2042&amp;"学校",IF($B2042=6,_xlfn.TEXTBEFORE($D2042,"高専")&amp;$C2042,IF($B2042=8,$C2042&amp;"（"&amp;$D2042&amp;"）",IF($B2042=9,$D2042,""))))))</f>
        <v>中村高等学校</v>
      </c>
    </row>
    <row r="2043" spans="1:8">
      <c r="A2043" s="4">
        <v>7</v>
      </c>
      <c r="B2043" s="7">
        <v>1</v>
      </c>
      <c r="C2043" s="7" t="str">
        <f t="shared" si="62"/>
        <v>高等学校</v>
      </c>
      <c r="D2043" s="7" t="s">
        <v>7677</v>
      </c>
      <c r="E2043" s="8" t="s">
        <v>7678</v>
      </c>
      <c r="F2043" s="4" t="str">
        <f>IFERROR(IF(VALUE(LEFT($E2043,5))&gt;50000,"",_xlfn.XLOOKUP(IF(VALUE(LEFT($E2043,2))&gt;9,VALUE(LEFT($E2043,2)),"0"&amp;VALUE(LEFT($E2043,2))),Sheet1!$E:$E,Sheet1!$F:$F)),"")</f>
        <v>東京都</v>
      </c>
      <c r="G2043" s="4" t="str">
        <f t="shared" si="63"/>
        <v>私立</v>
      </c>
      <c r="H2043" s="7" t="str">
        <f>IF($D2043="上記以外の高等学校等",_xlfn.XLOOKUP(IF(VALUE(LEFT($E2043,2))&gt;10,VALUE(LEFT($E2043,2)),"0"&amp;VALUE(LEFT($E2043,2))),Sheet1!$E:$E,Sheet1!$F:$F)&amp;"所在の"&amp;$D2043,IF(OR($B2043=1,$B2043=2),$D2043&amp;$C2043,IF($B2043=3,$D2043&amp;"学校",IF($B2043=6,_xlfn.TEXTBEFORE($D2043,"高専")&amp;$C2043,IF($B2043=8,$C2043&amp;"（"&amp;$D2043&amp;"）",IF($B2043=9,$D2043,""))))))</f>
        <v>足立学園高等学校</v>
      </c>
    </row>
    <row r="2044" spans="1:8">
      <c r="A2044" s="4">
        <v>7</v>
      </c>
      <c r="B2044" s="7">
        <v>1</v>
      </c>
      <c r="C2044" s="7" t="str">
        <f t="shared" si="62"/>
        <v>高等学校</v>
      </c>
      <c r="D2044" s="7" t="s">
        <v>7675</v>
      </c>
      <c r="E2044" s="8" t="s">
        <v>7676</v>
      </c>
      <c r="F2044" s="4" t="str">
        <f>IFERROR(IF(VALUE(LEFT($E2044,5))&gt;50000,"",_xlfn.XLOOKUP(IF(VALUE(LEFT($E2044,2))&gt;9,VALUE(LEFT($E2044,2)),"0"&amp;VALUE(LEFT($E2044,2))),Sheet1!$E:$E,Sheet1!$F:$F)),"")</f>
        <v>東京都</v>
      </c>
      <c r="G2044" s="4" t="str">
        <f t="shared" si="63"/>
        <v>私立</v>
      </c>
      <c r="H2044" s="7" t="str">
        <f>IF($D2044="上記以外の高等学校等",_xlfn.XLOOKUP(IF(VALUE(LEFT($E2044,2))&gt;10,VALUE(LEFT($E2044,2)),"0"&amp;VALUE(LEFT($E2044,2))),Sheet1!$E:$E,Sheet1!$F:$F)&amp;"所在の"&amp;$D2044,IF(OR($B2044=1,$B2044=2),$D2044&amp;$C2044,IF($B2044=3,$D2044&amp;"学校",IF($B2044=6,_xlfn.TEXTBEFORE($D2044,"高専")&amp;$C2044,IF($B2044=8,$C2044&amp;"（"&amp;$D2044&amp;"）",IF($B2044=9,$D2044,""))))))</f>
        <v>潤徳女子高等学校</v>
      </c>
    </row>
    <row r="2045" spans="1:8">
      <c r="A2045" s="4">
        <v>7</v>
      </c>
      <c r="B2045" s="7">
        <v>1</v>
      </c>
      <c r="C2045" s="7" t="str">
        <f t="shared" si="62"/>
        <v>高等学校</v>
      </c>
      <c r="D2045" s="7" t="s">
        <v>7673</v>
      </c>
      <c r="E2045" s="8" t="s">
        <v>7674</v>
      </c>
      <c r="F2045" s="4" t="str">
        <f>IFERROR(IF(VALUE(LEFT($E2045,5))&gt;50000,"",_xlfn.XLOOKUP(IF(VALUE(LEFT($E2045,2))&gt;9,VALUE(LEFT($E2045,2)),"0"&amp;VALUE(LEFT($E2045,2))),Sheet1!$E:$E,Sheet1!$F:$F)),"")</f>
        <v>東京都</v>
      </c>
      <c r="G2045" s="4" t="str">
        <f t="shared" si="63"/>
        <v>私立</v>
      </c>
      <c r="H2045" s="7" t="str">
        <f>IF($D2045="上記以外の高等学校等",_xlfn.XLOOKUP(IF(VALUE(LEFT($E2045,2))&gt;10,VALUE(LEFT($E2045,2)),"0"&amp;VALUE(LEFT($E2045,2))),Sheet1!$E:$E,Sheet1!$F:$F)&amp;"所在の"&amp;$D2045,IF(OR($B2045=1,$B2045=2),$D2045&amp;$C2045,IF($B2045=3,$D2045&amp;"学校",IF($B2045=6,_xlfn.TEXTBEFORE($D2045,"高専")&amp;$C2045,IF($B2045=8,$C2045&amp;"（"&amp;$D2045&amp;"）",IF($B2045=9,$D2045,""))))))</f>
        <v>共栄学園高等学校</v>
      </c>
    </row>
    <row r="2046" spans="1:8">
      <c r="A2046" s="4">
        <v>7</v>
      </c>
      <c r="B2046" s="7">
        <v>1</v>
      </c>
      <c r="C2046" s="7" t="str">
        <f t="shared" si="62"/>
        <v>高等学校</v>
      </c>
      <c r="D2046" s="7" t="s">
        <v>7671</v>
      </c>
      <c r="E2046" s="8" t="s">
        <v>7672</v>
      </c>
      <c r="F2046" s="4" t="str">
        <f>IFERROR(IF(VALUE(LEFT($E2046,5))&gt;50000,"",_xlfn.XLOOKUP(IF(VALUE(LEFT($E2046,2))&gt;9,VALUE(LEFT($E2046,2)),"0"&amp;VALUE(LEFT($E2046,2))),Sheet1!$E:$E,Sheet1!$F:$F)),"")</f>
        <v>東京都</v>
      </c>
      <c r="G2046" s="4" t="str">
        <f t="shared" si="63"/>
        <v>私立</v>
      </c>
      <c r="H2046" s="7" t="str">
        <f>IF($D2046="上記以外の高等学校等",_xlfn.XLOOKUP(IF(VALUE(LEFT($E2046,2))&gt;10,VALUE(LEFT($E2046,2)),"0"&amp;VALUE(LEFT($E2046,2))),Sheet1!$E:$E,Sheet1!$F:$F)&amp;"所在の"&amp;$D2046,IF(OR($B2046=1,$B2046=2),$D2046&amp;$C2046,IF($B2046=3,$D2046&amp;"学校",IF($B2046=6,_xlfn.TEXTBEFORE($D2046,"高専")&amp;$C2046,IF($B2046=8,$C2046&amp;"（"&amp;$D2046&amp;"）",IF($B2046=9,$D2046,""))))))</f>
        <v>修徳高等学校</v>
      </c>
    </row>
    <row r="2047" spans="1:8">
      <c r="A2047" s="4">
        <v>7</v>
      </c>
      <c r="B2047" s="7">
        <v>1</v>
      </c>
      <c r="C2047" s="7" t="str">
        <f t="shared" si="62"/>
        <v>高等学校</v>
      </c>
      <c r="D2047" s="7" t="s">
        <v>7669</v>
      </c>
      <c r="E2047" s="8" t="s">
        <v>7670</v>
      </c>
      <c r="F2047" s="4" t="str">
        <f>IFERROR(IF(VALUE(LEFT($E2047,5))&gt;50000,"",_xlfn.XLOOKUP(IF(VALUE(LEFT($E2047,2))&gt;9,VALUE(LEFT($E2047,2)),"0"&amp;VALUE(LEFT($E2047,2))),Sheet1!$E:$E,Sheet1!$F:$F)),"")</f>
        <v>東京都</v>
      </c>
      <c r="G2047" s="4" t="str">
        <f t="shared" si="63"/>
        <v>私立</v>
      </c>
      <c r="H2047" s="7" t="str">
        <f>IF($D2047="上記以外の高等学校等",_xlfn.XLOOKUP(IF(VALUE(LEFT($E2047,2))&gt;10,VALUE(LEFT($E2047,2)),"0"&amp;VALUE(LEFT($E2047,2))),Sheet1!$E:$E,Sheet1!$F:$F)&amp;"所在の"&amp;$D2047,IF(OR($B2047=1,$B2047=2),$D2047&amp;$C2047,IF($B2047=3,$D2047&amp;"学校",IF($B2047=6,_xlfn.TEXTBEFORE($D2047,"高専")&amp;$C2047,IF($B2047=8,$C2047&amp;"（"&amp;$D2047&amp;"）",IF($B2047=9,$D2047,""))))))</f>
        <v>愛国高等学校</v>
      </c>
    </row>
    <row r="2048" spans="1:8">
      <c r="A2048" s="4">
        <v>7</v>
      </c>
      <c r="B2048" s="7">
        <v>1</v>
      </c>
      <c r="C2048" s="7" t="str">
        <f t="shared" si="62"/>
        <v>高等学校</v>
      </c>
      <c r="D2048" s="7" t="s">
        <v>7667</v>
      </c>
      <c r="E2048" s="8" t="s">
        <v>7668</v>
      </c>
      <c r="F2048" s="4" t="str">
        <f>IFERROR(IF(VALUE(LEFT($E2048,5))&gt;50000,"",_xlfn.XLOOKUP(IF(VALUE(LEFT($E2048,2))&gt;9,VALUE(LEFT($E2048,2)),"0"&amp;VALUE(LEFT($E2048,2))),Sheet1!$E:$E,Sheet1!$F:$F)),"")</f>
        <v>東京都</v>
      </c>
      <c r="G2048" s="4" t="str">
        <f t="shared" si="63"/>
        <v>私立</v>
      </c>
      <c r="H2048" s="7" t="str">
        <f>IF($D2048="上記以外の高等学校等",_xlfn.XLOOKUP(IF(VALUE(LEFT($E2048,2))&gt;10,VALUE(LEFT($E2048,2)),"0"&amp;VALUE(LEFT($E2048,2))),Sheet1!$E:$E,Sheet1!$F:$F)&amp;"所在の"&amp;$D2048,IF(OR($B2048=1,$B2048=2),$D2048&amp;$C2048,IF($B2048=3,$D2048&amp;"学校",IF($B2048=6,_xlfn.TEXTBEFORE($D2048,"高専")&amp;$C2048,IF($B2048=8,$C2048&amp;"（"&amp;$D2048&amp;"）",IF($B2048=9,$D2048,""))))))</f>
        <v>江戸川女子高等学校</v>
      </c>
    </row>
    <row r="2049" spans="1:8">
      <c r="A2049" s="4">
        <v>7</v>
      </c>
      <c r="B2049" s="7">
        <v>1</v>
      </c>
      <c r="C2049" s="7" t="str">
        <f t="shared" si="62"/>
        <v>高等学校</v>
      </c>
      <c r="D2049" s="7" t="s">
        <v>7665</v>
      </c>
      <c r="E2049" s="8" t="s">
        <v>7666</v>
      </c>
      <c r="F2049" s="4" t="str">
        <f>IFERROR(IF(VALUE(LEFT($E2049,5))&gt;50000,"",_xlfn.XLOOKUP(IF(VALUE(LEFT($E2049,2))&gt;9,VALUE(LEFT($E2049,2)),"0"&amp;VALUE(LEFT($E2049,2))),Sheet1!$E:$E,Sheet1!$F:$F)),"")</f>
        <v>東京都</v>
      </c>
      <c r="G2049" s="4" t="str">
        <f t="shared" si="63"/>
        <v>私立</v>
      </c>
      <c r="H2049" s="7" t="str">
        <f>IF($D2049="上記以外の高等学校等",_xlfn.XLOOKUP(IF(VALUE(LEFT($E2049,2))&gt;10,VALUE(LEFT($E2049,2)),"0"&amp;VALUE(LEFT($E2049,2))),Sheet1!$E:$E,Sheet1!$F:$F)&amp;"所在の"&amp;$D2049,IF(OR($B2049=1,$B2049=2),$D2049&amp;$C2049,IF($B2049=3,$D2049&amp;"学校",IF($B2049=6,_xlfn.TEXTBEFORE($D2049,"高専")&amp;$C2049,IF($B2049=8,$C2049&amp;"（"&amp;$D2049&amp;"）",IF($B2049=9,$D2049,""))))))</f>
        <v>関東第一高等学校</v>
      </c>
    </row>
    <row r="2050" spans="1:8">
      <c r="A2050" s="4">
        <v>7</v>
      </c>
      <c r="B2050" s="7">
        <v>1</v>
      </c>
      <c r="C2050" s="7" t="str">
        <f t="shared" si="62"/>
        <v>高等学校</v>
      </c>
      <c r="D2050" s="7" t="s">
        <v>7663</v>
      </c>
      <c r="E2050" s="8" t="s">
        <v>7664</v>
      </c>
      <c r="F2050" s="4" t="str">
        <f>IFERROR(IF(VALUE(LEFT($E2050,5))&gt;50000,"",_xlfn.XLOOKUP(IF(VALUE(LEFT($E2050,2))&gt;9,VALUE(LEFT($E2050,2)),"0"&amp;VALUE(LEFT($E2050,2))),Sheet1!$E:$E,Sheet1!$F:$F)),"")</f>
        <v>東京都</v>
      </c>
      <c r="G2050" s="4" t="str">
        <f t="shared" si="63"/>
        <v>私立</v>
      </c>
      <c r="H2050" s="7" t="str">
        <f>IF($D2050="上記以外の高等学校等",_xlfn.XLOOKUP(IF(VALUE(LEFT($E2050,2))&gt;10,VALUE(LEFT($E2050,2)),"0"&amp;VALUE(LEFT($E2050,2))),Sheet1!$E:$E,Sheet1!$F:$F)&amp;"所在の"&amp;$D2050,IF(OR($B2050=1,$B2050=2),$D2050&amp;$C2050,IF($B2050=3,$D2050&amp;"学校",IF($B2050=6,_xlfn.TEXTBEFORE($D2050,"高専")&amp;$C2050,IF($B2050=8,$C2050&amp;"（"&amp;$D2050&amp;"）",IF($B2050=9,$D2050,""))))))</f>
        <v>品川翔英高等学校</v>
      </c>
    </row>
    <row r="2051" spans="1:8">
      <c r="A2051" s="4">
        <v>7</v>
      </c>
      <c r="B2051" s="7">
        <v>1</v>
      </c>
      <c r="C2051" s="7" t="str">
        <f t="shared" ref="C2051:C2114" si="64">IF($B2051=1,"高等学校",IF($B2051=2,"中等教育学校",IF($B2051=3,"特別支援学校",IF($B2051=6,"高等専門学校",IF($B2051=8,"高等学校卒業程度認定試験等","")))))</f>
        <v>高等学校</v>
      </c>
      <c r="D2051" s="7" t="s">
        <v>7661</v>
      </c>
      <c r="E2051" s="8" t="s">
        <v>7662</v>
      </c>
      <c r="F2051" s="4" t="str">
        <f>IFERROR(IF(VALUE(LEFT($E2051,5))&gt;50000,"",_xlfn.XLOOKUP(IF(VALUE(LEFT($E2051,2))&gt;9,VALUE(LEFT($E2051,2)),"0"&amp;VALUE(LEFT($E2051,2))),Sheet1!$E:$E,Sheet1!$F:$F)),"")</f>
        <v>東京都</v>
      </c>
      <c r="G2051" s="4" t="str">
        <f t="shared" ref="G2051:G2114" si="65">IF($A2051=1,"国立",IF($A2051=7,"私立",IF($A2051&lt;7,"公立","")))</f>
        <v>私立</v>
      </c>
      <c r="H2051" s="7" t="str">
        <f>IF($D2051="上記以外の高等学校等",_xlfn.XLOOKUP(IF(VALUE(LEFT($E2051,2))&gt;10,VALUE(LEFT($E2051,2)),"0"&amp;VALUE(LEFT($E2051,2))),Sheet1!$E:$E,Sheet1!$F:$F)&amp;"所在の"&amp;$D2051,IF(OR($B2051=1,$B2051=2),$D2051&amp;$C2051,IF($B2051=3,$D2051&amp;"学校",IF($B2051=6,_xlfn.TEXTBEFORE($D2051,"高専")&amp;$C2051,IF($B2051=8,$C2051&amp;"（"&amp;$D2051&amp;"）",IF($B2051=9,$D2051,""))))))</f>
        <v>攻玉社高等学校</v>
      </c>
    </row>
    <row r="2052" spans="1:8">
      <c r="A2052" s="4">
        <v>7</v>
      </c>
      <c r="B2052" s="7">
        <v>1</v>
      </c>
      <c r="C2052" s="7" t="str">
        <f t="shared" si="64"/>
        <v>高等学校</v>
      </c>
      <c r="D2052" s="7" t="s">
        <v>7659</v>
      </c>
      <c r="E2052" s="8" t="s">
        <v>7660</v>
      </c>
      <c r="F2052" s="4" t="str">
        <f>IFERROR(IF(VALUE(LEFT($E2052,5))&gt;50000,"",_xlfn.XLOOKUP(IF(VALUE(LEFT($E2052,2))&gt;9,VALUE(LEFT($E2052,2)),"0"&amp;VALUE(LEFT($E2052,2))),Sheet1!$E:$E,Sheet1!$F:$F)),"")</f>
        <v>東京都</v>
      </c>
      <c r="G2052" s="4" t="str">
        <f t="shared" si="65"/>
        <v>私立</v>
      </c>
      <c r="H2052" s="7" t="str">
        <f>IF($D2052="上記以外の高等学校等",_xlfn.XLOOKUP(IF(VALUE(LEFT($E2052,2))&gt;10,VALUE(LEFT($E2052,2)),"0"&amp;VALUE(LEFT($E2052,2))),Sheet1!$E:$E,Sheet1!$F:$F)&amp;"所在の"&amp;$D2052,IF(OR($B2052=1,$B2052=2),$D2052&amp;$C2052,IF($B2052=3,$D2052&amp;"学校",IF($B2052=6,_xlfn.TEXTBEFORE($D2052,"高専")&amp;$C2052,IF($B2052=8,$C2052&amp;"（"&amp;$D2052&amp;"）",IF($B2052=9,$D2052,""))))))</f>
        <v>香蘭女学校高等科高等学校</v>
      </c>
    </row>
    <row r="2053" spans="1:8">
      <c r="A2053" s="4">
        <v>7</v>
      </c>
      <c r="B2053" s="7">
        <v>1</v>
      </c>
      <c r="C2053" s="7" t="str">
        <f t="shared" si="64"/>
        <v>高等学校</v>
      </c>
      <c r="D2053" s="7" t="s">
        <v>7657</v>
      </c>
      <c r="E2053" s="8" t="s">
        <v>7658</v>
      </c>
      <c r="F2053" s="4" t="str">
        <f>IFERROR(IF(VALUE(LEFT($E2053,5))&gt;50000,"",_xlfn.XLOOKUP(IF(VALUE(LEFT($E2053,2))&gt;9,VALUE(LEFT($E2053,2)),"0"&amp;VALUE(LEFT($E2053,2))),Sheet1!$E:$E,Sheet1!$F:$F)),"")</f>
        <v>東京都</v>
      </c>
      <c r="G2053" s="4" t="str">
        <f t="shared" si="65"/>
        <v>私立</v>
      </c>
      <c r="H2053" s="7" t="str">
        <f>IF($D2053="上記以外の高等学校等",_xlfn.XLOOKUP(IF(VALUE(LEFT($E2053,2))&gt;10,VALUE(LEFT($E2053,2)),"0"&amp;VALUE(LEFT($E2053,2))),Sheet1!$E:$E,Sheet1!$F:$F)&amp;"所在の"&amp;$D2053,IF(OR($B2053=1,$B2053=2),$D2053&amp;$C2053,IF($B2053=3,$D2053&amp;"学校",IF($B2053=6,_xlfn.TEXTBEFORE($D2053,"高専")&amp;$C2053,IF($B2053=8,$C2053&amp;"（"&amp;$D2053&amp;"）",IF($B2053=9,$D2053,""))))))</f>
        <v>品川女子学院高等部高等学校</v>
      </c>
    </row>
    <row r="2054" spans="1:8">
      <c r="A2054" s="4">
        <v>7</v>
      </c>
      <c r="B2054" s="7">
        <v>1</v>
      </c>
      <c r="C2054" s="7" t="str">
        <f t="shared" si="64"/>
        <v>高等学校</v>
      </c>
      <c r="D2054" s="7" t="s">
        <v>7655</v>
      </c>
      <c r="E2054" s="8" t="s">
        <v>7656</v>
      </c>
      <c r="F2054" s="4" t="str">
        <f>IFERROR(IF(VALUE(LEFT($E2054,5))&gt;50000,"",_xlfn.XLOOKUP(IF(VALUE(LEFT($E2054,2))&gt;9,VALUE(LEFT($E2054,2)),"0"&amp;VALUE(LEFT($E2054,2))),Sheet1!$E:$E,Sheet1!$F:$F)),"")</f>
        <v>東京都</v>
      </c>
      <c r="G2054" s="4" t="str">
        <f t="shared" si="65"/>
        <v>私立</v>
      </c>
      <c r="H2054" s="7" t="str">
        <f>IF($D2054="上記以外の高等学校等",_xlfn.XLOOKUP(IF(VALUE(LEFT($E2054,2))&gt;10,VALUE(LEFT($E2054,2)),"0"&amp;VALUE(LEFT($E2054,2))),Sheet1!$E:$E,Sheet1!$F:$F)&amp;"所在の"&amp;$D2054,IF(OR($B2054=1,$B2054=2),$D2054&amp;$C2054,IF($B2054=3,$D2054&amp;"学校",IF($B2054=6,_xlfn.TEXTBEFORE($D2054,"高専")&amp;$C2054,IF($B2054=8,$C2054&amp;"（"&amp;$D2054&amp;"）",IF($B2054=9,$D2054,""))))))</f>
        <v>青稜高等学校</v>
      </c>
    </row>
    <row r="2055" spans="1:8">
      <c r="A2055" s="4">
        <v>7</v>
      </c>
      <c r="B2055" s="7">
        <v>1</v>
      </c>
      <c r="C2055" s="7" t="str">
        <f t="shared" si="64"/>
        <v>高等学校</v>
      </c>
      <c r="D2055" s="7" t="s">
        <v>7653</v>
      </c>
      <c r="E2055" s="8" t="s">
        <v>7654</v>
      </c>
      <c r="F2055" s="4" t="str">
        <f>IFERROR(IF(VALUE(LEFT($E2055,5))&gt;50000,"",_xlfn.XLOOKUP(IF(VALUE(LEFT($E2055,2))&gt;9,VALUE(LEFT($E2055,2)),"0"&amp;VALUE(LEFT($E2055,2))),Sheet1!$E:$E,Sheet1!$F:$F)),"")</f>
        <v>東京都</v>
      </c>
      <c r="G2055" s="4" t="str">
        <f t="shared" si="65"/>
        <v>私立</v>
      </c>
      <c r="H2055" s="7" t="str">
        <f>IF($D2055="上記以外の高等学校等",_xlfn.XLOOKUP(IF(VALUE(LEFT($E2055,2))&gt;10,VALUE(LEFT($E2055,2)),"0"&amp;VALUE(LEFT($E2055,2))),Sheet1!$E:$E,Sheet1!$F:$F)&amp;"所在の"&amp;$D2055,IF(OR($B2055=1,$B2055=2),$D2055&amp;$C2055,IF($B2055=3,$D2055&amp;"学校",IF($B2055=6,_xlfn.TEXTBEFORE($D2055,"高専")&amp;$C2055,IF($B2055=8,$C2055&amp;"（"&amp;$D2055&amp;"）",IF($B2055=9,$D2055,""))))))</f>
        <v>朋優学院高等学校</v>
      </c>
    </row>
    <row r="2056" spans="1:8">
      <c r="A2056" s="4">
        <v>7</v>
      </c>
      <c r="B2056" s="7">
        <v>1</v>
      </c>
      <c r="C2056" s="7" t="str">
        <f t="shared" si="64"/>
        <v>高等学校</v>
      </c>
      <c r="D2056" s="7" t="s">
        <v>7651</v>
      </c>
      <c r="E2056" s="8" t="s">
        <v>7652</v>
      </c>
      <c r="F2056" s="4" t="str">
        <f>IFERROR(IF(VALUE(LEFT($E2056,5))&gt;50000,"",_xlfn.XLOOKUP(IF(VALUE(LEFT($E2056,2))&gt;9,VALUE(LEFT($E2056,2)),"0"&amp;VALUE(LEFT($E2056,2))),Sheet1!$E:$E,Sheet1!$F:$F)),"")</f>
        <v>東京都</v>
      </c>
      <c r="G2056" s="4" t="str">
        <f t="shared" si="65"/>
        <v>私立</v>
      </c>
      <c r="H2056" s="7" t="str">
        <f>IF($D2056="上記以外の高等学校等",_xlfn.XLOOKUP(IF(VALUE(LEFT($E2056,2))&gt;10,VALUE(LEFT($E2056,2)),"0"&amp;VALUE(LEFT($E2056,2))),Sheet1!$E:$E,Sheet1!$F:$F)&amp;"所在の"&amp;$D2056,IF(OR($B2056=1,$B2056=2),$D2056&amp;$C2056,IF($B2056=3,$D2056&amp;"学校",IF($B2056=6,_xlfn.TEXTBEFORE($D2056,"高専")&amp;$C2056,IF($B2056=8,$C2056&amp;"（"&amp;$D2056&amp;"）",IF($B2056=9,$D2056,""))))))</f>
        <v>品川学藝高等学校</v>
      </c>
    </row>
    <row r="2057" spans="1:8">
      <c r="A2057" s="4">
        <v>7</v>
      </c>
      <c r="B2057" s="7">
        <v>1</v>
      </c>
      <c r="C2057" s="7" t="str">
        <f t="shared" si="64"/>
        <v>高等学校</v>
      </c>
      <c r="D2057" s="7" t="s">
        <v>7649</v>
      </c>
      <c r="E2057" s="8" t="s">
        <v>7650</v>
      </c>
      <c r="F2057" s="4" t="str">
        <f>IFERROR(IF(VALUE(LEFT($E2057,5))&gt;50000,"",_xlfn.XLOOKUP(IF(VALUE(LEFT($E2057,2))&gt;9,VALUE(LEFT($E2057,2)),"0"&amp;VALUE(LEFT($E2057,2))),Sheet1!$E:$E,Sheet1!$F:$F)),"")</f>
        <v>東京都</v>
      </c>
      <c r="G2057" s="4" t="str">
        <f t="shared" si="65"/>
        <v>私立</v>
      </c>
      <c r="H2057" s="7" t="str">
        <f>IF($D2057="上記以外の高等学校等",_xlfn.XLOOKUP(IF(VALUE(LEFT($E2057,2))&gt;10,VALUE(LEFT($E2057,2)),"0"&amp;VALUE(LEFT($E2057,2))),Sheet1!$E:$E,Sheet1!$F:$F)&amp;"所在の"&amp;$D2057,IF(OR($B2057=1,$B2057=2),$D2057&amp;$C2057,IF($B2057=3,$D2057&amp;"学校",IF($B2057=6,_xlfn.TEXTBEFORE($D2057,"高専")&amp;$C2057,IF($B2057=8,$C2057&amp;"（"&amp;$D2057&amp;"）",IF($B2057=9,$D2057,""))))))</f>
        <v>品川エトワール女子高等学校</v>
      </c>
    </row>
    <row r="2058" spans="1:8">
      <c r="A2058" s="4">
        <v>7</v>
      </c>
      <c r="B2058" s="7">
        <v>1</v>
      </c>
      <c r="C2058" s="7" t="str">
        <f t="shared" si="64"/>
        <v>高等学校</v>
      </c>
      <c r="D2058" s="7" t="s">
        <v>7647</v>
      </c>
      <c r="E2058" s="8" t="s">
        <v>7648</v>
      </c>
      <c r="F2058" s="4" t="str">
        <f>IFERROR(IF(VALUE(LEFT($E2058,5))&gt;50000,"",_xlfn.XLOOKUP(IF(VALUE(LEFT($E2058,2))&gt;9,VALUE(LEFT($E2058,2)),"0"&amp;VALUE(LEFT($E2058,2))),Sheet1!$E:$E,Sheet1!$F:$F)),"")</f>
        <v>東京都</v>
      </c>
      <c r="G2058" s="4" t="str">
        <f t="shared" si="65"/>
        <v>私立</v>
      </c>
      <c r="H2058" s="7" t="str">
        <f>IF($D2058="上記以外の高等学校等",_xlfn.XLOOKUP(IF(VALUE(LEFT($E2058,2))&gt;10,VALUE(LEFT($E2058,2)),"0"&amp;VALUE(LEFT($E2058,2))),Sheet1!$E:$E,Sheet1!$F:$F)&amp;"所在の"&amp;$D2058,IF(OR($B2058=1,$B2058=2),$D2058&amp;$C2058,IF($B2058=3,$D2058&amp;"学校",IF($B2058=6,_xlfn.TEXTBEFORE($D2058,"高専")&amp;$C2058,IF($B2058=8,$C2058&amp;"（"&amp;$D2058&amp;"）",IF($B2058=9,$D2058,""))))))</f>
        <v>立正大学付属立正高等学校</v>
      </c>
    </row>
    <row r="2059" spans="1:8">
      <c r="A2059" s="4">
        <v>7</v>
      </c>
      <c r="B2059" s="7">
        <v>1</v>
      </c>
      <c r="C2059" s="7" t="str">
        <f t="shared" si="64"/>
        <v>高等学校</v>
      </c>
      <c r="D2059" s="7" t="s">
        <v>7645</v>
      </c>
      <c r="E2059" s="8" t="s">
        <v>7646</v>
      </c>
      <c r="F2059" s="4" t="str">
        <f>IFERROR(IF(VALUE(LEFT($E2059,5))&gt;50000,"",_xlfn.XLOOKUP(IF(VALUE(LEFT($E2059,2))&gt;9,VALUE(LEFT($E2059,2)),"0"&amp;VALUE(LEFT($E2059,2))),Sheet1!$E:$E,Sheet1!$F:$F)),"")</f>
        <v>東京都</v>
      </c>
      <c r="G2059" s="4" t="str">
        <f t="shared" si="65"/>
        <v>私立</v>
      </c>
      <c r="H2059" s="7" t="str">
        <f>IF($D2059="上記以外の高等学校等",_xlfn.XLOOKUP(IF(VALUE(LEFT($E2059,2))&gt;10,VALUE(LEFT($E2059,2)),"0"&amp;VALUE(LEFT($E2059,2))),Sheet1!$E:$E,Sheet1!$F:$F)&amp;"所在の"&amp;$D2059,IF(OR($B2059=1,$B2059=2),$D2059&amp;$C2059,IF($B2059=3,$D2059&amp;"学校",IF($B2059=6,_xlfn.TEXTBEFORE($D2059,"高専")&amp;$C2059,IF($B2059=8,$C2059&amp;"（"&amp;$D2059&amp;"）",IF($B2059=9,$D2059,""))))))</f>
        <v>文教大学付属高等学校</v>
      </c>
    </row>
    <row r="2060" spans="1:8">
      <c r="A2060" s="4">
        <v>7</v>
      </c>
      <c r="B2060" s="7">
        <v>1</v>
      </c>
      <c r="C2060" s="7" t="str">
        <f t="shared" si="64"/>
        <v>高等学校</v>
      </c>
      <c r="D2060" s="7" t="s">
        <v>7643</v>
      </c>
      <c r="E2060" s="8" t="s">
        <v>7644</v>
      </c>
      <c r="F2060" s="4" t="str">
        <f>IFERROR(IF(VALUE(LEFT($E2060,5))&gt;50000,"",_xlfn.XLOOKUP(IF(VALUE(LEFT($E2060,2))&gt;9,VALUE(LEFT($E2060,2)),"0"&amp;VALUE(LEFT($E2060,2))),Sheet1!$E:$E,Sheet1!$F:$F)),"")</f>
        <v>東京都</v>
      </c>
      <c r="G2060" s="4" t="str">
        <f t="shared" si="65"/>
        <v>私立</v>
      </c>
      <c r="H2060" s="7" t="str">
        <f>IF($D2060="上記以外の高等学校等",_xlfn.XLOOKUP(IF(VALUE(LEFT($E2060,2))&gt;10,VALUE(LEFT($E2060,2)),"0"&amp;VALUE(LEFT($E2060,2))),Sheet1!$E:$E,Sheet1!$F:$F)&amp;"所在の"&amp;$D2060,IF(OR($B2060=1,$B2060=2),$D2060&amp;$C2060,IF($B2060=3,$D2060&amp;"学校",IF($B2060=6,_xlfn.TEXTBEFORE($D2060,"高専")&amp;$C2060,IF($B2060=8,$C2060&amp;"（"&amp;$D2060&amp;"）",IF($B2060=9,$D2060,""))))))</f>
        <v>自由ケ丘学園高等学校</v>
      </c>
    </row>
    <row r="2061" spans="1:8">
      <c r="A2061" s="4">
        <v>7</v>
      </c>
      <c r="B2061" s="7">
        <v>1</v>
      </c>
      <c r="C2061" s="7" t="str">
        <f t="shared" si="64"/>
        <v>高等学校</v>
      </c>
      <c r="D2061" s="7" t="s">
        <v>7641</v>
      </c>
      <c r="E2061" s="8" t="s">
        <v>7642</v>
      </c>
      <c r="F2061" s="4" t="str">
        <f>IFERROR(IF(VALUE(LEFT($E2061,5))&gt;50000,"",_xlfn.XLOOKUP(IF(VALUE(LEFT($E2061,2))&gt;9,VALUE(LEFT($E2061,2)),"0"&amp;VALUE(LEFT($E2061,2))),Sheet1!$E:$E,Sheet1!$F:$F)),"")</f>
        <v>東京都</v>
      </c>
      <c r="G2061" s="4" t="str">
        <f t="shared" si="65"/>
        <v>私立</v>
      </c>
      <c r="H2061" s="7" t="str">
        <f>IF($D2061="上記以外の高等学校等",_xlfn.XLOOKUP(IF(VALUE(LEFT($E2061,2))&gt;10,VALUE(LEFT($E2061,2)),"0"&amp;VALUE(LEFT($E2061,2))),Sheet1!$E:$E,Sheet1!$F:$F)&amp;"所在の"&amp;$D2061,IF(OR($B2061=1,$B2061=2),$D2061&amp;$C2061,IF($B2061=3,$D2061&amp;"学校",IF($B2061=6,_xlfn.TEXTBEFORE($D2061,"高専")&amp;$C2061,IF($B2061=8,$C2061&amp;"（"&amp;$D2061&amp;"）",IF($B2061=9,$D2061,""))))))</f>
        <v>ドルトン東京学園高等部高等学校</v>
      </c>
    </row>
    <row r="2062" spans="1:8">
      <c r="A2062" s="4">
        <v>7</v>
      </c>
      <c r="B2062" s="7">
        <v>1</v>
      </c>
      <c r="C2062" s="7" t="str">
        <f t="shared" si="64"/>
        <v>高等学校</v>
      </c>
      <c r="D2062" s="7" t="s">
        <v>7639</v>
      </c>
      <c r="E2062" s="8" t="s">
        <v>7640</v>
      </c>
      <c r="F2062" s="4" t="str">
        <f>IFERROR(IF(VALUE(LEFT($E2062,5))&gt;50000,"",_xlfn.XLOOKUP(IF(VALUE(LEFT($E2062,2))&gt;9,VALUE(LEFT($E2062,2)),"0"&amp;VALUE(LEFT($E2062,2))),Sheet1!$E:$E,Sheet1!$F:$F)),"")</f>
        <v>東京都</v>
      </c>
      <c r="G2062" s="4" t="str">
        <f t="shared" si="65"/>
        <v>私立</v>
      </c>
      <c r="H2062" s="7" t="str">
        <f>IF($D2062="上記以外の高等学校等",_xlfn.XLOOKUP(IF(VALUE(LEFT($E2062,2))&gt;10,VALUE(LEFT($E2062,2)),"0"&amp;VALUE(LEFT($E2062,2))),Sheet1!$E:$E,Sheet1!$F:$F)&amp;"所在の"&amp;$D2062,IF(OR($B2062=1,$B2062=2),$D2062&amp;$C2062,IF($B2062=3,$D2062&amp;"学校",IF($B2062=6,_xlfn.TEXTBEFORE($D2062,"高専")&amp;$C2062,IF($B2062=8,$C2062&amp;"（"&amp;$D2062&amp;"）",IF($B2062=9,$D2062,""))))))</f>
        <v>トキワ松学園高等学校</v>
      </c>
    </row>
    <row r="2063" spans="1:8">
      <c r="A2063" s="4">
        <v>7</v>
      </c>
      <c r="B2063" s="7">
        <v>1</v>
      </c>
      <c r="C2063" s="7" t="str">
        <f t="shared" si="64"/>
        <v>高等学校</v>
      </c>
      <c r="D2063" s="7" t="s">
        <v>7637</v>
      </c>
      <c r="E2063" s="8" t="s">
        <v>7638</v>
      </c>
      <c r="F2063" s="4" t="str">
        <f>IFERROR(IF(VALUE(LEFT($E2063,5))&gt;50000,"",_xlfn.XLOOKUP(IF(VALUE(LEFT($E2063,2))&gt;9,VALUE(LEFT($E2063,2)),"0"&amp;VALUE(LEFT($E2063,2))),Sheet1!$E:$E,Sheet1!$F:$F)),"")</f>
        <v>東京都</v>
      </c>
      <c r="G2063" s="4" t="str">
        <f t="shared" si="65"/>
        <v>私立</v>
      </c>
      <c r="H2063" s="7" t="str">
        <f>IF($D2063="上記以外の高等学校等",_xlfn.XLOOKUP(IF(VALUE(LEFT($E2063,2))&gt;10,VALUE(LEFT($E2063,2)),"0"&amp;VALUE(LEFT($E2063,2))),Sheet1!$E:$E,Sheet1!$F:$F)&amp;"所在の"&amp;$D2063,IF(OR($B2063=1,$B2063=2),$D2063&amp;$C2063,IF($B2063=3,$D2063&amp;"学校",IF($B2063=6,_xlfn.TEXTBEFORE($D2063,"高専")&amp;$C2063,IF($B2063=8,$C2063&amp;"（"&amp;$D2063&amp;"）",IF($B2063=9,$D2063,""))))))</f>
        <v>目黒日本大学高等学校</v>
      </c>
    </row>
    <row r="2064" spans="1:8">
      <c r="A2064" s="4">
        <v>7</v>
      </c>
      <c r="B2064" s="7">
        <v>1</v>
      </c>
      <c r="C2064" s="7" t="str">
        <f t="shared" si="64"/>
        <v>高等学校</v>
      </c>
      <c r="D2064" s="7" t="s">
        <v>7635</v>
      </c>
      <c r="E2064" s="8" t="s">
        <v>7636</v>
      </c>
      <c r="F2064" s="4" t="str">
        <f>IFERROR(IF(VALUE(LEFT($E2064,5))&gt;50000,"",_xlfn.XLOOKUP(IF(VALUE(LEFT($E2064,2))&gt;9,VALUE(LEFT($E2064,2)),"0"&amp;VALUE(LEFT($E2064,2))),Sheet1!$E:$E,Sheet1!$F:$F)),"")</f>
        <v>東京都</v>
      </c>
      <c r="G2064" s="4" t="str">
        <f t="shared" si="65"/>
        <v>私立</v>
      </c>
      <c r="H2064" s="7" t="str">
        <f>IF($D2064="上記以外の高等学校等",_xlfn.XLOOKUP(IF(VALUE(LEFT($E2064,2))&gt;10,VALUE(LEFT($E2064,2)),"0"&amp;VALUE(LEFT($E2064,2))),Sheet1!$E:$E,Sheet1!$F:$F)&amp;"所在の"&amp;$D2064,IF(OR($B2064=1,$B2064=2),$D2064&amp;$C2064,IF($B2064=3,$D2064&amp;"学校",IF($B2064=6,_xlfn.TEXTBEFORE($D2064,"高専")&amp;$C2064,IF($B2064=8,$C2064&amp;"（"&amp;$D2064&amp;"）",IF($B2064=9,$D2064,""))))))</f>
        <v>目黒学院高等学校</v>
      </c>
    </row>
    <row r="2065" spans="1:8">
      <c r="A2065" s="4">
        <v>7</v>
      </c>
      <c r="B2065" s="7">
        <v>1</v>
      </c>
      <c r="C2065" s="7" t="str">
        <f t="shared" si="64"/>
        <v>高等学校</v>
      </c>
      <c r="D2065" s="7" t="s">
        <v>7633</v>
      </c>
      <c r="E2065" s="8" t="s">
        <v>7634</v>
      </c>
      <c r="F2065" s="4" t="str">
        <f>IFERROR(IF(VALUE(LEFT($E2065,5))&gt;50000,"",_xlfn.XLOOKUP(IF(VALUE(LEFT($E2065,2))&gt;9,VALUE(LEFT($E2065,2)),"0"&amp;VALUE(LEFT($E2065,2))),Sheet1!$E:$E,Sheet1!$F:$F)),"")</f>
        <v>東京都</v>
      </c>
      <c r="G2065" s="4" t="str">
        <f t="shared" si="65"/>
        <v>私立</v>
      </c>
      <c r="H2065" s="7" t="str">
        <f>IF($D2065="上記以外の高等学校等",_xlfn.XLOOKUP(IF(VALUE(LEFT($E2065,2))&gt;10,VALUE(LEFT($E2065,2)),"0"&amp;VALUE(LEFT($E2065,2))),Sheet1!$E:$E,Sheet1!$F:$F)&amp;"所在の"&amp;$D2065,IF(OR($B2065=1,$B2065=2),$D2065&amp;$C2065,IF($B2065=3,$D2065&amp;"学校",IF($B2065=6,_xlfn.TEXTBEFORE($D2065,"高専")&amp;$C2065,IF($B2065=8,$C2065&amp;"（"&amp;$D2065&amp;"）",IF($B2065=9,$D2065,""))))))</f>
        <v>多摩大学目黒高等学校</v>
      </c>
    </row>
    <row r="2066" spans="1:8">
      <c r="A2066" s="4">
        <v>7</v>
      </c>
      <c r="B2066" s="7">
        <v>1</v>
      </c>
      <c r="C2066" s="7" t="str">
        <f t="shared" si="64"/>
        <v>高等学校</v>
      </c>
      <c r="D2066" s="7" t="s">
        <v>7631</v>
      </c>
      <c r="E2066" s="8" t="s">
        <v>7632</v>
      </c>
      <c r="F2066" s="4" t="str">
        <f>IFERROR(IF(VALUE(LEFT($E2066,5))&gt;50000,"",_xlfn.XLOOKUP(IF(VALUE(LEFT($E2066,2))&gt;9,VALUE(LEFT($E2066,2)),"0"&amp;VALUE(LEFT($E2066,2))),Sheet1!$E:$E,Sheet1!$F:$F)),"")</f>
        <v>東京都</v>
      </c>
      <c r="G2066" s="4" t="str">
        <f t="shared" si="65"/>
        <v>私立</v>
      </c>
      <c r="H2066" s="7" t="str">
        <f>IF($D2066="上記以外の高等学校等",_xlfn.XLOOKUP(IF(VALUE(LEFT($E2066,2))&gt;10,VALUE(LEFT($E2066,2)),"0"&amp;VALUE(LEFT($E2066,2))),Sheet1!$E:$E,Sheet1!$F:$F)&amp;"所在の"&amp;$D2066,IF(OR($B2066=1,$B2066=2),$D2066&amp;$C2066,IF($B2066=3,$D2066&amp;"学校",IF($B2066=6,_xlfn.TEXTBEFORE($D2066,"高専")&amp;$C2066,IF($B2066=8,$C2066&amp;"（"&amp;$D2066&amp;"）",IF($B2066=9,$D2066,""))))))</f>
        <v>八雲学園高等学校</v>
      </c>
    </row>
    <row r="2067" spans="1:8">
      <c r="A2067" s="4">
        <v>7</v>
      </c>
      <c r="B2067" s="7">
        <v>1</v>
      </c>
      <c r="C2067" s="7" t="str">
        <f t="shared" si="64"/>
        <v>高等学校</v>
      </c>
      <c r="D2067" s="7" t="s">
        <v>7629</v>
      </c>
      <c r="E2067" s="8" t="s">
        <v>7630</v>
      </c>
      <c r="F2067" s="4" t="str">
        <f>IFERROR(IF(VALUE(LEFT($E2067,5))&gt;50000,"",_xlfn.XLOOKUP(IF(VALUE(LEFT($E2067,2))&gt;9,VALUE(LEFT($E2067,2)),"0"&amp;VALUE(LEFT($E2067,2))),Sheet1!$E:$E,Sheet1!$F:$F)),"")</f>
        <v>東京都</v>
      </c>
      <c r="G2067" s="4" t="str">
        <f t="shared" si="65"/>
        <v>私立</v>
      </c>
      <c r="H2067" s="7" t="str">
        <f>IF($D2067="上記以外の高等学校等",_xlfn.XLOOKUP(IF(VALUE(LEFT($E2067,2))&gt;10,VALUE(LEFT($E2067,2)),"0"&amp;VALUE(LEFT($E2067,2))),Sheet1!$E:$E,Sheet1!$F:$F)&amp;"所在の"&amp;$D2067,IF(OR($B2067=1,$B2067=2),$D2067&amp;$C2067,IF($B2067=3,$D2067&amp;"学校",IF($B2067=6,_xlfn.TEXTBEFORE($D2067,"高専")&amp;$C2067,IF($B2067=8,$C2067&amp;"（"&amp;$D2067&amp;"）",IF($B2067=9,$D2067,""))))))</f>
        <v>大森学園高等学校</v>
      </c>
    </row>
    <row r="2068" spans="1:8">
      <c r="A2068" s="4">
        <v>7</v>
      </c>
      <c r="B2068" s="7">
        <v>1</v>
      </c>
      <c r="C2068" s="7" t="str">
        <f t="shared" si="64"/>
        <v>高等学校</v>
      </c>
      <c r="D2068" s="7" t="s">
        <v>7627</v>
      </c>
      <c r="E2068" s="8" t="s">
        <v>7628</v>
      </c>
      <c r="F2068" s="4" t="str">
        <f>IFERROR(IF(VALUE(LEFT($E2068,5))&gt;50000,"",_xlfn.XLOOKUP(IF(VALUE(LEFT($E2068,2))&gt;9,VALUE(LEFT($E2068,2)),"0"&amp;VALUE(LEFT($E2068,2))),Sheet1!$E:$E,Sheet1!$F:$F)),"")</f>
        <v>東京都</v>
      </c>
      <c r="G2068" s="4" t="str">
        <f t="shared" si="65"/>
        <v>私立</v>
      </c>
      <c r="H2068" s="7" t="str">
        <f>IF($D2068="上記以外の高等学校等",_xlfn.XLOOKUP(IF(VALUE(LEFT($E2068,2))&gt;10,VALUE(LEFT($E2068,2)),"0"&amp;VALUE(LEFT($E2068,2))),Sheet1!$E:$E,Sheet1!$F:$F)&amp;"所在の"&amp;$D2068,IF(OR($B2068=1,$B2068=2),$D2068&amp;$C2068,IF($B2068=3,$D2068&amp;"学校",IF($B2068=6,_xlfn.TEXTBEFORE($D2068,"高専")&amp;$C2068,IF($B2068=8,$C2068&amp;"（"&amp;$D2068&amp;"）",IF($B2068=9,$D2068,""))))))</f>
        <v>羽田国際高等学校</v>
      </c>
    </row>
    <row r="2069" spans="1:8">
      <c r="A2069" s="4">
        <v>7</v>
      </c>
      <c r="B2069" s="7">
        <v>1</v>
      </c>
      <c r="C2069" s="7" t="str">
        <f t="shared" si="64"/>
        <v>高等学校</v>
      </c>
      <c r="D2069" s="7" t="s">
        <v>7625</v>
      </c>
      <c r="E2069" s="8" t="s">
        <v>7626</v>
      </c>
      <c r="F2069" s="4" t="str">
        <f>IFERROR(IF(VALUE(LEFT($E2069,5))&gt;50000,"",_xlfn.XLOOKUP(IF(VALUE(LEFT($E2069,2))&gt;9,VALUE(LEFT($E2069,2)),"0"&amp;VALUE(LEFT($E2069,2))),Sheet1!$E:$E,Sheet1!$F:$F)),"")</f>
        <v>東京都</v>
      </c>
      <c r="G2069" s="4" t="str">
        <f t="shared" si="65"/>
        <v>私立</v>
      </c>
      <c r="H2069" s="7" t="str">
        <f>IF($D2069="上記以外の高等学校等",_xlfn.XLOOKUP(IF(VALUE(LEFT($E2069,2))&gt;10,VALUE(LEFT($E2069,2)),"0"&amp;VALUE(LEFT($E2069,2))),Sheet1!$E:$E,Sheet1!$F:$F)&amp;"所在の"&amp;$D2069,IF(OR($B2069=1,$B2069=2),$D2069&amp;$C2069,IF($B2069=3,$D2069&amp;"学校",IF($B2069=6,_xlfn.TEXTBEFORE($D2069,"高専")&amp;$C2069,IF($B2069=8,$C2069&amp;"（"&amp;$D2069&amp;"）",IF($B2069=9,$D2069,""))))))</f>
        <v>東京高等学校</v>
      </c>
    </row>
    <row r="2070" spans="1:8">
      <c r="A2070" s="4">
        <v>7</v>
      </c>
      <c r="B2070" s="7">
        <v>1</v>
      </c>
      <c r="C2070" s="7" t="str">
        <f t="shared" si="64"/>
        <v>高等学校</v>
      </c>
      <c r="D2070" s="7" t="s">
        <v>7623</v>
      </c>
      <c r="E2070" s="8" t="s">
        <v>7624</v>
      </c>
      <c r="F2070" s="4" t="str">
        <f>IFERROR(IF(VALUE(LEFT($E2070,5))&gt;50000,"",_xlfn.XLOOKUP(IF(VALUE(LEFT($E2070,2))&gt;9,VALUE(LEFT($E2070,2)),"0"&amp;VALUE(LEFT($E2070,2))),Sheet1!$E:$E,Sheet1!$F:$F)),"")</f>
        <v>東京都</v>
      </c>
      <c r="G2070" s="4" t="str">
        <f t="shared" si="65"/>
        <v>私立</v>
      </c>
      <c r="H2070" s="7" t="str">
        <f>IF($D2070="上記以外の高等学校等",_xlfn.XLOOKUP(IF(VALUE(LEFT($E2070,2))&gt;10,VALUE(LEFT($E2070,2)),"0"&amp;VALUE(LEFT($E2070,2))),Sheet1!$E:$E,Sheet1!$F:$F)&amp;"所在の"&amp;$D2070,IF(OR($B2070=1,$B2070=2),$D2070&amp;$C2070,IF($B2070=3,$D2070&amp;"学校",IF($B2070=6,_xlfn.TEXTBEFORE($D2070,"高専")&amp;$C2070,IF($B2070=8,$C2070&amp;"（"&amp;$D2070&amp;"）",IF($B2070=9,$D2070,""))))))</f>
        <v>東京実業高等学校</v>
      </c>
    </row>
    <row r="2071" spans="1:8">
      <c r="A2071" s="4">
        <v>7</v>
      </c>
      <c r="B2071" s="7">
        <v>1</v>
      </c>
      <c r="C2071" s="7" t="str">
        <f t="shared" si="64"/>
        <v>高等学校</v>
      </c>
      <c r="D2071" s="7" t="s">
        <v>7621</v>
      </c>
      <c r="E2071" s="8" t="s">
        <v>7622</v>
      </c>
      <c r="F2071" s="4" t="str">
        <f>IFERROR(IF(VALUE(LEFT($E2071,5))&gt;50000,"",_xlfn.XLOOKUP(IF(VALUE(LEFT($E2071,2))&gt;9,VALUE(LEFT($E2071,2)),"0"&amp;VALUE(LEFT($E2071,2))),Sheet1!$E:$E,Sheet1!$F:$F)),"")</f>
        <v>東京都</v>
      </c>
      <c r="G2071" s="4" t="str">
        <f t="shared" si="65"/>
        <v>私立</v>
      </c>
      <c r="H2071" s="7" t="str">
        <f>IF($D2071="上記以外の高等学校等",_xlfn.XLOOKUP(IF(VALUE(LEFT($E2071,2))&gt;10,VALUE(LEFT($E2071,2)),"0"&amp;VALUE(LEFT($E2071,2))),Sheet1!$E:$E,Sheet1!$F:$F)&amp;"所在の"&amp;$D2071,IF(OR($B2071=1,$B2071=2),$D2071&amp;$C2071,IF($B2071=3,$D2071&amp;"学校",IF($B2071=6,_xlfn.TEXTBEFORE($D2071,"高専")&amp;$C2071,IF($B2071=8,$C2071&amp;"（"&amp;$D2071&amp;"）",IF($B2071=9,$D2071,""))))))</f>
        <v>日本体育大学荏原高等学校</v>
      </c>
    </row>
    <row r="2072" spans="1:8">
      <c r="A2072" s="4">
        <v>7</v>
      </c>
      <c r="B2072" s="7">
        <v>1</v>
      </c>
      <c r="C2072" s="7" t="str">
        <f t="shared" si="64"/>
        <v>高等学校</v>
      </c>
      <c r="D2072" s="7" t="s">
        <v>7619</v>
      </c>
      <c r="E2072" s="8" t="s">
        <v>7620</v>
      </c>
      <c r="F2072" s="4" t="str">
        <f>IFERROR(IF(VALUE(LEFT($E2072,5))&gt;50000,"",_xlfn.XLOOKUP(IF(VALUE(LEFT($E2072,2))&gt;9,VALUE(LEFT($E2072,2)),"0"&amp;VALUE(LEFT($E2072,2))),Sheet1!$E:$E,Sheet1!$F:$F)),"")</f>
        <v>東京都</v>
      </c>
      <c r="G2072" s="4" t="str">
        <f t="shared" si="65"/>
        <v>私立</v>
      </c>
      <c r="H2072" s="7" t="str">
        <f>IF($D2072="上記以外の高等学校等",_xlfn.XLOOKUP(IF(VALUE(LEFT($E2072,2))&gt;10,VALUE(LEFT($E2072,2)),"0"&amp;VALUE(LEFT($E2072,2))),Sheet1!$E:$E,Sheet1!$F:$F)&amp;"所在の"&amp;$D2072,IF(OR($B2072=1,$B2072=2),$D2072&amp;$C2072,IF($B2072=3,$D2072&amp;"学校",IF($B2072=6,_xlfn.TEXTBEFORE($D2072,"高専")&amp;$C2072,IF($B2072=8,$C2072&amp;"（"&amp;$D2072&amp;"）",IF($B2072=9,$D2072,""))))))</f>
        <v>田園調布学園高等部高等学校</v>
      </c>
    </row>
    <row r="2073" spans="1:8">
      <c r="A2073" s="4">
        <v>7</v>
      </c>
      <c r="B2073" s="7">
        <v>1</v>
      </c>
      <c r="C2073" s="7" t="str">
        <f t="shared" si="64"/>
        <v>高等学校</v>
      </c>
      <c r="D2073" s="7" t="s">
        <v>7617</v>
      </c>
      <c r="E2073" s="8" t="s">
        <v>7618</v>
      </c>
      <c r="F2073" s="4" t="str">
        <f>IFERROR(IF(VALUE(LEFT($E2073,5))&gt;50000,"",_xlfn.XLOOKUP(IF(VALUE(LEFT($E2073,2))&gt;9,VALUE(LEFT($E2073,2)),"0"&amp;VALUE(LEFT($E2073,2))),Sheet1!$E:$E,Sheet1!$F:$F)),"")</f>
        <v>東京都</v>
      </c>
      <c r="G2073" s="4" t="str">
        <f t="shared" si="65"/>
        <v>私立</v>
      </c>
      <c r="H2073" s="7" t="str">
        <f>IF($D2073="上記以外の高等学校等",_xlfn.XLOOKUP(IF(VALUE(LEFT($E2073,2))&gt;10,VALUE(LEFT($E2073,2)),"0"&amp;VALUE(LEFT($E2073,2))),Sheet1!$E:$E,Sheet1!$F:$F)&amp;"所在の"&amp;$D2073,IF(OR($B2073=1,$B2073=2),$D2073&amp;$C2073,IF($B2073=3,$D2073&amp;"学校",IF($B2073=6,_xlfn.TEXTBEFORE($D2073,"高専")&amp;$C2073,IF($B2073=8,$C2073&amp;"（"&amp;$D2073&amp;"）",IF($B2073=9,$D2073,""))))))</f>
        <v>鴎友学園女子高等学校</v>
      </c>
    </row>
    <row r="2074" spans="1:8">
      <c r="A2074" s="4">
        <v>7</v>
      </c>
      <c r="B2074" s="7">
        <v>1</v>
      </c>
      <c r="C2074" s="7" t="str">
        <f t="shared" si="64"/>
        <v>高等学校</v>
      </c>
      <c r="D2074" s="7" t="s">
        <v>7615</v>
      </c>
      <c r="E2074" s="8" t="s">
        <v>7616</v>
      </c>
      <c r="F2074" s="4" t="str">
        <f>IFERROR(IF(VALUE(LEFT($E2074,5))&gt;50000,"",_xlfn.XLOOKUP(IF(VALUE(LEFT($E2074,2))&gt;9,VALUE(LEFT($E2074,2)),"0"&amp;VALUE(LEFT($E2074,2))),Sheet1!$E:$E,Sheet1!$F:$F)),"")</f>
        <v>東京都</v>
      </c>
      <c r="G2074" s="4" t="str">
        <f t="shared" si="65"/>
        <v>私立</v>
      </c>
      <c r="H2074" s="7" t="str">
        <f>IF($D2074="上記以外の高等学校等",_xlfn.XLOOKUP(IF(VALUE(LEFT($E2074,2))&gt;10,VALUE(LEFT($E2074,2)),"0"&amp;VALUE(LEFT($E2074,2))),Sheet1!$E:$E,Sheet1!$F:$F)&amp;"所在の"&amp;$D2074,IF(OR($B2074=1,$B2074=2),$D2074&amp;$C2074,IF($B2074=3,$D2074&amp;"学校",IF($B2074=6,_xlfn.TEXTBEFORE($D2074,"高専")&amp;$C2074,IF($B2074=8,$C2074&amp;"（"&amp;$D2074&amp;"）",IF($B2074=9,$D2074,""))))))</f>
        <v>科学技術学園高等学校</v>
      </c>
    </row>
    <row r="2075" spans="1:8">
      <c r="A2075" s="4">
        <v>7</v>
      </c>
      <c r="B2075" s="7">
        <v>1</v>
      </c>
      <c r="C2075" s="7" t="str">
        <f t="shared" si="64"/>
        <v>高等学校</v>
      </c>
      <c r="D2075" s="7" t="s">
        <v>7613</v>
      </c>
      <c r="E2075" s="8" t="s">
        <v>7614</v>
      </c>
      <c r="F2075" s="4" t="str">
        <f>IFERROR(IF(VALUE(LEFT($E2075,5))&gt;50000,"",_xlfn.XLOOKUP(IF(VALUE(LEFT($E2075,2))&gt;9,VALUE(LEFT($E2075,2)),"0"&amp;VALUE(LEFT($E2075,2))),Sheet1!$E:$E,Sheet1!$F:$F)),"")</f>
        <v>東京都</v>
      </c>
      <c r="G2075" s="4" t="str">
        <f t="shared" si="65"/>
        <v>私立</v>
      </c>
      <c r="H2075" s="7" t="str">
        <f>IF($D2075="上記以外の高等学校等",_xlfn.XLOOKUP(IF(VALUE(LEFT($E2075,2))&gt;10,VALUE(LEFT($E2075,2)),"0"&amp;VALUE(LEFT($E2075,2))),Sheet1!$E:$E,Sheet1!$F:$F)&amp;"所在の"&amp;$D2075,IF(OR($B2075=1,$B2075=2),$D2075&amp;$C2075,IF($B2075=3,$D2075&amp;"学校",IF($B2075=6,_xlfn.TEXTBEFORE($D2075,"高専")&amp;$C2075,IF($B2075=8,$C2075&amp;"（"&amp;$D2075&amp;"）",IF($B2075=9,$D2075,""))))))</f>
        <v>国本女子高等学校</v>
      </c>
    </row>
    <row r="2076" spans="1:8">
      <c r="A2076" s="4">
        <v>7</v>
      </c>
      <c r="B2076" s="7">
        <v>1</v>
      </c>
      <c r="C2076" s="7" t="str">
        <f t="shared" si="64"/>
        <v>高等学校</v>
      </c>
      <c r="D2076" s="7" t="s">
        <v>7611</v>
      </c>
      <c r="E2076" s="8" t="s">
        <v>7612</v>
      </c>
      <c r="F2076" s="4" t="str">
        <f>IFERROR(IF(VALUE(LEFT($E2076,5))&gt;50000,"",_xlfn.XLOOKUP(IF(VALUE(LEFT($E2076,2))&gt;9,VALUE(LEFT($E2076,2)),"0"&amp;VALUE(LEFT($E2076,2))),Sheet1!$E:$E,Sheet1!$F:$F)),"")</f>
        <v>東京都</v>
      </c>
      <c r="G2076" s="4" t="str">
        <f t="shared" si="65"/>
        <v>私立</v>
      </c>
      <c r="H2076" s="7" t="str">
        <f>IF($D2076="上記以外の高等学校等",_xlfn.XLOOKUP(IF(VALUE(LEFT($E2076,2))&gt;10,VALUE(LEFT($E2076,2)),"0"&amp;VALUE(LEFT($E2076,2))),Sheet1!$E:$E,Sheet1!$F:$F)&amp;"所在の"&amp;$D2076,IF(OR($B2076=1,$B2076=2),$D2076&amp;$C2076,IF($B2076=3,$D2076&amp;"学校",IF($B2076=6,_xlfn.TEXTBEFORE($D2076,"高専")&amp;$C2076,IF($B2076=8,$C2076&amp;"（"&amp;$D2076&amp;"）",IF($B2076=9,$D2076,""))))))</f>
        <v>恵泉女学園高等学校</v>
      </c>
    </row>
    <row r="2077" spans="1:8">
      <c r="A2077" s="4">
        <v>7</v>
      </c>
      <c r="B2077" s="7">
        <v>1</v>
      </c>
      <c r="C2077" s="7" t="str">
        <f t="shared" si="64"/>
        <v>高等学校</v>
      </c>
      <c r="D2077" s="7" t="s">
        <v>7609</v>
      </c>
      <c r="E2077" s="8" t="s">
        <v>7610</v>
      </c>
      <c r="F2077" s="4" t="str">
        <f>IFERROR(IF(VALUE(LEFT($E2077,5))&gt;50000,"",_xlfn.XLOOKUP(IF(VALUE(LEFT($E2077,2))&gt;9,VALUE(LEFT($E2077,2)),"0"&amp;VALUE(LEFT($E2077,2))),Sheet1!$E:$E,Sheet1!$F:$F)),"")</f>
        <v>東京都</v>
      </c>
      <c r="G2077" s="4" t="str">
        <f t="shared" si="65"/>
        <v>私立</v>
      </c>
      <c r="H2077" s="7" t="str">
        <f>IF($D2077="上記以外の高等学校等",_xlfn.XLOOKUP(IF(VALUE(LEFT($E2077,2))&gt;10,VALUE(LEFT($E2077,2)),"0"&amp;VALUE(LEFT($E2077,2))),Sheet1!$E:$E,Sheet1!$F:$F)&amp;"所在の"&amp;$D2077,IF(OR($B2077=1,$B2077=2),$D2077&amp;$C2077,IF($B2077=3,$D2077&amp;"学校",IF($B2077=6,_xlfn.TEXTBEFORE($D2077,"高専")&amp;$C2077,IF($B2077=8,$C2077&amp;"（"&amp;$D2077&amp;"）",IF($B2077=9,$D2077,""))))))</f>
        <v>佼成学園女子高等学校</v>
      </c>
    </row>
    <row r="2078" spans="1:8">
      <c r="A2078" s="4">
        <v>7</v>
      </c>
      <c r="B2078" s="7">
        <v>1</v>
      </c>
      <c r="C2078" s="7" t="str">
        <f t="shared" si="64"/>
        <v>高等学校</v>
      </c>
      <c r="D2078" s="7" t="s">
        <v>7607</v>
      </c>
      <c r="E2078" s="8" t="s">
        <v>7608</v>
      </c>
      <c r="F2078" s="4" t="str">
        <f>IFERROR(IF(VALUE(LEFT($E2078,5))&gt;50000,"",_xlfn.XLOOKUP(IF(VALUE(LEFT($E2078,2))&gt;9,VALUE(LEFT($E2078,2)),"0"&amp;VALUE(LEFT($E2078,2))),Sheet1!$E:$E,Sheet1!$F:$F)),"")</f>
        <v>東京都</v>
      </c>
      <c r="G2078" s="4" t="str">
        <f t="shared" si="65"/>
        <v>私立</v>
      </c>
      <c r="H2078" s="7" t="str">
        <f>IF($D2078="上記以外の高等学校等",_xlfn.XLOOKUP(IF(VALUE(LEFT($E2078,2))&gt;10,VALUE(LEFT($E2078,2)),"0"&amp;VALUE(LEFT($E2078,2))),Sheet1!$E:$E,Sheet1!$F:$F)&amp;"所在の"&amp;$D2078,IF(OR($B2078=1,$B2078=2),$D2078&amp;$C2078,IF($B2078=3,$D2078&amp;"学校",IF($B2078=6,_xlfn.TEXTBEFORE($D2078,"高専")&amp;$C2078,IF($B2078=8,$C2078&amp;"（"&amp;$D2078&amp;"）",IF($B2078=9,$D2078,""))))))</f>
        <v>国士舘高等学校</v>
      </c>
    </row>
    <row r="2079" spans="1:8">
      <c r="A2079" s="4">
        <v>7</v>
      </c>
      <c r="B2079" s="7">
        <v>1</v>
      </c>
      <c r="C2079" s="7" t="str">
        <f t="shared" si="64"/>
        <v>高等学校</v>
      </c>
      <c r="D2079" s="7" t="s">
        <v>7605</v>
      </c>
      <c r="E2079" s="8" t="s">
        <v>7606</v>
      </c>
      <c r="F2079" s="4" t="str">
        <f>IFERROR(IF(VALUE(LEFT($E2079,5))&gt;50000,"",_xlfn.XLOOKUP(IF(VALUE(LEFT($E2079,2))&gt;9,VALUE(LEFT($E2079,2)),"0"&amp;VALUE(LEFT($E2079,2))),Sheet1!$E:$E,Sheet1!$F:$F)),"")</f>
        <v>東京都</v>
      </c>
      <c r="G2079" s="4" t="str">
        <f t="shared" si="65"/>
        <v>私立</v>
      </c>
      <c r="H2079" s="7" t="str">
        <f>IF($D2079="上記以外の高等学校等",_xlfn.XLOOKUP(IF(VALUE(LEFT($E2079,2))&gt;10,VALUE(LEFT($E2079,2)),"0"&amp;VALUE(LEFT($E2079,2))),Sheet1!$E:$E,Sheet1!$F:$F)&amp;"所在の"&amp;$D2079,IF(OR($B2079=1,$B2079=2),$D2079&amp;$C2079,IF($B2079=3,$D2079&amp;"学校",IF($B2079=6,_xlfn.TEXTBEFORE($D2079,"高専")&amp;$C2079,IF($B2079=8,$C2079&amp;"（"&amp;$D2079&amp;"）",IF($B2079=9,$D2079,""))))))</f>
        <v>駒沢学園女子高等学校</v>
      </c>
    </row>
    <row r="2080" spans="1:8">
      <c r="A2080" s="4">
        <v>7</v>
      </c>
      <c r="B2080" s="7">
        <v>1</v>
      </c>
      <c r="C2080" s="7" t="str">
        <f t="shared" si="64"/>
        <v>高等学校</v>
      </c>
      <c r="D2080" s="7" t="s">
        <v>7603</v>
      </c>
      <c r="E2080" s="8" t="s">
        <v>7604</v>
      </c>
      <c r="F2080" s="4" t="str">
        <f>IFERROR(IF(VALUE(LEFT($E2080,5))&gt;50000,"",_xlfn.XLOOKUP(IF(VALUE(LEFT($E2080,2))&gt;9,VALUE(LEFT($E2080,2)),"0"&amp;VALUE(LEFT($E2080,2))),Sheet1!$E:$E,Sheet1!$F:$F)),"")</f>
        <v>東京都</v>
      </c>
      <c r="G2080" s="4" t="str">
        <f t="shared" si="65"/>
        <v>私立</v>
      </c>
      <c r="H2080" s="7" t="str">
        <f>IF($D2080="上記以外の高等学校等",_xlfn.XLOOKUP(IF(VALUE(LEFT($E2080,2))&gt;10,VALUE(LEFT($E2080,2)),"0"&amp;VALUE(LEFT($E2080,2))),Sheet1!$E:$E,Sheet1!$F:$F)&amp;"所在の"&amp;$D2080,IF(OR($B2080=1,$B2080=2),$D2080&amp;$C2080,IF($B2080=3,$D2080&amp;"学校",IF($B2080=6,_xlfn.TEXTBEFORE($D2080,"高専")&amp;$C2080,IF($B2080=8,$C2080&amp;"（"&amp;$D2080&amp;"）",IF($B2080=9,$D2080,""))))))</f>
        <v>駒澤大学高等学校</v>
      </c>
    </row>
    <row r="2081" spans="1:8">
      <c r="A2081" s="4">
        <v>7</v>
      </c>
      <c r="B2081" s="7">
        <v>1</v>
      </c>
      <c r="C2081" s="7" t="str">
        <f t="shared" si="64"/>
        <v>高等学校</v>
      </c>
      <c r="D2081" s="7" t="s">
        <v>7601</v>
      </c>
      <c r="E2081" s="8" t="s">
        <v>7602</v>
      </c>
      <c r="F2081" s="4" t="str">
        <f>IFERROR(IF(VALUE(LEFT($E2081,5))&gt;50000,"",_xlfn.XLOOKUP(IF(VALUE(LEFT($E2081,2))&gt;9,VALUE(LEFT($E2081,2)),"0"&amp;VALUE(LEFT($E2081,2))),Sheet1!$E:$E,Sheet1!$F:$F)),"")</f>
        <v>東京都</v>
      </c>
      <c r="G2081" s="4" t="str">
        <f t="shared" si="65"/>
        <v>私立</v>
      </c>
      <c r="H2081" s="7" t="str">
        <f>IF($D2081="上記以外の高等学校等",_xlfn.XLOOKUP(IF(VALUE(LEFT($E2081,2))&gt;10,VALUE(LEFT($E2081,2)),"0"&amp;VALUE(LEFT($E2081,2))),Sheet1!$E:$E,Sheet1!$F:$F)&amp;"所在の"&amp;$D2081,IF(OR($B2081=1,$B2081=2),$D2081&amp;$C2081,IF($B2081=3,$D2081&amp;"学校",IF($B2081=6,_xlfn.TEXTBEFORE($D2081,"高専")&amp;$C2081,IF($B2081=8,$C2081&amp;"（"&amp;$D2081&amp;"）",IF($B2081=9,$D2081,""))))))</f>
        <v>駒場学園高等学校</v>
      </c>
    </row>
    <row r="2082" spans="1:8">
      <c r="A2082" s="4">
        <v>7</v>
      </c>
      <c r="B2082" s="7">
        <v>1</v>
      </c>
      <c r="C2082" s="7" t="str">
        <f t="shared" si="64"/>
        <v>高等学校</v>
      </c>
      <c r="D2082" s="7" t="s">
        <v>7599</v>
      </c>
      <c r="E2082" s="8" t="s">
        <v>7600</v>
      </c>
      <c r="F2082" s="4" t="str">
        <f>IFERROR(IF(VALUE(LEFT($E2082,5))&gt;50000,"",_xlfn.XLOOKUP(IF(VALUE(LEFT($E2082,2))&gt;9,VALUE(LEFT($E2082,2)),"0"&amp;VALUE(LEFT($E2082,2))),Sheet1!$E:$E,Sheet1!$F:$F)),"")</f>
        <v>東京都</v>
      </c>
      <c r="G2082" s="4" t="str">
        <f t="shared" si="65"/>
        <v>私立</v>
      </c>
      <c r="H2082" s="7" t="str">
        <f>IF($D2082="上記以外の高等学校等",_xlfn.XLOOKUP(IF(VALUE(LEFT($E2082,2))&gt;10,VALUE(LEFT($E2082,2)),"0"&amp;VALUE(LEFT($E2082,2))),Sheet1!$E:$E,Sheet1!$F:$F)&amp;"所在の"&amp;$D2082,IF(OR($B2082=1,$B2082=2),$D2082&amp;$C2082,IF($B2082=3,$D2082&amp;"学校",IF($B2082=6,_xlfn.TEXTBEFORE($D2082,"高専")&amp;$C2082,IF($B2082=8,$C2082&amp;"（"&amp;$D2082&amp;"）",IF($B2082=9,$D2082,""))))))</f>
        <v>駒場東邦高等学校</v>
      </c>
    </row>
    <row r="2083" spans="1:8">
      <c r="A2083" s="4">
        <v>7</v>
      </c>
      <c r="B2083" s="7">
        <v>1</v>
      </c>
      <c r="C2083" s="7" t="str">
        <f t="shared" si="64"/>
        <v>高等学校</v>
      </c>
      <c r="D2083" s="7" t="s">
        <v>7597</v>
      </c>
      <c r="E2083" s="8" t="s">
        <v>7598</v>
      </c>
      <c r="F2083" s="4" t="str">
        <f>IFERROR(IF(VALUE(LEFT($E2083,5))&gt;50000,"",_xlfn.XLOOKUP(IF(VALUE(LEFT($E2083,2))&gt;9,VALUE(LEFT($E2083,2)),"0"&amp;VALUE(LEFT($E2083,2))),Sheet1!$E:$E,Sheet1!$F:$F)),"")</f>
        <v>東京都</v>
      </c>
      <c r="G2083" s="4" t="str">
        <f t="shared" si="65"/>
        <v>私立</v>
      </c>
      <c r="H2083" s="7" t="str">
        <f>IF($D2083="上記以外の高等学校等",_xlfn.XLOOKUP(IF(VALUE(LEFT($E2083,2))&gt;10,VALUE(LEFT($E2083,2)),"0"&amp;VALUE(LEFT($E2083,2))),Sheet1!$E:$E,Sheet1!$F:$F)&amp;"所在の"&amp;$D2083,IF(OR($B2083=1,$B2083=2),$D2083&amp;$C2083,IF($B2083=3,$D2083&amp;"学校",IF($B2083=6,_xlfn.TEXTBEFORE($D2083,"高専")&amp;$C2083,IF($B2083=8,$C2083&amp;"（"&amp;$D2083&amp;"）",IF($B2083=9,$D2083,""))))))</f>
        <v>松蔭大学附属松蔭高等学校</v>
      </c>
    </row>
    <row r="2084" spans="1:8">
      <c r="A2084" s="4">
        <v>7</v>
      </c>
      <c r="B2084" s="7">
        <v>1</v>
      </c>
      <c r="C2084" s="7" t="str">
        <f t="shared" si="64"/>
        <v>高等学校</v>
      </c>
      <c r="D2084" s="7" t="s">
        <v>7595</v>
      </c>
      <c r="E2084" s="8" t="s">
        <v>7596</v>
      </c>
      <c r="F2084" s="4" t="str">
        <f>IFERROR(IF(VALUE(LEFT($E2084,5))&gt;50000,"",_xlfn.XLOOKUP(IF(VALUE(LEFT($E2084,2))&gt;9,VALUE(LEFT($E2084,2)),"0"&amp;VALUE(LEFT($E2084,2))),Sheet1!$E:$E,Sheet1!$F:$F)),"")</f>
        <v>東京都</v>
      </c>
      <c r="G2084" s="4" t="str">
        <f t="shared" si="65"/>
        <v>私立</v>
      </c>
      <c r="H2084" s="7" t="str">
        <f>IF($D2084="上記以外の高等学校等",_xlfn.XLOOKUP(IF(VALUE(LEFT($E2084,2))&gt;10,VALUE(LEFT($E2084,2)),"0"&amp;VALUE(LEFT($E2084,2))),Sheet1!$E:$E,Sheet1!$F:$F)&amp;"所在の"&amp;$D2084,IF(OR($B2084=1,$B2084=2),$D2084&amp;$C2084,IF($B2084=3,$D2084&amp;"学校",IF($B2084=6,_xlfn.TEXTBEFORE($D2084,"高専")&amp;$C2084,IF($B2084=8,$C2084&amp;"（"&amp;$D2084&amp;"）",IF($B2084=9,$D2084,""))))))</f>
        <v>昭和女子大学附属昭和高等学校</v>
      </c>
    </row>
    <row r="2085" spans="1:8">
      <c r="A2085" s="4">
        <v>7</v>
      </c>
      <c r="B2085" s="7">
        <v>1</v>
      </c>
      <c r="C2085" s="7" t="str">
        <f t="shared" si="64"/>
        <v>高等学校</v>
      </c>
      <c r="D2085" s="7" t="s">
        <v>7593</v>
      </c>
      <c r="E2085" s="8" t="s">
        <v>7594</v>
      </c>
      <c r="F2085" s="4" t="str">
        <f>IFERROR(IF(VALUE(LEFT($E2085,5))&gt;50000,"",_xlfn.XLOOKUP(IF(VALUE(LEFT($E2085,2))&gt;9,VALUE(LEFT($E2085,2)),"0"&amp;VALUE(LEFT($E2085,2))),Sheet1!$E:$E,Sheet1!$F:$F)),"")</f>
        <v>東京都</v>
      </c>
      <c r="G2085" s="4" t="str">
        <f t="shared" si="65"/>
        <v>私立</v>
      </c>
      <c r="H2085" s="7" t="str">
        <f>IF($D2085="上記以外の高等学校等",_xlfn.XLOOKUP(IF(VALUE(LEFT($E2085,2))&gt;10,VALUE(LEFT($E2085,2)),"0"&amp;VALUE(LEFT($E2085,2))),Sheet1!$E:$E,Sheet1!$F:$F)&amp;"所在の"&amp;$D2085,IF(OR($B2085=1,$B2085=2),$D2085&amp;$C2085,IF($B2085=3,$D2085&amp;"学校",IF($B2085=6,_xlfn.TEXTBEFORE($D2085,"高専")&amp;$C2085,IF($B2085=8,$C2085&amp;"（"&amp;$D2085&amp;"）",IF($B2085=9,$D2085,""))))))</f>
        <v>成城学園高等学校</v>
      </c>
    </row>
    <row r="2086" spans="1:8">
      <c r="A2086" s="4">
        <v>7</v>
      </c>
      <c r="B2086" s="7">
        <v>1</v>
      </c>
      <c r="C2086" s="7" t="str">
        <f t="shared" si="64"/>
        <v>高等学校</v>
      </c>
      <c r="D2086" s="7" t="s">
        <v>7591</v>
      </c>
      <c r="E2086" s="8" t="s">
        <v>7592</v>
      </c>
      <c r="F2086" s="4" t="str">
        <f>IFERROR(IF(VALUE(LEFT($E2086,5))&gt;50000,"",_xlfn.XLOOKUP(IF(VALUE(LEFT($E2086,2))&gt;9,VALUE(LEFT($E2086,2)),"0"&amp;VALUE(LEFT($E2086,2))),Sheet1!$E:$E,Sheet1!$F:$F)),"")</f>
        <v>東京都</v>
      </c>
      <c r="G2086" s="4" t="str">
        <f t="shared" si="65"/>
        <v>私立</v>
      </c>
      <c r="H2086" s="7" t="str">
        <f>IF($D2086="上記以外の高等学校等",_xlfn.XLOOKUP(IF(VALUE(LEFT($E2086,2))&gt;10,VALUE(LEFT($E2086,2)),"0"&amp;VALUE(LEFT($E2086,2))),Sheet1!$E:$E,Sheet1!$F:$F)&amp;"所在の"&amp;$D2086,IF(OR($B2086=1,$B2086=2),$D2086&amp;$C2086,IF($B2086=3,$D2086&amp;"学校",IF($B2086=6,_xlfn.TEXTBEFORE($D2086,"高専")&amp;$C2086,IF($B2086=8,$C2086&amp;"（"&amp;$D2086&amp;"）",IF($B2086=9,$D2086,""))))))</f>
        <v>下北沢成徳高等学校</v>
      </c>
    </row>
    <row r="2087" spans="1:8">
      <c r="A2087" s="4">
        <v>7</v>
      </c>
      <c r="B2087" s="7">
        <v>1</v>
      </c>
      <c r="C2087" s="7" t="str">
        <f t="shared" si="64"/>
        <v>高等学校</v>
      </c>
      <c r="D2087" s="7" t="s">
        <v>7589</v>
      </c>
      <c r="E2087" s="8" t="s">
        <v>7590</v>
      </c>
      <c r="F2087" s="4" t="str">
        <f>IFERROR(IF(VALUE(LEFT($E2087,5))&gt;50000,"",_xlfn.XLOOKUP(IF(VALUE(LEFT($E2087,2))&gt;9,VALUE(LEFT($E2087,2)),"0"&amp;VALUE(LEFT($E2087,2))),Sheet1!$E:$E,Sheet1!$F:$F)),"")</f>
        <v>東京都</v>
      </c>
      <c r="G2087" s="4" t="str">
        <f t="shared" si="65"/>
        <v>私立</v>
      </c>
      <c r="H2087" s="7" t="str">
        <f>IF($D2087="上記以外の高等学校等",_xlfn.XLOOKUP(IF(VALUE(LEFT($E2087,2))&gt;10,VALUE(LEFT($E2087,2)),"0"&amp;VALUE(LEFT($E2087,2))),Sheet1!$E:$E,Sheet1!$F:$F)&amp;"所在の"&amp;$D2087,IF(OR($B2087=1,$B2087=2),$D2087&amp;$C2087,IF($B2087=3,$D2087&amp;"学校",IF($B2087=6,_xlfn.TEXTBEFORE($D2087,"高専")&amp;$C2087,IF($B2087=8,$C2087&amp;"（"&amp;$D2087&amp;"）",IF($B2087=9,$D2087,""))))))</f>
        <v>聖ドミニコ学園高等学校</v>
      </c>
    </row>
    <row r="2088" spans="1:8">
      <c r="A2088" s="4">
        <v>7</v>
      </c>
      <c r="B2088" s="7">
        <v>1</v>
      </c>
      <c r="C2088" s="7" t="str">
        <f t="shared" si="64"/>
        <v>高等学校</v>
      </c>
      <c r="D2088" s="7" t="s">
        <v>7587</v>
      </c>
      <c r="E2088" s="8" t="s">
        <v>7588</v>
      </c>
      <c r="F2088" s="4" t="str">
        <f>IFERROR(IF(VALUE(LEFT($E2088,5))&gt;50000,"",_xlfn.XLOOKUP(IF(VALUE(LEFT($E2088,2))&gt;9,VALUE(LEFT($E2088,2)),"0"&amp;VALUE(LEFT($E2088,2))),Sheet1!$E:$E,Sheet1!$F:$F)),"")</f>
        <v>東京都</v>
      </c>
      <c r="G2088" s="4" t="str">
        <f t="shared" si="65"/>
        <v>私立</v>
      </c>
      <c r="H2088" s="7" t="str">
        <f>IF($D2088="上記以外の高等学校等",_xlfn.XLOOKUP(IF(VALUE(LEFT($E2088,2))&gt;10,VALUE(LEFT($E2088,2)),"0"&amp;VALUE(LEFT($E2088,2))),Sheet1!$E:$E,Sheet1!$F:$F)&amp;"所在の"&amp;$D2088,IF(OR($B2088=1,$B2088=2),$D2088&amp;$C2088,IF($B2088=3,$D2088&amp;"学校",IF($B2088=6,_xlfn.TEXTBEFORE($D2088,"高専")&amp;$C2088,IF($B2088=8,$C2088&amp;"（"&amp;$D2088&amp;"）",IF($B2088=9,$D2088,""))))))</f>
        <v>世田谷学園高等学校</v>
      </c>
    </row>
    <row r="2089" spans="1:8">
      <c r="A2089" s="4">
        <v>7</v>
      </c>
      <c r="B2089" s="7">
        <v>1</v>
      </c>
      <c r="C2089" s="7" t="str">
        <f t="shared" si="64"/>
        <v>高等学校</v>
      </c>
      <c r="D2089" s="7" t="s">
        <v>7585</v>
      </c>
      <c r="E2089" s="8" t="s">
        <v>7586</v>
      </c>
      <c r="F2089" s="4" t="str">
        <f>IFERROR(IF(VALUE(LEFT($E2089,5))&gt;50000,"",_xlfn.XLOOKUP(IF(VALUE(LEFT($E2089,2))&gt;9,VALUE(LEFT($E2089,2)),"0"&amp;VALUE(LEFT($E2089,2))),Sheet1!$E:$E,Sheet1!$F:$F)),"")</f>
        <v>東京都</v>
      </c>
      <c r="G2089" s="4" t="str">
        <f t="shared" si="65"/>
        <v>私立</v>
      </c>
      <c r="H2089" s="7" t="str">
        <f>IF($D2089="上記以外の高等学校等",_xlfn.XLOOKUP(IF(VALUE(LEFT($E2089,2))&gt;10,VALUE(LEFT($E2089,2)),"0"&amp;VALUE(LEFT($E2089,2))),Sheet1!$E:$E,Sheet1!$F:$F)&amp;"所在の"&amp;$D2089,IF(OR($B2089=1,$B2089=2),$D2089&amp;$C2089,IF($B2089=3,$D2089&amp;"学校",IF($B2089=6,_xlfn.TEXTBEFORE($D2089,"高専")&amp;$C2089,IF($B2089=8,$C2089&amp;"（"&amp;$D2089&amp;"）",IF($B2089=9,$D2089,""))))))</f>
        <v>大東学園高等学校</v>
      </c>
    </row>
    <row r="2090" spans="1:8">
      <c r="A2090" s="4">
        <v>7</v>
      </c>
      <c r="B2090" s="7">
        <v>1</v>
      </c>
      <c r="C2090" s="7" t="str">
        <f t="shared" si="64"/>
        <v>高等学校</v>
      </c>
      <c r="D2090" s="7" t="s">
        <v>7583</v>
      </c>
      <c r="E2090" s="8" t="s">
        <v>7584</v>
      </c>
      <c r="F2090" s="4" t="str">
        <f>IFERROR(IF(VALUE(LEFT($E2090,5))&gt;50000,"",_xlfn.XLOOKUP(IF(VALUE(LEFT($E2090,2))&gt;9,VALUE(LEFT($E2090,2)),"0"&amp;VALUE(LEFT($E2090,2))),Sheet1!$E:$E,Sheet1!$F:$F)),"")</f>
        <v>東京都</v>
      </c>
      <c r="G2090" s="4" t="str">
        <f t="shared" si="65"/>
        <v>私立</v>
      </c>
      <c r="H2090" s="7" t="str">
        <f>IF($D2090="上記以外の高等学校等",_xlfn.XLOOKUP(IF(VALUE(LEFT($E2090,2))&gt;10,VALUE(LEFT($E2090,2)),"0"&amp;VALUE(LEFT($E2090,2))),Sheet1!$E:$E,Sheet1!$F:$F)&amp;"所在の"&amp;$D2090,IF(OR($B2090=1,$B2090=2),$D2090&amp;$C2090,IF($B2090=3,$D2090&amp;"学校",IF($B2090=6,_xlfn.TEXTBEFORE($D2090,"高専")&amp;$C2090,IF($B2090=8,$C2090&amp;"（"&amp;$D2090&amp;"）",IF($B2090=9,$D2090,""))))))</f>
        <v>玉川聖学院高等部高等学校</v>
      </c>
    </row>
    <row r="2091" spans="1:8">
      <c r="A2091" s="4">
        <v>7</v>
      </c>
      <c r="B2091" s="7">
        <v>1</v>
      </c>
      <c r="C2091" s="7" t="str">
        <f t="shared" si="64"/>
        <v>高等学校</v>
      </c>
      <c r="D2091" s="7" t="s">
        <v>7581</v>
      </c>
      <c r="E2091" s="8" t="s">
        <v>7582</v>
      </c>
      <c r="F2091" s="4" t="str">
        <f>IFERROR(IF(VALUE(LEFT($E2091,5))&gt;50000,"",_xlfn.XLOOKUP(IF(VALUE(LEFT($E2091,2))&gt;9,VALUE(LEFT($E2091,2)),"0"&amp;VALUE(LEFT($E2091,2))),Sheet1!$E:$E,Sheet1!$F:$F)),"")</f>
        <v>東京都</v>
      </c>
      <c r="G2091" s="4" t="str">
        <f t="shared" si="65"/>
        <v>私立</v>
      </c>
      <c r="H2091" s="7" t="str">
        <f>IF($D2091="上記以外の高等学校等",_xlfn.XLOOKUP(IF(VALUE(LEFT($E2091,2))&gt;10,VALUE(LEFT($E2091,2)),"0"&amp;VALUE(LEFT($E2091,2))),Sheet1!$E:$E,Sheet1!$F:$F)&amp;"所在の"&amp;$D2091,IF(OR($B2091=1,$B2091=2),$D2091&amp;$C2091,IF($B2091=3,$D2091&amp;"学校",IF($B2091=6,_xlfn.TEXTBEFORE($D2091,"高専")&amp;$C2091,IF($B2091=8,$C2091&amp;"（"&amp;$D2091&amp;"）",IF($B2091=9,$D2091,""))))))</f>
        <v>田園調布雙葉高等学校</v>
      </c>
    </row>
    <row r="2092" spans="1:8">
      <c r="A2092" s="4">
        <v>7</v>
      </c>
      <c r="B2092" s="7">
        <v>1</v>
      </c>
      <c r="C2092" s="7" t="str">
        <f t="shared" si="64"/>
        <v>高等学校</v>
      </c>
      <c r="D2092" s="7" t="s">
        <v>7579</v>
      </c>
      <c r="E2092" s="8" t="s">
        <v>7580</v>
      </c>
      <c r="F2092" s="4" t="str">
        <f>IFERROR(IF(VALUE(LEFT($E2092,5))&gt;50000,"",_xlfn.XLOOKUP(IF(VALUE(LEFT($E2092,2))&gt;9,VALUE(LEFT($E2092,2)),"0"&amp;VALUE(LEFT($E2092,2))),Sheet1!$E:$E,Sheet1!$F:$F)),"")</f>
        <v>東京都</v>
      </c>
      <c r="G2092" s="4" t="str">
        <f t="shared" si="65"/>
        <v>私立</v>
      </c>
      <c r="H2092" s="7" t="str">
        <f>IF($D2092="上記以外の高等学校等",_xlfn.XLOOKUP(IF(VALUE(LEFT($E2092,2))&gt;10,VALUE(LEFT($E2092,2)),"0"&amp;VALUE(LEFT($E2092,2))),Sheet1!$E:$E,Sheet1!$F:$F)&amp;"所在の"&amp;$D2092,IF(OR($B2092=1,$B2092=2),$D2092&amp;$C2092,IF($B2092=3,$D2092&amp;"学校",IF($B2092=6,_xlfn.TEXTBEFORE($D2092,"高専")&amp;$C2092,IF($B2092=8,$C2092&amp;"（"&amp;$D2092&amp;"）",IF($B2092=9,$D2092,""))))))</f>
        <v>東京農業大学第一高等学校</v>
      </c>
    </row>
    <row r="2093" spans="1:8">
      <c r="A2093" s="4">
        <v>7</v>
      </c>
      <c r="B2093" s="7">
        <v>1</v>
      </c>
      <c r="C2093" s="7" t="str">
        <f t="shared" si="64"/>
        <v>高等学校</v>
      </c>
      <c r="D2093" s="7" t="s">
        <v>7577</v>
      </c>
      <c r="E2093" s="8" t="s">
        <v>7578</v>
      </c>
      <c r="F2093" s="4" t="str">
        <f>IFERROR(IF(VALUE(LEFT($E2093,5))&gt;50000,"",_xlfn.XLOOKUP(IF(VALUE(LEFT($E2093,2))&gt;9,VALUE(LEFT($E2093,2)),"0"&amp;VALUE(LEFT($E2093,2))),Sheet1!$E:$E,Sheet1!$F:$F)),"")</f>
        <v>東京都</v>
      </c>
      <c r="G2093" s="4" t="str">
        <f t="shared" si="65"/>
        <v>私立</v>
      </c>
      <c r="H2093" s="7" t="str">
        <f>IF($D2093="上記以外の高等学校等",_xlfn.XLOOKUP(IF(VALUE(LEFT($E2093,2))&gt;10,VALUE(LEFT($E2093,2)),"0"&amp;VALUE(LEFT($E2093,2))),Sheet1!$E:$E,Sheet1!$F:$F)&amp;"所在の"&amp;$D2093,IF(OR($B2093=1,$B2093=2),$D2093&amp;$C2093,IF($B2093=3,$D2093&amp;"学校",IF($B2093=6,_xlfn.TEXTBEFORE($D2093,"高専")&amp;$C2093,IF($B2093=8,$C2093&amp;"（"&amp;$D2093&amp;"）",IF($B2093=9,$D2093,""))))))</f>
        <v>東京都市大学等々力高等学校</v>
      </c>
    </row>
    <row r="2094" spans="1:8">
      <c r="A2094" s="4">
        <v>7</v>
      </c>
      <c r="B2094" s="7">
        <v>1</v>
      </c>
      <c r="C2094" s="7" t="str">
        <f t="shared" si="64"/>
        <v>高等学校</v>
      </c>
      <c r="D2094" s="7" t="s">
        <v>7575</v>
      </c>
      <c r="E2094" s="8" t="s">
        <v>7576</v>
      </c>
      <c r="F2094" s="4" t="str">
        <f>IFERROR(IF(VALUE(LEFT($E2094,5))&gt;50000,"",_xlfn.XLOOKUP(IF(VALUE(LEFT($E2094,2))&gt;9,VALUE(LEFT($E2094,2)),"0"&amp;VALUE(LEFT($E2094,2))),Sheet1!$E:$E,Sheet1!$F:$F)),"")</f>
        <v>東京都</v>
      </c>
      <c r="G2094" s="4" t="str">
        <f t="shared" si="65"/>
        <v>私立</v>
      </c>
      <c r="H2094" s="7" t="str">
        <f>IF($D2094="上記以外の高等学校等",_xlfn.XLOOKUP(IF(VALUE(LEFT($E2094,2))&gt;10,VALUE(LEFT($E2094,2)),"0"&amp;VALUE(LEFT($E2094,2))),Sheet1!$E:$E,Sheet1!$F:$F)&amp;"所在の"&amp;$D2094,IF(OR($B2094=1,$B2094=2),$D2094&amp;$C2094,IF($B2094=3,$D2094&amp;"学校",IF($B2094=6,_xlfn.TEXTBEFORE($D2094,"高専")&amp;$C2094,IF($B2094=8,$C2094&amp;"（"&amp;$D2094&amp;"）",IF($B2094=9,$D2094,""))))))</f>
        <v>日本女子体育大学附属二階堂高等学校</v>
      </c>
    </row>
    <row r="2095" spans="1:8">
      <c r="A2095" s="4">
        <v>7</v>
      </c>
      <c r="B2095" s="7">
        <v>1</v>
      </c>
      <c r="C2095" s="7" t="str">
        <f t="shared" si="64"/>
        <v>高等学校</v>
      </c>
      <c r="D2095" s="7" t="s">
        <v>7573</v>
      </c>
      <c r="E2095" s="8" t="s">
        <v>7574</v>
      </c>
      <c r="F2095" s="4" t="str">
        <f>IFERROR(IF(VALUE(LEFT($E2095,5))&gt;50000,"",_xlfn.XLOOKUP(IF(VALUE(LEFT($E2095,2))&gt;9,VALUE(LEFT($E2095,2)),"0"&amp;VALUE(LEFT($E2095,2))),Sheet1!$E:$E,Sheet1!$F:$F)),"")</f>
        <v>東京都</v>
      </c>
      <c r="G2095" s="4" t="str">
        <f t="shared" si="65"/>
        <v>私立</v>
      </c>
      <c r="H2095" s="7" t="str">
        <f>IF($D2095="上記以外の高等学校等",_xlfn.XLOOKUP(IF(VALUE(LEFT($E2095,2))&gt;10,VALUE(LEFT($E2095,2)),"0"&amp;VALUE(LEFT($E2095,2))),Sheet1!$E:$E,Sheet1!$F:$F)&amp;"所在の"&amp;$D2095,IF(OR($B2095=1,$B2095=2),$D2095&amp;$C2095,IF($B2095=3,$D2095&amp;"学校",IF($B2095=6,_xlfn.TEXTBEFORE($D2095,"高専")&amp;$C2095,IF($B2095=8,$C2095&amp;"（"&amp;$D2095&amp;"）",IF($B2095=9,$D2095,""))))))</f>
        <v>明治大学付属世田谷高等学校</v>
      </c>
    </row>
    <row r="2096" spans="1:8">
      <c r="A2096" s="4">
        <v>7</v>
      </c>
      <c r="B2096" s="7">
        <v>1</v>
      </c>
      <c r="C2096" s="7" t="str">
        <f t="shared" si="64"/>
        <v>高等学校</v>
      </c>
      <c r="D2096" s="7" t="s">
        <v>7571</v>
      </c>
      <c r="E2096" s="8" t="s">
        <v>7572</v>
      </c>
      <c r="F2096" s="4" t="str">
        <f>IFERROR(IF(VALUE(LEFT($E2096,5))&gt;50000,"",_xlfn.XLOOKUP(IF(VALUE(LEFT($E2096,2))&gt;9,VALUE(LEFT($E2096,2)),"0"&amp;VALUE(LEFT($E2096,2))),Sheet1!$E:$E,Sheet1!$F:$F)),"")</f>
        <v>東京都</v>
      </c>
      <c r="G2096" s="4" t="str">
        <f t="shared" si="65"/>
        <v>私立</v>
      </c>
      <c r="H2096" s="7" t="str">
        <f>IF($D2096="上記以外の高等学校等",_xlfn.XLOOKUP(IF(VALUE(LEFT($E2096,2))&gt;10,VALUE(LEFT($E2096,2)),"0"&amp;VALUE(LEFT($E2096,2))),Sheet1!$E:$E,Sheet1!$F:$F)&amp;"所在の"&amp;$D2096,IF(OR($B2096=1,$B2096=2),$D2096&amp;$C2096,IF($B2096=3,$D2096&amp;"学校",IF($B2096=6,_xlfn.TEXTBEFORE($D2096,"高専")&amp;$C2096,IF($B2096=8,$C2096&amp;"（"&amp;$D2096&amp;"）",IF($B2096=9,$D2096,""))))))</f>
        <v>日本大学櫻丘高等学校</v>
      </c>
    </row>
    <row r="2097" spans="1:8">
      <c r="A2097" s="4">
        <v>7</v>
      </c>
      <c r="B2097" s="7">
        <v>1</v>
      </c>
      <c r="C2097" s="7" t="str">
        <f t="shared" si="64"/>
        <v>高等学校</v>
      </c>
      <c r="D2097" s="7" t="s">
        <v>7569</v>
      </c>
      <c r="E2097" s="8" t="s">
        <v>7570</v>
      </c>
      <c r="F2097" s="4" t="str">
        <f>IFERROR(IF(VALUE(LEFT($E2097,5))&gt;50000,"",_xlfn.XLOOKUP(IF(VALUE(LEFT($E2097,2))&gt;9,VALUE(LEFT($E2097,2)),"0"&amp;VALUE(LEFT($E2097,2))),Sheet1!$E:$E,Sheet1!$F:$F)),"")</f>
        <v>東京都</v>
      </c>
      <c r="G2097" s="4" t="str">
        <f t="shared" si="65"/>
        <v>私立</v>
      </c>
      <c r="H2097" s="7" t="str">
        <f>IF($D2097="上記以外の高等学校等",_xlfn.XLOOKUP(IF(VALUE(LEFT($E2097,2))&gt;10,VALUE(LEFT($E2097,2)),"0"&amp;VALUE(LEFT($E2097,2))),Sheet1!$E:$E,Sheet1!$F:$F)&amp;"所在の"&amp;$D2097,IF(OR($B2097=1,$B2097=2),$D2097&amp;$C2097,IF($B2097=3,$D2097&amp;"学校",IF($B2097=6,_xlfn.TEXTBEFORE($D2097,"高専")&amp;$C2097,IF($B2097=8,$C2097&amp;"（"&amp;$D2097&amp;"）",IF($B2097=9,$D2097,""))))))</f>
        <v>東京都市大学付属高等学校</v>
      </c>
    </row>
    <row r="2098" spans="1:8">
      <c r="A2098" s="4">
        <v>7</v>
      </c>
      <c r="B2098" s="7">
        <v>1</v>
      </c>
      <c r="C2098" s="7" t="str">
        <f t="shared" si="64"/>
        <v>高等学校</v>
      </c>
      <c r="D2098" s="7" t="s">
        <v>7567</v>
      </c>
      <c r="E2098" s="8" t="s">
        <v>7568</v>
      </c>
      <c r="F2098" s="4" t="str">
        <f>IFERROR(IF(VALUE(LEFT($E2098,5))&gt;50000,"",_xlfn.XLOOKUP(IF(VALUE(LEFT($E2098,2))&gt;9,VALUE(LEFT($E2098,2)),"0"&amp;VALUE(LEFT($E2098,2))),Sheet1!$E:$E,Sheet1!$F:$F)),"")</f>
        <v>東京都</v>
      </c>
      <c r="G2098" s="4" t="str">
        <f t="shared" si="65"/>
        <v>私立</v>
      </c>
      <c r="H2098" s="7" t="str">
        <f>IF($D2098="上記以外の高等学校等",_xlfn.XLOOKUP(IF(VALUE(LEFT($E2098,2))&gt;10,VALUE(LEFT($E2098,2)),"0"&amp;VALUE(LEFT($E2098,2))),Sheet1!$E:$E,Sheet1!$F:$F)&amp;"所在の"&amp;$D2098,IF(OR($B2098=1,$B2098=2),$D2098&amp;$C2098,IF($B2098=3,$D2098&amp;"学校",IF($B2098=6,_xlfn.TEXTBEFORE($D2098,"高専")&amp;$C2098,IF($B2098=8,$C2098&amp;"（"&amp;$D2098&amp;"）",IF($B2098=9,$D2098,""))))))</f>
        <v>サレジアン国際学園世田谷高等学校</v>
      </c>
    </row>
    <row r="2099" spans="1:8">
      <c r="A2099" s="4">
        <v>7</v>
      </c>
      <c r="B2099" s="7">
        <v>1</v>
      </c>
      <c r="C2099" s="7" t="str">
        <f t="shared" si="64"/>
        <v>高等学校</v>
      </c>
      <c r="D2099" s="7" t="s">
        <v>7565</v>
      </c>
      <c r="E2099" s="8" t="s">
        <v>7566</v>
      </c>
      <c r="F2099" s="4" t="str">
        <f>IFERROR(IF(VALUE(LEFT($E2099,5))&gt;50000,"",_xlfn.XLOOKUP(IF(VALUE(LEFT($E2099,2))&gt;9,VALUE(LEFT($E2099,2)),"0"&amp;VALUE(LEFT($E2099,2))),Sheet1!$E:$E,Sheet1!$F:$F)),"")</f>
        <v>東京都</v>
      </c>
      <c r="G2099" s="4" t="str">
        <f t="shared" si="65"/>
        <v>私立</v>
      </c>
      <c r="H2099" s="7" t="str">
        <f>IF($D2099="上記以外の高等学校等",_xlfn.XLOOKUP(IF(VALUE(LEFT($E2099,2))&gt;10,VALUE(LEFT($E2099,2)),"0"&amp;VALUE(LEFT($E2099,2))),Sheet1!$E:$E,Sheet1!$F:$F)&amp;"所在の"&amp;$D2099,IF(OR($B2099=1,$B2099=2),$D2099&amp;$C2099,IF($B2099=3,$D2099&amp;"学校",IF($B2099=6,_xlfn.TEXTBEFORE($D2099,"高専")&amp;$C2099,IF($B2099=8,$C2099&amp;"（"&amp;$D2099&amp;"）",IF($B2099=9,$D2099,""))))))</f>
        <v>日本工業大学駒場高等学校</v>
      </c>
    </row>
    <row r="2100" spans="1:8">
      <c r="A2100" s="4">
        <v>7</v>
      </c>
      <c r="B2100" s="7">
        <v>1</v>
      </c>
      <c r="C2100" s="7" t="str">
        <f t="shared" si="64"/>
        <v>高等学校</v>
      </c>
      <c r="D2100" s="7" t="s">
        <v>7563</v>
      </c>
      <c r="E2100" s="8" t="s">
        <v>7564</v>
      </c>
      <c r="F2100" s="4" t="str">
        <f>IFERROR(IF(VALUE(LEFT($E2100,5))&gt;50000,"",_xlfn.XLOOKUP(IF(VALUE(LEFT($E2100,2))&gt;9,VALUE(LEFT($E2100,2)),"0"&amp;VALUE(LEFT($E2100,2))),Sheet1!$E:$E,Sheet1!$F:$F)),"")</f>
        <v>東京都</v>
      </c>
      <c r="G2100" s="4" t="str">
        <f t="shared" si="65"/>
        <v>私立</v>
      </c>
      <c r="H2100" s="7" t="str">
        <f>IF($D2100="上記以外の高等学校等",_xlfn.XLOOKUP(IF(VALUE(LEFT($E2100,2))&gt;10,VALUE(LEFT($E2100,2)),"0"&amp;VALUE(LEFT($E2100,2))),Sheet1!$E:$E,Sheet1!$F:$F)&amp;"所在の"&amp;$D2100,IF(OR($B2100=1,$B2100=2),$D2100&amp;$C2100,IF($B2100=3,$D2100&amp;"学校",IF($B2100=6,_xlfn.TEXTBEFORE($D2100,"高専")&amp;$C2100,IF($B2100=8,$C2100&amp;"（"&amp;$D2100&amp;"）",IF($B2100=9,$D2100,""))))))</f>
        <v>和光高等学校</v>
      </c>
    </row>
    <row r="2101" spans="1:8">
      <c r="A2101" s="4">
        <v>7</v>
      </c>
      <c r="B2101" s="7">
        <v>1</v>
      </c>
      <c r="C2101" s="7" t="str">
        <f t="shared" si="64"/>
        <v>高等学校</v>
      </c>
      <c r="D2101" s="7" t="s">
        <v>7561</v>
      </c>
      <c r="E2101" s="8" t="s">
        <v>7562</v>
      </c>
      <c r="F2101" s="4" t="str">
        <f>IFERROR(IF(VALUE(LEFT($E2101,5))&gt;50000,"",_xlfn.XLOOKUP(IF(VALUE(LEFT($E2101,2))&gt;9,VALUE(LEFT($E2101,2)),"0"&amp;VALUE(LEFT($E2101,2))),Sheet1!$E:$E,Sheet1!$F:$F)),"")</f>
        <v>東京都</v>
      </c>
      <c r="G2101" s="4" t="str">
        <f t="shared" si="65"/>
        <v>私立</v>
      </c>
      <c r="H2101" s="7" t="str">
        <f>IF($D2101="上記以外の高等学校等",_xlfn.XLOOKUP(IF(VALUE(LEFT($E2101,2))&gt;10,VALUE(LEFT($E2101,2)),"0"&amp;VALUE(LEFT($E2101,2))),Sheet1!$E:$E,Sheet1!$F:$F)&amp;"所在の"&amp;$D2101,IF(OR($B2101=1,$B2101=2),$D2101&amp;$C2101,IF($B2101=3,$D2101&amp;"学校",IF($B2101=6,_xlfn.TEXTBEFORE($D2101,"高専")&amp;$C2101,IF($B2101=8,$C2101&amp;"（"&amp;$D2101&amp;"）",IF($B2101=9,$D2101,""))))))</f>
        <v>玉川学園高等部高等学校</v>
      </c>
    </row>
    <row r="2102" spans="1:8">
      <c r="A2102" s="4">
        <v>7</v>
      </c>
      <c r="B2102" s="7">
        <v>1</v>
      </c>
      <c r="C2102" s="7" t="str">
        <f t="shared" si="64"/>
        <v>高等学校</v>
      </c>
      <c r="D2102" s="7" t="s">
        <v>7559</v>
      </c>
      <c r="E2102" s="8" t="s">
        <v>7560</v>
      </c>
      <c r="F2102" s="4" t="str">
        <f>IFERROR(IF(VALUE(LEFT($E2102,5))&gt;50000,"",_xlfn.XLOOKUP(IF(VALUE(LEFT($E2102,2))&gt;9,VALUE(LEFT($E2102,2)),"0"&amp;VALUE(LEFT($E2102,2))),Sheet1!$E:$E,Sheet1!$F:$F)),"")</f>
        <v>東京都</v>
      </c>
      <c r="G2102" s="4" t="str">
        <f t="shared" si="65"/>
        <v>私立</v>
      </c>
      <c r="H2102" s="7" t="str">
        <f>IF($D2102="上記以外の高等学校等",_xlfn.XLOOKUP(IF(VALUE(LEFT($E2102,2))&gt;10,VALUE(LEFT($E2102,2)),"0"&amp;VALUE(LEFT($E2102,2))),Sheet1!$E:$E,Sheet1!$F:$F)&amp;"所在の"&amp;$D2102,IF(OR($B2102=1,$B2102=2),$D2102&amp;$C2102,IF($B2102=3,$D2102&amp;"学校",IF($B2102=6,_xlfn.TEXTBEFORE($D2102,"高専")&amp;$C2102,IF($B2102=8,$C2102&amp;"（"&amp;$D2102&amp;"）",IF($B2102=9,$D2102,""))))))</f>
        <v>フェリシア高等学校</v>
      </c>
    </row>
    <row r="2103" spans="1:8">
      <c r="A2103" s="4">
        <v>7</v>
      </c>
      <c r="B2103" s="7">
        <v>1</v>
      </c>
      <c r="C2103" s="7" t="str">
        <f t="shared" si="64"/>
        <v>高等学校</v>
      </c>
      <c r="D2103" s="7" t="s">
        <v>7557</v>
      </c>
      <c r="E2103" s="8" t="s">
        <v>7558</v>
      </c>
      <c r="F2103" s="4" t="str">
        <f>IFERROR(IF(VALUE(LEFT($E2103,5))&gt;50000,"",_xlfn.XLOOKUP(IF(VALUE(LEFT($E2103,2))&gt;9,VALUE(LEFT($E2103,2)),"0"&amp;VALUE(LEFT($E2103,2))),Sheet1!$E:$E,Sheet1!$F:$F)),"")</f>
        <v>東京都</v>
      </c>
      <c r="G2103" s="4" t="str">
        <f t="shared" si="65"/>
        <v>私立</v>
      </c>
      <c r="H2103" s="7" t="str">
        <f>IF($D2103="上記以外の高等学校等",_xlfn.XLOOKUP(IF(VALUE(LEFT($E2103,2))&gt;10,VALUE(LEFT($E2103,2)),"0"&amp;VALUE(LEFT($E2103,2))),Sheet1!$E:$E,Sheet1!$F:$F)&amp;"所在の"&amp;$D2103,IF(OR($B2103=1,$B2103=2),$D2103&amp;$C2103,IF($B2103=3,$D2103&amp;"学校",IF($B2103=6,_xlfn.TEXTBEFORE($D2103,"高専")&amp;$C2103,IF($B2103=8,$C2103&amp;"（"&amp;$D2103&amp;"）",IF($B2103=9,$D2103,""))))))</f>
        <v>日本大学第三高等学校</v>
      </c>
    </row>
    <row r="2104" spans="1:8">
      <c r="A2104" s="4">
        <v>7</v>
      </c>
      <c r="B2104" s="7">
        <v>1</v>
      </c>
      <c r="C2104" s="7" t="str">
        <f t="shared" si="64"/>
        <v>高等学校</v>
      </c>
      <c r="D2104" s="7" t="s">
        <v>7555</v>
      </c>
      <c r="E2104" s="8" t="s">
        <v>7556</v>
      </c>
      <c r="F2104" s="4" t="str">
        <f>IFERROR(IF(VALUE(LEFT($E2104,5))&gt;50000,"",_xlfn.XLOOKUP(IF(VALUE(LEFT($E2104,2))&gt;9,VALUE(LEFT($E2104,2)),"0"&amp;VALUE(LEFT($E2104,2))),Sheet1!$E:$E,Sheet1!$F:$F)),"")</f>
        <v>東京都</v>
      </c>
      <c r="G2104" s="4" t="str">
        <f t="shared" si="65"/>
        <v>私立</v>
      </c>
      <c r="H2104" s="7" t="str">
        <f>IF($D2104="上記以外の高等学校等",_xlfn.XLOOKUP(IF(VALUE(LEFT($E2104,2))&gt;10,VALUE(LEFT($E2104,2)),"0"&amp;VALUE(LEFT($E2104,2))),Sheet1!$E:$E,Sheet1!$F:$F)&amp;"所在の"&amp;$D2104,IF(OR($B2104=1,$B2104=2),$D2104&amp;$C2104,IF($B2104=3,$D2104&amp;"学校",IF($B2104=6,_xlfn.TEXTBEFORE($D2104,"高専")&amp;$C2104,IF($B2104=8,$C2104&amp;"（"&amp;$D2104&amp;"）",IF($B2104=9,$D2104,""))))))</f>
        <v>実践学園高等学校</v>
      </c>
    </row>
    <row r="2105" spans="1:8">
      <c r="A2105" s="4">
        <v>7</v>
      </c>
      <c r="B2105" s="7">
        <v>1</v>
      </c>
      <c r="C2105" s="7" t="str">
        <f t="shared" si="64"/>
        <v>高等学校</v>
      </c>
      <c r="D2105" s="7" t="s">
        <v>7553</v>
      </c>
      <c r="E2105" s="8" t="s">
        <v>7554</v>
      </c>
      <c r="F2105" s="4" t="str">
        <f>IFERROR(IF(VALUE(LEFT($E2105,5))&gt;50000,"",_xlfn.XLOOKUP(IF(VALUE(LEFT($E2105,2))&gt;9,VALUE(LEFT($E2105,2)),"0"&amp;VALUE(LEFT($E2105,2))),Sheet1!$E:$E,Sheet1!$F:$F)),"")</f>
        <v>東京都</v>
      </c>
      <c r="G2105" s="4" t="str">
        <f t="shared" si="65"/>
        <v>私立</v>
      </c>
      <c r="H2105" s="7" t="str">
        <f>IF($D2105="上記以外の高等学校等",_xlfn.XLOOKUP(IF(VALUE(LEFT($E2105,2))&gt;10,VALUE(LEFT($E2105,2)),"0"&amp;VALUE(LEFT($E2105,2))),Sheet1!$E:$E,Sheet1!$F:$F)&amp;"所在の"&amp;$D2105,IF(OR($B2105=1,$B2105=2),$D2105&amp;$C2105,IF($B2105=3,$D2105&amp;"学校",IF($B2105=6,_xlfn.TEXTBEFORE($D2105,"高専")&amp;$C2105,IF($B2105=8,$C2105&amp;"（"&amp;$D2105&amp;"）",IF($B2105=9,$D2105,""))))))</f>
        <v>東亜学園高等学校</v>
      </c>
    </row>
    <row r="2106" spans="1:8">
      <c r="A2106" s="4">
        <v>7</v>
      </c>
      <c r="B2106" s="7">
        <v>1</v>
      </c>
      <c r="C2106" s="7" t="str">
        <f t="shared" si="64"/>
        <v>高等学校</v>
      </c>
      <c r="D2106" s="7" t="s">
        <v>7551</v>
      </c>
      <c r="E2106" s="8" t="s">
        <v>7552</v>
      </c>
      <c r="F2106" s="4" t="str">
        <f>IFERROR(IF(VALUE(LEFT($E2106,5))&gt;50000,"",_xlfn.XLOOKUP(IF(VALUE(LEFT($E2106,2))&gt;9,VALUE(LEFT($E2106,2)),"0"&amp;VALUE(LEFT($E2106,2))),Sheet1!$E:$E,Sheet1!$F:$F)),"")</f>
        <v>東京都</v>
      </c>
      <c r="G2106" s="4" t="str">
        <f t="shared" si="65"/>
        <v>私立</v>
      </c>
      <c r="H2106" s="7" t="str">
        <f>IF($D2106="上記以外の高等学校等",_xlfn.XLOOKUP(IF(VALUE(LEFT($E2106,2))&gt;10,VALUE(LEFT($E2106,2)),"0"&amp;VALUE(LEFT($E2106,2))),Sheet1!$E:$E,Sheet1!$F:$F)&amp;"所在の"&amp;$D2106,IF(OR($B2106=1,$B2106=2),$D2106&amp;$C2106,IF($B2106=3,$D2106&amp;"学校",IF($B2106=6,_xlfn.TEXTBEFORE($D2106,"高専")&amp;$C2106,IF($B2106=8,$C2106&amp;"（"&amp;$D2106&amp;"）",IF($B2106=9,$D2106,""))))))</f>
        <v>新渡戸文化高等学校</v>
      </c>
    </row>
    <row r="2107" spans="1:8">
      <c r="A2107" s="4">
        <v>7</v>
      </c>
      <c r="B2107" s="7">
        <v>1</v>
      </c>
      <c r="C2107" s="7" t="str">
        <f t="shared" si="64"/>
        <v>高等学校</v>
      </c>
      <c r="D2107" s="7" t="s">
        <v>7549</v>
      </c>
      <c r="E2107" s="8" t="s">
        <v>7550</v>
      </c>
      <c r="F2107" s="4" t="str">
        <f>IFERROR(IF(VALUE(LEFT($E2107,5))&gt;50000,"",_xlfn.XLOOKUP(IF(VALUE(LEFT($E2107,2))&gt;9,VALUE(LEFT($E2107,2)),"0"&amp;VALUE(LEFT($E2107,2))),Sheet1!$E:$E,Sheet1!$F:$F)),"")</f>
        <v>東京都</v>
      </c>
      <c r="G2107" s="4" t="str">
        <f t="shared" si="65"/>
        <v>私立</v>
      </c>
      <c r="H2107" s="7" t="str">
        <f>IF($D2107="上記以外の高等学校等",_xlfn.XLOOKUP(IF(VALUE(LEFT($E2107,2))&gt;10,VALUE(LEFT($E2107,2)),"0"&amp;VALUE(LEFT($E2107,2))),Sheet1!$E:$E,Sheet1!$F:$F)&amp;"所在の"&amp;$D2107,IF(OR($B2107=1,$B2107=2),$D2107&amp;$C2107,IF($B2107=3,$D2107&amp;"学校",IF($B2107=6,_xlfn.TEXTBEFORE($D2107,"高専")&amp;$C2107,IF($B2107=8,$C2107&amp;"（"&amp;$D2107&amp;"）",IF($B2107=9,$D2107,""))))))</f>
        <v>大妻中野高等学校</v>
      </c>
    </row>
    <row r="2108" spans="1:8">
      <c r="A2108" s="4">
        <v>7</v>
      </c>
      <c r="B2108" s="7">
        <v>1</v>
      </c>
      <c r="C2108" s="7" t="str">
        <f t="shared" si="64"/>
        <v>高等学校</v>
      </c>
      <c r="D2108" s="7" t="s">
        <v>7547</v>
      </c>
      <c r="E2108" s="8" t="s">
        <v>7548</v>
      </c>
      <c r="F2108" s="4" t="str">
        <f>IFERROR(IF(VALUE(LEFT($E2108,5))&gt;50000,"",_xlfn.XLOOKUP(IF(VALUE(LEFT($E2108,2))&gt;9,VALUE(LEFT($E2108,2)),"0"&amp;VALUE(LEFT($E2108,2))),Sheet1!$E:$E,Sheet1!$F:$F)),"")</f>
        <v>東京都</v>
      </c>
      <c r="G2108" s="4" t="str">
        <f t="shared" si="65"/>
        <v>私立</v>
      </c>
      <c r="H2108" s="7" t="str">
        <f>IF($D2108="上記以外の高等学校等",_xlfn.XLOOKUP(IF(VALUE(LEFT($E2108,2))&gt;10,VALUE(LEFT($E2108,2)),"0"&amp;VALUE(LEFT($E2108,2))),Sheet1!$E:$E,Sheet1!$F:$F)&amp;"所在の"&amp;$D2108,IF(OR($B2108=1,$B2108=2),$D2108&amp;$C2108,IF($B2108=3,$D2108&amp;"学校",IF($B2108=6,_xlfn.TEXTBEFORE($D2108,"高専")&amp;$C2108,IF($B2108=8,$C2108&amp;"（"&amp;$D2108&amp;"）",IF($B2108=9,$D2108,""))))))</f>
        <v>宝仙学園高等学校</v>
      </c>
    </row>
    <row r="2109" spans="1:8">
      <c r="A2109" s="4">
        <v>7</v>
      </c>
      <c r="B2109" s="7">
        <v>1</v>
      </c>
      <c r="C2109" s="7" t="str">
        <f t="shared" si="64"/>
        <v>高等学校</v>
      </c>
      <c r="D2109" s="7" t="s">
        <v>7545</v>
      </c>
      <c r="E2109" s="8" t="s">
        <v>7546</v>
      </c>
      <c r="F2109" s="4" t="str">
        <f>IFERROR(IF(VALUE(LEFT($E2109,5))&gt;50000,"",_xlfn.XLOOKUP(IF(VALUE(LEFT($E2109,2))&gt;9,VALUE(LEFT($E2109,2)),"0"&amp;VALUE(LEFT($E2109,2))),Sheet1!$E:$E,Sheet1!$F:$F)),"")</f>
        <v>東京都</v>
      </c>
      <c r="G2109" s="4" t="str">
        <f t="shared" si="65"/>
        <v>私立</v>
      </c>
      <c r="H2109" s="7" t="str">
        <f>IF($D2109="上記以外の高等学校等",_xlfn.XLOOKUP(IF(VALUE(LEFT($E2109,2))&gt;10,VALUE(LEFT($E2109,2)),"0"&amp;VALUE(LEFT($E2109,2))),Sheet1!$E:$E,Sheet1!$F:$F)&amp;"所在の"&amp;$D2109,IF(OR($B2109=1,$B2109=2),$D2109&amp;$C2109,IF($B2109=3,$D2109&amp;"学校",IF($B2109=6,_xlfn.TEXTBEFORE($D2109,"高専")&amp;$C2109,IF($B2109=8,$C2109&amp;"（"&amp;$D2109&amp;"）",IF($B2109=9,$D2109,""))))))</f>
        <v>堀越高等学校</v>
      </c>
    </row>
    <row r="2110" spans="1:8">
      <c r="A2110" s="4">
        <v>7</v>
      </c>
      <c r="B2110" s="7">
        <v>1</v>
      </c>
      <c r="C2110" s="7" t="str">
        <f t="shared" si="64"/>
        <v>高等学校</v>
      </c>
      <c r="D2110" s="7" t="s">
        <v>7543</v>
      </c>
      <c r="E2110" s="8" t="s">
        <v>7544</v>
      </c>
      <c r="F2110" s="4" t="str">
        <f>IFERROR(IF(VALUE(LEFT($E2110,5))&gt;50000,"",_xlfn.XLOOKUP(IF(VALUE(LEFT($E2110,2))&gt;9,VALUE(LEFT($E2110,2)),"0"&amp;VALUE(LEFT($E2110,2))),Sheet1!$E:$E,Sheet1!$F:$F)),"")</f>
        <v>東京都</v>
      </c>
      <c r="G2110" s="4" t="str">
        <f t="shared" si="65"/>
        <v>私立</v>
      </c>
      <c r="H2110" s="7" t="str">
        <f>IF($D2110="上記以外の高等学校等",_xlfn.XLOOKUP(IF(VALUE(LEFT($E2110,2))&gt;10,VALUE(LEFT($E2110,2)),"0"&amp;VALUE(LEFT($E2110,2))),Sheet1!$E:$E,Sheet1!$F:$F)&amp;"所在の"&amp;$D2110,IF(OR($B2110=1,$B2110=2),$D2110&amp;$C2110,IF($B2110=3,$D2110&amp;"学校",IF($B2110=6,_xlfn.TEXTBEFORE($D2110,"高専")&amp;$C2110,IF($B2110=8,$C2110&amp;"（"&amp;$D2110&amp;"）",IF($B2110=9,$D2110,""))))))</f>
        <v>明治大学付属中野高等学校</v>
      </c>
    </row>
    <row r="2111" spans="1:8">
      <c r="A2111" s="4">
        <v>7</v>
      </c>
      <c r="B2111" s="7">
        <v>1</v>
      </c>
      <c r="C2111" s="7" t="str">
        <f t="shared" si="64"/>
        <v>高等学校</v>
      </c>
      <c r="D2111" s="7" t="s">
        <v>7541</v>
      </c>
      <c r="E2111" s="8" t="s">
        <v>7542</v>
      </c>
      <c r="F2111" s="4" t="str">
        <f>IFERROR(IF(VALUE(LEFT($E2111,5))&gt;50000,"",_xlfn.XLOOKUP(IF(VALUE(LEFT($E2111,2))&gt;9,VALUE(LEFT($E2111,2)),"0"&amp;VALUE(LEFT($E2111,2))),Sheet1!$E:$E,Sheet1!$F:$F)),"")</f>
        <v>東京都</v>
      </c>
      <c r="G2111" s="4" t="str">
        <f t="shared" si="65"/>
        <v>私立</v>
      </c>
      <c r="H2111" s="7" t="str">
        <f>IF($D2111="上記以外の高等学校等",_xlfn.XLOOKUP(IF(VALUE(LEFT($E2111,2))&gt;10,VALUE(LEFT($E2111,2)),"0"&amp;VALUE(LEFT($E2111,2))),Sheet1!$E:$E,Sheet1!$F:$F)&amp;"所在の"&amp;$D2111,IF(OR($B2111=1,$B2111=2),$D2111&amp;$C2111,IF($B2111=3,$D2111&amp;"学校",IF($B2111=6,_xlfn.TEXTBEFORE($D2111,"高専")&amp;$C2111,IF($B2111=8,$C2111&amp;"（"&amp;$D2111&amp;"）",IF($B2111=9,$D2111,""))))))</f>
        <v>杉並学院高等学校</v>
      </c>
    </row>
    <row r="2112" spans="1:8">
      <c r="A2112" s="4">
        <v>7</v>
      </c>
      <c r="B2112" s="7">
        <v>1</v>
      </c>
      <c r="C2112" s="7" t="str">
        <f t="shared" si="64"/>
        <v>高等学校</v>
      </c>
      <c r="D2112" s="7" t="s">
        <v>7539</v>
      </c>
      <c r="E2112" s="8" t="s">
        <v>7540</v>
      </c>
      <c r="F2112" s="4" t="str">
        <f>IFERROR(IF(VALUE(LEFT($E2112,5))&gt;50000,"",_xlfn.XLOOKUP(IF(VALUE(LEFT($E2112,2))&gt;9,VALUE(LEFT($E2112,2)),"0"&amp;VALUE(LEFT($E2112,2))),Sheet1!$E:$E,Sheet1!$F:$F)),"")</f>
        <v>東京都</v>
      </c>
      <c r="G2112" s="4" t="str">
        <f t="shared" si="65"/>
        <v>私立</v>
      </c>
      <c r="H2112" s="7" t="str">
        <f>IF($D2112="上記以外の高等学校等",_xlfn.XLOOKUP(IF(VALUE(LEFT($E2112,2))&gt;10,VALUE(LEFT($E2112,2)),"0"&amp;VALUE(LEFT($E2112,2))),Sheet1!$E:$E,Sheet1!$F:$F)&amp;"所在の"&amp;$D2112,IF(OR($B2112=1,$B2112=2),$D2112&amp;$C2112,IF($B2112=3,$D2112&amp;"学校",IF($B2112=6,_xlfn.TEXTBEFORE($D2112,"高専")&amp;$C2112,IF($B2112=8,$C2112&amp;"（"&amp;$D2112&amp;"）",IF($B2112=9,$D2112,""))))))</f>
        <v>光塩女子学院高等科高等学校</v>
      </c>
    </row>
    <row r="2113" spans="1:8">
      <c r="A2113" s="4">
        <v>7</v>
      </c>
      <c r="B2113" s="7">
        <v>1</v>
      </c>
      <c r="C2113" s="7" t="str">
        <f t="shared" si="64"/>
        <v>高等学校</v>
      </c>
      <c r="D2113" s="7" t="s">
        <v>7537</v>
      </c>
      <c r="E2113" s="8" t="s">
        <v>7538</v>
      </c>
      <c r="F2113" s="4" t="str">
        <f>IFERROR(IF(VALUE(LEFT($E2113,5))&gt;50000,"",_xlfn.XLOOKUP(IF(VALUE(LEFT($E2113,2))&gt;9,VALUE(LEFT($E2113,2)),"0"&amp;VALUE(LEFT($E2113,2))),Sheet1!$E:$E,Sheet1!$F:$F)),"")</f>
        <v>東京都</v>
      </c>
      <c r="G2113" s="4" t="str">
        <f t="shared" si="65"/>
        <v>私立</v>
      </c>
      <c r="H2113" s="7" t="str">
        <f>IF($D2113="上記以外の高等学校等",_xlfn.XLOOKUP(IF(VALUE(LEFT($E2113,2))&gt;10,VALUE(LEFT($E2113,2)),"0"&amp;VALUE(LEFT($E2113,2))),Sheet1!$E:$E,Sheet1!$F:$F)&amp;"所在の"&amp;$D2113,IF(OR($B2113=1,$B2113=2),$D2113&amp;$C2113,IF($B2113=3,$D2113&amp;"学校",IF($B2113=6,_xlfn.TEXTBEFORE($D2113,"高専")&amp;$C2113,IF($B2113=8,$C2113&amp;"（"&amp;$D2113&amp;"）",IF($B2113=9,$D2113,""))))))</f>
        <v>佼成学園高等学校</v>
      </c>
    </row>
    <row r="2114" spans="1:8">
      <c r="A2114" s="4">
        <v>7</v>
      </c>
      <c r="B2114" s="7">
        <v>1</v>
      </c>
      <c r="C2114" s="7" t="str">
        <f t="shared" si="64"/>
        <v>高等学校</v>
      </c>
      <c r="D2114" s="7" t="s">
        <v>7535</v>
      </c>
      <c r="E2114" s="8" t="s">
        <v>7536</v>
      </c>
      <c r="F2114" s="4" t="str">
        <f>IFERROR(IF(VALUE(LEFT($E2114,5))&gt;50000,"",_xlfn.XLOOKUP(IF(VALUE(LEFT($E2114,2))&gt;9,VALUE(LEFT($E2114,2)),"0"&amp;VALUE(LEFT($E2114,2))),Sheet1!$E:$E,Sheet1!$F:$F)),"")</f>
        <v>東京都</v>
      </c>
      <c r="G2114" s="4" t="str">
        <f t="shared" si="65"/>
        <v>私立</v>
      </c>
      <c r="H2114" s="7" t="str">
        <f>IF($D2114="上記以外の高等学校等",_xlfn.XLOOKUP(IF(VALUE(LEFT($E2114,2))&gt;10,VALUE(LEFT($E2114,2)),"0"&amp;VALUE(LEFT($E2114,2))),Sheet1!$E:$E,Sheet1!$F:$F)&amp;"所在の"&amp;$D2114,IF(OR($B2114=1,$B2114=2),$D2114&amp;$C2114,IF($B2114=3,$D2114&amp;"学校",IF($B2114=6,_xlfn.TEXTBEFORE($D2114,"高専")&amp;$C2114,IF($B2114=8,$C2114&amp;"（"&amp;$D2114&amp;"）",IF($B2114=9,$D2114,""))))))</f>
        <v>國學院大學久我山高等学校</v>
      </c>
    </row>
    <row r="2115" spans="1:8">
      <c r="A2115" s="4">
        <v>7</v>
      </c>
      <c r="B2115" s="7">
        <v>1</v>
      </c>
      <c r="C2115" s="7" t="str">
        <f t="shared" ref="C2115:C2178" si="66">IF($B2115=1,"高等学校",IF($B2115=2,"中等教育学校",IF($B2115=3,"特別支援学校",IF($B2115=6,"高等専門学校",IF($B2115=8,"高等学校卒業程度認定試験等","")))))</f>
        <v>高等学校</v>
      </c>
      <c r="D2115" s="7" t="s">
        <v>7533</v>
      </c>
      <c r="E2115" s="8" t="s">
        <v>7534</v>
      </c>
      <c r="F2115" s="4" t="str">
        <f>IFERROR(IF(VALUE(LEFT($E2115,5))&gt;50000,"",_xlfn.XLOOKUP(IF(VALUE(LEFT($E2115,2))&gt;9,VALUE(LEFT($E2115,2)),"0"&amp;VALUE(LEFT($E2115,2))),Sheet1!$E:$E,Sheet1!$F:$F)),"")</f>
        <v>東京都</v>
      </c>
      <c r="G2115" s="4" t="str">
        <f t="shared" ref="G2115:G2178" si="67">IF($A2115=1,"国立",IF($A2115=7,"私立",IF($A2115&lt;7,"公立","")))</f>
        <v>私立</v>
      </c>
      <c r="H2115" s="7" t="str">
        <f>IF($D2115="上記以外の高等学校等",_xlfn.XLOOKUP(IF(VALUE(LEFT($E2115,2))&gt;10,VALUE(LEFT($E2115,2)),"0"&amp;VALUE(LEFT($E2115,2))),Sheet1!$E:$E,Sheet1!$F:$F)&amp;"所在の"&amp;$D2115,IF(OR($B2115=1,$B2115=2),$D2115&amp;$C2115,IF($B2115=3,$D2115&amp;"学校",IF($B2115=6,_xlfn.TEXTBEFORE($D2115,"高専")&amp;$C2115,IF($B2115=8,$C2115&amp;"（"&amp;$D2115&amp;"）",IF($B2115=9,$D2115,""))))))</f>
        <v>文化学園大学杉並高等学校</v>
      </c>
    </row>
    <row r="2116" spans="1:8">
      <c r="A2116" s="4">
        <v>7</v>
      </c>
      <c r="B2116" s="7">
        <v>1</v>
      </c>
      <c r="C2116" s="7" t="str">
        <f t="shared" si="66"/>
        <v>高等学校</v>
      </c>
      <c r="D2116" s="7" t="s">
        <v>7531</v>
      </c>
      <c r="E2116" s="8" t="s">
        <v>7532</v>
      </c>
      <c r="F2116" s="4" t="str">
        <f>IFERROR(IF(VALUE(LEFT($E2116,5))&gt;50000,"",_xlfn.XLOOKUP(IF(VALUE(LEFT($E2116,2))&gt;9,VALUE(LEFT($E2116,2)),"0"&amp;VALUE(LEFT($E2116,2))),Sheet1!$E:$E,Sheet1!$F:$F)),"")</f>
        <v>東京都</v>
      </c>
      <c r="G2116" s="4" t="str">
        <f t="shared" si="67"/>
        <v>私立</v>
      </c>
      <c r="H2116" s="7" t="str">
        <f>IF($D2116="上記以外の高等学校等",_xlfn.XLOOKUP(IF(VALUE(LEFT($E2116,2))&gt;10,VALUE(LEFT($E2116,2)),"0"&amp;VALUE(LEFT($E2116,2))),Sheet1!$E:$E,Sheet1!$F:$F)&amp;"所在の"&amp;$D2116,IF(OR($B2116=1,$B2116=2),$D2116&amp;$C2116,IF($B2116=3,$D2116&amp;"学校",IF($B2116=6,_xlfn.TEXTBEFORE($D2116,"高専")&amp;$C2116,IF($B2116=8,$C2116&amp;"（"&amp;$D2116&amp;"）",IF($B2116=9,$D2116,""))))))</f>
        <v>女子美術大学付属高等学校</v>
      </c>
    </row>
    <row r="2117" spans="1:8">
      <c r="A2117" s="4">
        <v>7</v>
      </c>
      <c r="B2117" s="7">
        <v>1</v>
      </c>
      <c r="C2117" s="7" t="str">
        <f t="shared" si="66"/>
        <v>高等学校</v>
      </c>
      <c r="D2117" s="7" t="s">
        <v>7529</v>
      </c>
      <c r="E2117" s="8" t="s">
        <v>7530</v>
      </c>
      <c r="F2117" s="4" t="str">
        <f>IFERROR(IF(VALUE(LEFT($E2117,5))&gt;50000,"",_xlfn.XLOOKUP(IF(VALUE(LEFT($E2117,2))&gt;9,VALUE(LEFT($E2117,2)),"0"&amp;VALUE(LEFT($E2117,2))),Sheet1!$E:$E,Sheet1!$F:$F)),"")</f>
        <v>東京都</v>
      </c>
      <c r="G2117" s="4" t="str">
        <f t="shared" si="67"/>
        <v>私立</v>
      </c>
      <c r="H2117" s="7" t="str">
        <f>IF($D2117="上記以外の高等学校等",_xlfn.XLOOKUP(IF(VALUE(LEFT($E2117,2))&gt;10,VALUE(LEFT($E2117,2)),"0"&amp;VALUE(LEFT($E2117,2))),Sheet1!$E:$E,Sheet1!$F:$F)&amp;"所在の"&amp;$D2117,IF(OR($B2117=1,$B2117=2),$D2117&amp;$C2117,IF($B2117=3,$D2117&amp;"学校",IF($B2117=6,_xlfn.TEXTBEFORE($D2117,"高専")&amp;$C2117,IF($B2117=8,$C2117&amp;"（"&amp;$D2117&amp;"）",IF($B2117=9,$D2117,""))))))</f>
        <v>専修大学附属高等学校</v>
      </c>
    </row>
    <row r="2118" spans="1:8">
      <c r="A2118" s="4">
        <v>7</v>
      </c>
      <c r="B2118" s="7">
        <v>1</v>
      </c>
      <c r="C2118" s="7" t="str">
        <f t="shared" si="66"/>
        <v>高等学校</v>
      </c>
      <c r="D2118" s="7" t="s">
        <v>7527</v>
      </c>
      <c r="E2118" s="8" t="s">
        <v>7528</v>
      </c>
      <c r="F2118" s="4" t="str">
        <f>IFERROR(IF(VALUE(LEFT($E2118,5))&gt;50000,"",_xlfn.XLOOKUP(IF(VALUE(LEFT($E2118,2))&gt;9,VALUE(LEFT($E2118,2)),"0"&amp;VALUE(LEFT($E2118,2))),Sheet1!$E:$E,Sheet1!$F:$F)),"")</f>
        <v>東京都</v>
      </c>
      <c r="G2118" s="4" t="str">
        <f t="shared" si="67"/>
        <v>私立</v>
      </c>
      <c r="H2118" s="7" t="str">
        <f>IF($D2118="上記以外の高等学校等",_xlfn.XLOOKUP(IF(VALUE(LEFT($E2118,2))&gt;10,VALUE(LEFT($E2118,2)),"0"&amp;VALUE(LEFT($E2118,2))),Sheet1!$E:$E,Sheet1!$F:$F)&amp;"所在の"&amp;$D2118,IF(OR($B2118=1,$B2118=2),$D2118&amp;$C2118,IF($B2118=3,$D2118&amp;"学校",IF($B2118=6,_xlfn.TEXTBEFORE($D2118,"高専")&amp;$C2118,IF($B2118=8,$C2118&amp;"（"&amp;$D2118&amp;"）",IF($B2118=9,$D2118,""))))))</f>
        <v>中央大学杉並高等学校</v>
      </c>
    </row>
    <row r="2119" spans="1:8">
      <c r="A2119" s="4">
        <v>7</v>
      </c>
      <c r="B2119" s="7">
        <v>1</v>
      </c>
      <c r="C2119" s="7" t="str">
        <f t="shared" si="66"/>
        <v>高等学校</v>
      </c>
      <c r="D2119" s="7" t="s">
        <v>7525</v>
      </c>
      <c r="E2119" s="8" t="s">
        <v>7526</v>
      </c>
      <c r="F2119" s="4" t="str">
        <f>IFERROR(IF(VALUE(LEFT($E2119,5))&gt;50000,"",_xlfn.XLOOKUP(IF(VALUE(LEFT($E2119,2))&gt;9,VALUE(LEFT($E2119,2)),"0"&amp;VALUE(LEFT($E2119,2))),Sheet1!$E:$E,Sheet1!$F:$F)),"")</f>
        <v>東京都</v>
      </c>
      <c r="G2119" s="4" t="str">
        <f t="shared" si="67"/>
        <v>私立</v>
      </c>
      <c r="H2119" s="7" t="str">
        <f>IF($D2119="上記以外の高等学校等",_xlfn.XLOOKUP(IF(VALUE(LEFT($E2119,2))&gt;10,VALUE(LEFT($E2119,2)),"0"&amp;VALUE(LEFT($E2119,2))),Sheet1!$E:$E,Sheet1!$F:$F)&amp;"所在の"&amp;$D2119,IF(OR($B2119=1,$B2119=2),$D2119&amp;$C2119,IF($B2119=3,$D2119&amp;"学校",IF($B2119=6,_xlfn.TEXTBEFORE($D2119,"高専")&amp;$C2119,IF($B2119=8,$C2119&amp;"（"&amp;$D2119&amp;"）",IF($B2119=9,$D2119,""))))))</f>
        <v>東京立正高等学校</v>
      </c>
    </row>
    <row r="2120" spans="1:8">
      <c r="A2120" s="4">
        <v>7</v>
      </c>
      <c r="B2120" s="7">
        <v>1</v>
      </c>
      <c r="C2120" s="7" t="str">
        <f t="shared" si="66"/>
        <v>高等学校</v>
      </c>
      <c r="D2120" s="7" t="s">
        <v>7523</v>
      </c>
      <c r="E2120" s="8" t="s">
        <v>7524</v>
      </c>
      <c r="F2120" s="4" t="str">
        <f>IFERROR(IF(VALUE(LEFT($E2120,5))&gt;50000,"",_xlfn.XLOOKUP(IF(VALUE(LEFT($E2120,2))&gt;9,VALUE(LEFT($E2120,2)),"0"&amp;VALUE(LEFT($E2120,2))),Sheet1!$E:$E,Sheet1!$F:$F)),"")</f>
        <v>東京都</v>
      </c>
      <c r="G2120" s="4" t="str">
        <f t="shared" si="67"/>
        <v>私立</v>
      </c>
      <c r="H2120" s="7" t="str">
        <f>IF($D2120="上記以外の高等学校等",_xlfn.XLOOKUP(IF(VALUE(LEFT($E2120,2))&gt;10,VALUE(LEFT($E2120,2)),"0"&amp;VALUE(LEFT($E2120,2))),Sheet1!$E:$E,Sheet1!$F:$F)&amp;"所在の"&amp;$D2120,IF(OR($B2120=1,$B2120=2),$D2120&amp;$C2120,IF($B2120=3,$D2120&amp;"学校",IF($B2120=6,_xlfn.TEXTBEFORE($D2120,"高専")&amp;$C2120,IF($B2120=8,$C2120&amp;"（"&amp;$D2120&amp;"）",IF($B2120=9,$D2120,""))))))</f>
        <v>日本大学第二高等学校</v>
      </c>
    </row>
    <row r="2121" spans="1:8">
      <c r="A2121" s="4">
        <v>7</v>
      </c>
      <c r="B2121" s="7">
        <v>1</v>
      </c>
      <c r="C2121" s="7" t="str">
        <f t="shared" si="66"/>
        <v>高等学校</v>
      </c>
      <c r="D2121" s="7" t="s">
        <v>7521</v>
      </c>
      <c r="E2121" s="8" t="s">
        <v>7522</v>
      </c>
      <c r="F2121" s="4" t="str">
        <f>IFERROR(IF(VALUE(LEFT($E2121,5))&gt;50000,"",_xlfn.XLOOKUP(IF(VALUE(LEFT($E2121,2))&gt;9,VALUE(LEFT($E2121,2)),"0"&amp;VALUE(LEFT($E2121,2))),Sheet1!$E:$E,Sheet1!$F:$F)),"")</f>
        <v>東京都</v>
      </c>
      <c r="G2121" s="4" t="str">
        <f t="shared" si="67"/>
        <v>私立</v>
      </c>
      <c r="H2121" s="7" t="str">
        <f>IF($D2121="上記以外の高等学校等",_xlfn.XLOOKUP(IF(VALUE(LEFT($E2121,2))&gt;10,VALUE(LEFT($E2121,2)),"0"&amp;VALUE(LEFT($E2121,2))),Sheet1!$E:$E,Sheet1!$F:$F)&amp;"所在の"&amp;$D2121,IF(OR($B2121=1,$B2121=2),$D2121&amp;$C2121,IF($B2121=3,$D2121&amp;"学校",IF($B2121=6,_xlfn.TEXTBEFORE($D2121,"高専")&amp;$C2121,IF($B2121=8,$C2121&amp;"（"&amp;$D2121&amp;"）",IF($B2121=9,$D2121,""))))))</f>
        <v>日本大学鶴ケ丘高等学校</v>
      </c>
    </row>
    <row r="2122" spans="1:8">
      <c r="A2122" s="4">
        <v>7</v>
      </c>
      <c r="B2122" s="7">
        <v>1</v>
      </c>
      <c r="C2122" s="7" t="str">
        <f t="shared" si="66"/>
        <v>高等学校</v>
      </c>
      <c r="D2122" s="7" t="s">
        <v>7519</v>
      </c>
      <c r="E2122" s="8" t="s">
        <v>7520</v>
      </c>
      <c r="F2122" s="4" t="str">
        <f>IFERROR(IF(VALUE(LEFT($E2122,5))&gt;50000,"",_xlfn.XLOOKUP(IF(VALUE(LEFT($E2122,2))&gt;9,VALUE(LEFT($E2122,2)),"0"&amp;VALUE(LEFT($E2122,2))),Sheet1!$E:$E,Sheet1!$F:$F)),"")</f>
        <v>東京都</v>
      </c>
      <c r="G2122" s="4" t="str">
        <f t="shared" si="67"/>
        <v>私立</v>
      </c>
      <c r="H2122" s="7" t="str">
        <f>IF($D2122="上記以外の高等学校等",_xlfn.XLOOKUP(IF(VALUE(LEFT($E2122,2))&gt;10,VALUE(LEFT($E2122,2)),"0"&amp;VALUE(LEFT($E2122,2))),Sheet1!$E:$E,Sheet1!$F:$F)&amp;"所在の"&amp;$D2122,IF(OR($B2122=1,$B2122=2),$D2122&amp;$C2122,IF($B2122=3,$D2122&amp;"学校",IF($B2122=6,_xlfn.TEXTBEFORE($D2122,"高専")&amp;$C2122,IF($B2122=8,$C2122&amp;"（"&amp;$D2122&amp;"）",IF($B2122=9,$D2122,""))))))</f>
        <v>立教女学院高等学校</v>
      </c>
    </row>
    <row r="2123" spans="1:8">
      <c r="A2123" s="4">
        <v>7</v>
      </c>
      <c r="B2123" s="7">
        <v>1</v>
      </c>
      <c r="C2123" s="7" t="str">
        <f t="shared" si="66"/>
        <v>高等学校</v>
      </c>
      <c r="D2123" s="7" t="s">
        <v>7517</v>
      </c>
      <c r="E2123" s="8" t="s">
        <v>7518</v>
      </c>
      <c r="F2123" s="4" t="str">
        <f>IFERROR(IF(VALUE(LEFT($E2123,5))&gt;50000,"",_xlfn.XLOOKUP(IF(VALUE(LEFT($E2123,2))&gt;9,VALUE(LEFT($E2123,2)),"0"&amp;VALUE(LEFT($E2123,2))),Sheet1!$E:$E,Sheet1!$F:$F)),"")</f>
        <v>東京都</v>
      </c>
      <c r="G2123" s="4" t="str">
        <f t="shared" si="67"/>
        <v>私立</v>
      </c>
      <c r="H2123" s="7" t="str">
        <f>IF($D2123="上記以外の高等学校等",_xlfn.XLOOKUP(IF(VALUE(LEFT($E2123,2))&gt;10,VALUE(LEFT($E2123,2)),"0"&amp;VALUE(LEFT($E2123,2))),Sheet1!$E:$E,Sheet1!$F:$F)&amp;"所在の"&amp;$D2123,IF(OR($B2123=1,$B2123=2),$D2123&amp;$C2123,IF($B2123=3,$D2123&amp;"学校",IF($B2123=6,_xlfn.TEXTBEFORE($D2123,"高専")&amp;$C2123,IF($B2123=8,$C2123&amp;"（"&amp;$D2123&amp;"）",IF($B2123=9,$D2123,""))))))</f>
        <v>川村高等学校</v>
      </c>
    </row>
    <row r="2124" spans="1:8">
      <c r="A2124" s="4">
        <v>7</v>
      </c>
      <c r="B2124" s="7">
        <v>1</v>
      </c>
      <c r="C2124" s="7" t="str">
        <f t="shared" si="66"/>
        <v>高等学校</v>
      </c>
      <c r="D2124" s="7" t="s">
        <v>7515</v>
      </c>
      <c r="E2124" s="8" t="s">
        <v>7516</v>
      </c>
      <c r="F2124" s="4" t="str">
        <f>IFERROR(IF(VALUE(LEFT($E2124,5))&gt;50000,"",_xlfn.XLOOKUP(IF(VALUE(LEFT($E2124,2))&gt;9,VALUE(LEFT($E2124,2)),"0"&amp;VALUE(LEFT($E2124,2))),Sheet1!$E:$E,Sheet1!$F:$F)),"")</f>
        <v>東京都</v>
      </c>
      <c r="G2124" s="4" t="str">
        <f t="shared" si="67"/>
        <v>私立</v>
      </c>
      <c r="H2124" s="7" t="str">
        <f>IF($D2124="上記以外の高等学校等",_xlfn.XLOOKUP(IF(VALUE(LEFT($E2124,2))&gt;10,VALUE(LEFT($E2124,2)),"0"&amp;VALUE(LEFT($E2124,2))),Sheet1!$E:$E,Sheet1!$F:$F)&amp;"所在の"&amp;$D2124,IF(OR($B2124=1,$B2124=2),$D2124&amp;$C2124,IF($B2124=3,$D2124&amp;"学校",IF($B2124=6,_xlfn.TEXTBEFORE($D2124,"高専")&amp;$C2124,IF($B2124=8,$C2124&amp;"（"&amp;$D2124&amp;"）",IF($B2124=9,$D2124,""))))))</f>
        <v>芝浦工業大学附属高等学校</v>
      </c>
    </row>
    <row r="2125" spans="1:8">
      <c r="A2125" s="4">
        <v>7</v>
      </c>
      <c r="B2125" s="7">
        <v>1</v>
      </c>
      <c r="C2125" s="7" t="str">
        <f t="shared" si="66"/>
        <v>高等学校</v>
      </c>
      <c r="D2125" s="7" t="s">
        <v>7513</v>
      </c>
      <c r="E2125" s="8" t="s">
        <v>7514</v>
      </c>
      <c r="F2125" s="4" t="str">
        <f>IFERROR(IF(VALUE(LEFT($E2125,5))&gt;50000,"",_xlfn.XLOOKUP(IF(VALUE(LEFT($E2125,2))&gt;9,VALUE(LEFT($E2125,2)),"0"&amp;VALUE(LEFT($E2125,2))),Sheet1!$E:$E,Sheet1!$F:$F)),"")</f>
        <v>東京都</v>
      </c>
      <c r="G2125" s="4" t="str">
        <f t="shared" si="67"/>
        <v>私立</v>
      </c>
      <c r="H2125" s="7" t="str">
        <f>IF($D2125="上記以外の高等学校等",_xlfn.XLOOKUP(IF(VALUE(LEFT($E2125,2))&gt;10,VALUE(LEFT($E2125,2)),"0"&amp;VALUE(LEFT($E2125,2))),Sheet1!$E:$E,Sheet1!$F:$F)&amp;"所在の"&amp;$D2125,IF(OR($B2125=1,$B2125=2),$D2125&amp;$C2125,IF($B2125=3,$D2125&amp;"学校",IF($B2125=6,_xlfn.TEXTBEFORE($D2125,"高専")&amp;$C2125,IF($B2125=8,$C2125&amp;"（"&amp;$D2125&amp;"）",IF($B2125=9,$D2125,""))))))</f>
        <v>十文字高等学校</v>
      </c>
    </row>
    <row r="2126" spans="1:8">
      <c r="A2126" s="4">
        <v>7</v>
      </c>
      <c r="B2126" s="7">
        <v>1</v>
      </c>
      <c r="C2126" s="7" t="str">
        <f t="shared" si="66"/>
        <v>高等学校</v>
      </c>
      <c r="D2126" s="7" t="s">
        <v>7511</v>
      </c>
      <c r="E2126" s="8" t="s">
        <v>7512</v>
      </c>
      <c r="F2126" s="4" t="str">
        <f>IFERROR(IF(VALUE(LEFT($E2126,5))&gt;50000,"",_xlfn.XLOOKUP(IF(VALUE(LEFT($E2126,2))&gt;9,VALUE(LEFT($E2126,2)),"0"&amp;VALUE(LEFT($E2126,2))),Sheet1!$E:$E,Sheet1!$F:$F)),"")</f>
        <v>東京都</v>
      </c>
      <c r="G2126" s="4" t="str">
        <f t="shared" si="67"/>
        <v>私立</v>
      </c>
      <c r="H2126" s="7" t="str">
        <f>IF($D2126="上記以外の高等学校等",_xlfn.XLOOKUP(IF(VALUE(LEFT($E2126,2))&gt;10,VALUE(LEFT($E2126,2)),"0"&amp;VALUE(LEFT($E2126,2))),Sheet1!$E:$E,Sheet1!$F:$F)&amp;"所在の"&amp;$D2126,IF(OR($B2126=1,$B2126=2),$D2126&amp;$C2126,IF($B2126=3,$D2126&amp;"学校",IF($B2126=6,_xlfn.TEXTBEFORE($D2126,"高専")&amp;$C2126,IF($B2126=8,$C2126&amp;"（"&amp;$D2126&amp;"）",IF($B2126=9,$D2126,""))))))</f>
        <v>城西大学附属城西高等学校</v>
      </c>
    </row>
    <row r="2127" spans="1:8">
      <c r="A2127" s="4">
        <v>7</v>
      </c>
      <c r="B2127" s="7">
        <v>1</v>
      </c>
      <c r="C2127" s="7" t="str">
        <f t="shared" si="66"/>
        <v>高等学校</v>
      </c>
      <c r="D2127" s="7" t="s">
        <v>7509</v>
      </c>
      <c r="E2127" s="8" t="s">
        <v>7510</v>
      </c>
      <c r="F2127" s="4" t="str">
        <f>IFERROR(IF(VALUE(LEFT($E2127,5))&gt;50000,"",_xlfn.XLOOKUP(IF(VALUE(LEFT($E2127,2))&gt;9,VALUE(LEFT($E2127,2)),"0"&amp;VALUE(LEFT($E2127,2))),Sheet1!$E:$E,Sheet1!$F:$F)),"")</f>
        <v>東京都</v>
      </c>
      <c r="G2127" s="4" t="str">
        <f t="shared" si="67"/>
        <v>私立</v>
      </c>
      <c r="H2127" s="7" t="str">
        <f>IF($D2127="上記以外の高等学校等",_xlfn.XLOOKUP(IF(VALUE(LEFT($E2127,2))&gt;10,VALUE(LEFT($E2127,2)),"0"&amp;VALUE(LEFT($E2127,2))),Sheet1!$E:$E,Sheet1!$F:$F)&amp;"所在の"&amp;$D2127,IF(OR($B2127=1,$B2127=2),$D2127&amp;$C2127,IF($B2127=3,$D2127&amp;"学校",IF($B2127=6,_xlfn.TEXTBEFORE($D2127,"高専")&amp;$C2127,IF($B2127=8,$C2127&amp;"（"&amp;$D2127&amp;"）",IF($B2127=9,$D2127,""))))))</f>
        <v>昭和鉄道高等学校</v>
      </c>
    </row>
    <row r="2128" spans="1:8">
      <c r="A2128" s="4">
        <v>7</v>
      </c>
      <c r="B2128" s="7">
        <v>1</v>
      </c>
      <c r="C2128" s="7" t="str">
        <f t="shared" si="66"/>
        <v>高等学校</v>
      </c>
      <c r="D2128" s="7" t="s">
        <v>7507</v>
      </c>
      <c r="E2128" s="8" t="s">
        <v>7508</v>
      </c>
      <c r="F2128" s="4" t="str">
        <f>IFERROR(IF(VALUE(LEFT($E2128,5))&gt;50000,"",_xlfn.XLOOKUP(IF(VALUE(LEFT($E2128,2))&gt;9,VALUE(LEFT($E2128,2)),"0"&amp;VALUE(LEFT($E2128,2))),Sheet1!$E:$E,Sheet1!$F:$F)),"")</f>
        <v>東京都</v>
      </c>
      <c r="G2128" s="4" t="str">
        <f t="shared" si="67"/>
        <v>私立</v>
      </c>
      <c r="H2128" s="7" t="str">
        <f>IF($D2128="上記以外の高等学校等",_xlfn.XLOOKUP(IF(VALUE(LEFT($E2128,2))&gt;10,VALUE(LEFT($E2128,2)),"0"&amp;VALUE(LEFT($E2128,2))),Sheet1!$E:$E,Sheet1!$F:$F)&amp;"所在の"&amp;$D2128,IF(OR($B2128=1,$B2128=2),$D2128&amp;$C2128,IF($B2128=3,$D2128&amp;"学校",IF($B2128=6,_xlfn.TEXTBEFORE($D2128,"高専")&amp;$C2128,IF($B2128=8,$C2128&amp;"（"&amp;$D2128&amp;"）",IF($B2128=9,$D2128,""))))))</f>
        <v>巣鴨高等学校</v>
      </c>
    </row>
    <row r="2129" spans="1:8">
      <c r="A2129" s="4">
        <v>7</v>
      </c>
      <c r="B2129" s="7">
        <v>1</v>
      </c>
      <c r="C2129" s="7" t="str">
        <f t="shared" si="66"/>
        <v>高等学校</v>
      </c>
      <c r="D2129" s="7" t="s">
        <v>7505</v>
      </c>
      <c r="E2129" s="8" t="s">
        <v>7506</v>
      </c>
      <c r="F2129" s="4" t="str">
        <f>IFERROR(IF(VALUE(LEFT($E2129,5))&gt;50000,"",_xlfn.XLOOKUP(IF(VALUE(LEFT($E2129,2))&gt;9,VALUE(LEFT($E2129,2)),"0"&amp;VALUE(LEFT($E2129,2))),Sheet1!$E:$E,Sheet1!$F:$F)),"")</f>
        <v>東京都</v>
      </c>
      <c r="G2129" s="4" t="str">
        <f t="shared" si="67"/>
        <v>私立</v>
      </c>
      <c r="H2129" s="7" t="str">
        <f>IF($D2129="上記以外の高等学校等",_xlfn.XLOOKUP(IF(VALUE(LEFT($E2129,2))&gt;10,VALUE(LEFT($E2129,2)),"0"&amp;VALUE(LEFT($E2129,2))),Sheet1!$E:$E,Sheet1!$F:$F)&amp;"所在の"&amp;$D2129,IF(OR($B2129=1,$B2129=2),$D2129&amp;$C2129,IF($B2129=3,$D2129&amp;"学校",IF($B2129=6,_xlfn.TEXTBEFORE($D2129,"高専")&amp;$C2129,IF($B2129=8,$C2129&amp;"（"&amp;$D2129&amp;"）",IF($B2129=9,$D2129,""))))))</f>
        <v>巣鴨商業高等学校</v>
      </c>
    </row>
    <row r="2130" spans="1:8">
      <c r="A2130" s="4">
        <v>7</v>
      </c>
      <c r="B2130" s="7">
        <v>1</v>
      </c>
      <c r="C2130" s="7" t="str">
        <f t="shared" si="66"/>
        <v>高等学校</v>
      </c>
      <c r="D2130" s="7" t="s">
        <v>7503</v>
      </c>
      <c r="E2130" s="8" t="s">
        <v>7504</v>
      </c>
      <c r="F2130" s="4" t="str">
        <f>IFERROR(IF(VALUE(LEFT($E2130,5))&gt;50000,"",_xlfn.XLOOKUP(IF(VALUE(LEFT($E2130,2))&gt;9,VALUE(LEFT($E2130,2)),"0"&amp;VALUE(LEFT($E2130,2))),Sheet1!$E:$E,Sheet1!$F:$F)),"")</f>
        <v>東京都</v>
      </c>
      <c r="G2130" s="4" t="str">
        <f t="shared" si="67"/>
        <v>私立</v>
      </c>
      <c r="H2130" s="7" t="str">
        <f>IF($D2130="上記以外の高等学校等",_xlfn.XLOOKUP(IF(VALUE(LEFT($E2130,2))&gt;10,VALUE(LEFT($E2130,2)),"0"&amp;VALUE(LEFT($E2130,2))),Sheet1!$E:$E,Sheet1!$F:$F)&amp;"所在の"&amp;$D2130,IF(OR($B2130=1,$B2130=2),$D2130&amp;$C2130,IF($B2130=3,$D2130&amp;"学校",IF($B2130=6,_xlfn.TEXTBEFORE($D2130,"高専")&amp;$C2130,IF($B2130=8,$C2130&amp;"（"&amp;$D2130&amp;"）",IF($B2130=9,$D2130,""))))))</f>
        <v>淑徳巣鴨高等学校</v>
      </c>
    </row>
    <row r="2131" spans="1:8">
      <c r="A2131" s="4">
        <v>7</v>
      </c>
      <c r="B2131" s="7">
        <v>1</v>
      </c>
      <c r="C2131" s="7" t="str">
        <f t="shared" si="66"/>
        <v>高等学校</v>
      </c>
      <c r="D2131" s="7" t="s">
        <v>7501</v>
      </c>
      <c r="E2131" s="8" t="s">
        <v>7502</v>
      </c>
      <c r="F2131" s="4" t="str">
        <f>IFERROR(IF(VALUE(LEFT($E2131,5))&gt;50000,"",_xlfn.XLOOKUP(IF(VALUE(LEFT($E2131,2))&gt;9,VALUE(LEFT($E2131,2)),"0"&amp;VALUE(LEFT($E2131,2))),Sheet1!$E:$E,Sheet1!$F:$F)),"")</f>
        <v>東京都</v>
      </c>
      <c r="G2131" s="4" t="str">
        <f t="shared" si="67"/>
        <v>私立</v>
      </c>
      <c r="H2131" s="7" t="str">
        <f>IF($D2131="上記以外の高等学校等",_xlfn.XLOOKUP(IF(VALUE(LEFT($E2131,2))&gt;10,VALUE(LEFT($E2131,2)),"0"&amp;VALUE(LEFT($E2131,2))),Sheet1!$E:$E,Sheet1!$F:$F)&amp;"所在の"&amp;$D2131,IF(OR($B2131=1,$B2131=2),$D2131&amp;$C2131,IF($B2131=3,$D2131&amp;"学校",IF($B2131=6,_xlfn.TEXTBEFORE($D2131,"高専")&amp;$C2131,IF($B2131=8,$C2131&amp;"（"&amp;$D2131&amp;"）",IF($B2131=9,$D2131,""))))))</f>
        <v>東京音楽大学付属高等学校</v>
      </c>
    </row>
    <row r="2132" spans="1:8">
      <c r="A2132" s="4">
        <v>7</v>
      </c>
      <c r="B2132" s="7">
        <v>1</v>
      </c>
      <c r="C2132" s="7" t="str">
        <f t="shared" si="66"/>
        <v>高等学校</v>
      </c>
      <c r="D2132" s="7" t="s">
        <v>7499</v>
      </c>
      <c r="E2132" s="8" t="s">
        <v>7500</v>
      </c>
      <c r="F2132" s="4" t="str">
        <f>IFERROR(IF(VALUE(LEFT($E2132,5))&gt;50000,"",_xlfn.XLOOKUP(IF(VALUE(LEFT($E2132,2))&gt;9,VALUE(LEFT($E2132,2)),"0"&amp;VALUE(LEFT($E2132,2))),Sheet1!$E:$E,Sheet1!$F:$F)),"")</f>
        <v>東京都</v>
      </c>
      <c r="G2132" s="4" t="str">
        <f t="shared" si="67"/>
        <v>私立</v>
      </c>
      <c r="H2132" s="7" t="str">
        <f>IF($D2132="上記以外の高等学校等",_xlfn.XLOOKUP(IF(VALUE(LEFT($E2132,2))&gt;10,VALUE(LEFT($E2132,2)),"0"&amp;VALUE(LEFT($E2132,2))),Sheet1!$E:$E,Sheet1!$F:$F)&amp;"所在の"&amp;$D2132,IF(OR($B2132=1,$B2132=2),$D2132&amp;$C2132,IF($B2132=3,$D2132&amp;"学校",IF($B2132=6,_xlfn.TEXTBEFORE($D2132,"高専")&amp;$C2132,IF($B2132=8,$C2132&amp;"（"&amp;$D2132&amp;"）",IF($B2132=9,$D2132,""))))))</f>
        <v>豊島岡女子学園高等学校</v>
      </c>
    </row>
    <row r="2133" spans="1:8">
      <c r="A2133" s="4">
        <v>7</v>
      </c>
      <c r="B2133" s="7">
        <v>1</v>
      </c>
      <c r="C2133" s="7" t="str">
        <f t="shared" si="66"/>
        <v>高等学校</v>
      </c>
      <c r="D2133" s="7" t="s">
        <v>7497</v>
      </c>
      <c r="E2133" s="8" t="s">
        <v>7498</v>
      </c>
      <c r="F2133" s="4" t="str">
        <f>IFERROR(IF(VALUE(LEFT($E2133,5))&gt;50000,"",_xlfn.XLOOKUP(IF(VALUE(LEFT($E2133,2))&gt;9,VALUE(LEFT($E2133,2)),"0"&amp;VALUE(LEFT($E2133,2))),Sheet1!$E:$E,Sheet1!$F:$F)),"")</f>
        <v>東京都</v>
      </c>
      <c r="G2133" s="4" t="str">
        <f t="shared" si="67"/>
        <v>私立</v>
      </c>
      <c r="H2133" s="7" t="str">
        <f>IF($D2133="上記以外の高等学校等",_xlfn.XLOOKUP(IF(VALUE(LEFT($E2133,2))&gt;10,VALUE(LEFT($E2133,2)),"0"&amp;VALUE(LEFT($E2133,2))),Sheet1!$E:$E,Sheet1!$F:$F)&amp;"所在の"&amp;$D2133,IF(OR($B2133=1,$B2133=2),$D2133&amp;$C2133,IF($B2133=3,$D2133&amp;"学校",IF($B2133=6,_xlfn.TEXTBEFORE($D2133,"高専")&amp;$C2133,IF($B2133=8,$C2133&amp;"（"&amp;$D2133&amp;"）",IF($B2133=9,$D2133,""))))))</f>
        <v>豊島学院高等学校</v>
      </c>
    </row>
    <row r="2134" spans="1:8">
      <c r="A2134" s="4">
        <v>7</v>
      </c>
      <c r="B2134" s="7">
        <v>1</v>
      </c>
      <c r="C2134" s="7" t="str">
        <f t="shared" si="66"/>
        <v>高等学校</v>
      </c>
      <c r="D2134" s="7" t="s">
        <v>7495</v>
      </c>
      <c r="E2134" s="8" t="s">
        <v>7496</v>
      </c>
      <c r="F2134" s="4" t="str">
        <f>IFERROR(IF(VALUE(LEFT($E2134,5))&gt;50000,"",_xlfn.XLOOKUP(IF(VALUE(LEFT($E2134,2))&gt;9,VALUE(LEFT($E2134,2)),"0"&amp;VALUE(LEFT($E2134,2))),Sheet1!$E:$E,Sheet1!$F:$F)),"")</f>
        <v>東京都</v>
      </c>
      <c r="G2134" s="4" t="str">
        <f t="shared" si="67"/>
        <v>私立</v>
      </c>
      <c r="H2134" s="7" t="str">
        <f>IF($D2134="上記以外の高等学校等",_xlfn.XLOOKUP(IF(VALUE(LEFT($E2134,2))&gt;10,VALUE(LEFT($E2134,2)),"0"&amp;VALUE(LEFT($E2134,2))),Sheet1!$E:$E,Sheet1!$F:$F)&amp;"所在の"&amp;$D2134,IF(OR($B2134=1,$B2134=2),$D2134&amp;$C2134,IF($B2134=3,$D2134&amp;"学校",IF($B2134=6,_xlfn.TEXTBEFORE($D2134,"高専")&amp;$C2134,IF($B2134=8,$C2134&amp;"（"&amp;$D2134&amp;"）",IF($B2134=9,$D2134,""))))))</f>
        <v>豊南高等学校</v>
      </c>
    </row>
    <row r="2135" spans="1:8">
      <c r="A2135" s="4">
        <v>7</v>
      </c>
      <c r="B2135" s="7">
        <v>1</v>
      </c>
      <c r="C2135" s="7" t="str">
        <f t="shared" si="66"/>
        <v>高等学校</v>
      </c>
      <c r="D2135" s="7" t="s">
        <v>7493</v>
      </c>
      <c r="E2135" s="8" t="s">
        <v>7494</v>
      </c>
      <c r="F2135" s="4" t="str">
        <f>IFERROR(IF(VALUE(LEFT($E2135,5))&gt;50000,"",_xlfn.XLOOKUP(IF(VALUE(LEFT($E2135,2))&gt;9,VALUE(LEFT($E2135,2)),"0"&amp;VALUE(LEFT($E2135,2))),Sheet1!$E:$E,Sheet1!$F:$F)),"")</f>
        <v>東京都</v>
      </c>
      <c r="G2135" s="4" t="str">
        <f t="shared" si="67"/>
        <v>私立</v>
      </c>
      <c r="H2135" s="7" t="str">
        <f>IF($D2135="上記以外の高等学校等",_xlfn.XLOOKUP(IF(VALUE(LEFT($E2135,2))&gt;10,VALUE(LEFT($E2135,2)),"0"&amp;VALUE(LEFT($E2135,2))),Sheet1!$E:$E,Sheet1!$F:$F)&amp;"所在の"&amp;$D2135,IF(OR($B2135=1,$B2135=2),$D2135&amp;$C2135,IF($B2135=3,$D2135&amp;"学校",IF($B2135=6,_xlfn.TEXTBEFORE($D2135,"高専")&amp;$C2135,IF($B2135=8,$C2135&amp;"（"&amp;$D2135&amp;"）",IF($B2135=9,$D2135,""))))))</f>
        <v>本郷高等学校</v>
      </c>
    </row>
    <row r="2136" spans="1:8">
      <c r="A2136" s="4">
        <v>7</v>
      </c>
      <c r="B2136" s="7">
        <v>1</v>
      </c>
      <c r="C2136" s="7" t="str">
        <f t="shared" si="66"/>
        <v>高等学校</v>
      </c>
      <c r="D2136" s="7" t="s">
        <v>7491</v>
      </c>
      <c r="E2136" s="8" t="s">
        <v>7492</v>
      </c>
      <c r="F2136" s="4" t="str">
        <f>IFERROR(IF(VALUE(LEFT($E2136,5))&gt;50000,"",_xlfn.XLOOKUP(IF(VALUE(LEFT($E2136,2))&gt;9,VALUE(LEFT($E2136,2)),"0"&amp;VALUE(LEFT($E2136,2))),Sheet1!$E:$E,Sheet1!$F:$F)),"")</f>
        <v>東京都</v>
      </c>
      <c r="G2136" s="4" t="str">
        <f t="shared" si="67"/>
        <v>私立</v>
      </c>
      <c r="H2136" s="7" t="str">
        <f>IF($D2136="上記以外の高等学校等",_xlfn.XLOOKUP(IF(VALUE(LEFT($E2136,2))&gt;10,VALUE(LEFT($E2136,2)),"0"&amp;VALUE(LEFT($E2136,2))),Sheet1!$E:$E,Sheet1!$F:$F)&amp;"所在の"&amp;$D2136,IF(OR($B2136=1,$B2136=2),$D2136&amp;$C2136,IF($B2136=3,$D2136&amp;"学校",IF($B2136=6,_xlfn.TEXTBEFORE($D2136,"高専")&amp;$C2136,IF($B2136=8,$C2136&amp;"（"&amp;$D2136&amp;"）",IF($B2136=9,$D2136,""))))))</f>
        <v>淑徳高等学校</v>
      </c>
    </row>
    <row r="2137" spans="1:8">
      <c r="A2137" s="4">
        <v>7</v>
      </c>
      <c r="B2137" s="7">
        <v>1</v>
      </c>
      <c r="C2137" s="7" t="str">
        <f t="shared" si="66"/>
        <v>高等学校</v>
      </c>
      <c r="D2137" s="7" t="s">
        <v>7489</v>
      </c>
      <c r="E2137" s="8" t="s">
        <v>7490</v>
      </c>
      <c r="F2137" s="4" t="str">
        <f>IFERROR(IF(VALUE(LEFT($E2137,5))&gt;50000,"",_xlfn.XLOOKUP(IF(VALUE(LEFT($E2137,2))&gt;9,VALUE(LEFT($E2137,2)),"0"&amp;VALUE(LEFT($E2137,2))),Sheet1!$E:$E,Sheet1!$F:$F)),"")</f>
        <v>東京都</v>
      </c>
      <c r="G2137" s="4" t="str">
        <f t="shared" si="67"/>
        <v>私立</v>
      </c>
      <c r="H2137" s="7" t="str">
        <f>IF($D2137="上記以外の高等学校等",_xlfn.XLOOKUP(IF(VALUE(LEFT($E2137,2))&gt;10,VALUE(LEFT($E2137,2)),"0"&amp;VALUE(LEFT($E2137,2))),Sheet1!$E:$E,Sheet1!$F:$F)&amp;"所在の"&amp;$D2137,IF(OR($B2137=1,$B2137=2),$D2137&amp;$C2137,IF($B2137=3,$D2137&amp;"学校",IF($B2137=6,_xlfn.TEXTBEFORE($D2137,"高専")&amp;$C2137,IF($B2137=8,$C2137&amp;"（"&amp;$D2137&amp;"）",IF($B2137=9,$D2137,""))))))</f>
        <v>城北（私立）高等学校</v>
      </c>
    </row>
    <row r="2138" spans="1:8">
      <c r="A2138" s="4">
        <v>7</v>
      </c>
      <c r="B2138" s="7">
        <v>1</v>
      </c>
      <c r="C2138" s="7" t="str">
        <f t="shared" si="66"/>
        <v>高等学校</v>
      </c>
      <c r="D2138" s="7" t="s">
        <v>7487</v>
      </c>
      <c r="E2138" s="8" t="s">
        <v>7488</v>
      </c>
      <c r="F2138" s="4" t="str">
        <f>IFERROR(IF(VALUE(LEFT($E2138,5))&gt;50000,"",_xlfn.XLOOKUP(IF(VALUE(LEFT($E2138,2))&gt;9,VALUE(LEFT($E2138,2)),"0"&amp;VALUE(LEFT($E2138,2))),Sheet1!$E:$E,Sheet1!$F:$F)),"")</f>
        <v>東京都</v>
      </c>
      <c r="G2138" s="4" t="str">
        <f t="shared" si="67"/>
        <v>私立</v>
      </c>
      <c r="H2138" s="7" t="str">
        <f>IF($D2138="上記以外の高等学校等",_xlfn.XLOOKUP(IF(VALUE(LEFT($E2138,2))&gt;10,VALUE(LEFT($E2138,2)),"0"&amp;VALUE(LEFT($E2138,2))),Sheet1!$E:$E,Sheet1!$F:$F)&amp;"所在の"&amp;$D2138,IF(OR($B2138=1,$B2138=2),$D2138&amp;$C2138,IF($B2138=3,$D2138&amp;"学校",IF($B2138=6,_xlfn.TEXTBEFORE($D2138,"高専")&amp;$C2138,IF($B2138=8,$C2138&amp;"（"&amp;$D2138&amp;"）",IF($B2138=9,$D2138,""))))))</f>
        <v>大東文化大学第一高等学校</v>
      </c>
    </row>
    <row r="2139" spans="1:8">
      <c r="A2139" s="4">
        <v>7</v>
      </c>
      <c r="B2139" s="7">
        <v>1</v>
      </c>
      <c r="C2139" s="7" t="str">
        <f t="shared" si="66"/>
        <v>高等学校</v>
      </c>
      <c r="D2139" s="7" t="s">
        <v>7485</v>
      </c>
      <c r="E2139" s="8" t="s">
        <v>7486</v>
      </c>
      <c r="F2139" s="4" t="str">
        <f>IFERROR(IF(VALUE(LEFT($E2139,5))&gt;50000,"",_xlfn.XLOOKUP(IF(VALUE(LEFT($E2139,2))&gt;9,VALUE(LEFT($E2139,2)),"0"&amp;VALUE(LEFT($E2139,2))),Sheet1!$E:$E,Sheet1!$F:$F)),"")</f>
        <v>東京都</v>
      </c>
      <c r="G2139" s="4" t="str">
        <f t="shared" si="67"/>
        <v>私立</v>
      </c>
      <c r="H2139" s="7" t="str">
        <f>IF($D2139="上記以外の高等学校等",_xlfn.XLOOKUP(IF(VALUE(LEFT($E2139,2))&gt;10,VALUE(LEFT($E2139,2)),"0"&amp;VALUE(LEFT($E2139,2))),Sheet1!$E:$E,Sheet1!$F:$F)&amp;"所在の"&amp;$D2139,IF(OR($B2139=1,$B2139=2),$D2139&amp;$C2139,IF($B2139=3,$D2139&amp;"学校",IF($B2139=6,_xlfn.TEXTBEFORE($D2139,"高専")&amp;$C2139,IF($B2139=8,$C2139&amp;"（"&amp;$D2139&amp;"）",IF($B2139=9,$D2139,""))))))</f>
        <v>帝京高等学校</v>
      </c>
    </row>
    <row r="2140" spans="1:8">
      <c r="A2140" s="4">
        <v>7</v>
      </c>
      <c r="B2140" s="7">
        <v>1</v>
      </c>
      <c r="C2140" s="7" t="str">
        <f t="shared" si="66"/>
        <v>高等学校</v>
      </c>
      <c r="D2140" s="7" t="s">
        <v>7483</v>
      </c>
      <c r="E2140" s="8" t="s">
        <v>7484</v>
      </c>
      <c r="F2140" s="4" t="str">
        <f>IFERROR(IF(VALUE(LEFT($E2140,5))&gt;50000,"",_xlfn.XLOOKUP(IF(VALUE(LEFT($E2140,2))&gt;9,VALUE(LEFT($E2140,2)),"0"&amp;VALUE(LEFT($E2140,2))),Sheet1!$E:$E,Sheet1!$F:$F)),"")</f>
        <v>東京都</v>
      </c>
      <c r="G2140" s="4" t="str">
        <f t="shared" si="67"/>
        <v>私立</v>
      </c>
      <c r="H2140" s="7" t="str">
        <f>IF($D2140="上記以外の高等学校等",_xlfn.XLOOKUP(IF(VALUE(LEFT($E2140,2))&gt;10,VALUE(LEFT($E2140,2)),"0"&amp;VALUE(LEFT($E2140,2))),Sheet1!$E:$E,Sheet1!$F:$F)&amp;"所在の"&amp;$D2140,IF(OR($B2140=1,$B2140=2),$D2140&amp;$C2140,IF($B2140=3,$D2140&amp;"学校",IF($B2140=6,_xlfn.TEXTBEFORE($D2140,"高専")&amp;$C2140,IF($B2140=8,$C2140&amp;"（"&amp;$D2140&amp;"）",IF($B2140=9,$D2140,""))))))</f>
        <v>東京家政大学附属女子高等学校</v>
      </c>
    </row>
    <row r="2141" spans="1:8">
      <c r="A2141" s="4">
        <v>7</v>
      </c>
      <c r="B2141" s="7">
        <v>1</v>
      </c>
      <c r="C2141" s="7" t="str">
        <f t="shared" si="66"/>
        <v>高等学校</v>
      </c>
      <c r="D2141" s="7" t="s">
        <v>7481</v>
      </c>
      <c r="E2141" s="8" t="s">
        <v>7482</v>
      </c>
      <c r="F2141" s="4" t="str">
        <f>IFERROR(IF(VALUE(LEFT($E2141,5))&gt;50000,"",_xlfn.XLOOKUP(IF(VALUE(LEFT($E2141,2))&gt;9,VALUE(LEFT($E2141,2)),"0"&amp;VALUE(LEFT($E2141,2))),Sheet1!$E:$E,Sheet1!$F:$F)),"")</f>
        <v>東京都</v>
      </c>
      <c r="G2141" s="4" t="str">
        <f t="shared" si="67"/>
        <v>私立</v>
      </c>
      <c r="H2141" s="7" t="str">
        <f>IF($D2141="上記以外の高等学校等",_xlfn.XLOOKUP(IF(VALUE(LEFT($E2141,2))&gt;10,VALUE(LEFT($E2141,2)),"0"&amp;VALUE(LEFT($E2141,2))),Sheet1!$E:$E,Sheet1!$F:$F)&amp;"所在の"&amp;$D2141,IF(OR($B2141=1,$B2141=2),$D2141&amp;$C2141,IF($B2141=3,$D2141&amp;"学校",IF($B2141=6,_xlfn.TEXTBEFORE($D2141,"高専")&amp;$C2141,IF($B2141=8,$C2141&amp;"（"&amp;$D2141&amp;"）",IF($B2141=9,$D2141,""))))))</f>
        <v>日本大学豊山女子高等学校</v>
      </c>
    </row>
    <row r="2142" spans="1:8">
      <c r="A2142" s="4">
        <v>7</v>
      </c>
      <c r="B2142" s="7">
        <v>1</v>
      </c>
      <c r="C2142" s="7" t="str">
        <f t="shared" si="66"/>
        <v>高等学校</v>
      </c>
      <c r="D2142" s="7" t="s">
        <v>7479</v>
      </c>
      <c r="E2142" s="8" t="s">
        <v>7480</v>
      </c>
      <c r="F2142" s="4" t="str">
        <f>IFERROR(IF(VALUE(LEFT($E2142,5))&gt;50000,"",_xlfn.XLOOKUP(IF(VALUE(LEFT($E2142,2))&gt;9,VALUE(LEFT($E2142,2)),"0"&amp;VALUE(LEFT($E2142,2))),Sheet1!$E:$E,Sheet1!$F:$F)),"")</f>
        <v>東京都</v>
      </c>
      <c r="G2142" s="4" t="str">
        <f t="shared" si="67"/>
        <v>私立</v>
      </c>
      <c r="H2142" s="7" t="str">
        <f>IF($D2142="上記以外の高等学校等",_xlfn.XLOOKUP(IF(VALUE(LEFT($E2142,2))&gt;10,VALUE(LEFT($E2142,2)),"0"&amp;VALUE(LEFT($E2142,2))),Sheet1!$E:$E,Sheet1!$F:$F)&amp;"所在の"&amp;$D2142,IF(OR($B2142=1,$B2142=2),$D2142&amp;$C2142,IF($B2142=3,$D2142&amp;"学校",IF($B2142=6,_xlfn.TEXTBEFORE($D2142,"高専")&amp;$C2142,IF($B2142=8,$C2142&amp;"（"&amp;$D2142&amp;"）",IF($B2142=9,$D2142,""))))))</f>
        <v>英明フロンティア高等学校</v>
      </c>
    </row>
    <row r="2143" spans="1:8">
      <c r="A2143" s="4">
        <v>7</v>
      </c>
      <c r="B2143" s="7">
        <v>1</v>
      </c>
      <c r="C2143" s="7" t="str">
        <f t="shared" si="66"/>
        <v>高等学校</v>
      </c>
      <c r="D2143" s="7" t="s">
        <v>6089</v>
      </c>
      <c r="E2143" s="8" t="s">
        <v>7478</v>
      </c>
      <c r="F2143" s="4" t="str">
        <f>IFERROR(IF(VALUE(LEFT($E2143,5))&gt;50000,"",_xlfn.XLOOKUP(IF(VALUE(LEFT($E2143,2))&gt;9,VALUE(LEFT($E2143,2)),"0"&amp;VALUE(LEFT($E2143,2))),Sheet1!$E:$E,Sheet1!$F:$F)),"")</f>
        <v>東京都</v>
      </c>
      <c r="G2143" s="4" t="str">
        <f t="shared" si="67"/>
        <v>私立</v>
      </c>
      <c r="H2143" s="7" t="str">
        <f>IF($D2143="上記以外の高等学校等",_xlfn.XLOOKUP(IF(VALUE(LEFT($E2143,2))&gt;10,VALUE(LEFT($E2143,2)),"0"&amp;VALUE(LEFT($E2143,2))),Sheet1!$E:$E,Sheet1!$F:$F)&amp;"所在の"&amp;$D2143,IF(OR($B2143=1,$B2143=2),$D2143&amp;$C2143,IF($B2143=3,$D2143&amp;"学校",IF($B2143=6,_xlfn.TEXTBEFORE($D2143,"高専")&amp;$C2143,IF($B2143=8,$C2143&amp;"（"&amp;$D2143&amp;"）",IF($B2143=9,$D2143,""))))))</f>
        <v>富士見高等学校</v>
      </c>
    </row>
    <row r="2144" spans="1:8">
      <c r="A2144" s="4">
        <v>7</v>
      </c>
      <c r="B2144" s="7">
        <v>1</v>
      </c>
      <c r="C2144" s="7" t="str">
        <f t="shared" si="66"/>
        <v>高等学校</v>
      </c>
      <c r="D2144" s="7" t="s">
        <v>7476</v>
      </c>
      <c r="E2144" s="8" t="s">
        <v>7477</v>
      </c>
      <c r="F2144" s="4" t="str">
        <f>IFERROR(IF(VALUE(LEFT($E2144,5))&gt;50000,"",_xlfn.XLOOKUP(IF(VALUE(LEFT($E2144,2))&gt;9,VALUE(LEFT($E2144,2)),"0"&amp;VALUE(LEFT($E2144,2))),Sheet1!$E:$E,Sheet1!$F:$F)),"")</f>
        <v>東京都</v>
      </c>
      <c r="G2144" s="4" t="str">
        <f t="shared" si="67"/>
        <v>私立</v>
      </c>
      <c r="H2144" s="7" t="str">
        <f>IF($D2144="上記以外の高等学校等",_xlfn.XLOOKUP(IF(VALUE(LEFT($E2144,2))&gt;10,VALUE(LEFT($E2144,2)),"0"&amp;VALUE(LEFT($E2144,2))),Sheet1!$E:$E,Sheet1!$F:$F)&amp;"所在の"&amp;$D2144,IF(OR($B2144=1,$B2144=2),$D2144&amp;$C2144,IF($B2144=3,$D2144&amp;"学校",IF($B2144=6,_xlfn.TEXTBEFORE($D2144,"高専")&amp;$C2144,IF($B2144=8,$C2144&amp;"（"&amp;$D2144&amp;"）",IF($B2144=9,$D2144,""))))))</f>
        <v>武蔵（私立）高等学校</v>
      </c>
    </row>
    <row r="2145" spans="1:8">
      <c r="A2145" s="4">
        <v>7</v>
      </c>
      <c r="B2145" s="7">
        <v>1</v>
      </c>
      <c r="C2145" s="7" t="str">
        <f t="shared" si="66"/>
        <v>高等学校</v>
      </c>
      <c r="D2145" s="7" t="s">
        <v>7474</v>
      </c>
      <c r="E2145" s="8" t="s">
        <v>7475</v>
      </c>
      <c r="F2145" s="4" t="str">
        <f>IFERROR(IF(VALUE(LEFT($E2145,5))&gt;50000,"",_xlfn.XLOOKUP(IF(VALUE(LEFT($E2145,2))&gt;9,VALUE(LEFT($E2145,2)),"0"&amp;VALUE(LEFT($E2145,2))),Sheet1!$E:$E,Sheet1!$F:$F)),"")</f>
        <v>東京都</v>
      </c>
      <c r="G2145" s="4" t="str">
        <f t="shared" si="67"/>
        <v>私立</v>
      </c>
      <c r="H2145" s="7" t="str">
        <f>IF($D2145="上記以外の高等学校等",_xlfn.XLOOKUP(IF(VALUE(LEFT($E2145,2))&gt;10,VALUE(LEFT($E2145,2)),"0"&amp;VALUE(LEFT($E2145,2))),Sheet1!$E:$E,Sheet1!$F:$F)&amp;"所在の"&amp;$D2145,IF(OR($B2145=1,$B2145=2),$D2145&amp;$C2145,IF($B2145=3,$D2145&amp;"学校",IF($B2145=6,_xlfn.TEXTBEFORE($D2145,"高専")&amp;$C2145,IF($B2145=8,$C2145&amp;"（"&amp;$D2145&amp;"）",IF($B2145=9,$D2145,""))))))</f>
        <v>自由学園高等部高等学校</v>
      </c>
    </row>
    <row r="2146" spans="1:8">
      <c r="A2146" s="4">
        <v>7</v>
      </c>
      <c r="B2146" s="7">
        <v>1</v>
      </c>
      <c r="C2146" s="7" t="str">
        <f t="shared" si="66"/>
        <v>高等学校</v>
      </c>
      <c r="D2146" s="7" t="s">
        <v>7472</v>
      </c>
      <c r="E2146" s="8" t="s">
        <v>7473</v>
      </c>
      <c r="F2146" s="4" t="str">
        <f>IFERROR(IF(VALUE(LEFT($E2146,5))&gt;50000,"",_xlfn.XLOOKUP(IF(VALUE(LEFT($E2146,2))&gt;9,VALUE(LEFT($E2146,2)),"0"&amp;VALUE(LEFT($E2146,2))),Sheet1!$E:$E,Sheet1!$F:$F)),"")</f>
        <v>東京都</v>
      </c>
      <c r="G2146" s="4" t="str">
        <f t="shared" si="67"/>
        <v>私立</v>
      </c>
      <c r="H2146" s="7" t="str">
        <f>IF($D2146="上記以外の高等学校等",_xlfn.XLOOKUP(IF(VALUE(LEFT($E2146,2))&gt;10,VALUE(LEFT($E2146,2)),"0"&amp;VALUE(LEFT($E2146,2))),Sheet1!$E:$E,Sheet1!$F:$F)&amp;"所在の"&amp;$D2146,IF(OR($B2146=1,$B2146=2),$D2146&amp;$C2146,IF($B2146=3,$D2146&amp;"学校",IF($B2146=6,_xlfn.TEXTBEFORE($D2146,"高専")&amp;$C2146,IF($B2146=8,$C2146&amp;"（"&amp;$D2146&amp;"）",IF($B2146=9,$D2146,""))))))</f>
        <v>東星学園高等学校</v>
      </c>
    </row>
    <row r="2147" spans="1:8">
      <c r="A2147" s="4">
        <v>7</v>
      </c>
      <c r="B2147" s="7">
        <v>1</v>
      </c>
      <c r="C2147" s="7" t="str">
        <f t="shared" si="66"/>
        <v>高等学校</v>
      </c>
      <c r="D2147" s="7" t="s">
        <v>7470</v>
      </c>
      <c r="E2147" s="8" t="s">
        <v>7471</v>
      </c>
      <c r="F2147" s="4" t="str">
        <f>IFERROR(IF(VALUE(LEFT($E2147,5))&gt;50000,"",_xlfn.XLOOKUP(IF(VALUE(LEFT($E2147,2))&gt;9,VALUE(LEFT($E2147,2)),"0"&amp;VALUE(LEFT($E2147,2))),Sheet1!$E:$E,Sheet1!$F:$F)),"")</f>
        <v>東京都</v>
      </c>
      <c r="G2147" s="4" t="str">
        <f t="shared" si="67"/>
        <v>私立</v>
      </c>
      <c r="H2147" s="7" t="str">
        <f>IF($D2147="上記以外の高等学校等",_xlfn.XLOOKUP(IF(VALUE(LEFT($E2147,2))&gt;10,VALUE(LEFT($E2147,2)),"0"&amp;VALUE(LEFT($E2147,2))),Sheet1!$E:$E,Sheet1!$F:$F)&amp;"所在の"&amp;$D2147,IF(OR($B2147=1,$B2147=2),$D2147&amp;$C2147,IF($B2147=3,$D2147&amp;"学校",IF($B2147=6,_xlfn.TEXTBEFORE($D2147,"高専")&amp;$C2147,IF($B2147=8,$C2147&amp;"（"&amp;$D2147&amp;"）",IF($B2147=9,$D2147,""))))))</f>
        <v>共立女子第二高等学校</v>
      </c>
    </row>
    <row r="2148" spans="1:8">
      <c r="A2148" s="4">
        <v>7</v>
      </c>
      <c r="B2148" s="7">
        <v>1</v>
      </c>
      <c r="C2148" s="7" t="str">
        <f t="shared" si="66"/>
        <v>高等学校</v>
      </c>
      <c r="D2148" s="7" t="s">
        <v>7468</v>
      </c>
      <c r="E2148" s="8" t="s">
        <v>7469</v>
      </c>
      <c r="F2148" s="4" t="str">
        <f>IFERROR(IF(VALUE(LEFT($E2148,5))&gt;50000,"",_xlfn.XLOOKUP(IF(VALUE(LEFT($E2148,2))&gt;9,VALUE(LEFT($E2148,2)),"0"&amp;VALUE(LEFT($E2148,2))),Sheet1!$E:$E,Sheet1!$F:$F)),"")</f>
        <v>東京都</v>
      </c>
      <c r="G2148" s="4" t="str">
        <f t="shared" si="67"/>
        <v>私立</v>
      </c>
      <c r="H2148" s="7" t="str">
        <f>IF($D2148="上記以外の高等学校等",_xlfn.XLOOKUP(IF(VALUE(LEFT($E2148,2))&gt;10,VALUE(LEFT($E2148,2)),"0"&amp;VALUE(LEFT($E2148,2))),Sheet1!$E:$E,Sheet1!$F:$F)&amp;"所在の"&amp;$D2148,IF(OR($B2148=1,$B2148=2),$D2148&amp;$C2148,IF($B2148=3,$D2148&amp;"学校",IF($B2148=6,_xlfn.TEXTBEFORE($D2148,"高専")&amp;$C2148,IF($B2148=8,$C2148&amp;"（"&amp;$D2148&amp;"）",IF($B2148=9,$D2148,""))))))</f>
        <v>工学院大学附属高等学校</v>
      </c>
    </row>
    <row r="2149" spans="1:8">
      <c r="A2149" s="4">
        <v>7</v>
      </c>
      <c r="B2149" s="7">
        <v>1</v>
      </c>
      <c r="C2149" s="7" t="str">
        <f t="shared" si="66"/>
        <v>高等学校</v>
      </c>
      <c r="D2149" s="7" t="s">
        <v>7466</v>
      </c>
      <c r="E2149" s="8" t="s">
        <v>7467</v>
      </c>
      <c r="F2149" s="4" t="str">
        <f>IFERROR(IF(VALUE(LEFT($E2149,5))&gt;50000,"",_xlfn.XLOOKUP(IF(VALUE(LEFT($E2149,2))&gt;9,VALUE(LEFT($E2149,2)),"0"&amp;VALUE(LEFT($E2149,2))),Sheet1!$E:$E,Sheet1!$F:$F)),"")</f>
        <v>東京都</v>
      </c>
      <c r="G2149" s="4" t="str">
        <f t="shared" si="67"/>
        <v>私立</v>
      </c>
      <c r="H2149" s="7" t="str">
        <f>IF($D2149="上記以外の高等学校等",_xlfn.XLOOKUP(IF(VALUE(LEFT($E2149,2))&gt;10,VALUE(LEFT($E2149,2)),"0"&amp;VALUE(LEFT($E2149,2))),Sheet1!$E:$E,Sheet1!$F:$F)&amp;"所在の"&amp;$D2149,IF(OR($B2149=1,$B2149=2),$D2149&amp;$C2149,IF($B2149=3,$D2149&amp;"学校",IF($B2149=6,_xlfn.TEXTBEFORE($D2149,"高専")&amp;$C2149,IF($B2149=8,$C2149&amp;"（"&amp;$D2149&amp;"）",IF($B2149=9,$D2149,""))))))</f>
        <v>聖パウロ学園高等学校</v>
      </c>
    </row>
    <row r="2150" spans="1:8">
      <c r="A2150" s="4">
        <v>7</v>
      </c>
      <c r="B2150" s="7">
        <v>1</v>
      </c>
      <c r="C2150" s="7" t="str">
        <f t="shared" si="66"/>
        <v>高等学校</v>
      </c>
      <c r="D2150" s="7" t="s">
        <v>7464</v>
      </c>
      <c r="E2150" s="8" t="s">
        <v>7465</v>
      </c>
      <c r="F2150" s="4" t="str">
        <f>IFERROR(IF(VALUE(LEFT($E2150,5))&gt;50000,"",_xlfn.XLOOKUP(IF(VALUE(LEFT($E2150,2))&gt;9,VALUE(LEFT($E2150,2)),"0"&amp;VALUE(LEFT($E2150,2))),Sheet1!$E:$E,Sheet1!$F:$F)),"")</f>
        <v>東京都</v>
      </c>
      <c r="G2150" s="4" t="str">
        <f t="shared" si="67"/>
        <v>私立</v>
      </c>
      <c r="H2150" s="7" t="str">
        <f>IF($D2150="上記以外の高等学校等",_xlfn.XLOOKUP(IF(VALUE(LEFT($E2150,2))&gt;10,VALUE(LEFT($E2150,2)),"0"&amp;VALUE(LEFT($E2150,2))),Sheet1!$E:$E,Sheet1!$F:$F)&amp;"所在の"&amp;$D2150,IF(OR($B2150=1,$B2150=2),$D2150&amp;$C2150,IF($B2150=3,$D2150&amp;"学校",IF($B2150=6,_xlfn.TEXTBEFORE($D2150,"高専")&amp;$C2150,IF($B2150=8,$C2150&amp;"（"&amp;$D2150&amp;"）",IF($B2150=9,$D2150,""))))))</f>
        <v>帝京大学高等学校</v>
      </c>
    </row>
    <row r="2151" spans="1:8">
      <c r="A2151" s="4">
        <v>7</v>
      </c>
      <c r="B2151" s="7">
        <v>1</v>
      </c>
      <c r="C2151" s="7" t="str">
        <f t="shared" si="66"/>
        <v>高等学校</v>
      </c>
      <c r="D2151" s="7" t="s">
        <v>7462</v>
      </c>
      <c r="E2151" s="8" t="s">
        <v>7463</v>
      </c>
      <c r="F2151" s="4" t="str">
        <f>IFERROR(IF(VALUE(LEFT($E2151,5))&gt;50000,"",_xlfn.XLOOKUP(IF(VALUE(LEFT($E2151,2))&gt;9,VALUE(LEFT($E2151,2)),"0"&amp;VALUE(LEFT($E2151,2))),Sheet1!$E:$E,Sheet1!$F:$F)),"")</f>
        <v>東京都</v>
      </c>
      <c r="G2151" s="4" t="str">
        <f t="shared" si="67"/>
        <v>私立</v>
      </c>
      <c r="H2151" s="7" t="str">
        <f>IF($D2151="上記以外の高等学校等",_xlfn.XLOOKUP(IF(VALUE(LEFT($E2151,2))&gt;10,VALUE(LEFT($E2151,2)),"0"&amp;VALUE(LEFT($E2151,2))),Sheet1!$E:$E,Sheet1!$F:$F)&amp;"所在の"&amp;$D2151,IF(OR($B2151=1,$B2151=2),$D2151&amp;$C2151,IF($B2151=3,$D2151&amp;"学校",IF($B2151=6,_xlfn.TEXTBEFORE($D2151,"高専")&amp;$C2151,IF($B2151=8,$C2151&amp;"（"&amp;$D2151&amp;"）",IF($B2151=9,$D2151,""))))))</f>
        <v>東京純心女子高等学校</v>
      </c>
    </row>
    <row r="2152" spans="1:8">
      <c r="A2152" s="4">
        <v>7</v>
      </c>
      <c r="B2152" s="7">
        <v>1</v>
      </c>
      <c r="C2152" s="7" t="str">
        <f t="shared" si="66"/>
        <v>高等学校</v>
      </c>
      <c r="D2152" s="7" t="s">
        <v>7460</v>
      </c>
      <c r="E2152" s="8" t="s">
        <v>7461</v>
      </c>
      <c r="F2152" s="4" t="str">
        <f>IFERROR(IF(VALUE(LEFT($E2152,5))&gt;50000,"",_xlfn.XLOOKUP(IF(VALUE(LEFT($E2152,2))&gt;9,VALUE(LEFT($E2152,2)),"0"&amp;VALUE(LEFT($E2152,2))),Sheet1!$E:$E,Sheet1!$F:$F)),"")</f>
        <v>東京都</v>
      </c>
      <c r="G2152" s="4" t="str">
        <f t="shared" si="67"/>
        <v>私立</v>
      </c>
      <c r="H2152" s="7" t="str">
        <f>IF($D2152="上記以外の高等学校等",_xlfn.XLOOKUP(IF(VALUE(LEFT($E2152,2))&gt;10,VALUE(LEFT($E2152,2)),"0"&amp;VALUE(LEFT($E2152,2))),Sheet1!$E:$E,Sheet1!$F:$F)&amp;"所在の"&amp;$D2152,IF(OR($B2152=1,$B2152=2),$D2152&amp;$C2152,IF($B2152=3,$D2152&amp;"学校",IF($B2152=6,_xlfn.TEXTBEFORE($D2152,"高専")&amp;$C2152,IF($B2152=8,$C2152&amp;"（"&amp;$D2152&amp;"）",IF($B2152=9,$D2152,""))))))</f>
        <v>八王子学園八王子高等学校</v>
      </c>
    </row>
    <row r="2153" spans="1:8">
      <c r="A2153" s="4">
        <v>7</v>
      </c>
      <c r="B2153" s="7">
        <v>1</v>
      </c>
      <c r="C2153" s="7" t="str">
        <f t="shared" si="66"/>
        <v>高等学校</v>
      </c>
      <c r="D2153" s="7" t="s">
        <v>7458</v>
      </c>
      <c r="E2153" s="8" t="s">
        <v>7459</v>
      </c>
      <c r="F2153" s="4" t="str">
        <f>IFERROR(IF(VALUE(LEFT($E2153,5))&gt;50000,"",_xlfn.XLOOKUP(IF(VALUE(LEFT($E2153,2))&gt;9,VALUE(LEFT($E2153,2)),"0"&amp;VALUE(LEFT($E2153,2))),Sheet1!$E:$E,Sheet1!$F:$F)),"")</f>
        <v>東京都</v>
      </c>
      <c r="G2153" s="4" t="str">
        <f t="shared" si="67"/>
        <v>私立</v>
      </c>
      <c r="H2153" s="7" t="str">
        <f>IF($D2153="上記以外の高等学校等",_xlfn.XLOOKUP(IF(VALUE(LEFT($E2153,2))&gt;10,VALUE(LEFT($E2153,2)),"0"&amp;VALUE(LEFT($E2153,2))),Sheet1!$E:$E,Sheet1!$F:$F)&amp;"所在の"&amp;$D2153,IF(OR($B2153=1,$B2153=2),$D2153&amp;$C2153,IF($B2153=3,$D2153&amp;"学校",IF($B2153=6,_xlfn.TEXTBEFORE($D2153,"高専")&amp;$C2153,IF($B2153=8,$C2153&amp;"（"&amp;$D2153&amp;"）",IF($B2153=9,$D2153,""))))))</f>
        <v>八王子実践高等学校</v>
      </c>
    </row>
    <row r="2154" spans="1:8">
      <c r="A2154" s="4">
        <v>7</v>
      </c>
      <c r="B2154" s="7">
        <v>1</v>
      </c>
      <c r="C2154" s="7" t="str">
        <f t="shared" si="66"/>
        <v>高等学校</v>
      </c>
      <c r="D2154" s="7" t="s">
        <v>7456</v>
      </c>
      <c r="E2154" s="8" t="s">
        <v>7457</v>
      </c>
      <c r="F2154" s="4" t="str">
        <f>IFERROR(IF(VALUE(LEFT($E2154,5))&gt;50000,"",_xlfn.XLOOKUP(IF(VALUE(LEFT($E2154,2))&gt;9,VALUE(LEFT($E2154,2)),"0"&amp;VALUE(LEFT($E2154,2))),Sheet1!$E:$E,Sheet1!$F:$F)),"")</f>
        <v>東京都</v>
      </c>
      <c r="G2154" s="4" t="str">
        <f t="shared" si="67"/>
        <v>私立</v>
      </c>
      <c r="H2154" s="7" t="str">
        <f>IF($D2154="上記以外の高等学校等",_xlfn.XLOOKUP(IF(VALUE(LEFT($E2154,2))&gt;10,VALUE(LEFT($E2154,2)),"0"&amp;VALUE(LEFT($E2154,2))),Sheet1!$E:$E,Sheet1!$F:$F)&amp;"所在の"&amp;$D2154,IF(OR($B2154=1,$B2154=2),$D2154&amp;$C2154,IF($B2154=3,$D2154&amp;"学校",IF($B2154=6,_xlfn.TEXTBEFORE($D2154,"高専")&amp;$C2154,IF($B2154=8,$C2154&amp;"（"&amp;$D2154&amp;"）",IF($B2154=9,$D2154,""))))))</f>
        <v>昭和第一学園高等学校</v>
      </c>
    </row>
    <row r="2155" spans="1:8">
      <c r="A2155" s="4">
        <v>7</v>
      </c>
      <c r="B2155" s="7">
        <v>1</v>
      </c>
      <c r="C2155" s="7" t="str">
        <f t="shared" si="66"/>
        <v>高等学校</v>
      </c>
      <c r="D2155" s="7" t="s">
        <v>7454</v>
      </c>
      <c r="E2155" s="8" t="s">
        <v>7455</v>
      </c>
      <c r="F2155" s="4" t="str">
        <f>IFERROR(IF(VALUE(LEFT($E2155,5))&gt;50000,"",_xlfn.XLOOKUP(IF(VALUE(LEFT($E2155,2))&gt;9,VALUE(LEFT($E2155,2)),"0"&amp;VALUE(LEFT($E2155,2))),Sheet1!$E:$E,Sheet1!$F:$F)),"")</f>
        <v>東京都</v>
      </c>
      <c r="G2155" s="4" t="str">
        <f t="shared" si="67"/>
        <v>私立</v>
      </c>
      <c r="H2155" s="7" t="str">
        <f>IF($D2155="上記以外の高等学校等",_xlfn.XLOOKUP(IF(VALUE(LEFT($E2155,2))&gt;10,VALUE(LEFT($E2155,2)),"0"&amp;VALUE(LEFT($E2155,2))),Sheet1!$E:$E,Sheet1!$F:$F)&amp;"所在の"&amp;$D2155,IF(OR($B2155=1,$B2155=2),$D2155&amp;$C2155,IF($B2155=3,$D2155&amp;"学校",IF($B2155=6,_xlfn.TEXTBEFORE($D2155,"高専")&amp;$C2155,IF($B2155=8,$C2155&amp;"（"&amp;$D2155&amp;"）",IF($B2155=9,$D2155,""))))))</f>
        <v>立川女子高等学校</v>
      </c>
    </row>
    <row r="2156" spans="1:8">
      <c r="A2156" s="4">
        <v>7</v>
      </c>
      <c r="B2156" s="7">
        <v>1</v>
      </c>
      <c r="C2156" s="7" t="str">
        <f t="shared" si="66"/>
        <v>高等学校</v>
      </c>
      <c r="D2156" s="7" t="s">
        <v>3874</v>
      </c>
      <c r="E2156" s="8" t="s">
        <v>7453</v>
      </c>
      <c r="F2156" s="4" t="str">
        <f>IFERROR(IF(VALUE(LEFT($E2156,5))&gt;50000,"",_xlfn.XLOOKUP(IF(VALUE(LEFT($E2156,2))&gt;9,VALUE(LEFT($E2156,2)),"0"&amp;VALUE(LEFT($E2156,2))),Sheet1!$E:$E,Sheet1!$F:$F)),"")</f>
        <v>東京都</v>
      </c>
      <c r="G2156" s="4" t="str">
        <f t="shared" si="67"/>
        <v>私立</v>
      </c>
      <c r="H2156" s="7" t="str">
        <f>IF($D2156="上記以外の高等学校等",_xlfn.XLOOKUP(IF(VALUE(LEFT($E2156,2))&gt;10,VALUE(LEFT($E2156,2)),"0"&amp;VALUE(LEFT($E2156,2))),Sheet1!$E:$E,Sheet1!$F:$F)&amp;"所在の"&amp;$D2156,IF(OR($B2156=1,$B2156=2),$D2156&amp;$C2156,IF($B2156=3,$D2156&amp;"学校",IF($B2156=6,_xlfn.TEXTBEFORE($D2156,"高専")&amp;$C2156,IF($B2156=8,$C2156&amp;"（"&amp;$D2156&amp;"）",IF($B2156=9,$D2156,""))))))</f>
        <v>明星高等学校</v>
      </c>
    </row>
    <row r="2157" spans="1:8">
      <c r="A2157" s="4">
        <v>7</v>
      </c>
      <c r="B2157" s="7">
        <v>1</v>
      </c>
      <c r="C2157" s="7" t="str">
        <f t="shared" si="66"/>
        <v>高等学校</v>
      </c>
      <c r="D2157" s="7" t="s">
        <v>7451</v>
      </c>
      <c r="E2157" s="8" t="s">
        <v>7452</v>
      </c>
      <c r="F2157" s="4" t="str">
        <f>IFERROR(IF(VALUE(LEFT($E2157,5))&gt;50000,"",_xlfn.XLOOKUP(IF(VALUE(LEFT($E2157,2))&gt;9,VALUE(LEFT($E2157,2)),"0"&amp;VALUE(LEFT($E2157,2))),Sheet1!$E:$E,Sheet1!$F:$F)),"")</f>
        <v>東京都</v>
      </c>
      <c r="G2157" s="4" t="str">
        <f t="shared" si="67"/>
        <v>私立</v>
      </c>
      <c r="H2157" s="7" t="str">
        <f>IF($D2157="上記以外の高等学校等",_xlfn.XLOOKUP(IF(VALUE(LEFT($E2157,2))&gt;10,VALUE(LEFT($E2157,2)),"0"&amp;VALUE(LEFT($E2157,2))),Sheet1!$E:$E,Sheet1!$F:$F)&amp;"所在の"&amp;$D2157,IF(OR($B2157=1,$B2157=2),$D2157&amp;$C2157,IF($B2157=3,$D2157&amp;"学校",IF($B2157=6,_xlfn.TEXTBEFORE($D2157,"高専")&amp;$C2157,IF($B2157=8,$C2157&amp;"（"&amp;$D2157&amp;"）",IF($B2157=9,$D2157,""))))))</f>
        <v>啓明学園高等学校</v>
      </c>
    </row>
    <row r="2158" spans="1:8">
      <c r="A2158" s="4">
        <v>7</v>
      </c>
      <c r="B2158" s="7">
        <v>1</v>
      </c>
      <c r="C2158" s="7" t="str">
        <f t="shared" si="66"/>
        <v>高等学校</v>
      </c>
      <c r="D2158" s="7" t="s">
        <v>7449</v>
      </c>
      <c r="E2158" s="8" t="s">
        <v>7450</v>
      </c>
      <c r="F2158" s="4" t="str">
        <f>IFERROR(IF(VALUE(LEFT($E2158,5))&gt;50000,"",_xlfn.XLOOKUP(IF(VALUE(LEFT($E2158,2))&gt;9,VALUE(LEFT($E2158,2)),"0"&amp;VALUE(LEFT($E2158,2))),Sheet1!$E:$E,Sheet1!$F:$F)),"")</f>
        <v>東京都</v>
      </c>
      <c r="G2158" s="4" t="str">
        <f t="shared" si="67"/>
        <v>私立</v>
      </c>
      <c r="H2158" s="7" t="str">
        <f>IF($D2158="上記以外の高等学校等",_xlfn.XLOOKUP(IF(VALUE(LEFT($E2158,2))&gt;10,VALUE(LEFT($E2158,2)),"0"&amp;VALUE(LEFT($E2158,2))),Sheet1!$E:$E,Sheet1!$F:$F)&amp;"所在の"&amp;$D2158,IF(OR($B2158=1,$B2158=2),$D2158&amp;$C2158,IF($B2158=3,$D2158&amp;"学校",IF($B2158=6,_xlfn.TEXTBEFORE($D2158,"高専")&amp;$C2158,IF($B2158=8,$C2158&amp;"（"&amp;$D2158&amp;"）",IF($B2158=9,$D2158,""))))))</f>
        <v>桜美林高等学校</v>
      </c>
    </row>
    <row r="2159" spans="1:8">
      <c r="A2159" s="4">
        <v>7</v>
      </c>
      <c r="B2159" s="7">
        <v>1</v>
      </c>
      <c r="C2159" s="7" t="str">
        <f t="shared" si="66"/>
        <v>高等学校</v>
      </c>
      <c r="D2159" s="7" t="s">
        <v>3575</v>
      </c>
      <c r="E2159" s="8" t="s">
        <v>7448</v>
      </c>
      <c r="F2159" s="4" t="str">
        <f>IFERROR(IF(VALUE(LEFT($E2159,5))&gt;50000,"",_xlfn.XLOOKUP(IF(VALUE(LEFT($E2159,2))&gt;9,VALUE(LEFT($E2159,2)),"0"&amp;VALUE(LEFT($E2159,2))),Sheet1!$E:$E,Sheet1!$F:$F)),"")</f>
        <v>東京都</v>
      </c>
      <c r="G2159" s="4" t="str">
        <f t="shared" si="67"/>
        <v>私立</v>
      </c>
      <c r="H2159" s="7" t="str">
        <f>IF($D2159="上記以外の高等学校等",_xlfn.XLOOKUP(IF(VALUE(LEFT($E2159,2))&gt;10,VALUE(LEFT($E2159,2)),"0"&amp;VALUE(LEFT($E2159,2))),Sheet1!$E:$E,Sheet1!$F:$F)&amp;"所在の"&amp;$D2159,IF(OR($B2159=1,$B2159=2),$D2159&amp;$C2159,IF($B2159=3,$D2159&amp;"学校",IF($B2159=6,_xlfn.TEXTBEFORE($D2159,"高専")&amp;$C2159,IF($B2159=8,$C2159&amp;"（"&amp;$D2159&amp;"）",IF($B2159=9,$D2159,""))))))</f>
        <v>錦城高等学校</v>
      </c>
    </row>
    <row r="2160" spans="1:8">
      <c r="A2160" s="4">
        <v>7</v>
      </c>
      <c r="B2160" s="7">
        <v>1</v>
      </c>
      <c r="C2160" s="7" t="str">
        <f t="shared" si="66"/>
        <v>高等学校</v>
      </c>
      <c r="D2160" s="7" t="s">
        <v>7446</v>
      </c>
      <c r="E2160" s="8" t="s">
        <v>7447</v>
      </c>
      <c r="F2160" s="4" t="str">
        <f>IFERROR(IF(VALUE(LEFT($E2160,5))&gt;50000,"",_xlfn.XLOOKUP(IF(VALUE(LEFT($E2160,2))&gt;9,VALUE(LEFT($E2160,2)),"0"&amp;VALUE(LEFT($E2160,2))),Sheet1!$E:$E,Sheet1!$F:$F)),"")</f>
        <v>東京都</v>
      </c>
      <c r="G2160" s="4" t="str">
        <f t="shared" si="67"/>
        <v>私立</v>
      </c>
      <c r="H2160" s="7" t="str">
        <f>IF($D2160="上記以外の高等学校等",_xlfn.XLOOKUP(IF(VALUE(LEFT($E2160,2))&gt;10,VALUE(LEFT($E2160,2)),"0"&amp;VALUE(LEFT($E2160,2))),Sheet1!$E:$E,Sheet1!$F:$F)&amp;"所在の"&amp;$D2160,IF(OR($B2160=1,$B2160=2),$D2160&amp;$C2160,IF($B2160=3,$D2160&amp;"学校",IF($B2160=6,_xlfn.TEXTBEFORE($D2160,"高専")&amp;$C2160,IF($B2160=8,$C2160&amp;"（"&amp;$D2160&amp;"）",IF($B2160=9,$D2160,""))))))</f>
        <v>白梅学園高等学校</v>
      </c>
    </row>
    <row r="2161" spans="1:8">
      <c r="A2161" s="4">
        <v>7</v>
      </c>
      <c r="B2161" s="7">
        <v>1</v>
      </c>
      <c r="C2161" s="7" t="str">
        <f t="shared" si="66"/>
        <v>高等学校</v>
      </c>
      <c r="D2161" s="7" t="s">
        <v>7444</v>
      </c>
      <c r="E2161" s="8" t="s">
        <v>7445</v>
      </c>
      <c r="F2161" s="4" t="str">
        <f>IFERROR(IF(VALUE(LEFT($E2161,5))&gt;50000,"",_xlfn.XLOOKUP(IF(VALUE(LEFT($E2161,2))&gt;9,VALUE(LEFT($E2161,2)),"0"&amp;VALUE(LEFT($E2161,2))),Sheet1!$E:$E,Sheet1!$F:$F)),"")</f>
        <v>東京都</v>
      </c>
      <c r="G2161" s="4" t="str">
        <f t="shared" si="67"/>
        <v>私立</v>
      </c>
      <c r="H2161" s="7" t="str">
        <f>IF($D2161="上記以外の高等学校等",_xlfn.XLOOKUP(IF(VALUE(LEFT($E2161,2))&gt;10,VALUE(LEFT($E2161,2)),"0"&amp;VALUE(LEFT($E2161,2))),Sheet1!$E:$E,Sheet1!$F:$F)&amp;"所在の"&amp;$D2161,IF(OR($B2161=1,$B2161=2),$D2161&amp;$C2161,IF($B2161=3,$D2161&amp;"学校",IF($B2161=6,_xlfn.TEXTBEFORE($D2161,"高専")&amp;$C2161,IF($B2161=8,$C2161&amp;"（"&amp;$D2161&amp;"）",IF($B2161=9,$D2161,""))))))</f>
        <v>創価高等学校</v>
      </c>
    </row>
    <row r="2162" spans="1:8">
      <c r="A2162" s="4">
        <v>7</v>
      </c>
      <c r="B2162" s="7">
        <v>1</v>
      </c>
      <c r="C2162" s="7" t="str">
        <f t="shared" si="66"/>
        <v>高等学校</v>
      </c>
      <c r="D2162" s="7" t="s">
        <v>7442</v>
      </c>
      <c r="E2162" s="8" t="s">
        <v>7443</v>
      </c>
      <c r="F2162" s="4" t="str">
        <f>IFERROR(IF(VALUE(LEFT($E2162,5))&gt;50000,"",_xlfn.XLOOKUP(IF(VALUE(LEFT($E2162,2))&gt;9,VALUE(LEFT($E2162,2)),"0"&amp;VALUE(LEFT($E2162,2))),Sheet1!$E:$E,Sheet1!$F:$F)),"")</f>
        <v>東京都</v>
      </c>
      <c r="G2162" s="4" t="str">
        <f t="shared" si="67"/>
        <v>私立</v>
      </c>
      <c r="H2162" s="7" t="str">
        <f>IF($D2162="上記以外の高等学校等",_xlfn.XLOOKUP(IF(VALUE(LEFT($E2162,2))&gt;10,VALUE(LEFT($E2162,2)),"0"&amp;VALUE(LEFT($E2162,2))),Sheet1!$E:$E,Sheet1!$F:$F)&amp;"所在の"&amp;$D2162,IF(OR($B2162=1,$B2162=2),$D2162&amp;$C2162,IF($B2162=3,$D2162&amp;"学校",IF($B2162=6,_xlfn.TEXTBEFORE($D2162,"高専")&amp;$C2162,IF($B2162=8,$C2162&amp;"（"&amp;$D2162&amp;"）",IF($B2162=9,$D2162,""))))))</f>
        <v>拓殖大学第一高等学校</v>
      </c>
    </row>
    <row r="2163" spans="1:8">
      <c r="A2163" s="4">
        <v>7</v>
      </c>
      <c r="B2163" s="7">
        <v>1</v>
      </c>
      <c r="C2163" s="7" t="str">
        <f t="shared" si="66"/>
        <v>高等学校</v>
      </c>
      <c r="D2163" s="7" t="s">
        <v>7440</v>
      </c>
      <c r="E2163" s="8" t="s">
        <v>7441</v>
      </c>
      <c r="F2163" s="4" t="str">
        <f>IFERROR(IF(VALUE(LEFT($E2163,5))&gt;50000,"",_xlfn.XLOOKUP(IF(VALUE(LEFT($E2163,2))&gt;9,VALUE(LEFT($E2163,2)),"0"&amp;VALUE(LEFT($E2163,2))),Sheet1!$E:$E,Sheet1!$F:$F)),"")</f>
        <v>東京都</v>
      </c>
      <c r="G2163" s="4" t="str">
        <f t="shared" si="67"/>
        <v>私立</v>
      </c>
      <c r="H2163" s="7" t="str">
        <f>IF($D2163="上記以外の高等学校等",_xlfn.XLOOKUP(IF(VALUE(LEFT($E2163,2))&gt;10,VALUE(LEFT($E2163,2)),"0"&amp;VALUE(LEFT($E2163,2))),Sheet1!$E:$E,Sheet1!$F:$F)&amp;"所在の"&amp;$D2163,IF(OR($B2163=1,$B2163=2),$D2163&amp;$C2163,IF($B2163=3,$D2163&amp;"学校",IF($B2163=6,_xlfn.TEXTBEFORE($D2163,"高専")&amp;$C2163,IF($B2163=8,$C2163&amp;"（"&amp;$D2163&amp;"）",IF($B2163=9,$D2163,""))))))</f>
        <v>日本体育大学桜華高等学校</v>
      </c>
    </row>
    <row r="2164" spans="1:8">
      <c r="A2164" s="4">
        <v>7</v>
      </c>
      <c r="B2164" s="7">
        <v>1</v>
      </c>
      <c r="C2164" s="7" t="str">
        <f t="shared" si="66"/>
        <v>高等学校</v>
      </c>
      <c r="D2164" s="7" t="s">
        <v>7438</v>
      </c>
      <c r="E2164" s="8" t="s">
        <v>7439</v>
      </c>
      <c r="F2164" s="4" t="str">
        <f>IFERROR(IF(VALUE(LEFT($E2164,5))&gt;50000,"",_xlfn.XLOOKUP(IF(VALUE(LEFT($E2164,2))&gt;9,VALUE(LEFT($E2164,2)),"0"&amp;VALUE(LEFT($E2164,2))),Sheet1!$E:$E,Sheet1!$F:$F)),"")</f>
        <v>東京都</v>
      </c>
      <c r="G2164" s="4" t="str">
        <f t="shared" si="67"/>
        <v>私立</v>
      </c>
      <c r="H2164" s="7" t="str">
        <f>IF($D2164="上記以外の高等学校等",_xlfn.XLOOKUP(IF(VALUE(LEFT($E2164,2))&gt;10,VALUE(LEFT($E2164,2)),"0"&amp;VALUE(LEFT($E2164,2))),Sheet1!$E:$E,Sheet1!$F:$F)&amp;"所在の"&amp;$D2164,IF(OR($B2164=1,$B2164=2),$D2164&amp;$C2164,IF($B2164=3,$D2164&amp;"学校",IF($B2164=6,_xlfn.TEXTBEFORE($D2164,"高専")&amp;$C2164,IF($B2164=8,$C2164&amp;"（"&amp;$D2164&amp;"）",IF($B2164=9,$D2164,""))))))</f>
        <v>明治学院東村山高等学校</v>
      </c>
    </row>
    <row r="2165" spans="1:8">
      <c r="A2165" s="4">
        <v>7</v>
      </c>
      <c r="B2165" s="7">
        <v>1</v>
      </c>
      <c r="C2165" s="7" t="str">
        <f t="shared" si="66"/>
        <v>高等学校</v>
      </c>
      <c r="D2165" s="7" t="s">
        <v>7436</v>
      </c>
      <c r="E2165" s="8" t="s">
        <v>7437</v>
      </c>
      <c r="F2165" s="4" t="str">
        <f>IFERROR(IF(VALUE(LEFT($E2165,5))&gt;50000,"",_xlfn.XLOOKUP(IF(VALUE(LEFT($E2165,2))&gt;9,VALUE(LEFT($E2165,2)),"0"&amp;VALUE(LEFT($E2165,2))),Sheet1!$E:$E,Sheet1!$F:$F)),"")</f>
        <v>東京都</v>
      </c>
      <c r="G2165" s="4" t="str">
        <f t="shared" si="67"/>
        <v>私立</v>
      </c>
      <c r="H2165" s="7" t="str">
        <f>IF($D2165="上記以外の高等学校等",_xlfn.XLOOKUP(IF(VALUE(LEFT($E2165,2))&gt;10,VALUE(LEFT($E2165,2)),"0"&amp;VALUE(LEFT($E2165,2))),Sheet1!$E:$E,Sheet1!$F:$F)&amp;"所在の"&amp;$D2165,IF(OR($B2165=1,$B2165=2),$D2165&amp;$C2165,IF($B2165=3,$D2165&amp;"学校",IF($B2165=6,_xlfn.TEXTBEFORE($D2165,"高専")&amp;$C2165,IF($B2165=8,$C2165&amp;"（"&amp;$D2165&amp;"）",IF($B2165=9,$D2165,""))))))</f>
        <v>明法高等学校</v>
      </c>
    </row>
    <row r="2166" spans="1:8">
      <c r="A2166" s="4">
        <v>7</v>
      </c>
      <c r="B2166" s="7">
        <v>1</v>
      </c>
      <c r="C2166" s="7" t="str">
        <f t="shared" si="66"/>
        <v>高等学校</v>
      </c>
      <c r="D2166" s="7" t="s">
        <v>7434</v>
      </c>
      <c r="E2166" s="8" t="s">
        <v>7435</v>
      </c>
      <c r="F2166" s="4" t="str">
        <f>IFERROR(IF(VALUE(LEFT($E2166,5))&gt;50000,"",_xlfn.XLOOKUP(IF(VALUE(LEFT($E2166,2))&gt;9,VALUE(LEFT($E2166,2)),"0"&amp;VALUE(LEFT($E2166,2))),Sheet1!$E:$E,Sheet1!$F:$F)),"")</f>
        <v>東京都</v>
      </c>
      <c r="G2166" s="4" t="str">
        <f t="shared" si="67"/>
        <v>私立</v>
      </c>
      <c r="H2166" s="7" t="str">
        <f>IF($D2166="上記以外の高等学校等",_xlfn.XLOOKUP(IF(VALUE(LEFT($E2166,2))&gt;10,VALUE(LEFT($E2166,2)),"0"&amp;VALUE(LEFT($E2166,2))),Sheet1!$E:$E,Sheet1!$F:$F)&amp;"所在の"&amp;$D2166,IF(OR($B2166=1,$B2166=2),$D2166&amp;$C2166,IF($B2166=3,$D2166&amp;"学校",IF($B2166=6,_xlfn.TEXTBEFORE($D2166,"高専")&amp;$C2166,IF($B2166=8,$C2166&amp;"（"&amp;$D2166&amp;"）",IF($B2166=9,$D2166,""))))))</f>
        <v>国立音楽大学附属高等学校</v>
      </c>
    </row>
    <row r="2167" spans="1:8">
      <c r="A2167" s="4">
        <v>7</v>
      </c>
      <c r="B2167" s="7">
        <v>1</v>
      </c>
      <c r="C2167" s="7" t="str">
        <f t="shared" si="66"/>
        <v>高等学校</v>
      </c>
      <c r="D2167" s="7" t="s">
        <v>7432</v>
      </c>
      <c r="E2167" s="8" t="s">
        <v>7433</v>
      </c>
      <c r="F2167" s="4" t="str">
        <f>IFERROR(IF(VALUE(LEFT($E2167,5))&gt;50000,"",_xlfn.XLOOKUP(IF(VALUE(LEFT($E2167,2))&gt;9,VALUE(LEFT($E2167,2)),"0"&amp;VALUE(LEFT($E2167,2))),Sheet1!$E:$E,Sheet1!$F:$F)),"")</f>
        <v>東京都</v>
      </c>
      <c r="G2167" s="4" t="str">
        <f t="shared" si="67"/>
        <v>私立</v>
      </c>
      <c r="H2167" s="7" t="str">
        <f>IF($D2167="上記以外の高等学校等",_xlfn.XLOOKUP(IF(VALUE(LEFT($E2167,2))&gt;10,VALUE(LEFT($E2167,2)),"0"&amp;VALUE(LEFT($E2167,2))),Sheet1!$E:$E,Sheet1!$F:$F)&amp;"所在の"&amp;$D2167,IF(OR($B2167=1,$B2167=2),$D2167&amp;$C2167,IF($B2167=3,$D2167&amp;"学校",IF($B2167=6,_xlfn.TEXTBEFORE($D2167,"高専")&amp;$C2167,IF($B2167=8,$C2167&amp;"（"&amp;$D2167&amp;"）",IF($B2167=9,$D2167,""))))))</f>
        <v>桐朋高等学校</v>
      </c>
    </row>
    <row r="2168" spans="1:8">
      <c r="A2168" s="4">
        <v>7</v>
      </c>
      <c r="B2168" s="7">
        <v>1</v>
      </c>
      <c r="C2168" s="7" t="str">
        <f t="shared" si="66"/>
        <v>高等学校</v>
      </c>
      <c r="D2168" s="7" t="s">
        <v>7430</v>
      </c>
      <c r="E2168" s="8" t="s">
        <v>7431</v>
      </c>
      <c r="F2168" s="4" t="str">
        <f>IFERROR(IF(VALUE(LEFT($E2168,5))&gt;50000,"",_xlfn.XLOOKUP(IF(VALUE(LEFT($E2168,2))&gt;9,VALUE(LEFT($E2168,2)),"0"&amp;VALUE(LEFT($E2168,2))),Sheet1!$E:$E,Sheet1!$F:$F)),"")</f>
        <v>東京都</v>
      </c>
      <c r="G2168" s="4" t="str">
        <f t="shared" si="67"/>
        <v>私立</v>
      </c>
      <c r="H2168" s="7" t="str">
        <f>IF($D2168="上記以外の高等学校等",_xlfn.XLOOKUP(IF(VALUE(LEFT($E2168,2))&gt;10,VALUE(LEFT($E2168,2)),"0"&amp;VALUE(LEFT($E2168,2))),Sheet1!$E:$E,Sheet1!$F:$F)&amp;"所在の"&amp;$D2168,IF(OR($B2168=1,$B2168=2),$D2168&amp;$C2168,IF($B2168=3,$D2168&amp;"学校",IF($B2168=6,_xlfn.TEXTBEFORE($D2168,"高専")&amp;$C2168,IF($B2168=8,$C2168&amp;"（"&amp;$D2168&amp;"）",IF($B2168=9,$D2168,""))))))</f>
        <v>ＮＨＫ学園高等学校</v>
      </c>
    </row>
    <row r="2169" spans="1:8">
      <c r="A2169" s="4">
        <v>7</v>
      </c>
      <c r="B2169" s="7">
        <v>1</v>
      </c>
      <c r="C2169" s="7" t="str">
        <f t="shared" si="66"/>
        <v>高等学校</v>
      </c>
      <c r="D2169" s="7" t="s">
        <v>7428</v>
      </c>
      <c r="E2169" s="8" t="s">
        <v>7429</v>
      </c>
      <c r="F2169" s="4" t="str">
        <f>IFERROR(IF(VALUE(LEFT($E2169,5))&gt;50000,"",_xlfn.XLOOKUP(IF(VALUE(LEFT($E2169,2))&gt;9,VALUE(LEFT($E2169,2)),"0"&amp;VALUE(LEFT($E2169,2))),Sheet1!$E:$E,Sheet1!$F:$F)),"")</f>
        <v>東京都</v>
      </c>
      <c r="G2169" s="4" t="str">
        <f t="shared" si="67"/>
        <v>私立</v>
      </c>
      <c r="H2169" s="7" t="str">
        <f>IF($D2169="上記以外の高等学校等",_xlfn.XLOOKUP(IF(VALUE(LEFT($E2169,2))&gt;10,VALUE(LEFT($E2169,2)),"0"&amp;VALUE(LEFT($E2169,2))),Sheet1!$E:$E,Sheet1!$F:$F)&amp;"所在の"&amp;$D2169,IF(OR($B2169=1,$B2169=2),$D2169&amp;$C2169,IF($B2169=3,$D2169&amp;"学校",IF($B2169=6,_xlfn.TEXTBEFORE($D2169,"高専")&amp;$C2169,IF($B2169=8,$C2169&amp;"（"&amp;$D2169&amp;"）",IF($B2169=9,$D2169,""))))))</f>
        <v>聖徳学園高等学校</v>
      </c>
    </row>
    <row r="2170" spans="1:8">
      <c r="A2170" s="4">
        <v>7</v>
      </c>
      <c r="B2170" s="7">
        <v>1</v>
      </c>
      <c r="C2170" s="7" t="str">
        <f t="shared" si="66"/>
        <v>高等学校</v>
      </c>
      <c r="D2170" s="7" t="s">
        <v>7426</v>
      </c>
      <c r="E2170" s="8" t="s">
        <v>7427</v>
      </c>
      <c r="F2170" s="4" t="str">
        <f>IFERROR(IF(VALUE(LEFT($E2170,5))&gt;50000,"",_xlfn.XLOOKUP(IF(VALUE(LEFT($E2170,2))&gt;9,VALUE(LEFT($E2170,2)),"0"&amp;VALUE(LEFT($E2170,2))),Sheet1!$E:$E,Sheet1!$F:$F)),"")</f>
        <v>東京都</v>
      </c>
      <c r="G2170" s="4" t="str">
        <f t="shared" si="67"/>
        <v>私立</v>
      </c>
      <c r="H2170" s="7" t="str">
        <f>IF($D2170="上記以外の高等学校等",_xlfn.XLOOKUP(IF(VALUE(LEFT($E2170,2))&gt;10,VALUE(LEFT($E2170,2)),"0"&amp;VALUE(LEFT($E2170,2))),Sheet1!$E:$E,Sheet1!$F:$F)&amp;"所在の"&amp;$D2170,IF(OR($B2170=1,$B2170=2),$D2170&amp;$C2170,IF($B2170=3,$D2170&amp;"学校",IF($B2170=6,_xlfn.TEXTBEFORE($D2170,"高専")&amp;$C2170,IF($B2170=8,$C2170&amp;"（"&amp;$D2170&amp;"）",IF($B2170=9,$D2170,""))))))</f>
        <v>吉祥女子高等学校</v>
      </c>
    </row>
    <row r="2171" spans="1:8">
      <c r="A2171" s="4">
        <v>7</v>
      </c>
      <c r="B2171" s="7">
        <v>1</v>
      </c>
      <c r="C2171" s="7" t="str">
        <f t="shared" si="66"/>
        <v>高等学校</v>
      </c>
      <c r="D2171" s="7" t="s">
        <v>7424</v>
      </c>
      <c r="E2171" s="8" t="s">
        <v>7425</v>
      </c>
      <c r="F2171" s="4" t="str">
        <f>IFERROR(IF(VALUE(LEFT($E2171,5))&gt;50000,"",_xlfn.XLOOKUP(IF(VALUE(LEFT($E2171,2))&gt;9,VALUE(LEFT($E2171,2)),"0"&amp;VALUE(LEFT($E2171,2))),Sheet1!$E:$E,Sheet1!$F:$F)),"")</f>
        <v>東京都</v>
      </c>
      <c r="G2171" s="4" t="str">
        <f t="shared" si="67"/>
        <v>私立</v>
      </c>
      <c r="H2171" s="7" t="str">
        <f>IF($D2171="上記以外の高等学校等",_xlfn.XLOOKUP(IF(VALUE(LEFT($E2171,2))&gt;10,VALUE(LEFT($E2171,2)),"0"&amp;VALUE(LEFT($E2171,2))),Sheet1!$E:$E,Sheet1!$F:$F)&amp;"所在の"&amp;$D2171,IF(OR($B2171=1,$B2171=2),$D2171&amp;$C2171,IF($B2171=3,$D2171&amp;"学校",IF($B2171=6,_xlfn.TEXTBEFORE($D2171,"高専")&amp;$C2171,IF($B2171=8,$C2171&amp;"（"&amp;$D2171&amp;"）",IF($B2171=9,$D2171,""))))))</f>
        <v>成蹊高等学校</v>
      </c>
    </row>
    <row r="2172" spans="1:8">
      <c r="A2172" s="4">
        <v>7</v>
      </c>
      <c r="B2172" s="7">
        <v>1</v>
      </c>
      <c r="C2172" s="7" t="str">
        <f t="shared" si="66"/>
        <v>高等学校</v>
      </c>
      <c r="D2172" s="7" t="s">
        <v>7422</v>
      </c>
      <c r="E2172" s="8" t="s">
        <v>7423</v>
      </c>
      <c r="F2172" s="4" t="str">
        <f>IFERROR(IF(VALUE(LEFT($E2172,5))&gt;50000,"",_xlfn.XLOOKUP(IF(VALUE(LEFT($E2172,2))&gt;9,VALUE(LEFT($E2172,2)),"0"&amp;VALUE(LEFT($E2172,2))),Sheet1!$E:$E,Sheet1!$F:$F)),"")</f>
        <v>東京都</v>
      </c>
      <c r="G2172" s="4" t="str">
        <f t="shared" si="67"/>
        <v>私立</v>
      </c>
      <c r="H2172" s="7" t="str">
        <f>IF($D2172="上記以外の高等学校等",_xlfn.XLOOKUP(IF(VALUE(LEFT($E2172,2))&gt;10,VALUE(LEFT($E2172,2)),"0"&amp;VALUE(LEFT($E2172,2))),Sheet1!$E:$E,Sheet1!$F:$F)&amp;"所在の"&amp;$D2172,IF(OR($B2172=1,$B2172=2),$D2172&amp;$C2172,IF($B2172=3,$D2172&amp;"学校",IF($B2172=6,_xlfn.TEXTBEFORE($D2172,"高専")&amp;$C2172,IF($B2172=8,$C2172&amp;"（"&amp;$D2172&amp;"）",IF($B2172=9,$D2172,""))))))</f>
        <v>藤村女子高等学校</v>
      </c>
    </row>
    <row r="2173" spans="1:8">
      <c r="A2173" s="4">
        <v>7</v>
      </c>
      <c r="B2173" s="7">
        <v>1</v>
      </c>
      <c r="C2173" s="7" t="str">
        <f t="shared" si="66"/>
        <v>高等学校</v>
      </c>
      <c r="D2173" s="7" t="s">
        <v>7420</v>
      </c>
      <c r="E2173" s="8" t="s">
        <v>7421</v>
      </c>
      <c r="F2173" s="4" t="str">
        <f>IFERROR(IF(VALUE(LEFT($E2173,5))&gt;50000,"",_xlfn.XLOOKUP(IF(VALUE(LEFT($E2173,2))&gt;9,VALUE(LEFT($E2173,2)),"0"&amp;VALUE(LEFT($E2173,2))),Sheet1!$E:$E,Sheet1!$F:$F)),"")</f>
        <v>東京都</v>
      </c>
      <c r="G2173" s="4" t="str">
        <f t="shared" si="67"/>
        <v>私立</v>
      </c>
      <c r="H2173" s="7" t="str">
        <f>IF($D2173="上記以外の高等学校等",_xlfn.XLOOKUP(IF(VALUE(LEFT($E2173,2))&gt;10,VALUE(LEFT($E2173,2)),"0"&amp;VALUE(LEFT($E2173,2))),Sheet1!$E:$E,Sheet1!$F:$F)&amp;"所在の"&amp;$D2173,IF(OR($B2173=1,$B2173=2),$D2173&amp;$C2173,IF($B2173=3,$D2173&amp;"学校",IF($B2173=6,_xlfn.TEXTBEFORE($D2173,"高専")&amp;$C2173,IF($B2173=8,$C2173&amp;"（"&amp;$D2173&amp;"）",IF($B2173=9,$D2173,""))))))</f>
        <v>法政大学高等学校</v>
      </c>
    </row>
    <row r="2174" spans="1:8">
      <c r="A2174" s="4">
        <v>7</v>
      </c>
      <c r="B2174" s="7">
        <v>1</v>
      </c>
      <c r="C2174" s="7" t="str">
        <f t="shared" si="66"/>
        <v>高等学校</v>
      </c>
      <c r="D2174" s="7" t="s">
        <v>4868</v>
      </c>
      <c r="E2174" s="8" t="s">
        <v>7419</v>
      </c>
      <c r="F2174" s="4" t="str">
        <f>IFERROR(IF(VALUE(LEFT($E2174,5))&gt;50000,"",_xlfn.XLOOKUP(IF(VALUE(LEFT($E2174,2))&gt;9,VALUE(LEFT($E2174,2)),"0"&amp;VALUE(LEFT($E2174,2))),Sheet1!$E:$E,Sheet1!$F:$F)),"")</f>
        <v>東京都</v>
      </c>
      <c r="G2174" s="4" t="str">
        <f t="shared" si="67"/>
        <v>私立</v>
      </c>
      <c r="H2174" s="7" t="str">
        <f>IF($D2174="上記以外の高等学校等",_xlfn.XLOOKUP(IF(VALUE(LEFT($E2174,2))&gt;10,VALUE(LEFT($E2174,2)),"0"&amp;VALUE(LEFT($E2174,2))),Sheet1!$E:$E,Sheet1!$F:$F)&amp;"所在の"&amp;$D2174,IF(OR($B2174=1,$B2174=2),$D2174&amp;$C2174,IF($B2174=3,$D2174&amp;"学校",IF($B2174=6,_xlfn.TEXTBEFORE($D2174,"高専")&amp;$C2174,IF($B2174=8,$C2174&amp;"（"&amp;$D2174&amp;"）",IF($B2174=9,$D2174,""))))))</f>
        <v>大成高等学校</v>
      </c>
    </row>
    <row r="2175" spans="1:8">
      <c r="A2175" s="4">
        <v>7</v>
      </c>
      <c r="B2175" s="7">
        <v>1</v>
      </c>
      <c r="C2175" s="7" t="str">
        <f t="shared" si="66"/>
        <v>高等学校</v>
      </c>
      <c r="D2175" s="7" t="s">
        <v>7417</v>
      </c>
      <c r="E2175" s="8" t="s">
        <v>7418</v>
      </c>
      <c r="F2175" s="4" t="str">
        <f>IFERROR(IF(VALUE(LEFT($E2175,5))&gt;50000,"",_xlfn.XLOOKUP(IF(VALUE(LEFT($E2175,2))&gt;9,VALUE(LEFT($E2175,2)),"0"&amp;VALUE(LEFT($E2175,2))),Sheet1!$E:$E,Sheet1!$F:$F)),"")</f>
        <v>東京都</v>
      </c>
      <c r="G2175" s="4" t="str">
        <f t="shared" si="67"/>
        <v>私立</v>
      </c>
      <c r="H2175" s="7" t="str">
        <f>IF($D2175="上記以外の高等学校等",_xlfn.XLOOKUP(IF(VALUE(LEFT($E2175,2))&gt;10,VALUE(LEFT($E2175,2)),"0"&amp;VALUE(LEFT($E2175,2))),Sheet1!$E:$E,Sheet1!$F:$F)&amp;"所在の"&amp;$D2175,IF(OR($B2175=1,$B2175=2),$D2175&amp;$C2175,IF($B2175=3,$D2175&amp;"学校",IF($B2175=6,_xlfn.TEXTBEFORE($D2175,"高専")&amp;$C2175,IF($B2175=8,$C2175&amp;"（"&amp;$D2175&amp;"）",IF($B2175=9,$D2175,""))))))</f>
        <v>明星学園高等学校</v>
      </c>
    </row>
    <row r="2176" spans="1:8">
      <c r="A2176" s="4">
        <v>7</v>
      </c>
      <c r="B2176" s="7">
        <v>1</v>
      </c>
      <c r="C2176" s="7" t="str">
        <f t="shared" si="66"/>
        <v>高等学校</v>
      </c>
      <c r="D2176" s="7" t="s">
        <v>7415</v>
      </c>
      <c r="E2176" s="8" t="s">
        <v>7416</v>
      </c>
      <c r="F2176" s="4" t="str">
        <f>IFERROR(IF(VALUE(LEFT($E2176,5))&gt;50000,"",_xlfn.XLOOKUP(IF(VALUE(LEFT($E2176,2))&gt;9,VALUE(LEFT($E2176,2)),"0"&amp;VALUE(LEFT($E2176,2))),Sheet1!$E:$E,Sheet1!$F:$F)),"")</f>
        <v>東京都</v>
      </c>
      <c r="G2176" s="4" t="str">
        <f t="shared" si="67"/>
        <v>私立</v>
      </c>
      <c r="H2176" s="7" t="str">
        <f>IF($D2176="上記以外の高等学校等",_xlfn.XLOOKUP(IF(VALUE(LEFT($E2176,2))&gt;10,VALUE(LEFT($E2176,2)),"0"&amp;VALUE(LEFT($E2176,2))),Sheet1!$E:$E,Sheet1!$F:$F)&amp;"所在の"&amp;$D2176,IF(OR($B2176=1,$B2176=2),$D2176&amp;$C2176,IF($B2176=3,$D2176&amp;"学校",IF($B2176=6,_xlfn.TEXTBEFORE($D2176,"高専")&amp;$C2176,IF($B2176=8,$C2176&amp;"（"&amp;$D2176&amp;"）",IF($B2176=9,$D2176,""))))))</f>
        <v>中央大学附属（小金井市）高等学校</v>
      </c>
    </row>
    <row r="2177" spans="1:8">
      <c r="A2177" s="4">
        <v>7</v>
      </c>
      <c r="B2177" s="7">
        <v>1</v>
      </c>
      <c r="C2177" s="7" t="str">
        <f t="shared" si="66"/>
        <v>高等学校</v>
      </c>
      <c r="D2177" s="7" t="s">
        <v>7413</v>
      </c>
      <c r="E2177" s="8" t="s">
        <v>7414</v>
      </c>
      <c r="F2177" s="4" t="str">
        <f>IFERROR(IF(VALUE(LEFT($E2177,5))&gt;50000,"",_xlfn.XLOOKUP(IF(VALUE(LEFT($E2177,2))&gt;9,VALUE(LEFT($E2177,2)),"0"&amp;VALUE(LEFT($E2177,2))),Sheet1!$E:$E,Sheet1!$F:$F)),"")</f>
        <v>東京都</v>
      </c>
      <c r="G2177" s="4" t="str">
        <f t="shared" si="67"/>
        <v>私立</v>
      </c>
      <c r="H2177" s="7" t="str">
        <f>IF($D2177="上記以外の高等学校等",_xlfn.XLOOKUP(IF(VALUE(LEFT($E2177,2))&gt;10,VALUE(LEFT($E2177,2)),"0"&amp;VALUE(LEFT($E2177,2))),Sheet1!$E:$E,Sheet1!$F:$F)&amp;"所在の"&amp;$D2177,IF(OR($B2177=1,$B2177=2),$D2177&amp;$C2177,IF($B2177=3,$D2177&amp;"学校",IF($B2177=6,_xlfn.TEXTBEFORE($D2177,"高専")&amp;$C2177,IF($B2177=8,$C2177&amp;"（"&amp;$D2177&amp;"）",IF($B2177=9,$D2177,""))))))</f>
        <v>武蔵野大学高等学校</v>
      </c>
    </row>
    <row r="2178" spans="1:8">
      <c r="A2178" s="4">
        <v>7</v>
      </c>
      <c r="B2178" s="7">
        <v>1</v>
      </c>
      <c r="C2178" s="7" t="str">
        <f t="shared" si="66"/>
        <v>高等学校</v>
      </c>
      <c r="D2178" s="7" t="s">
        <v>7411</v>
      </c>
      <c r="E2178" s="8" t="s">
        <v>7412</v>
      </c>
      <c r="F2178" s="4" t="str">
        <f>IFERROR(IF(VALUE(LEFT($E2178,5))&gt;50000,"",_xlfn.XLOOKUP(IF(VALUE(LEFT($E2178,2))&gt;9,VALUE(LEFT($E2178,2)),"0"&amp;VALUE(LEFT($E2178,2))),Sheet1!$E:$E,Sheet1!$F:$F)),"")</f>
        <v>東京都</v>
      </c>
      <c r="G2178" s="4" t="str">
        <f t="shared" si="67"/>
        <v>私立</v>
      </c>
      <c r="H2178" s="7" t="str">
        <f>IF($D2178="上記以外の高等学校等",_xlfn.XLOOKUP(IF(VALUE(LEFT($E2178,2))&gt;10,VALUE(LEFT($E2178,2)),"0"&amp;VALUE(LEFT($E2178,2))),Sheet1!$E:$E,Sheet1!$F:$F)&amp;"所在の"&amp;$D2178,IF(OR($B2178=1,$B2178=2),$D2178&amp;$C2178,IF($B2178=3,$D2178&amp;"学校",IF($B2178=6,_xlfn.TEXTBEFORE($D2178,"高専")&amp;$C2178,IF($B2178=8,$C2178&amp;"（"&amp;$D2178&amp;"）",IF($B2178=9,$D2178,""))))))</f>
        <v>東京文華高等学校</v>
      </c>
    </row>
    <row r="2179" spans="1:8">
      <c r="A2179" s="4">
        <v>7</v>
      </c>
      <c r="B2179" s="7">
        <v>1</v>
      </c>
      <c r="C2179" s="7" t="str">
        <f t="shared" ref="C2179:C2242" si="68">IF($B2179=1,"高等学校",IF($B2179=2,"中等教育学校",IF($B2179=3,"特別支援学校",IF($B2179=6,"高等専門学校",IF($B2179=8,"高等学校卒業程度認定試験等","")))))</f>
        <v>高等学校</v>
      </c>
      <c r="D2179" s="7" t="s">
        <v>7409</v>
      </c>
      <c r="E2179" s="8" t="s">
        <v>7410</v>
      </c>
      <c r="F2179" s="4" t="str">
        <f>IFERROR(IF(VALUE(LEFT($E2179,5))&gt;50000,"",_xlfn.XLOOKUP(IF(VALUE(LEFT($E2179,2))&gt;9,VALUE(LEFT($E2179,2)),"0"&amp;VALUE(LEFT($E2179,2))),Sheet1!$E:$E,Sheet1!$F:$F)),"")</f>
        <v>東京都</v>
      </c>
      <c r="G2179" s="4" t="str">
        <f t="shared" ref="G2179:G2242" si="69">IF($A2179=1,"国立",IF($A2179=7,"私立",IF($A2179&lt;7,"公立","")))</f>
        <v>私立</v>
      </c>
      <c r="H2179" s="7" t="str">
        <f>IF($D2179="上記以外の高等学校等",_xlfn.XLOOKUP(IF(VALUE(LEFT($E2179,2))&gt;10,VALUE(LEFT($E2179,2)),"0"&amp;VALUE(LEFT($E2179,2))),Sheet1!$E:$E,Sheet1!$F:$F)&amp;"所在の"&amp;$D2179,IF(OR($B2179=1,$B2179=2),$D2179&amp;$C2179,IF($B2179=3,$D2179&amp;"学校",IF($B2179=6,_xlfn.TEXTBEFORE($D2179,"高専")&amp;$C2179,IF($B2179=8,$C2179&amp;"（"&amp;$D2179&amp;"）",IF($B2179=9,$D2179,""))))))</f>
        <v>国際基督教大学高等学校</v>
      </c>
    </row>
    <row r="2180" spans="1:8">
      <c r="A2180" s="4">
        <v>7</v>
      </c>
      <c r="B2180" s="7">
        <v>1</v>
      </c>
      <c r="C2180" s="7" t="str">
        <f t="shared" si="68"/>
        <v>高等学校</v>
      </c>
      <c r="D2180" s="7" t="s">
        <v>706</v>
      </c>
      <c r="E2180" s="8" t="s">
        <v>7408</v>
      </c>
      <c r="F2180" s="4" t="str">
        <f>IFERROR(IF(VALUE(LEFT($E2180,5))&gt;50000,"",_xlfn.XLOOKUP(IF(VALUE(LEFT($E2180,2))&gt;9,VALUE(LEFT($E2180,2)),"0"&amp;VALUE(LEFT($E2180,2))),Sheet1!$E:$E,Sheet1!$F:$F)),"")</f>
        <v>東京都</v>
      </c>
      <c r="G2180" s="4" t="str">
        <f t="shared" si="69"/>
        <v>私立</v>
      </c>
      <c r="H2180" s="7" t="str">
        <f>IF($D2180="上記以外の高等学校等",_xlfn.XLOOKUP(IF(VALUE(LEFT($E2180,2))&gt;10,VALUE(LEFT($E2180,2)),"0"&amp;VALUE(LEFT($E2180,2))),Sheet1!$E:$E,Sheet1!$F:$F)&amp;"所在の"&amp;$D2180,IF(OR($B2180=1,$B2180=2),$D2180&amp;$C2180,IF($B2180=3,$D2180&amp;"学校",IF($B2180=6,_xlfn.TEXTBEFORE($D2180,"高専")&amp;$C2180,IF($B2180=8,$C2180&amp;"（"&amp;$D2180&amp;"）",IF($B2180=9,$D2180,""))))))</f>
        <v>高田高等学校</v>
      </c>
    </row>
    <row r="2181" spans="1:8">
      <c r="A2181" s="4">
        <v>7</v>
      </c>
      <c r="B2181" s="7">
        <v>1</v>
      </c>
      <c r="C2181" s="7" t="str">
        <f t="shared" si="68"/>
        <v>高等学校</v>
      </c>
      <c r="D2181" s="7" t="s">
        <v>7406</v>
      </c>
      <c r="E2181" s="8" t="s">
        <v>7407</v>
      </c>
      <c r="F2181" s="4" t="str">
        <f>IFERROR(IF(VALUE(LEFT($E2181,5))&gt;50000,"",_xlfn.XLOOKUP(IF(VALUE(LEFT($E2181,2))&gt;9,VALUE(LEFT($E2181,2)),"0"&amp;VALUE(LEFT($E2181,2))),Sheet1!$E:$E,Sheet1!$F:$F)),"")</f>
        <v>東京都</v>
      </c>
      <c r="G2181" s="4" t="str">
        <f t="shared" si="69"/>
        <v>私立</v>
      </c>
      <c r="H2181" s="7" t="str">
        <f>IF($D2181="上記以外の高等学校等",_xlfn.XLOOKUP(IF(VALUE(LEFT($E2181,2))&gt;10,VALUE(LEFT($E2181,2)),"0"&amp;VALUE(LEFT($E2181,2))),Sheet1!$E:$E,Sheet1!$F:$F)&amp;"所在の"&amp;$D2181,IF(OR($B2181=1,$B2181=2),$D2181&amp;$C2181,IF($B2181=3,$D2181&amp;"学校",IF($B2181=6,_xlfn.TEXTBEFORE($D2181,"高専")&amp;$C2181,IF($B2181=8,$C2181&amp;"（"&amp;$D2181&amp;"）",IF($B2181=9,$D2181,""))))))</f>
        <v>東海大学菅生高等学校</v>
      </c>
    </row>
    <row r="2182" spans="1:8">
      <c r="A2182" s="4">
        <v>7</v>
      </c>
      <c r="B2182" s="7">
        <v>1</v>
      </c>
      <c r="C2182" s="7" t="str">
        <f t="shared" si="68"/>
        <v>高等学校</v>
      </c>
      <c r="D2182" s="7" t="s">
        <v>7404</v>
      </c>
      <c r="E2182" s="8" t="s">
        <v>7405</v>
      </c>
      <c r="F2182" s="4" t="str">
        <f>IFERROR(IF(VALUE(LEFT($E2182,5))&gt;50000,"",_xlfn.XLOOKUP(IF(VALUE(LEFT($E2182,2))&gt;9,VALUE(LEFT($E2182,2)),"0"&amp;VALUE(LEFT($E2182,2))),Sheet1!$E:$E,Sheet1!$F:$F)),"")</f>
        <v>東京都</v>
      </c>
      <c r="G2182" s="4" t="str">
        <f t="shared" si="69"/>
        <v>私立</v>
      </c>
      <c r="H2182" s="7" t="str">
        <f>IF($D2182="上記以外の高等学校等",_xlfn.XLOOKUP(IF(VALUE(LEFT($E2182,2))&gt;10,VALUE(LEFT($E2182,2)),"0"&amp;VALUE(LEFT($E2182,2))),Sheet1!$E:$E,Sheet1!$F:$F)&amp;"所在の"&amp;$D2182,IF(OR($B2182=1,$B2182=2),$D2182&amp;$C2182,IF($B2182=3,$D2182&amp;"学校",IF($B2182=6,_xlfn.TEXTBEFORE($D2182,"高専")&amp;$C2182,IF($B2182=8,$C2182&amp;"（"&amp;$D2182&amp;"）",IF($B2182=9,$D2182,""))))))</f>
        <v>明治大学付属八王子高等学校</v>
      </c>
    </row>
    <row r="2183" spans="1:8">
      <c r="A2183" s="4">
        <v>7</v>
      </c>
      <c r="B2183" s="7">
        <v>1</v>
      </c>
      <c r="C2183" s="7" t="str">
        <f t="shared" si="68"/>
        <v>高等学校</v>
      </c>
      <c r="D2183" s="7" t="s">
        <v>7402</v>
      </c>
      <c r="E2183" s="8" t="s">
        <v>7403</v>
      </c>
      <c r="F2183" s="4" t="str">
        <f>IFERROR(IF(VALUE(LEFT($E2183,5))&gt;50000,"",_xlfn.XLOOKUP(IF(VALUE(LEFT($E2183,2))&gt;9,VALUE(LEFT($E2183,2)),"0"&amp;VALUE(LEFT($E2183,2))),Sheet1!$E:$E,Sheet1!$F:$F)),"")</f>
        <v>東京都</v>
      </c>
      <c r="G2183" s="4" t="str">
        <f t="shared" si="69"/>
        <v>私立</v>
      </c>
      <c r="H2183" s="7" t="str">
        <f>IF($D2183="上記以外の高等学校等",_xlfn.XLOOKUP(IF(VALUE(LEFT($E2183,2))&gt;10,VALUE(LEFT($E2183,2)),"0"&amp;VALUE(LEFT($E2183,2))),Sheet1!$E:$E,Sheet1!$F:$F)&amp;"所在の"&amp;$D2183,IF(OR($B2183=1,$B2183=2),$D2183&amp;$C2183,IF($B2183=3,$D2183&amp;"学校",IF($B2183=6,_xlfn.TEXTBEFORE($D2183,"高専")&amp;$C2183,IF($B2183=8,$C2183&amp;"（"&amp;$D2183&amp;"）",IF($B2183=9,$D2183,""))))))</f>
        <v>穎明館高等学校</v>
      </c>
    </row>
    <row r="2184" spans="1:8">
      <c r="A2184" s="4">
        <v>7</v>
      </c>
      <c r="B2184" s="7">
        <v>1</v>
      </c>
      <c r="C2184" s="7" t="str">
        <f t="shared" si="68"/>
        <v>高等学校</v>
      </c>
      <c r="D2184" s="7" t="s">
        <v>7400</v>
      </c>
      <c r="E2184" s="8" t="s">
        <v>7401</v>
      </c>
      <c r="F2184" s="4" t="str">
        <f>IFERROR(IF(VALUE(LEFT($E2184,5))&gt;50000,"",_xlfn.XLOOKUP(IF(VALUE(LEFT($E2184,2))&gt;9,VALUE(LEFT($E2184,2)),"0"&amp;VALUE(LEFT($E2184,2))),Sheet1!$E:$E,Sheet1!$F:$F)),"")</f>
        <v>東京都</v>
      </c>
      <c r="G2184" s="4" t="str">
        <f t="shared" si="69"/>
        <v>私立</v>
      </c>
      <c r="H2184" s="7" t="str">
        <f>IF($D2184="上記以外の高等学校等",_xlfn.XLOOKUP(IF(VALUE(LEFT($E2184,2))&gt;10,VALUE(LEFT($E2184,2)),"0"&amp;VALUE(LEFT($E2184,2))),Sheet1!$E:$E,Sheet1!$F:$F)&amp;"所在の"&amp;$D2184,IF(OR($B2184=1,$B2184=2),$D2184&amp;$C2184,IF($B2184=3,$D2184&amp;"学校",IF($B2184=6,_xlfn.TEXTBEFORE($D2184,"高専")&amp;$C2184,IF($B2184=8,$C2184&amp;"（"&amp;$D2184&amp;"）",IF($B2184=9,$D2184,""))))))</f>
        <v>大妻多摩高等学校</v>
      </c>
    </row>
    <row r="2185" spans="1:8">
      <c r="A2185" s="4">
        <v>7</v>
      </c>
      <c r="B2185" s="7">
        <v>1</v>
      </c>
      <c r="C2185" s="7" t="str">
        <f t="shared" si="68"/>
        <v>高等学校</v>
      </c>
      <c r="D2185" s="7" t="s">
        <v>7398</v>
      </c>
      <c r="E2185" s="8" t="s">
        <v>7399</v>
      </c>
      <c r="F2185" s="4" t="str">
        <f>IFERROR(IF(VALUE(LEFT($E2185,5))&gt;50000,"",_xlfn.XLOOKUP(IF(VALUE(LEFT($E2185,2))&gt;9,VALUE(LEFT($E2185,2)),"0"&amp;VALUE(LEFT($E2185,2))),Sheet1!$E:$E,Sheet1!$F:$F)),"")</f>
        <v>東京都</v>
      </c>
      <c r="G2185" s="4" t="str">
        <f t="shared" si="69"/>
        <v>私立</v>
      </c>
      <c r="H2185" s="7" t="str">
        <f>IF($D2185="上記以外の高等学校等",_xlfn.XLOOKUP(IF(VALUE(LEFT($E2185,2))&gt;10,VALUE(LEFT($E2185,2)),"0"&amp;VALUE(LEFT($E2185,2))),Sheet1!$E:$E,Sheet1!$F:$F)&amp;"所在の"&amp;$D2185,IF(OR($B2185=1,$B2185=2),$D2185&amp;$C2185,IF($B2185=3,$D2185&amp;"学校",IF($B2185=6,_xlfn.TEXTBEFORE($D2185,"高専")&amp;$C2185,IF($B2185=8,$C2185&amp;"（"&amp;$D2185&amp;"）",IF($B2185=9,$D2185,""))))))</f>
        <v>多摩大学附属聖ケ丘高等学校</v>
      </c>
    </row>
    <row r="2186" spans="1:8">
      <c r="A2186" s="4">
        <v>7</v>
      </c>
      <c r="B2186" s="7">
        <v>1</v>
      </c>
      <c r="C2186" s="7" t="str">
        <f t="shared" si="68"/>
        <v>高等学校</v>
      </c>
      <c r="D2186" s="7" t="s">
        <v>7396</v>
      </c>
      <c r="E2186" s="8" t="s">
        <v>7397</v>
      </c>
      <c r="F2186" s="4" t="str">
        <f>IFERROR(IF(VALUE(LEFT($E2186,5))&gt;50000,"",_xlfn.XLOOKUP(IF(VALUE(LEFT($E2186,2))&gt;9,VALUE(LEFT($E2186,2)),"0"&amp;VALUE(LEFT($E2186,2))),Sheet1!$E:$E,Sheet1!$F:$F)),"")</f>
        <v>東京都</v>
      </c>
      <c r="G2186" s="4" t="str">
        <f t="shared" si="69"/>
        <v>私立</v>
      </c>
      <c r="H2186" s="7" t="str">
        <f>IF($D2186="上記以外の高等学校等",_xlfn.XLOOKUP(IF(VALUE(LEFT($E2186,2))&gt;10,VALUE(LEFT($E2186,2)),"0"&amp;VALUE(LEFT($E2186,2))),Sheet1!$E:$E,Sheet1!$F:$F)&amp;"所在の"&amp;$D2186,IF(OR($B2186=1,$B2186=2),$D2186&amp;$C2186,IF($B2186=3,$D2186&amp;"学校",IF($B2186=6,_xlfn.TEXTBEFORE($D2186,"高専")&amp;$C2186,IF($B2186=8,$C2186&amp;"（"&amp;$D2186&amp;"）",IF($B2186=9,$D2186,""))))))</f>
        <v>立志舎高等学校</v>
      </c>
    </row>
    <row r="2187" spans="1:8">
      <c r="A2187" s="4">
        <v>7</v>
      </c>
      <c r="B2187" s="7">
        <v>1</v>
      </c>
      <c r="C2187" s="7" t="str">
        <f t="shared" si="68"/>
        <v>高等学校</v>
      </c>
      <c r="D2187" s="7" t="s">
        <v>7394</v>
      </c>
      <c r="E2187" s="8" t="s">
        <v>7395</v>
      </c>
      <c r="F2187" s="4" t="str">
        <f>IFERROR(IF(VALUE(LEFT($E2187,5))&gt;50000,"",_xlfn.XLOOKUP(IF(VALUE(LEFT($E2187,2))&gt;9,VALUE(LEFT($E2187,2)),"0"&amp;VALUE(LEFT($E2187,2))),Sheet1!$E:$E,Sheet1!$F:$F)),"")</f>
        <v>東京都</v>
      </c>
      <c r="G2187" s="4" t="str">
        <f t="shared" si="69"/>
        <v>私立</v>
      </c>
      <c r="H2187" s="7" t="str">
        <f>IF($D2187="上記以外の高等学校等",_xlfn.XLOOKUP(IF(VALUE(LEFT($E2187,2))&gt;10,VALUE(LEFT($E2187,2)),"0"&amp;VALUE(LEFT($E2187,2))),Sheet1!$E:$E,Sheet1!$F:$F)&amp;"所在の"&amp;$D2187,IF(OR($B2187=1,$B2187=2),$D2187&amp;$C2187,IF($B2187=3,$D2187&amp;"学校",IF($B2187=6,_xlfn.TEXTBEFORE($D2187,"高専")&amp;$C2187,IF($B2187=8,$C2187&amp;"（"&amp;$D2187&amp;"）",IF($B2187=9,$D2187,""))))))</f>
        <v>立教池袋高等学校</v>
      </c>
    </row>
    <row r="2188" spans="1:8">
      <c r="A2188" s="4">
        <v>7</v>
      </c>
      <c r="B2188" s="7">
        <v>1</v>
      </c>
      <c r="C2188" s="7" t="str">
        <f t="shared" si="68"/>
        <v>高等学校</v>
      </c>
      <c r="D2188" s="7" t="s">
        <v>7392</v>
      </c>
      <c r="E2188" s="8" t="s">
        <v>7393</v>
      </c>
      <c r="F2188" s="4" t="str">
        <f>IFERROR(IF(VALUE(LEFT($E2188,5))&gt;50000,"",_xlfn.XLOOKUP(IF(VALUE(LEFT($E2188,2))&gt;9,VALUE(LEFT($E2188,2)),"0"&amp;VALUE(LEFT($E2188,2))),Sheet1!$E:$E,Sheet1!$F:$F)),"")</f>
        <v>東京都</v>
      </c>
      <c r="G2188" s="4" t="str">
        <f t="shared" si="69"/>
        <v>私立</v>
      </c>
      <c r="H2188" s="7" t="str">
        <f>IF($D2188="上記以外の高等学校等",_xlfn.XLOOKUP(IF(VALUE(LEFT($E2188,2))&gt;10,VALUE(LEFT($E2188,2)),"0"&amp;VALUE(LEFT($E2188,2))),Sheet1!$E:$E,Sheet1!$F:$F)&amp;"所在の"&amp;$D2188,IF(OR($B2188=1,$B2188=2),$D2188&amp;$C2188,IF($B2188=3,$D2188&amp;"学校",IF($B2188=6,_xlfn.TEXTBEFORE($D2188,"高専")&amp;$C2188,IF($B2188=8,$C2188&amp;"（"&amp;$D2188&amp;"）",IF($B2188=9,$D2188,""))))))</f>
        <v>大原学園美空高等学校</v>
      </c>
    </row>
    <row r="2189" spans="1:8">
      <c r="A2189" s="4">
        <v>7</v>
      </c>
      <c r="B2189" s="7">
        <v>1</v>
      </c>
      <c r="C2189" s="7" t="str">
        <f t="shared" si="68"/>
        <v>高等学校</v>
      </c>
      <c r="D2189" s="7" t="s">
        <v>7390</v>
      </c>
      <c r="E2189" s="8" t="s">
        <v>7391</v>
      </c>
      <c r="F2189" s="4" t="str">
        <f>IFERROR(IF(VALUE(LEFT($E2189,5))&gt;50000,"",_xlfn.XLOOKUP(IF(VALUE(LEFT($E2189,2))&gt;9,VALUE(LEFT($E2189,2)),"0"&amp;VALUE(LEFT($E2189,2))),Sheet1!$E:$E,Sheet1!$F:$F)),"")</f>
        <v>東京都</v>
      </c>
      <c r="G2189" s="4" t="str">
        <f t="shared" si="69"/>
        <v>私立</v>
      </c>
      <c r="H2189" s="7" t="str">
        <f>IF($D2189="上記以外の高等学校等",_xlfn.XLOOKUP(IF(VALUE(LEFT($E2189,2))&gt;10,VALUE(LEFT($E2189,2)),"0"&amp;VALUE(LEFT($E2189,2))),Sheet1!$E:$E,Sheet1!$F:$F)&amp;"所在の"&amp;$D2189,IF(OR($B2189=1,$B2189=2),$D2189&amp;$C2189,IF($B2189=3,$D2189&amp;"学校",IF($B2189=6,_xlfn.TEXTBEFORE($D2189,"高専")&amp;$C2189,IF($B2189=8,$C2189&amp;"（"&amp;$D2189&amp;"）",IF($B2189=9,$D2189,""))))))</f>
        <v>芝国際高等学校</v>
      </c>
    </row>
    <row r="2190" spans="1:8">
      <c r="A2190" s="4">
        <v>7</v>
      </c>
      <c r="B2190" s="7">
        <v>3</v>
      </c>
      <c r="C2190" s="7" t="str">
        <f t="shared" si="68"/>
        <v>特別支援学校</v>
      </c>
      <c r="D2190" s="7" t="s">
        <v>7388</v>
      </c>
      <c r="E2190" s="8" t="s">
        <v>7389</v>
      </c>
      <c r="F2190" s="4" t="str">
        <f>IFERROR(IF(VALUE(LEFT($E2190,5))&gt;50000,"",_xlfn.XLOOKUP(IF(VALUE(LEFT($E2190,2))&gt;9,VALUE(LEFT($E2190,2)),"0"&amp;VALUE(LEFT($E2190,2))),Sheet1!$E:$E,Sheet1!$F:$F)),"")</f>
        <v>東京都</v>
      </c>
      <c r="G2190" s="4" t="str">
        <f t="shared" si="69"/>
        <v>私立</v>
      </c>
      <c r="H2190" s="7" t="str">
        <f>IF($D2190="上記以外の高等学校等",_xlfn.XLOOKUP(IF(VALUE(LEFT($E2190,2))&gt;10,VALUE(LEFT($E2190,2)),"0"&amp;VALUE(LEFT($E2190,2))),Sheet1!$E:$E,Sheet1!$F:$F)&amp;"所在の"&amp;$D2190,IF(OR($B2190=1,$B2190=2),$D2190&amp;$C2190,IF($B2190=3,$D2190&amp;"学校",IF($B2190=6,_xlfn.TEXTBEFORE($D2190,"高専")&amp;$C2190,IF($B2190=8,$C2190&amp;"（"&amp;$D2190&amp;"）",IF($B2190=9,$D2190,""))))))</f>
        <v>旭出学園（特別支援学校）高等部学校</v>
      </c>
    </row>
    <row r="2191" spans="1:8">
      <c r="A2191" s="4">
        <v>7</v>
      </c>
      <c r="B2191" s="7">
        <v>6</v>
      </c>
      <c r="C2191" s="7" t="str">
        <f t="shared" si="68"/>
        <v>高等専門学校</v>
      </c>
      <c r="D2191" s="7" t="s">
        <v>7386</v>
      </c>
      <c r="E2191" s="8" t="s">
        <v>7387</v>
      </c>
      <c r="F2191" s="4" t="str">
        <f>IFERROR(IF(VALUE(LEFT($E2191,5))&gt;50000,"",_xlfn.XLOOKUP(IF(VALUE(LEFT($E2191,2))&gt;9,VALUE(LEFT($E2191,2)),"0"&amp;VALUE(LEFT($E2191,2))),Sheet1!$E:$E,Sheet1!$F:$F)),"")</f>
        <v>東京都</v>
      </c>
      <c r="G2191" s="4" t="str">
        <f t="shared" si="69"/>
        <v>私立</v>
      </c>
      <c r="H2191" s="7" t="str">
        <f>IF($D2191="上記以外の高等学校等",_xlfn.XLOOKUP(IF(VALUE(LEFT($E2191,2))&gt;10,VALUE(LEFT($E2191,2)),"0"&amp;VALUE(LEFT($E2191,2))),Sheet1!$E:$E,Sheet1!$F:$F)&amp;"所在の"&amp;$D2191,IF(OR($B2191=1,$B2191=2),$D2191&amp;$C2191,IF($B2191=3,$D2191&amp;"学校",IF($B2191=6,_xlfn.TEXTBEFORE($D2191,"高専")&amp;$C2191,IF($B2191=8,$C2191&amp;"（"&amp;$D2191&amp;"）",IF($B2191=9,$D2191,""))))))</f>
        <v>サレジオ工業高等専門学校</v>
      </c>
    </row>
    <row r="2192" spans="1:8">
      <c r="A2192" s="4">
        <v>9</v>
      </c>
      <c r="B2192" s="7">
        <v>9</v>
      </c>
      <c r="C2192" s="7" t="str">
        <f t="shared" si="68"/>
        <v/>
      </c>
      <c r="D2192" s="7" t="s">
        <v>35</v>
      </c>
      <c r="E2192" s="8" t="s">
        <v>7385</v>
      </c>
      <c r="F2192" s="4" t="str">
        <f>IFERROR(IF(VALUE(LEFT($E2192,5))&gt;50000,"",_xlfn.XLOOKUP(IF(VALUE(LEFT($E2192,2))&gt;9,VALUE(LEFT($E2192,2)),"0"&amp;VALUE(LEFT($E2192,2))),Sheet1!$E:$E,Sheet1!$F:$F)),"")</f>
        <v>東京都</v>
      </c>
      <c r="G2192" s="4" t="str">
        <f t="shared" si="69"/>
        <v/>
      </c>
      <c r="H2192" s="7" t="str">
        <f>IF($D2192="上記以外の高等学校等",_xlfn.XLOOKUP(IF(VALUE(LEFT($E2192,2))&gt;10,VALUE(LEFT($E2192,2)),"0"&amp;VALUE(LEFT($E2192,2))),Sheet1!$E:$E,Sheet1!$F:$F)&amp;"所在の"&amp;$D2192,IF(OR($B2192=1,$B2192=2),$D2192&amp;$C2192,IF($B2192=3,$D2192&amp;"学校",IF($B2192=6,_xlfn.TEXTBEFORE($D2192,"高専")&amp;$C2192,IF($B2192=8,$C2192&amp;"（"&amp;$D2192&amp;"）",IF($B2192=9,$D2192,""))))))</f>
        <v>東京都所在の上記以外の高等学校等</v>
      </c>
    </row>
    <row r="2193" spans="1:8">
      <c r="A2193" s="4">
        <v>1</v>
      </c>
      <c r="B2193" s="7">
        <v>3</v>
      </c>
      <c r="C2193" s="7" t="str">
        <f t="shared" si="68"/>
        <v>特別支援学校</v>
      </c>
      <c r="D2193" s="7" t="s">
        <v>7383</v>
      </c>
      <c r="E2193" s="8" t="s">
        <v>7384</v>
      </c>
      <c r="F2193" s="4" t="str">
        <f>IFERROR(IF(VALUE(LEFT($E2193,5))&gt;50000,"",_xlfn.XLOOKUP(IF(VALUE(LEFT($E2193,2))&gt;9,VALUE(LEFT($E2193,2)),"0"&amp;VALUE(LEFT($E2193,2))),Sheet1!$E:$E,Sheet1!$F:$F)),"")</f>
        <v>神奈川県</v>
      </c>
      <c r="G2193" s="4" t="str">
        <f t="shared" si="69"/>
        <v>国立</v>
      </c>
      <c r="H2193" s="7" t="str">
        <f>IF($D2193="上記以外の高等学校等",_xlfn.XLOOKUP(IF(VALUE(LEFT($E2193,2))&gt;10,VALUE(LEFT($E2193,2)),"0"&amp;VALUE(LEFT($E2193,2))),Sheet1!$E:$E,Sheet1!$F:$F)&amp;"所在の"&amp;$D2193,IF(OR($B2193=1,$B2193=2),$D2193&amp;$C2193,IF($B2193=3,$D2193&amp;"学校",IF($B2193=6,_xlfn.TEXTBEFORE($D2193,"高専")&amp;$C2193,IF($B2193=8,$C2193&amp;"（"&amp;$D2193&amp;"）",IF($B2193=9,$D2193,""))))))</f>
        <v>横浜国立大学附属特別支援学校</v>
      </c>
    </row>
    <row r="2194" spans="1:8">
      <c r="A2194" s="4">
        <v>2</v>
      </c>
      <c r="B2194" s="7">
        <v>1</v>
      </c>
      <c r="C2194" s="7" t="str">
        <f t="shared" si="68"/>
        <v>高等学校</v>
      </c>
      <c r="D2194" s="7" t="s">
        <v>7381</v>
      </c>
      <c r="E2194" s="8" t="s">
        <v>7382</v>
      </c>
      <c r="F2194" s="4" t="str">
        <f>IFERROR(IF(VALUE(LEFT($E2194,5))&gt;50000,"",_xlfn.XLOOKUP(IF(VALUE(LEFT($E2194,2))&gt;9,VALUE(LEFT($E2194,2)),"0"&amp;VALUE(LEFT($E2194,2))),Sheet1!$E:$E,Sheet1!$F:$F)),"")</f>
        <v>神奈川県</v>
      </c>
      <c r="G2194" s="4" t="str">
        <f t="shared" si="69"/>
        <v>公立</v>
      </c>
      <c r="H2194" s="7" t="str">
        <f>IF($D2194="上記以外の高等学校等",_xlfn.XLOOKUP(IF(VALUE(LEFT($E2194,2))&gt;10,VALUE(LEFT($E2194,2)),"0"&amp;VALUE(LEFT($E2194,2))),Sheet1!$E:$E,Sheet1!$F:$F)&amp;"所在の"&amp;$D2194,IF(OR($B2194=1,$B2194=2),$D2194&amp;$C2194,IF($B2194=3,$D2194&amp;"学校",IF($B2194=6,_xlfn.TEXTBEFORE($D2194,"高専")&amp;$C2194,IF($B2194=8,$C2194&amp;"（"&amp;$D2194&amp;"）",IF($B2194=9,$D2194,""))))))</f>
        <v>鶴見高等学校</v>
      </c>
    </row>
    <row r="2195" spans="1:8">
      <c r="A2195" s="4">
        <v>2</v>
      </c>
      <c r="B2195" s="7">
        <v>1</v>
      </c>
      <c r="C2195" s="7" t="str">
        <f t="shared" si="68"/>
        <v>高等学校</v>
      </c>
      <c r="D2195" s="7" t="s">
        <v>7379</v>
      </c>
      <c r="E2195" s="8" t="s">
        <v>7380</v>
      </c>
      <c r="F2195" s="4" t="str">
        <f>IFERROR(IF(VALUE(LEFT($E2195,5))&gt;50000,"",_xlfn.XLOOKUP(IF(VALUE(LEFT($E2195,2))&gt;9,VALUE(LEFT($E2195,2)),"0"&amp;VALUE(LEFT($E2195,2))),Sheet1!$E:$E,Sheet1!$F:$F)),"")</f>
        <v>神奈川県</v>
      </c>
      <c r="G2195" s="4" t="str">
        <f t="shared" si="69"/>
        <v>公立</v>
      </c>
      <c r="H2195" s="7" t="str">
        <f>IF($D2195="上記以外の高等学校等",_xlfn.XLOOKUP(IF(VALUE(LEFT($E2195,2))&gt;10,VALUE(LEFT($E2195,2)),"0"&amp;VALUE(LEFT($E2195,2))),Sheet1!$E:$E,Sheet1!$F:$F)&amp;"所在の"&amp;$D2195,IF(OR($B2195=1,$B2195=2),$D2195&amp;$C2195,IF($B2195=3,$D2195&amp;"学校",IF($B2195=6,_xlfn.TEXTBEFORE($D2195,"高専")&amp;$C2195,IF($B2195=8,$C2195&amp;"（"&amp;$D2195&amp;"）",IF($B2195=9,$D2195,""))))))</f>
        <v>神奈川工業高等学校</v>
      </c>
    </row>
    <row r="2196" spans="1:8">
      <c r="A2196" s="4">
        <v>2</v>
      </c>
      <c r="B2196" s="7">
        <v>1</v>
      </c>
      <c r="C2196" s="7" t="str">
        <f t="shared" si="68"/>
        <v>高等学校</v>
      </c>
      <c r="D2196" s="7" t="s">
        <v>7377</v>
      </c>
      <c r="E2196" s="8" t="s">
        <v>7378</v>
      </c>
      <c r="F2196" s="4" t="str">
        <f>IFERROR(IF(VALUE(LEFT($E2196,5))&gt;50000,"",_xlfn.XLOOKUP(IF(VALUE(LEFT($E2196,2))&gt;9,VALUE(LEFT($E2196,2)),"0"&amp;VALUE(LEFT($E2196,2))),Sheet1!$E:$E,Sheet1!$F:$F)),"")</f>
        <v>神奈川県</v>
      </c>
      <c r="G2196" s="4" t="str">
        <f t="shared" si="69"/>
        <v>公立</v>
      </c>
      <c r="H2196" s="7" t="str">
        <f>IF($D2196="上記以外の高等学校等",_xlfn.XLOOKUP(IF(VALUE(LEFT($E2196,2))&gt;10,VALUE(LEFT($E2196,2)),"0"&amp;VALUE(LEFT($E2196,2))),Sheet1!$E:$E,Sheet1!$F:$F)&amp;"所在の"&amp;$D2196,IF(OR($B2196=1,$B2196=2),$D2196&amp;$C2196,IF($B2196=3,$D2196&amp;"学校",IF($B2196=6,_xlfn.TEXTBEFORE($D2196,"高専")&amp;$C2196,IF($B2196=8,$C2196&amp;"（"&amp;$D2196&amp;"）",IF($B2196=9,$D2196,""))))))</f>
        <v>横浜翠嵐高等学校</v>
      </c>
    </row>
    <row r="2197" spans="1:8">
      <c r="A2197" s="4">
        <v>2</v>
      </c>
      <c r="B2197" s="7">
        <v>1</v>
      </c>
      <c r="C2197" s="7" t="str">
        <f t="shared" si="68"/>
        <v>高等学校</v>
      </c>
      <c r="D2197" s="7" t="s">
        <v>7375</v>
      </c>
      <c r="E2197" s="8" t="s">
        <v>7376</v>
      </c>
      <c r="F2197" s="4" t="str">
        <f>IFERROR(IF(VALUE(LEFT($E2197,5))&gt;50000,"",_xlfn.XLOOKUP(IF(VALUE(LEFT($E2197,2))&gt;9,VALUE(LEFT($E2197,2)),"0"&amp;VALUE(LEFT($E2197,2))),Sheet1!$E:$E,Sheet1!$F:$F)),"")</f>
        <v>神奈川県</v>
      </c>
      <c r="G2197" s="4" t="str">
        <f t="shared" si="69"/>
        <v>公立</v>
      </c>
      <c r="H2197" s="7" t="str">
        <f>IF($D2197="上記以外の高等学校等",_xlfn.XLOOKUP(IF(VALUE(LEFT($E2197,2))&gt;10,VALUE(LEFT($E2197,2)),"0"&amp;VALUE(LEFT($E2197,2))),Sheet1!$E:$E,Sheet1!$F:$F)&amp;"所在の"&amp;$D2197,IF(OR($B2197=1,$B2197=2),$D2197&amp;$C2197,IF($B2197=3,$D2197&amp;"学校",IF($B2197=6,_xlfn.TEXTBEFORE($D2197,"高専")&amp;$C2197,IF($B2197=8,$C2197&amp;"（"&amp;$D2197&amp;"）",IF($B2197=9,$D2197,""))))))</f>
        <v>横浜平沼高等学校</v>
      </c>
    </row>
    <row r="2198" spans="1:8">
      <c r="A2198" s="4">
        <v>2</v>
      </c>
      <c r="B2198" s="7">
        <v>1</v>
      </c>
      <c r="C2198" s="7" t="str">
        <f t="shared" si="68"/>
        <v>高等学校</v>
      </c>
      <c r="D2198" s="7" t="s">
        <v>7373</v>
      </c>
      <c r="E2198" s="8" t="s">
        <v>7374</v>
      </c>
      <c r="F2198" s="4" t="str">
        <f>IFERROR(IF(VALUE(LEFT($E2198,5))&gt;50000,"",_xlfn.XLOOKUP(IF(VALUE(LEFT($E2198,2))&gt;9,VALUE(LEFT($E2198,2)),"0"&amp;VALUE(LEFT($E2198,2))),Sheet1!$E:$E,Sheet1!$F:$F)),"")</f>
        <v>神奈川県</v>
      </c>
      <c r="G2198" s="4" t="str">
        <f t="shared" si="69"/>
        <v>公立</v>
      </c>
      <c r="H2198" s="7" t="str">
        <f>IF($D2198="上記以外の高等学校等",_xlfn.XLOOKUP(IF(VALUE(LEFT($E2198,2))&gt;10,VALUE(LEFT($E2198,2)),"0"&amp;VALUE(LEFT($E2198,2))),Sheet1!$E:$E,Sheet1!$F:$F)&amp;"所在の"&amp;$D2198,IF(OR($B2198=1,$B2198=2),$D2198&amp;$C2198,IF($B2198=3,$D2198&amp;"学校",IF($B2198=6,_xlfn.TEXTBEFORE($D2198,"高専")&amp;$C2198,IF($B2198=8,$C2198&amp;"（"&amp;$D2198&amp;"）",IF($B2198=9,$D2198,""))))))</f>
        <v>横浜緑ケ丘高等学校</v>
      </c>
    </row>
    <row r="2199" spans="1:8">
      <c r="A2199" s="4">
        <v>2</v>
      </c>
      <c r="B2199" s="7">
        <v>1</v>
      </c>
      <c r="C2199" s="7" t="str">
        <f t="shared" si="68"/>
        <v>高等学校</v>
      </c>
      <c r="D2199" s="7" t="s">
        <v>7371</v>
      </c>
      <c r="E2199" s="8" t="s">
        <v>7372</v>
      </c>
      <c r="F2199" s="4" t="str">
        <f>IFERROR(IF(VALUE(LEFT($E2199,5))&gt;50000,"",_xlfn.XLOOKUP(IF(VALUE(LEFT($E2199,2))&gt;9,VALUE(LEFT($E2199,2)),"0"&amp;VALUE(LEFT($E2199,2))),Sheet1!$E:$E,Sheet1!$F:$F)),"")</f>
        <v>神奈川県</v>
      </c>
      <c r="G2199" s="4" t="str">
        <f t="shared" si="69"/>
        <v>公立</v>
      </c>
      <c r="H2199" s="7" t="str">
        <f>IF($D2199="上記以外の高等学校等",_xlfn.XLOOKUP(IF(VALUE(LEFT($E2199,2))&gt;10,VALUE(LEFT($E2199,2)),"0"&amp;VALUE(LEFT($E2199,2))),Sheet1!$E:$E,Sheet1!$F:$F)&amp;"所在の"&amp;$D2199,IF(OR($B2199=1,$B2199=2),$D2199&amp;$C2199,IF($B2199=3,$D2199&amp;"学校",IF($B2199=6,_xlfn.TEXTBEFORE($D2199,"高専")&amp;$C2199,IF($B2199=8,$C2199&amp;"（"&amp;$D2199&amp;"）",IF($B2199=9,$D2199,""))))))</f>
        <v>横浜立野高等学校</v>
      </c>
    </row>
    <row r="2200" spans="1:8">
      <c r="A2200" s="4">
        <v>2</v>
      </c>
      <c r="B2200" s="7">
        <v>1</v>
      </c>
      <c r="C2200" s="7" t="str">
        <f t="shared" si="68"/>
        <v>高等学校</v>
      </c>
      <c r="D2200" s="7" t="s">
        <v>1438</v>
      </c>
      <c r="E2200" s="8" t="s">
        <v>7370</v>
      </c>
      <c r="F2200" s="4" t="str">
        <f>IFERROR(IF(VALUE(LEFT($E2200,5))&gt;50000,"",_xlfn.XLOOKUP(IF(VALUE(LEFT($E2200,2))&gt;9,VALUE(LEFT($E2200,2)),"0"&amp;VALUE(LEFT($E2200,2))),Sheet1!$E:$E,Sheet1!$F:$F)),"")</f>
        <v>神奈川県</v>
      </c>
      <c r="G2200" s="4" t="str">
        <f t="shared" si="69"/>
        <v>公立</v>
      </c>
      <c r="H2200" s="7" t="str">
        <f>IF($D2200="上記以外の高等学校等",_xlfn.XLOOKUP(IF(VALUE(LEFT($E2200,2))&gt;10,VALUE(LEFT($E2200,2)),"0"&amp;VALUE(LEFT($E2200,2))),Sheet1!$E:$E,Sheet1!$F:$F)&amp;"所在の"&amp;$D2200,IF(OR($B2200=1,$B2200=2),$D2200&amp;$C2200,IF($B2200=3,$D2200&amp;"学校",IF($B2200=6,_xlfn.TEXTBEFORE($D2200,"高専")&amp;$C2200,IF($B2200=8,$C2200&amp;"（"&amp;$D2200&amp;"）",IF($B2200=9,$D2200,""))))))</f>
        <v>光陵高等学校</v>
      </c>
    </row>
    <row r="2201" spans="1:8">
      <c r="A2201" s="4">
        <v>2</v>
      </c>
      <c r="B2201" s="7">
        <v>1</v>
      </c>
      <c r="C2201" s="7" t="str">
        <f t="shared" si="68"/>
        <v>高等学校</v>
      </c>
      <c r="D2201" s="7" t="s">
        <v>7368</v>
      </c>
      <c r="E2201" s="8" t="s">
        <v>7369</v>
      </c>
      <c r="F2201" s="4" t="str">
        <f>IFERROR(IF(VALUE(LEFT($E2201,5))&gt;50000,"",_xlfn.XLOOKUP(IF(VALUE(LEFT($E2201,2))&gt;9,VALUE(LEFT($E2201,2)),"0"&amp;VALUE(LEFT($E2201,2))),Sheet1!$E:$E,Sheet1!$F:$F)),"")</f>
        <v>神奈川県</v>
      </c>
      <c r="G2201" s="4" t="str">
        <f t="shared" si="69"/>
        <v>公立</v>
      </c>
      <c r="H2201" s="7" t="str">
        <f>IF($D2201="上記以外の高等学校等",_xlfn.XLOOKUP(IF(VALUE(LEFT($E2201,2))&gt;10,VALUE(LEFT($E2201,2)),"0"&amp;VALUE(LEFT($E2201,2))),Sheet1!$E:$E,Sheet1!$F:$F)&amp;"所在の"&amp;$D2201,IF(OR($B2201=1,$B2201=2),$D2201&amp;$C2201,IF($B2201=3,$D2201&amp;"学校",IF($B2201=6,_xlfn.TEXTBEFORE($D2201,"高専")&amp;$C2201,IF($B2201=8,$C2201&amp;"（"&amp;$D2201&amp;"）",IF($B2201=9,$D2201,""))))))</f>
        <v>商工高等学校</v>
      </c>
    </row>
    <row r="2202" spans="1:8">
      <c r="A2202" s="4">
        <v>2</v>
      </c>
      <c r="B2202" s="7">
        <v>1</v>
      </c>
      <c r="C2202" s="7" t="str">
        <f t="shared" si="68"/>
        <v>高等学校</v>
      </c>
      <c r="D2202" s="7" t="s">
        <v>7366</v>
      </c>
      <c r="E2202" s="8" t="s">
        <v>7367</v>
      </c>
      <c r="F2202" s="4" t="str">
        <f>IFERROR(IF(VALUE(LEFT($E2202,5))&gt;50000,"",_xlfn.XLOOKUP(IF(VALUE(LEFT($E2202,2))&gt;9,VALUE(LEFT($E2202,2)),"0"&amp;VALUE(LEFT($E2202,2))),Sheet1!$E:$E,Sheet1!$F:$F)),"")</f>
        <v>神奈川県</v>
      </c>
      <c r="G2202" s="4" t="str">
        <f t="shared" si="69"/>
        <v>公立</v>
      </c>
      <c r="H2202" s="7" t="str">
        <f>IF($D2202="上記以外の高等学校等",_xlfn.XLOOKUP(IF(VALUE(LEFT($E2202,2))&gt;10,VALUE(LEFT($E2202,2)),"0"&amp;VALUE(LEFT($E2202,2))),Sheet1!$E:$E,Sheet1!$F:$F)&amp;"所在の"&amp;$D2202,IF(OR($B2202=1,$B2202=2),$D2202&amp;$C2202,IF($B2202=3,$D2202&amp;"学校",IF($B2202=6,_xlfn.TEXTBEFORE($D2202,"高専")&amp;$C2202,IF($B2202=8,$C2202&amp;"（"&amp;$D2202&amp;"）",IF($B2202=9,$D2202,""))))))</f>
        <v>希望ケ丘高等学校</v>
      </c>
    </row>
    <row r="2203" spans="1:8">
      <c r="A2203" s="4">
        <v>2</v>
      </c>
      <c r="B2203" s="7">
        <v>1</v>
      </c>
      <c r="C2203" s="7" t="str">
        <f t="shared" si="68"/>
        <v>高等学校</v>
      </c>
      <c r="D2203" s="7" t="s">
        <v>7364</v>
      </c>
      <c r="E2203" s="8" t="s">
        <v>7365</v>
      </c>
      <c r="F2203" s="4" t="str">
        <f>IFERROR(IF(VALUE(LEFT($E2203,5))&gt;50000,"",_xlfn.XLOOKUP(IF(VALUE(LEFT($E2203,2))&gt;9,VALUE(LEFT($E2203,2)),"0"&amp;VALUE(LEFT($E2203,2))),Sheet1!$E:$E,Sheet1!$F:$F)),"")</f>
        <v>神奈川県</v>
      </c>
      <c r="G2203" s="4" t="str">
        <f t="shared" si="69"/>
        <v>公立</v>
      </c>
      <c r="H2203" s="7" t="str">
        <f>IF($D2203="上記以外の高等学校等",_xlfn.XLOOKUP(IF(VALUE(LEFT($E2203,2))&gt;10,VALUE(LEFT($E2203,2)),"0"&amp;VALUE(LEFT($E2203,2))),Sheet1!$E:$E,Sheet1!$F:$F)&amp;"所在の"&amp;$D2203,IF(OR($B2203=1,$B2203=2),$D2203&amp;$C2203,IF($B2203=3,$D2203&amp;"学校",IF($B2203=6,_xlfn.TEXTBEFORE($D2203,"高専")&amp;$C2203,IF($B2203=8,$C2203&amp;"（"&amp;$D2203&amp;"）",IF($B2203=9,$D2203,""))))))</f>
        <v>二俣川高等学校</v>
      </c>
    </row>
    <row r="2204" spans="1:8">
      <c r="A2204" s="4">
        <v>2</v>
      </c>
      <c r="B2204" s="7">
        <v>1</v>
      </c>
      <c r="C2204" s="7" t="str">
        <f t="shared" si="68"/>
        <v>高等学校</v>
      </c>
      <c r="D2204" s="7" t="s">
        <v>4254</v>
      </c>
      <c r="E2204" s="8" t="s">
        <v>7363</v>
      </c>
      <c r="F2204" s="4" t="str">
        <f>IFERROR(IF(VALUE(LEFT($E2204,5))&gt;50000,"",_xlfn.XLOOKUP(IF(VALUE(LEFT($E2204,2))&gt;9,VALUE(LEFT($E2204,2)),"0"&amp;VALUE(LEFT($E2204,2))),Sheet1!$E:$E,Sheet1!$F:$F)),"")</f>
        <v>神奈川県</v>
      </c>
      <c r="G2204" s="4" t="str">
        <f t="shared" si="69"/>
        <v>公立</v>
      </c>
      <c r="H2204" s="7" t="str">
        <f>IF($D2204="上記以外の高等学校等",_xlfn.XLOOKUP(IF(VALUE(LEFT($E2204,2))&gt;10,VALUE(LEFT($E2204,2)),"0"&amp;VALUE(LEFT($E2204,2))),Sheet1!$E:$E,Sheet1!$F:$F)&amp;"所在の"&amp;$D2204,IF(OR($B2204=1,$B2204=2),$D2204&amp;$C2204,IF($B2204=3,$D2204&amp;"学校",IF($B2204=6,_xlfn.TEXTBEFORE($D2204,"高専")&amp;$C2204,IF($B2204=8,$C2204&amp;"（"&amp;$D2204&amp;"）",IF($B2204=9,$D2204,""))))))</f>
        <v>旭高等学校</v>
      </c>
    </row>
    <row r="2205" spans="1:8">
      <c r="A2205" s="4">
        <v>2</v>
      </c>
      <c r="B2205" s="7">
        <v>1</v>
      </c>
      <c r="C2205" s="7" t="str">
        <f t="shared" si="68"/>
        <v>高等学校</v>
      </c>
      <c r="D2205" s="7" t="s">
        <v>7361</v>
      </c>
      <c r="E2205" s="8" t="s">
        <v>7362</v>
      </c>
      <c r="F2205" s="4" t="str">
        <f>IFERROR(IF(VALUE(LEFT($E2205,5))&gt;50000,"",_xlfn.XLOOKUP(IF(VALUE(LEFT($E2205,2))&gt;9,VALUE(LEFT($E2205,2)),"0"&amp;VALUE(LEFT($E2205,2))),Sheet1!$E:$E,Sheet1!$F:$F)),"")</f>
        <v>神奈川県</v>
      </c>
      <c r="G2205" s="4" t="str">
        <f t="shared" si="69"/>
        <v>公立</v>
      </c>
      <c r="H2205" s="7" t="str">
        <f>IF($D2205="上記以外の高等学校等",_xlfn.XLOOKUP(IF(VALUE(LEFT($E2205,2))&gt;10,VALUE(LEFT($E2205,2)),"0"&amp;VALUE(LEFT($E2205,2))),Sheet1!$E:$E,Sheet1!$F:$F)&amp;"所在の"&amp;$D2205,IF(OR($B2205=1,$B2205=2),$D2205&amp;$C2205,IF($B2205=3,$D2205&amp;"学校",IF($B2205=6,_xlfn.TEXTBEFORE($D2205,"高専")&amp;$C2205,IF($B2205=8,$C2205&amp;"（"&amp;$D2205&amp;"）",IF($B2205=9,$D2205,""))))))</f>
        <v>磯子工業高等学校</v>
      </c>
    </row>
    <row r="2206" spans="1:8">
      <c r="A2206" s="4">
        <v>2</v>
      </c>
      <c r="B2206" s="7">
        <v>1</v>
      </c>
      <c r="C2206" s="7" t="str">
        <f t="shared" si="68"/>
        <v>高等学校</v>
      </c>
      <c r="D2206" s="7" t="s">
        <v>7359</v>
      </c>
      <c r="E2206" s="8" t="s">
        <v>7360</v>
      </c>
      <c r="F2206" s="4" t="str">
        <f>IFERROR(IF(VALUE(LEFT($E2206,5))&gt;50000,"",_xlfn.XLOOKUP(IF(VALUE(LEFT($E2206,2))&gt;9,VALUE(LEFT($E2206,2)),"0"&amp;VALUE(LEFT($E2206,2))),Sheet1!$E:$E,Sheet1!$F:$F)),"")</f>
        <v>神奈川県</v>
      </c>
      <c r="G2206" s="4" t="str">
        <f t="shared" si="69"/>
        <v>公立</v>
      </c>
      <c r="H2206" s="7" t="str">
        <f>IF($D2206="上記以外の高等学校等",_xlfn.XLOOKUP(IF(VALUE(LEFT($E2206,2))&gt;10,VALUE(LEFT($E2206,2)),"0"&amp;VALUE(LEFT($E2206,2))),Sheet1!$E:$E,Sheet1!$F:$F)&amp;"所在の"&amp;$D2206,IF(OR($B2206=1,$B2206=2),$D2206&amp;$C2206,IF($B2206=3,$D2206&amp;"学校",IF($B2206=6,_xlfn.TEXTBEFORE($D2206,"高専")&amp;$C2206,IF($B2206=8,$C2206&amp;"（"&amp;$D2206&amp;"）",IF($B2206=9,$D2206,""))))))</f>
        <v>港北高等学校</v>
      </c>
    </row>
    <row r="2207" spans="1:8">
      <c r="A2207" s="4">
        <v>2</v>
      </c>
      <c r="B2207" s="7">
        <v>1</v>
      </c>
      <c r="C2207" s="7" t="str">
        <f t="shared" si="68"/>
        <v>高等学校</v>
      </c>
      <c r="D2207" s="7" t="s">
        <v>7357</v>
      </c>
      <c r="E2207" s="8" t="s">
        <v>7358</v>
      </c>
      <c r="F2207" s="4" t="str">
        <f>IFERROR(IF(VALUE(LEFT($E2207,5))&gt;50000,"",_xlfn.XLOOKUP(IF(VALUE(LEFT($E2207,2))&gt;9,VALUE(LEFT($E2207,2)),"0"&amp;VALUE(LEFT($E2207,2))),Sheet1!$E:$E,Sheet1!$F:$F)),"")</f>
        <v>神奈川県</v>
      </c>
      <c r="G2207" s="4" t="str">
        <f t="shared" si="69"/>
        <v>公立</v>
      </c>
      <c r="H2207" s="7" t="str">
        <f>IF($D2207="上記以外の高等学校等",_xlfn.XLOOKUP(IF(VALUE(LEFT($E2207,2))&gt;10,VALUE(LEFT($E2207,2)),"0"&amp;VALUE(LEFT($E2207,2))),Sheet1!$E:$E,Sheet1!$F:$F)&amp;"所在の"&amp;$D2207,IF(OR($B2207=1,$B2207=2),$D2207&amp;$C2207,IF($B2207=3,$D2207&amp;"学校",IF($B2207=6,_xlfn.TEXTBEFORE($D2207,"高専")&amp;$C2207,IF($B2207=8,$C2207&amp;"（"&amp;$D2207&amp;"）",IF($B2207=9,$D2207,""))))))</f>
        <v>川和高等学校</v>
      </c>
    </row>
    <row r="2208" spans="1:8">
      <c r="A2208" s="4">
        <v>2</v>
      </c>
      <c r="B2208" s="7">
        <v>1</v>
      </c>
      <c r="C2208" s="7" t="str">
        <f t="shared" si="68"/>
        <v>高等学校</v>
      </c>
      <c r="D2208" s="7" t="s">
        <v>7355</v>
      </c>
      <c r="E2208" s="8" t="s">
        <v>7356</v>
      </c>
      <c r="F2208" s="4" t="str">
        <f>IFERROR(IF(VALUE(LEFT($E2208,5))&gt;50000,"",_xlfn.XLOOKUP(IF(VALUE(LEFT($E2208,2))&gt;9,VALUE(LEFT($E2208,2)),"0"&amp;VALUE(LEFT($E2208,2))),Sheet1!$E:$E,Sheet1!$F:$F)),"")</f>
        <v>神奈川県</v>
      </c>
      <c r="G2208" s="4" t="str">
        <f t="shared" si="69"/>
        <v>公立</v>
      </c>
      <c r="H2208" s="7" t="str">
        <f>IF($D2208="上記以外の高等学校等",_xlfn.XLOOKUP(IF(VALUE(LEFT($E2208,2))&gt;10,VALUE(LEFT($E2208,2)),"0"&amp;VALUE(LEFT($E2208,2))),Sheet1!$E:$E,Sheet1!$F:$F)&amp;"所在の"&amp;$D2208,IF(OR($B2208=1,$B2208=2),$D2208&amp;$C2208,IF($B2208=3,$D2208&amp;"学校",IF($B2208=6,_xlfn.TEXTBEFORE($D2208,"高専")&amp;$C2208,IF($B2208=8,$C2208&amp;"（"&amp;$D2208&amp;"）",IF($B2208=9,$D2208,""))))))</f>
        <v>市ケ尾高等学校</v>
      </c>
    </row>
    <row r="2209" spans="1:8">
      <c r="A2209" s="4">
        <v>2</v>
      </c>
      <c r="B2209" s="7">
        <v>1</v>
      </c>
      <c r="C2209" s="7" t="str">
        <f t="shared" si="68"/>
        <v>高等学校</v>
      </c>
      <c r="D2209" s="7" t="s">
        <v>7353</v>
      </c>
      <c r="E2209" s="8" t="s">
        <v>7354</v>
      </c>
      <c r="F2209" s="4" t="str">
        <f>IFERROR(IF(VALUE(LEFT($E2209,5))&gt;50000,"",_xlfn.XLOOKUP(IF(VALUE(LEFT($E2209,2))&gt;9,VALUE(LEFT($E2209,2)),"0"&amp;VALUE(LEFT($E2209,2))),Sheet1!$E:$E,Sheet1!$F:$F)),"")</f>
        <v>神奈川県</v>
      </c>
      <c r="G2209" s="4" t="str">
        <f t="shared" si="69"/>
        <v>公立</v>
      </c>
      <c r="H2209" s="7" t="str">
        <f>IF($D2209="上記以外の高等学校等",_xlfn.XLOOKUP(IF(VALUE(LEFT($E2209,2))&gt;10,VALUE(LEFT($E2209,2)),"0"&amp;VALUE(LEFT($E2209,2))),Sheet1!$E:$E,Sheet1!$F:$F)&amp;"所在の"&amp;$D2209,IF(OR($B2209=1,$B2209=2),$D2209&amp;$C2209,IF($B2209=3,$D2209&amp;"学校",IF($B2209=6,_xlfn.TEXTBEFORE($D2209,"高専")&amp;$C2209,IF($B2209=8,$C2209&amp;"（"&amp;$D2209&amp;"）",IF($B2209=9,$D2209,""))))))</f>
        <v>霧が丘高等学校</v>
      </c>
    </row>
    <row r="2210" spans="1:8">
      <c r="A2210" s="4">
        <v>2</v>
      </c>
      <c r="B2210" s="7">
        <v>1</v>
      </c>
      <c r="C2210" s="7" t="str">
        <f t="shared" si="68"/>
        <v>高等学校</v>
      </c>
      <c r="D2210" s="7" t="s">
        <v>4806</v>
      </c>
      <c r="E2210" s="8" t="s">
        <v>7352</v>
      </c>
      <c r="F2210" s="4" t="str">
        <f>IFERROR(IF(VALUE(LEFT($E2210,5))&gt;50000,"",_xlfn.XLOOKUP(IF(VALUE(LEFT($E2210,2))&gt;9,VALUE(LEFT($E2210,2)),"0"&amp;VALUE(LEFT($E2210,2))),Sheet1!$E:$E,Sheet1!$F:$F)),"")</f>
        <v>神奈川県</v>
      </c>
      <c r="G2210" s="4" t="str">
        <f t="shared" si="69"/>
        <v>公立</v>
      </c>
      <c r="H2210" s="7" t="str">
        <f>IF($D2210="上記以外の高等学校等",_xlfn.XLOOKUP(IF(VALUE(LEFT($E2210,2))&gt;10,VALUE(LEFT($E2210,2)),"0"&amp;VALUE(LEFT($E2210,2))),Sheet1!$E:$E,Sheet1!$F:$F)&amp;"所在の"&amp;$D2210,IF(OR($B2210=1,$B2210=2),$D2210&amp;$C2210,IF($B2210=3,$D2210&amp;"学校",IF($B2210=6,_xlfn.TEXTBEFORE($D2210,"高専")&amp;$C2210,IF($B2210=8,$C2210&amp;"（"&amp;$D2210&amp;"）",IF($B2210=9,$D2210,""))))))</f>
        <v>白山高等学校</v>
      </c>
    </row>
    <row r="2211" spans="1:8">
      <c r="A2211" s="4">
        <v>2</v>
      </c>
      <c r="B2211" s="7">
        <v>1</v>
      </c>
      <c r="C2211" s="7" t="str">
        <f t="shared" si="68"/>
        <v>高等学校</v>
      </c>
      <c r="D2211" s="7" t="s">
        <v>7350</v>
      </c>
      <c r="E2211" s="8" t="s">
        <v>7351</v>
      </c>
      <c r="F2211" s="4" t="str">
        <f>IFERROR(IF(VALUE(LEFT($E2211,5))&gt;50000,"",_xlfn.XLOOKUP(IF(VALUE(LEFT($E2211,2))&gt;9,VALUE(LEFT($E2211,2)),"0"&amp;VALUE(LEFT($E2211,2))),Sheet1!$E:$E,Sheet1!$F:$F)),"")</f>
        <v>神奈川県</v>
      </c>
      <c r="G2211" s="4" t="str">
        <f t="shared" si="69"/>
        <v>公立</v>
      </c>
      <c r="H2211" s="7" t="str">
        <f>IF($D2211="上記以外の高等学校等",_xlfn.XLOOKUP(IF(VALUE(LEFT($E2211,2))&gt;10,VALUE(LEFT($E2211,2)),"0"&amp;VALUE(LEFT($E2211,2))),Sheet1!$E:$E,Sheet1!$F:$F)&amp;"所在の"&amp;$D2211,IF(OR($B2211=1,$B2211=2),$D2211&amp;$C2211,IF($B2211=3,$D2211&amp;"学校",IF($B2211=6,_xlfn.TEXTBEFORE($D2211,"高専")&amp;$C2211,IF($B2211=8,$C2211&amp;"（"&amp;$D2211&amp;"）",IF($B2211=9,$D2211,""))))))</f>
        <v>柏陽高等学校</v>
      </c>
    </row>
    <row r="2212" spans="1:8">
      <c r="A2212" s="4">
        <v>2</v>
      </c>
      <c r="B2212" s="7">
        <v>1</v>
      </c>
      <c r="C2212" s="7" t="str">
        <f t="shared" si="68"/>
        <v>高等学校</v>
      </c>
      <c r="D2212" s="7" t="s">
        <v>324</v>
      </c>
      <c r="E2212" s="8" t="s">
        <v>7349</v>
      </c>
      <c r="F2212" s="4" t="str">
        <f>IFERROR(IF(VALUE(LEFT($E2212,5))&gt;50000,"",_xlfn.XLOOKUP(IF(VALUE(LEFT($E2212,2))&gt;9,VALUE(LEFT($E2212,2)),"0"&amp;VALUE(LEFT($E2212,2))),Sheet1!$E:$E,Sheet1!$F:$F)),"")</f>
        <v>神奈川県</v>
      </c>
      <c r="G2212" s="4" t="str">
        <f t="shared" si="69"/>
        <v>公立</v>
      </c>
      <c r="H2212" s="7" t="str">
        <f>IF($D2212="上記以外の高等学校等",_xlfn.XLOOKUP(IF(VALUE(LEFT($E2212,2))&gt;10,VALUE(LEFT($E2212,2)),"0"&amp;VALUE(LEFT($E2212,2))),Sheet1!$E:$E,Sheet1!$F:$F)&amp;"所在の"&amp;$D2212,IF(OR($B2212=1,$B2212=2),$D2212&amp;$C2212,IF($B2212=3,$D2212&amp;"学校",IF($B2212=6,_xlfn.TEXTBEFORE($D2212,"高専")&amp;$C2212,IF($B2212=8,$C2212&amp;"（"&amp;$D2212&amp;"）",IF($B2212=9,$D2212,""))))))</f>
        <v>松陽高等学校</v>
      </c>
    </row>
    <row r="2213" spans="1:8">
      <c r="A2213" s="4">
        <v>2</v>
      </c>
      <c r="B2213" s="7">
        <v>1</v>
      </c>
      <c r="C2213" s="7" t="str">
        <f t="shared" si="68"/>
        <v>高等学校</v>
      </c>
      <c r="D2213" s="7" t="s">
        <v>7347</v>
      </c>
      <c r="E2213" s="8" t="s">
        <v>7348</v>
      </c>
      <c r="F2213" s="4" t="str">
        <f>IFERROR(IF(VALUE(LEFT($E2213,5))&gt;50000,"",_xlfn.XLOOKUP(IF(VALUE(LEFT($E2213,2))&gt;9,VALUE(LEFT($E2213,2)),"0"&amp;VALUE(LEFT($E2213,2))),Sheet1!$E:$E,Sheet1!$F:$F)),"")</f>
        <v>神奈川県</v>
      </c>
      <c r="G2213" s="4" t="str">
        <f t="shared" si="69"/>
        <v>公立</v>
      </c>
      <c r="H2213" s="7" t="str">
        <f>IF($D2213="上記以外の高等学校等",_xlfn.XLOOKUP(IF(VALUE(LEFT($E2213,2))&gt;10,VALUE(LEFT($E2213,2)),"0"&amp;VALUE(LEFT($E2213,2))),Sheet1!$E:$E,Sheet1!$F:$F)&amp;"所在の"&amp;$D2213,IF(OR($B2213=1,$B2213=2),$D2213&amp;$C2213,IF($B2213=3,$D2213&amp;"学校",IF($B2213=6,_xlfn.TEXTBEFORE($D2213,"高専")&amp;$C2213,IF($B2213=8,$C2213&amp;"（"&amp;$D2213&amp;"）",IF($B2213=9,$D2213,""))))))</f>
        <v>金井高等学校</v>
      </c>
    </row>
    <row r="2214" spans="1:8">
      <c r="A2214" s="4">
        <v>2</v>
      </c>
      <c r="B2214" s="7">
        <v>1</v>
      </c>
      <c r="C2214" s="7" t="str">
        <f t="shared" si="68"/>
        <v>高等学校</v>
      </c>
      <c r="D2214" s="7" t="s">
        <v>7345</v>
      </c>
      <c r="E2214" s="8" t="s">
        <v>7346</v>
      </c>
      <c r="F2214" s="4" t="str">
        <f>IFERROR(IF(VALUE(LEFT($E2214,5))&gt;50000,"",_xlfn.XLOOKUP(IF(VALUE(LEFT($E2214,2))&gt;9,VALUE(LEFT($E2214,2)),"0"&amp;VALUE(LEFT($E2214,2))),Sheet1!$E:$E,Sheet1!$F:$F)),"")</f>
        <v>神奈川県</v>
      </c>
      <c r="G2214" s="4" t="str">
        <f t="shared" si="69"/>
        <v>公立</v>
      </c>
      <c r="H2214" s="7" t="str">
        <f>IF($D2214="上記以外の高等学校等",_xlfn.XLOOKUP(IF(VALUE(LEFT($E2214,2))&gt;10,VALUE(LEFT($E2214,2)),"0"&amp;VALUE(LEFT($E2214,2))),Sheet1!$E:$E,Sheet1!$F:$F)&amp;"所在の"&amp;$D2214,IF(OR($B2214=1,$B2214=2),$D2214&amp;$C2214,IF($B2214=3,$D2214&amp;"学校",IF($B2214=6,_xlfn.TEXTBEFORE($D2214,"高専")&amp;$C2214,IF($B2214=8,$C2214&amp;"（"&amp;$D2214&amp;"）",IF($B2214=9,$D2214,""))))))</f>
        <v>横浜瀬谷高等学校</v>
      </c>
    </row>
    <row r="2215" spans="1:8">
      <c r="A2215" s="4">
        <v>2</v>
      </c>
      <c r="B2215" s="7">
        <v>1</v>
      </c>
      <c r="C2215" s="7" t="str">
        <f t="shared" si="68"/>
        <v>高等学校</v>
      </c>
      <c r="D2215" s="7" t="s">
        <v>7343</v>
      </c>
      <c r="E2215" s="8" t="s">
        <v>7344</v>
      </c>
      <c r="F2215" s="4" t="str">
        <f>IFERROR(IF(VALUE(LEFT($E2215,5))&gt;50000,"",_xlfn.XLOOKUP(IF(VALUE(LEFT($E2215,2))&gt;9,VALUE(LEFT($E2215,2)),"0"&amp;VALUE(LEFT($E2215,2))),Sheet1!$E:$E,Sheet1!$F:$F)),"")</f>
        <v>神奈川県</v>
      </c>
      <c r="G2215" s="4" t="str">
        <f t="shared" si="69"/>
        <v>公立</v>
      </c>
      <c r="H2215" s="7" t="str">
        <f>IF($D2215="上記以外の高等学校等",_xlfn.XLOOKUP(IF(VALUE(LEFT($E2215,2))&gt;10,VALUE(LEFT($E2215,2)),"0"&amp;VALUE(LEFT($E2215,2))),Sheet1!$E:$E,Sheet1!$F:$F)&amp;"所在の"&amp;$D2215,IF(OR($B2215=1,$B2215=2),$D2215&amp;$C2215,IF($B2215=3,$D2215&amp;"学校",IF($B2215=6,_xlfn.TEXTBEFORE($D2215,"高専")&amp;$C2215,IF($B2215=8,$C2215&amp;"（"&amp;$D2215&amp;"）",IF($B2215=9,$D2215,""))))))</f>
        <v>舞岡高等学校</v>
      </c>
    </row>
    <row r="2216" spans="1:8">
      <c r="A2216" s="4">
        <v>2</v>
      </c>
      <c r="B2216" s="7">
        <v>1</v>
      </c>
      <c r="C2216" s="7" t="str">
        <f t="shared" si="68"/>
        <v>高等学校</v>
      </c>
      <c r="D2216" s="7" t="s">
        <v>7341</v>
      </c>
      <c r="E2216" s="8" t="s">
        <v>7342</v>
      </c>
      <c r="F2216" s="4" t="str">
        <f>IFERROR(IF(VALUE(LEFT($E2216,5))&gt;50000,"",_xlfn.XLOOKUP(IF(VALUE(LEFT($E2216,2))&gt;9,VALUE(LEFT($E2216,2)),"0"&amp;VALUE(LEFT($E2216,2))),Sheet1!$E:$E,Sheet1!$F:$F)),"")</f>
        <v>神奈川県</v>
      </c>
      <c r="G2216" s="4" t="str">
        <f t="shared" si="69"/>
        <v>公立</v>
      </c>
      <c r="H2216" s="7" t="str">
        <f>IF($D2216="上記以外の高等学校等",_xlfn.XLOOKUP(IF(VALUE(LEFT($E2216,2))&gt;10,VALUE(LEFT($E2216,2)),"0"&amp;VALUE(LEFT($E2216,2))),Sheet1!$E:$E,Sheet1!$F:$F)&amp;"所在の"&amp;$D2216,IF(OR($B2216=1,$B2216=2),$D2216&amp;$C2216,IF($B2216=3,$D2216&amp;"学校",IF($B2216=6,_xlfn.TEXTBEFORE($D2216,"高専")&amp;$C2216,IF($B2216=8,$C2216&amp;"（"&amp;$D2216&amp;"）",IF($B2216=9,$D2216,""))))))</f>
        <v>川崎（県立）高等学校</v>
      </c>
    </row>
    <row r="2217" spans="1:8">
      <c r="A2217" s="4">
        <v>2</v>
      </c>
      <c r="B2217" s="7">
        <v>1</v>
      </c>
      <c r="C2217" s="7" t="str">
        <f t="shared" si="68"/>
        <v>高等学校</v>
      </c>
      <c r="D2217" s="7" t="s">
        <v>7339</v>
      </c>
      <c r="E2217" s="8" t="s">
        <v>7340</v>
      </c>
      <c r="F2217" s="4" t="str">
        <f>IFERROR(IF(VALUE(LEFT($E2217,5))&gt;50000,"",_xlfn.XLOOKUP(IF(VALUE(LEFT($E2217,2))&gt;9,VALUE(LEFT($E2217,2)),"0"&amp;VALUE(LEFT($E2217,2))),Sheet1!$E:$E,Sheet1!$F:$F)),"")</f>
        <v>神奈川県</v>
      </c>
      <c r="G2217" s="4" t="str">
        <f t="shared" si="69"/>
        <v>公立</v>
      </c>
      <c r="H2217" s="7" t="str">
        <f>IF($D2217="上記以外の高等学校等",_xlfn.XLOOKUP(IF(VALUE(LEFT($E2217,2))&gt;10,VALUE(LEFT($E2217,2)),"0"&amp;VALUE(LEFT($E2217,2))),Sheet1!$E:$E,Sheet1!$F:$F)&amp;"所在の"&amp;$D2217,IF(OR($B2217=1,$B2217=2),$D2217&amp;$C2217,IF($B2217=3,$D2217&amp;"学校",IF($B2217=6,_xlfn.TEXTBEFORE($D2217,"高専")&amp;$C2217,IF($B2217=8,$C2217&amp;"（"&amp;$D2217&amp;"）",IF($B2217=9,$D2217,""))))))</f>
        <v>新城高等学校</v>
      </c>
    </row>
    <row r="2218" spans="1:8">
      <c r="A2218" s="4">
        <v>2</v>
      </c>
      <c r="B2218" s="7">
        <v>1</v>
      </c>
      <c r="C2218" s="7" t="str">
        <f t="shared" si="68"/>
        <v>高等学校</v>
      </c>
      <c r="D2218" s="7" t="s">
        <v>7337</v>
      </c>
      <c r="E2218" s="8" t="s">
        <v>7338</v>
      </c>
      <c r="F2218" s="4" t="str">
        <f>IFERROR(IF(VALUE(LEFT($E2218,5))&gt;50000,"",_xlfn.XLOOKUP(IF(VALUE(LEFT($E2218,2))&gt;9,VALUE(LEFT($E2218,2)),"0"&amp;VALUE(LEFT($E2218,2))),Sheet1!$E:$E,Sheet1!$F:$F)),"")</f>
        <v>神奈川県</v>
      </c>
      <c r="G2218" s="4" t="str">
        <f t="shared" si="69"/>
        <v>公立</v>
      </c>
      <c r="H2218" s="7" t="str">
        <f>IF($D2218="上記以外の高等学校等",_xlfn.XLOOKUP(IF(VALUE(LEFT($E2218,2))&gt;10,VALUE(LEFT($E2218,2)),"0"&amp;VALUE(LEFT($E2218,2))),Sheet1!$E:$E,Sheet1!$F:$F)&amp;"所在の"&amp;$D2218,IF(OR($B2218=1,$B2218=2),$D2218&amp;$C2218,IF($B2218=3,$D2218&amp;"学校",IF($B2218=6,_xlfn.TEXTBEFORE($D2218,"高専")&amp;$C2218,IF($B2218=8,$C2218&amp;"（"&amp;$D2218&amp;"）",IF($B2218=9,$D2218,""))))))</f>
        <v>川崎北高等学校</v>
      </c>
    </row>
    <row r="2219" spans="1:8">
      <c r="A2219" s="4">
        <v>2</v>
      </c>
      <c r="B2219" s="7">
        <v>1</v>
      </c>
      <c r="C2219" s="7" t="str">
        <f t="shared" si="68"/>
        <v>高等学校</v>
      </c>
      <c r="D2219" s="7" t="s">
        <v>7335</v>
      </c>
      <c r="E2219" s="8" t="s">
        <v>7336</v>
      </c>
      <c r="F2219" s="4" t="str">
        <f>IFERROR(IF(VALUE(LEFT($E2219,5))&gt;50000,"",_xlfn.XLOOKUP(IF(VALUE(LEFT($E2219,2))&gt;9,VALUE(LEFT($E2219,2)),"0"&amp;VALUE(LEFT($E2219,2))),Sheet1!$E:$E,Sheet1!$F:$F)),"")</f>
        <v>神奈川県</v>
      </c>
      <c r="G2219" s="4" t="str">
        <f t="shared" si="69"/>
        <v>公立</v>
      </c>
      <c r="H2219" s="7" t="str">
        <f>IF($D2219="上記以外の高等学校等",_xlfn.XLOOKUP(IF(VALUE(LEFT($E2219,2))&gt;10,VALUE(LEFT($E2219,2)),"0"&amp;VALUE(LEFT($E2219,2))),Sheet1!$E:$E,Sheet1!$F:$F)&amp;"所在の"&amp;$D2219,IF(OR($B2219=1,$B2219=2),$D2219&amp;$C2219,IF($B2219=3,$D2219&amp;"学校",IF($B2219=6,_xlfn.TEXTBEFORE($D2219,"高専")&amp;$C2219,IF($B2219=8,$C2219&amp;"（"&amp;$D2219&amp;"）",IF($B2219=9,$D2219,""))))))</f>
        <v>多摩高等学校</v>
      </c>
    </row>
    <row r="2220" spans="1:8">
      <c r="A2220" s="4">
        <v>2</v>
      </c>
      <c r="B2220" s="7">
        <v>1</v>
      </c>
      <c r="C2220" s="7" t="str">
        <f t="shared" si="68"/>
        <v>高等学校</v>
      </c>
      <c r="D2220" s="7" t="s">
        <v>7333</v>
      </c>
      <c r="E2220" s="8" t="s">
        <v>7334</v>
      </c>
      <c r="F2220" s="4" t="str">
        <f>IFERROR(IF(VALUE(LEFT($E2220,5))&gt;50000,"",_xlfn.XLOOKUP(IF(VALUE(LEFT($E2220,2))&gt;9,VALUE(LEFT($E2220,2)),"0"&amp;VALUE(LEFT($E2220,2))),Sheet1!$E:$E,Sheet1!$F:$F)),"")</f>
        <v>神奈川県</v>
      </c>
      <c r="G2220" s="4" t="str">
        <f t="shared" si="69"/>
        <v>公立</v>
      </c>
      <c r="H2220" s="7" t="str">
        <f>IF($D2220="上記以外の高等学校等",_xlfn.XLOOKUP(IF(VALUE(LEFT($E2220,2))&gt;10,VALUE(LEFT($E2220,2)),"0"&amp;VALUE(LEFT($E2220,2))),Sheet1!$E:$E,Sheet1!$F:$F)&amp;"所在の"&amp;$D2220,IF(OR($B2220=1,$B2220=2),$D2220&amp;$C2220,IF($B2220=3,$D2220&amp;"学校",IF($B2220=6,_xlfn.TEXTBEFORE($D2220,"高専")&amp;$C2220,IF($B2220=8,$C2220&amp;"（"&amp;$D2220&amp;"）",IF($B2220=9,$D2220,""))))))</f>
        <v>向の岡工業高等学校</v>
      </c>
    </row>
    <row r="2221" spans="1:8">
      <c r="A2221" s="4">
        <v>2</v>
      </c>
      <c r="B2221" s="7">
        <v>1</v>
      </c>
      <c r="C2221" s="7" t="str">
        <f t="shared" si="68"/>
        <v>高等学校</v>
      </c>
      <c r="D2221" s="7" t="s">
        <v>7331</v>
      </c>
      <c r="E2221" s="8" t="s">
        <v>7332</v>
      </c>
      <c r="F2221" s="4" t="str">
        <f>IFERROR(IF(VALUE(LEFT($E2221,5))&gt;50000,"",_xlfn.XLOOKUP(IF(VALUE(LEFT($E2221,2))&gt;9,VALUE(LEFT($E2221,2)),"0"&amp;VALUE(LEFT($E2221,2))),Sheet1!$E:$E,Sheet1!$F:$F)),"")</f>
        <v>神奈川県</v>
      </c>
      <c r="G2221" s="4" t="str">
        <f t="shared" si="69"/>
        <v>公立</v>
      </c>
      <c r="H2221" s="7" t="str">
        <f>IF($D2221="上記以外の高等学校等",_xlfn.XLOOKUP(IF(VALUE(LEFT($E2221,2))&gt;10,VALUE(LEFT($E2221,2)),"0"&amp;VALUE(LEFT($E2221,2))),Sheet1!$E:$E,Sheet1!$F:$F)&amp;"所在の"&amp;$D2221,IF(OR($B2221=1,$B2221=2),$D2221&amp;$C2221,IF($B2221=3,$D2221&amp;"学校",IF($B2221=6,_xlfn.TEXTBEFORE($D2221,"高専")&amp;$C2221,IF($B2221=8,$C2221&amp;"（"&amp;$D2221&amp;"）",IF($B2221=9,$D2221,""))))))</f>
        <v>生田高等学校</v>
      </c>
    </row>
    <row r="2222" spans="1:8">
      <c r="A2222" s="4">
        <v>2</v>
      </c>
      <c r="B2222" s="7">
        <v>1</v>
      </c>
      <c r="C2222" s="7" t="str">
        <f t="shared" si="68"/>
        <v>高等学校</v>
      </c>
      <c r="D2222" s="7" t="s">
        <v>7329</v>
      </c>
      <c r="E2222" s="8" t="s">
        <v>7330</v>
      </c>
      <c r="F2222" s="4" t="str">
        <f>IFERROR(IF(VALUE(LEFT($E2222,5))&gt;50000,"",_xlfn.XLOOKUP(IF(VALUE(LEFT($E2222,2))&gt;9,VALUE(LEFT($E2222,2)),"0"&amp;VALUE(LEFT($E2222,2))),Sheet1!$E:$E,Sheet1!$F:$F)),"")</f>
        <v>神奈川県</v>
      </c>
      <c r="G2222" s="4" t="str">
        <f t="shared" si="69"/>
        <v>公立</v>
      </c>
      <c r="H2222" s="7" t="str">
        <f>IF($D2222="上記以外の高等学校等",_xlfn.XLOOKUP(IF(VALUE(LEFT($E2222,2))&gt;10,VALUE(LEFT($E2222,2)),"0"&amp;VALUE(LEFT($E2222,2))),Sheet1!$E:$E,Sheet1!$F:$F)&amp;"所在の"&amp;$D2222,IF(OR($B2222=1,$B2222=2),$D2222&amp;$C2222,IF($B2222=3,$D2222&amp;"学校",IF($B2222=6,_xlfn.TEXTBEFORE($D2222,"高専")&amp;$C2222,IF($B2222=8,$C2222&amp;"（"&amp;$D2222&amp;"）",IF($B2222=9,$D2222,""))))))</f>
        <v>百合丘高等学校</v>
      </c>
    </row>
    <row r="2223" spans="1:8">
      <c r="A2223" s="4">
        <v>2</v>
      </c>
      <c r="B2223" s="7">
        <v>1</v>
      </c>
      <c r="C2223" s="7" t="str">
        <f t="shared" si="68"/>
        <v>高等学校</v>
      </c>
      <c r="D2223" s="7" t="s">
        <v>7327</v>
      </c>
      <c r="E2223" s="8" t="s">
        <v>7328</v>
      </c>
      <c r="F2223" s="4" t="str">
        <f>IFERROR(IF(VALUE(LEFT($E2223,5))&gt;50000,"",_xlfn.XLOOKUP(IF(VALUE(LEFT($E2223,2))&gt;9,VALUE(LEFT($E2223,2)),"0"&amp;VALUE(LEFT($E2223,2))),Sheet1!$E:$E,Sheet1!$F:$F)),"")</f>
        <v>神奈川県</v>
      </c>
      <c r="G2223" s="4" t="str">
        <f t="shared" si="69"/>
        <v>公立</v>
      </c>
      <c r="H2223" s="7" t="str">
        <f>IF($D2223="上記以外の高等学校等",_xlfn.XLOOKUP(IF(VALUE(LEFT($E2223,2))&gt;10,VALUE(LEFT($E2223,2)),"0"&amp;VALUE(LEFT($E2223,2))),Sheet1!$E:$E,Sheet1!$F:$F)&amp;"所在の"&amp;$D2223,IF(OR($B2223=1,$B2223=2),$D2223&amp;$C2223,IF($B2223=3,$D2223&amp;"学校",IF($B2223=6,_xlfn.TEXTBEFORE($D2223,"高専")&amp;$C2223,IF($B2223=8,$C2223&amp;"（"&amp;$D2223&amp;"）",IF($B2223=9,$D2223,""))))))</f>
        <v>横須賀（県立）高等学校</v>
      </c>
    </row>
    <row r="2224" spans="1:8">
      <c r="A2224" s="4">
        <v>2</v>
      </c>
      <c r="B2224" s="7">
        <v>1</v>
      </c>
      <c r="C2224" s="7" t="str">
        <f t="shared" si="68"/>
        <v>高等学校</v>
      </c>
      <c r="D2224" s="7" t="s">
        <v>7325</v>
      </c>
      <c r="E2224" s="8" t="s">
        <v>7326</v>
      </c>
      <c r="F2224" s="4" t="str">
        <f>IFERROR(IF(VALUE(LEFT($E2224,5))&gt;50000,"",_xlfn.XLOOKUP(IF(VALUE(LEFT($E2224,2))&gt;9,VALUE(LEFT($E2224,2)),"0"&amp;VALUE(LEFT($E2224,2))),Sheet1!$E:$E,Sheet1!$F:$F)),"")</f>
        <v>神奈川県</v>
      </c>
      <c r="G2224" s="4" t="str">
        <f t="shared" si="69"/>
        <v>公立</v>
      </c>
      <c r="H2224" s="7" t="str">
        <f>IF($D2224="上記以外の高等学校等",_xlfn.XLOOKUP(IF(VALUE(LEFT($E2224,2))&gt;10,VALUE(LEFT($E2224,2)),"0"&amp;VALUE(LEFT($E2224,2))),Sheet1!$E:$E,Sheet1!$F:$F)&amp;"所在の"&amp;$D2224,IF(OR($B2224=1,$B2224=2),$D2224&amp;$C2224,IF($B2224=3,$D2224&amp;"学校",IF($B2224=6,_xlfn.TEXTBEFORE($D2224,"高専")&amp;$C2224,IF($B2224=8,$C2224&amp;"（"&amp;$D2224&amp;"）",IF($B2224=9,$D2224,""))))))</f>
        <v>横須賀大津高等学校</v>
      </c>
    </row>
    <row r="2225" spans="1:8">
      <c r="A2225" s="4">
        <v>2</v>
      </c>
      <c r="B2225" s="7">
        <v>1</v>
      </c>
      <c r="C2225" s="7" t="str">
        <f t="shared" si="68"/>
        <v>高等学校</v>
      </c>
      <c r="D2225" s="7" t="s">
        <v>7323</v>
      </c>
      <c r="E2225" s="8" t="s">
        <v>7324</v>
      </c>
      <c r="F2225" s="4" t="str">
        <f>IFERROR(IF(VALUE(LEFT($E2225,5))&gt;50000,"",_xlfn.XLOOKUP(IF(VALUE(LEFT($E2225,2))&gt;9,VALUE(LEFT($E2225,2)),"0"&amp;VALUE(LEFT($E2225,2))),Sheet1!$E:$E,Sheet1!$F:$F)),"")</f>
        <v>神奈川県</v>
      </c>
      <c r="G2225" s="4" t="str">
        <f t="shared" si="69"/>
        <v>公立</v>
      </c>
      <c r="H2225" s="7" t="str">
        <f>IF($D2225="上記以外の高等学校等",_xlfn.XLOOKUP(IF(VALUE(LEFT($E2225,2))&gt;10,VALUE(LEFT($E2225,2)),"0"&amp;VALUE(LEFT($E2225,2))),Sheet1!$E:$E,Sheet1!$F:$F)&amp;"所在の"&amp;$D2225,IF(OR($B2225=1,$B2225=2),$D2225&amp;$C2225,IF($B2225=3,$D2225&amp;"学校",IF($B2225=6,_xlfn.TEXTBEFORE($D2225,"高専")&amp;$C2225,IF($B2225=8,$C2225&amp;"（"&amp;$D2225&amp;"）",IF($B2225=9,$D2225,""))))))</f>
        <v>横須賀工業高等学校</v>
      </c>
    </row>
    <row r="2226" spans="1:8">
      <c r="A2226" s="4">
        <v>2</v>
      </c>
      <c r="B2226" s="7">
        <v>1</v>
      </c>
      <c r="C2226" s="7" t="str">
        <f t="shared" si="68"/>
        <v>高等学校</v>
      </c>
      <c r="D2226" s="7" t="s">
        <v>7321</v>
      </c>
      <c r="E2226" s="8" t="s">
        <v>7322</v>
      </c>
      <c r="F2226" s="4" t="str">
        <f>IFERROR(IF(VALUE(LEFT($E2226,5))&gt;50000,"",_xlfn.XLOOKUP(IF(VALUE(LEFT($E2226,2))&gt;9,VALUE(LEFT($E2226,2)),"0"&amp;VALUE(LEFT($E2226,2))),Sheet1!$E:$E,Sheet1!$F:$F)),"")</f>
        <v>神奈川県</v>
      </c>
      <c r="G2226" s="4" t="str">
        <f t="shared" si="69"/>
        <v>公立</v>
      </c>
      <c r="H2226" s="7" t="str">
        <f>IF($D2226="上記以外の高等学校等",_xlfn.XLOOKUP(IF(VALUE(LEFT($E2226,2))&gt;10,VALUE(LEFT($E2226,2)),"0"&amp;VALUE(LEFT($E2226,2))),Sheet1!$E:$E,Sheet1!$F:$F)&amp;"所在の"&amp;$D2226,IF(OR($B2226=1,$B2226=2),$D2226&amp;$C2226,IF($B2226=3,$D2226&amp;"学校",IF($B2226=6,_xlfn.TEXTBEFORE($D2226,"高専")&amp;$C2226,IF($B2226=8,$C2226&amp;"（"&amp;$D2226&amp;"）",IF($B2226=9,$D2226,""))))))</f>
        <v>追浜高等学校</v>
      </c>
    </row>
    <row r="2227" spans="1:8">
      <c r="A2227" s="4">
        <v>2</v>
      </c>
      <c r="B2227" s="7">
        <v>1</v>
      </c>
      <c r="C2227" s="7" t="str">
        <f t="shared" si="68"/>
        <v>高等学校</v>
      </c>
      <c r="D2227" s="7" t="s">
        <v>7319</v>
      </c>
      <c r="E2227" s="8" t="s">
        <v>7320</v>
      </c>
      <c r="F2227" s="4" t="str">
        <f>IFERROR(IF(VALUE(LEFT($E2227,5))&gt;50000,"",_xlfn.XLOOKUP(IF(VALUE(LEFT($E2227,2))&gt;9,VALUE(LEFT($E2227,2)),"0"&amp;VALUE(LEFT($E2227,2))),Sheet1!$E:$E,Sheet1!$F:$F)),"")</f>
        <v>神奈川県</v>
      </c>
      <c r="G2227" s="4" t="str">
        <f t="shared" si="69"/>
        <v>公立</v>
      </c>
      <c r="H2227" s="7" t="str">
        <f>IF($D2227="上記以外の高等学校等",_xlfn.XLOOKUP(IF(VALUE(LEFT($E2227,2))&gt;10,VALUE(LEFT($E2227,2)),"0"&amp;VALUE(LEFT($E2227,2))),Sheet1!$E:$E,Sheet1!$F:$F)&amp;"所在の"&amp;$D2227,IF(OR($B2227=1,$B2227=2),$D2227&amp;$C2227,IF($B2227=3,$D2227&amp;"学校",IF($B2227=6,_xlfn.TEXTBEFORE($D2227,"高専")&amp;$C2227,IF($B2227=8,$C2227&amp;"（"&amp;$D2227&amp;"）",IF($B2227=9,$D2227,""))))))</f>
        <v>平塚江南高等学校</v>
      </c>
    </row>
    <row r="2228" spans="1:8">
      <c r="A2228" s="4">
        <v>2</v>
      </c>
      <c r="B2228" s="7">
        <v>1</v>
      </c>
      <c r="C2228" s="7" t="str">
        <f t="shared" si="68"/>
        <v>高等学校</v>
      </c>
      <c r="D2228" s="7" t="s">
        <v>5244</v>
      </c>
      <c r="E2228" s="8" t="s">
        <v>7318</v>
      </c>
      <c r="F2228" s="4" t="str">
        <f>IFERROR(IF(VALUE(LEFT($E2228,5))&gt;50000,"",_xlfn.XLOOKUP(IF(VALUE(LEFT($E2228,2))&gt;9,VALUE(LEFT($E2228,2)),"0"&amp;VALUE(LEFT($E2228,2))),Sheet1!$E:$E,Sheet1!$F:$F)),"")</f>
        <v>神奈川県</v>
      </c>
      <c r="G2228" s="4" t="str">
        <f t="shared" si="69"/>
        <v>公立</v>
      </c>
      <c r="H2228" s="7" t="str">
        <f>IF($D2228="上記以外の高等学校等",_xlfn.XLOOKUP(IF(VALUE(LEFT($E2228,2))&gt;10,VALUE(LEFT($E2228,2)),"0"&amp;VALUE(LEFT($E2228,2))),Sheet1!$E:$E,Sheet1!$F:$F)&amp;"所在の"&amp;$D2228,IF(OR($B2228=1,$B2228=2),$D2228&amp;$C2228,IF($B2228=3,$D2228&amp;"学校",IF($B2228=6,_xlfn.TEXTBEFORE($D2228,"高専")&amp;$C2228,IF($B2228=8,$C2228&amp;"（"&amp;$D2228&amp;"）",IF($B2228=9,$D2228,""))))))</f>
        <v>高浜高等学校</v>
      </c>
    </row>
    <row r="2229" spans="1:8">
      <c r="A2229" s="4">
        <v>2</v>
      </c>
      <c r="B2229" s="7">
        <v>1</v>
      </c>
      <c r="C2229" s="7" t="str">
        <f t="shared" si="68"/>
        <v>高等学校</v>
      </c>
      <c r="D2229" s="7" t="s">
        <v>7316</v>
      </c>
      <c r="E2229" s="8" t="s">
        <v>7317</v>
      </c>
      <c r="F2229" s="4" t="str">
        <f>IFERROR(IF(VALUE(LEFT($E2229,5))&gt;50000,"",_xlfn.XLOOKUP(IF(VALUE(LEFT($E2229,2))&gt;9,VALUE(LEFT($E2229,2)),"0"&amp;VALUE(LEFT($E2229,2))),Sheet1!$E:$E,Sheet1!$F:$F)),"")</f>
        <v>神奈川県</v>
      </c>
      <c r="G2229" s="4" t="str">
        <f t="shared" si="69"/>
        <v>公立</v>
      </c>
      <c r="H2229" s="7" t="str">
        <f>IF($D2229="上記以外の高等学校等",_xlfn.XLOOKUP(IF(VALUE(LEFT($E2229,2))&gt;10,VALUE(LEFT($E2229,2)),"0"&amp;VALUE(LEFT($E2229,2))),Sheet1!$E:$E,Sheet1!$F:$F)&amp;"所在の"&amp;$D2229,IF(OR($B2229=1,$B2229=2),$D2229&amp;$C2229,IF($B2229=3,$D2229&amp;"学校",IF($B2229=6,_xlfn.TEXTBEFORE($D2229,"高専")&amp;$C2229,IF($B2229=8,$C2229&amp;"（"&amp;$D2229&amp;"）",IF($B2229=9,$D2229,""))))))</f>
        <v>鎌倉高等学校</v>
      </c>
    </row>
    <row r="2230" spans="1:8">
      <c r="A2230" s="4">
        <v>2</v>
      </c>
      <c r="B2230" s="7">
        <v>1</v>
      </c>
      <c r="C2230" s="7" t="str">
        <f t="shared" si="68"/>
        <v>高等学校</v>
      </c>
      <c r="D2230" s="7" t="s">
        <v>7314</v>
      </c>
      <c r="E2230" s="8" t="s">
        <v>7315</v>
      </c>
      <c r="F2230" s="4" t="str">
        <f>IFERROR(IF(VALUE(LEFT($E2230,5))&gt;50000,"",_xlfn.XLOOKUP(IF(VALUE(LEFT($E2230,2))&gt;9,VALUE(LEFT($E2230,2)),"0"&amp;VALUE(LEFT($E2230,2))),Sheet1!$E:$E,Sheet1!$F:$F)),"")</f>
        <v>神奈川県</v>
      </c>
      <c r="G2230" s="4" t="str">
        <f t="shared" si="69"/>
        <v>公立</v>
      </c>
      <c r="H2230" s="7" t="str">
        <f>IF($D2230="上記以外の高等学校等",_xlfn.XLOOKUP(IF(VALUE(LEFT($E2230,2))&gt;10,VALUE(LEFT($E2230,2)),"0"&amp;VALUE(LEFT($E2230,2))),Sheet1!$E:$E,Sheet1!$F:$F)&amp;"所在の"&amp;$D2230,IF(OR($B2230=1,$B2230=2),$D2230&amp;$C2230,IF($B2230=3,$D2230&amp;"学校",IF($B2230=6,_xlfn.TEXTBEFORE($D2230,"高専")&amp;$C2230,IF($B2230=8,$C2230&amp;"（"&amp;$D2230&amp;"）",IF($B2230=9,$D2230,""))))))</f>
        <v>七里ガ浜高等学校</v>
      </c>
    </row>
    <row r="2231" spans="1:8">
      <c r="A2231" s="4">
        <v>2</v>
      </c>
      <c r="B2231" s="7">
        <v>1</v>
      </c>
      <c r="C2231" s="7" t="str">
        <f t="shared" si="68"/>
        <v>高等学校</v>
      </c>
      <c r="D2231" s="7" t="s">
        <v>7312</v>
      </c>
      <c r="E2231" s="8" t="s">
        <v>7313</v>
      </c>
      <c r="F2231" s="4" t="str">
        <f>IFERROR(IF(VALUE(LEFT($E2231,5))&gt;50000,"",_xlfn.XLOOKUP(IF(VALUE(LEFT($E2231,2))&gt;9,VALUE(LEFT($E2231,2)),"0"&amp;VALUE(LEFT($E2231,2))),Sheet1!$E:$E,Sheet1!$F:$F)),"")</f>
        <v>神奈川県</v>
      </c>
      <c r="G2231" s="4" t="str">
        <f t="shared" si="69"/>
        <v>公立</v>
      </c>
      <c r="H2231" s="7" t="str">
        <f>IF($D2231="上記以外の高等学校等",_xlfn.XLOOKUP(IF(VALUE(LEFT($E2231,2))&gt;10,VALUE(LEFT($E2231,2)),"0"&amp;VALUE(LEFT($E2231,2))),Sheet1!$E:$E,Sheet1!$F:$F)&amp;"所在の"&amp;$D2231,IF(OR($B2231=1,$B2231=2),$D2231&amp;$C2231,IF($B2231=3,$D2231&amp;"学校",IF($B2231=6,_xlfn.TEXTBEFORE($D2231,"高専")&amp;$C2231,IF($B2231=8,$C2231&amp;"（"&amp;$D2231&amp;"）",IF($B2231=9,$D2231,""))))))</f>
        <v>湘南高等学校</v>
      </c>
    </row>
    <row r="2232" spans="1:8">
      <c r="A2232" s="4">
        <v>2</v>
      </c>
      <c r="B2232" s="7">
        <v>1</v>
      </c>
      <c r="C2232" s="7" t="str">
        <f t="shared" si="68"/>
        <v>高等学校</v>
      </c>
      <c r="D2232" s="7" t="s">
        <v>7310</v>
      </c>
      <c r="E2232" s="8" t="s">
        <v>7311</v>
      </c>
      <c r="F2232" s="4" t="str">
        <f>IFERROR(IF(VALUE(LEFT($E2232,5))&gt;50000,"",_xlfn.XLOOKUP(IF(VALUE(LEFT($E2232,2))&gt;9,VALUE(LEFT($E2232,2)),"0"&amp;VALUE(LEFT($E2232,2))),Sheet1!$E:$E,Sheet1!$F:$F)),"")</f>
        <v>神奈川県</v>
      </c>
      <c r="G2232" s="4" t="str">
        <f t="shared" si="69"/>
        <v>公立</v>
      </c>
      <c r="H2232" s="7" t="str">
        <f>IF($D2232="上記以外の高等学校等",_xlfn.XLOOKUP(IF(VALUE(LEFT($E2232,2))&gt;10,VALUE(LEFT($E2232,2)),"0"&amp;VALUE(LEFT($E2232,2))),Sheet1!$E:$E,Sheet1!$F:$F)&amp;"所在の"&amp;$D2232,IF(OR($B2232=1,$B2232=2),$D2232&amp;$C2232,IF($B2232=3,$D2232&amp;"学校",IF($B2232=6,_xlfn.TEXTBEFORE($D2232,"高専")&amp;$C2232,IF($B2232=8,$C2232&amp;"（"&amp;$D2232&amp;"）",IF($B2232=9,$D2232,""))))))</f>
        <v>藤沢西高等学校</v>
      </c>
    </row>
    <row r="2233" spans="1:8">
      <c r="A2233" s="4">
        <v>2</v>
      </c>
      <c r="B2233" s="7">
        <v>1</v>
      </c>
      <c r="C2233" s="7" t="str">
        <f t="shared" si="68"/>
        <v>高等学校</v>
      </c>
      <c r="D2233" s="7" t="s">
        <v>7308</v>
      </c>
      <c r="E2233" s="8" t="s">
        <v>7309</v>
      </c>
      <c r="F2233" s="4" t="str">
        <f>IFERROR(IF(VALUE(LEFT($E2233,5))&gt;50000,"",_xlfn.XLOOKUP(IF(VALUE(LEFT($E2233,2))&gt;9,VALUE(LEFT($E2233,2)),"0"&amp;VALUE(LEFT($E2233,2))),Sheet1!$E:$E,Sheet1!$F:$F)),"")</f>
        <v>神奈川県</v>
      </c>
      <c r="G2233" s="4" t="str">
        <f t="shared" si="69"/>
        <v>公立</v>
      </c>
      <c r="H2233" s="7" t="str">
        <f>IF($D2233="上記以外の高等学校等",_xlfn.XLOOKUP(IF(VALUE(LEFT($E2233,2))&gt;10,VALUE(LEFT($E2233,2)),"0"&amp;VALUE(LEFT($E2233,2))),Sheet1!$E:$E,Sheet1!$F:$F)&amp;"所在の"&amp;$D2233,IF(OR($B2233=1,$B2233=2),$D2233&amp;$C2233,IF($B2233=3,$D2233&amp;"学校",IF($B2233=6,_xlfn.TEXTBEFORE($D2233,"高専")&amp;$C2233,IF($B2233=8,$C2233&amp;"（"&amp;$D2233&amp;"）",IF($B2233=9,$D2233,""))))))</f>
        <v>小田原高等学校</v>
      </c>
    </row>
    <row r="2234" spans="1:8">
      <c r="A2234" s="4">
        <v>2</v>
      </c>
      <c r="B2234" s="7">
        <v>1</v>
      </c>
      <c r="C2234" s="7" t="str">
        <f t="shared" si="68"/>
        <v>高等学校</v>
      </c>
      <c r="D2234" s="7" t="s">
        <v>7306</v>
      </c>
      <c r="E2234" s="8" t="s">
        <v>7307</v>
      </c>
      <c r="F2234" s="4" t="str">
        <f>IFERROR(IF(VALUE(LEFT($E2234,5))&gt;50000,"",_xlfn.XLOOKUP(IF(VALUE(LEFT($E2234,2))&gt;9,VALUE(LEFT($E2234,2)),"0"&amp;VALUE(LEFT($E2234,2))),Sheet1!$E:$E,Sheet1!$F:$F)),"")</f>
        <v>神奈川県</v>
      </c>
      <c r="G2234" s="4" t="str">
        <f t="shared" si="69"/>
        <v>公立</v>
      </c>
      <c r="H2234" s="7" t="str">
        <f>IF($D2234="上記以外の高等学校等",_xlfn.XLOOKUP(IF(VALUE(LEFT($E2234,2))&gt;10,VALUE(LEFT($E2234,2)),"0"&amp;VALUE(LEFT($E2234,2))),Sheet1!$E:$E,Sheet1!$F:$F)&amp;"所在の"&amp;$D2234,IF(OR($B2234=1,$B2234=2),$D2234&amp;$C2234,IF($B2234=3,$D2234&amp;"学校",IF($B2234=6,_xlfn.TEXTBEFORE($D2234,"高専")&amp;$C2234,IF($B2234=8,$C2234&amp;"（"&amp;$D2234&amp;"）",IF($B2234=9,$D2234,""))))))</f>
        <v>西湘高等学校</v>
      </c>
    </row>
    <row r="2235" spans="1:8">
      <c r="A2235" s="4">
        <v>2</v>
      </c>
      <c r="B2235" s="7">
        <v>1</v>
      </c>
      <c r="C2235" s="7" t="str">
        <f t="shared" si="68"/>
        <v>高等学校</v>
      </c>
      <c r="D2235" s="7" t="s">
        <v>7304</v>
      </c>
      <c r="E2235" s="8" t="s">
        <v>7305</v>
      </c>
      <c r="F2235" s="4" t="str">
        <f>IFERROR(IF(VALUE(LEFT($E2235,5))&gt;50000,"",_xlfn.XLOOKUP(IF(VALUE(LEFT($E2235,2))&gt;9,VALUE(LEFT($E2235,2)),"0"&amp;VALUE(LEFT($E2235,2))),Sheet1!$E:$E,Sheet1!$F:$F)),"")</f>
        <v>神奈川県</v>
      </c>
      <c r="G2235" s="4" t="str">
        <f t="shared" si="69"/>
        <v>公立</v>
      </c>
      <c r="H2235" s="7" t="str">
        <f>IF($D2235="上記以外の高等学校等",_xlfn.XLOOKUP(IF(VALUE(LEFT($E2235,2))&gt;10,VALUE(LEFT($E2235,2)),"0"&amp;VALUE(LEFT($E2235,2))),Sheet1!$E:$E,Sheet1!$F:$F)&amp;"所在の"&amp;$D2235,IF(OR($B2235=1,$B2235=2),$D2235&amp;$C2235,IF($B2235=3,$D2235&amp;"学校",IF($B2235=6,_xlfn.TEXTBEFORE($D2235,"高専")&amp;$C2235,IF($B2235=8,$C2235&amp;"（"&amp;$D2235&amp;"）",IF($B2235=9,$D2235,""))))))</f>
        <v>小田原北高等学校</v>
      </c>
    </row>
    <row r="2236" spans="1:8">
      <c r="A2236" s="4">
        <v>2</v>
      </c>
      <c r="B2236" s="7">
        <v>1</v>
      </c>
      <c r="C2236" s="7" t="str">
        <f t="shared" si="68"/>
        <v>高等学校</v>
      </c>
      <c r="D2236" s="7" t="s">
        <v>7302</v>
      </c>
      <c r="E2236" s="8" t="s">
        <v>7303</v>
      </c>
      <c r="F2236" s="4" t="str">
        <f>IFERROR(IF(VALUE(LEFT($E2236,5))&gt;50000,"",_xlfn.XLOOKUP(IF(VALUE(LEFT($E2236,2))&gt;9,VALUE(LEFT($E2236,2)),"0"&amp;VALUE(LEFT($E2236,2))),Sheet1!$E:$E,Sheet1!$F:$F)),"")</f>
        <v>神奈川県</v>
      </c>
      <c r="G2236" s="4" t="str">
        <f t="shared" si="69"/>
        <v>公立</v>
      </c>
      <c r="H2236" s="7" t="str">
        <f>IF($D2236="上記以外の高等学校等",_xlfn.XLOOKUP(IF(VALUE(LEFT($E2236,2))&gt;10,VALUE(LEFT($E2236,2)),"0"&amp;VALUE(LEFT($E2236,2))),Sheet1!$E:$E,Sheet1!$F:$F)&amp;"所在の"&amp;$D2236,IF(OR($B2236=1,$B2236=2),$D2236&amp;$C2236,IF($B2236=3,$D2236&amp;"学校",IF($B2236=6,_xlfn.TEXTBEFORE($D2236,"高専")&amp;$C2236,IF($B2236=8,$C2236&amp;"（"&amp;$D2236&amp;"）",IF($B2236=9,$D2236,""))))))</f>
        <v>茅ケ崎高等学校</v>
      </c>
    </row>
    <row r="2237" spans="1:8">
      <c r="A2237" s="4">
        <v>2</v>
      </c>
      <c r="B2237" s="7">
        <v>1</v>
      </c>
      <c r="C2237" s="7" t="str">
        <f t="shared" si="68"/>
        <v>高等学校</v>
      </c>
      <c r="D2237" s="7" t="s">
        <v>7300</v>
      </c>
      <c r="E2237" s="8" t="s">
        <v>7301</v>
      </c>
      <c r="F2237" s="4" t="str">
        <f>IFERROR(IF(VALUE(LEFT($E2237,5))&gt;50000,"",_xlfn.XLOOKUP(IF(VALUE(LEFT($E2237,2))&gt;9,VALUE(LEFT($E2237,2)),"0"&amp;VALUE(LEFT($E2237,2))),Sheet1!$E:$E,Sheet1!$F:$F)),"")</f>
        <v>神奈川県</v>
      </c>
      <c r="G2237" s="4" t="str">
        <f t="shared" si="69"/>
        <v>公立</v>
      </c>
      <c r="H2237" s="7" t="str">
        <f>IF($D2237="上記以外の高等学校等",_xlfn.XLOOKUP(IF(VALUE(LEFT($E2237,2))&gt;10,VALUE(LEFT($E2237,2)),"0"&amp;VALUE(LEFT($E2237,2))),Sheet1!$E:$E,Sheet1!$F:$F)&amp;"所在の"&amp;$D2237,IF(OR($B2237=1,$B2237=2),$D2237&amp;$C2237,IF($B2237=3,$D2237&amp;"学校",IF($B2237=6,_xlfn.TEXTBEFORE($D2237,"高専")&amp;$C2237,IF($B2237=8,$C2237&amp;"（"&amp;$D2237&amp;"）",IF($B2237=9,$D2237,""))))))</f>
        <v>茅ケ崎北陵高等学校</v>
      </c>
    </row>
    <row r="2238" spans="1:8">
      <c r="A2238" s="4">
        <v>2</v>
      </c>
      <c r="B2238" s="7">
        <v>1</v>
      </c>
      <c r="C2238" s="7" t="str">
        <f t="shared" si="68"/>
        <v>高等学校</v>
      </c>
      <c r="D2238" s="7" t="s">
        <v>7298</v>
      </c>
      <c r="E2238" s="8" t="s">
        <v>7299</v>
      </c>
      <c r="F2238" s="4" t="str">
        <f>IFERROR(IF(VALUE(LEFT($E2238,5))&gt;50000,"",_xlfn.XLOOKUP(IF(VALUE(LEFT($E2238,2))&gt;9,VALUE(LEFT($E2238,2)),"0"&amp;VALUE(LEFT($E2238,2))),Sheet1!$E:$E,Sheet1!$F:$F)),"")</f>
        <v>神奈川県</v>
      </c>
      <c r="G2238" s="4" t="str">
        <f t="shared" si="69"/>
        <v>公立</v>
      </c>
      <c r="H2238" s="7" t="str">
        <f>IF($D2238="上記以外の高等学校等",_xlfn.XLOOKUP(IF(VALUE(LEFT($E2238,2))&gt;10,VALUE(LEFT($E2238,2)),"0"&amp;VALUE(LEFT($E2238,2))),Sheet1!$E:$E,Sheet1!$F:$F)&amp;"所在の"&amp;$D2238,IF(OR($B2238=1,$B2238=2),$D2238&amp;$C2238,IF($B2238=3,$D2238&amp;"学校",IF($B2238=6,_xlfn.TEXTBEFORE($D2238,"高専")&amp;$C2238,IF($B2238=8,$C2238&amp;"（"&amp;$D2238&amp;"）",IF($B2238=9,$D2238,""))))))</f>
        <v>鶴嶺高等学校</v>
      </c>
    </row>
    <row r="2239" spans="1:8">
      <c r="A2239" s="4">
        <v>2</v>
      </c>
      <c r="B2239" s="7">
        <v>1</v>
      </c>
      <c r="C2239" s="7" t="str">
        <f t="shared" si="68"/>
        <v>高等学校</v>
      </c>
      <c r="D2239" s="7" t="s">
        <v>7296</v>
      </c>
      <c r="E2239" s="8" t="s">
        <v>7297</v>
      </c>
      <c r="F2239" s="4" t="str">
        <f>IFERROR(IF(VALUE(LEFT($E2239,5))&gt;50000,"",_xlfn.XLOOKUP(IF(VALUE(LEFT($E2239,2))&gt;9,VALUE(LEFT($E2239,2)),"0"&amp;VALUE(LEFT($E2239,2))),Sheet1!$E:$E,Sheet1!$F:$F)),"")</f>
        <v>神奈川県</v>
      </c>
      <c r="G2239" s="4" t="str">
        <f t="shared" si="69"/>
        <v>公立</v>
      </c>
      <c r="H2239" s="7" t="str">
        <f>IF($D2239="上記以外の高等学校等",_xlfn.XLOOKUP(IF(VALUE(LEFT($E2239,2))&gt;10,VALUE(LEFT($E2239,2)),"0"&amp;VALUE(LEFT($E2239,2))),Sheet1!$E:$E,Sheet1!$F:$F)&amp;"所在の"&amp;$D2239,IF(OR($B2239=1,$B2239=2),$D2239&amp;$C2239,IF($B2239=3,$D2239&amp;"学校",IF($B2239=6,_xlfn.TEXTBEFORE($D2239,"高専")&amp;$C2239,IF($B2239=8,$C2239&amp;"（"&amp;$D2239&amp;"）",IF($B2239=9,$D2239,""))))))</f>
        <v>相原高等学校</v>
      </c>
    </row>
    <row r="2240" spans="1:8">
      <c r="A2240" s="4">
        <v>2</v>
      </c>
      <c r="B2240" s="7">
        <v>1</v>
      </c>
      <c r="C2240" s="7" t="str">
        <f t="shared" si="68"/>
        <v>高等学校</v>
      </c>
      <c r="D2240" s="7" t="s">
        <v>7294</v>
      </c>
      <c r="E2240" s="8" t="s">
        <v>7295</v>
      </c>
      <c r="F2240" s="4" t="str">
        <f>IFERROR(IF(VALUE(LEFT($E2240,5))&gt;50000,"",_xlfn.XLOOKUP(IF(VALUE(LEFT($E2240,2))&gt;9,VALUE(LEFT($E2240,2)),"0"&amp;VALUE(LEFT($E2240,2))),Sheet1!$E:$E,Sheet1!$F:$F)),"")</f>
        <v>神奈川県</v>
      </c>
      <c r="G2240" s="4" t="str">
        <f t="shared" si="69"/>
        <v>公立</v>
      </c>
      <c r="H2240" s="7" t="str">
        <f>IF($D2240="上記以外の高等学校等",_xlfn.XLOOKUP(IF(VALUE(LEFT($E2240,2))&gt;10,VALUE(LEFT($E2240,2)),"0"&amp;VALUE(LEFT($E2240,2))),Sheet1!$E:$E,Sheet1!$F:$F)&amp;"所在の"&amp;$D2240,IF(OR($B2240=1,$B2240=2),$D2240&amp;$C2240,IF($B2240=3,$D2240&amp;"学校",IF($B2240=6,_xlfn.TEXTBEFORE($D2240,"高専")&amp;$C2240,IF($B2240=8,$C2240&amp;"（"&amp;$D2240&amp;"）",IF($B2240=9,$D2240,""))))))</f>
        <v>上溝高等学校</v>
      </c>
    </row>
    <row r="2241" spans="1:8">
      <c r="A2241" s="4">
        <v>2</v>
      </c>
      <c r="B2241" s="7">
        <v>1</v>
      </c>
      <c r="C2241" s="7" t="str">
        <f t="shared" si="68"/>
        <v>高等学校</v>
      </c>
      <c r="D2241" s="7" t="s">
        <v>7292</v>
      </c>
      <c r="E2241" s="8" t="s">
        <v>7293</v>
      </c>
      <c r="F2241" s="4" t="str">
        <f>IFERROR(IF(VALUE(LEFT($E2241,5))&gt;50000,"",_xlfn.XLOOKUP(IF(VALUE(LEFT($E2241,2))&gt;9,VALUE(LEFT($E2241,2)),"0"&amp;VALUE(LEFT($E2241,2))),Sheet1!$E:$E,Sheet1!$F:$F)),"")</f>
        <v>神奈川県</v>
      </c>
      <c r="G2241" s="4" t="str">
        <f t="shared" si="69"/>
        <v>公立</v>
      </c>
      <c r="H2241" s="7" t="str">
        <f>IF($D2241="上記以外の高等学校等",_xlfn.XLOOKUP(IF(VALUE(LEFT($E2241,2))&gt;10,VALUE(LEFT($E2241,2)),"0"&amp;VALUE(LEFT($E2241,2))),Sheet1!$E:$E,Sheet1!$F:$F)&amp;"所在の"&amp;$D2241,IF(OR($B2241=1,$B2241=2),$D2241&amp;$C2241,IF($B2241=3,$D2241&amp;"学校",IF($B2241=6,_xlfn.TEXTBEFORE($D2241,"高専")&amp;$C2241,IF($B2241=8,$C2241&amp;"（"&amp;$D2241&amp;"）",IF($B2241=9,$D2241,""))))))</f>
        <v>相模原（県立）高等学校</v>
      </c>
    </row>
    <row r="2242" spans="1:8">
      <c r="A2242" s="4">
        <v>2</v>
      </c>
      <c r="B2242" s="7">
        <v>1</v>
      </c>
      <c r="C2242" s="7" t="str">
        <f t="shared" si="68"/>
        <v>高等学校</v>
      </c>
      <c r="D2242" s="7" t="s">
        <v>7290</v>
      </c>
      <c r="E2242" s="8" t="s">
        <v>7291</v>
      </c>
      <c r="F2242" s="4" t="str">
        <f>IFERROR(IF(VALUE(LEFT($E2242,5))&gt;50000,"",_xlfn.XLOOKUP(IF(VALUE(LEFT($E2242,2))&gt;9,VALUE(LEFT($E2242,2)),"0"&amp;VALUE(LEFT($E2242,2))),Sheet1!$E:$E,Sheet1!$F:$F)),"")</f>
        <v>神奈川県</v>
      </c>
      <c r="G2242" s="4" t="str">
        <f t="shared" si="69"/>
        <v>公立</v>
      </c>
      <c r="H2242" s="7" t="str">
        <f>IF($D2242="上記以外の高等学校等",_xlfn.XLOOKUP(IF(VALUE(LEFT($E2242,2))&gt;10,VALUE(LEFT($E2242,2)),"0"&amp;VALUE(LEFT($E2242,2))),Sheet1!$E:$E,Sheet1!$F:$F)&amp;"所在の"&amp;$D2242,IF(OR($B2242=1,$B2242=2),$D2242&amp;$C2242,IF($B2242=3,$D2242&amp;"学校",IF($B2242=6,_xlfn.TEXTBEFORE($D2242,"高専")&amp;$C2242,IF($B2242=8,$C2242&amp;"（"&amp;$D2242&amp;"）",IF($B2242=9,$D2242,""))))))</f>
        <v>麻溝台高等学校</v>
      </c>
    </row>
    <row r="2243" spans="1:8">
      <c r="A2243" s="4">
        <v>2</v>
      </c>
      <c r="B2243" s="7">
        <v>1</v>
      </c>
      <c r="C2243" s="7" t="str">
        <f t="shared" ref="C2243:C2306" si="70">IF($B2243=1,"高等学校",IF($B2243=2,"中等教育学校",IF($B2243=3,"特別支援学校",IF($B2243=6,"高等専門学校",IF($B2243=8,"高等学校卒業程度認定試験等","")))))</f>
        <v>高等学校</v>
      </c>
      <c r="D2243" s="7" t="s">
        <v>7288</v>
      </c>
      <c r="E2243" s="8" t="s">
        <v>7289</v>
      </c>
      <c r="F2243" s="4" t="str">
        <f>IFERROR(IF(VALUE(LEFT($E2243,5))&gt;50000,"",_xlfn.XLOOKUP(IF(VALUE(LEFT($E2243,2))&gt;9,VALUE(LEFT($E2243,2)),"0"&amp;VALUE(LEFT($E2243,2))),Sheet1!$E:$E,Sheet1!$F:$F)),"")</f>
        <v>神奈川県</v>
      </c>
      <c r="G2243" s="4" t="str">
        <f t="shared" ref="G2243:G2306" si="71">IF($A2243=1,"国立",IF($A2243=7,"私立",IF($A2243&lt;7,"公立","")))</f>
        <v>公立</v>
      </c>
      <c r="H2243" s="7" t="str">
        <f>IF($D2243="上記以外の高等学校等",_xlfn.XLOOKUP(IF(VALUE(LEFT($E2243,2))&gt;10,VALUE(LEFT($E2243,2)),"0"&amp;VALUE(LEFT($E2243,2))),Sheet1!$E:$E,Sheet1!$F:$F)&amp;"所在の"&amp;$D2243,IF(OR($B2243=1,$B2243=2),$D2243&amp;$C2243,IF($B2243=3,$D2243&amp;"学校",IF($B2243=6,_xlfn.TEXTBEFORE($D2243,"高専")&amp;$C2243,IF($B2243=8,$C2243&amp;"（"&amp;$D2243&amp;"）",IF($B2243=9,$D2243,""))))))</f>
        <v>上溝南高等学校</v>
      </c>
    </row>
    <row r="2244" spans="1:8">
      <c r="A2244" s="4">
        <v>2</v>
      </c>
      <c r="B2244" s="7">
        <v>1</v>
      </c>
      <c r="C2244" s="7" t="str">
        <f t="shared" si="70"/>
        <v>高等学校</v>
      </c>
      <c r="D2244" s="7" t="s">
        <v>7286</v>
      </c>
      <c r="E2244" s="8" t="s">
        <v>7287</v>
      </c>
      <c r="F2244" s="4" t="str">
        <f>IFERROR(IF(VALUE(LEFT($E2244,5))&gt;50000,"",_xlfn.XLOOKUP(IF(VALUE(LEFT($E2244,2))&gt;9,VALUE(LEFT($E2244,2)),"0"&amp;VALUE(LEFT($E2244,2))),Sheet1!$E:$E,Sheet1!$F:$F)),"")</f>
        <v>神奈川県</v>
      </c>
      <c r="G2244" s="4" t="str">
        <f t="shared" si="71"/>
        <v>公立</v>
      </c>
      <c r="H2244" s="7" t="str">
        <f>IF($D2244="上記以外の高等学校等",_xlfn.XLOOKUP(IF(VALUE(LEFT($E2244,2))&gt;10,VALUE(LEFT($E2244,2)),"0"&amp;VALUE(LEFT($E2244,2))),Sheet1!$E:$E,Sheet1!$F:$F)&amp;"所在の"&amp;$D2244,IF(OR($B2244=1,$B2244=2),$D2244&amp;$C2244,IF($B2244=3,$D2244&amp;"学校",IF($B2244=6,_xlfn.TEXTBEFORE($D2244,"高専")&amp;$C2244,IF($B2244=8,$C2244&amp;"（"&amp;$D2244&amp;"）",IF($B2244=9,$D2244,""))))))</f>
        <v>津久井浜高等学校</v>
      </c>
    </row>
    <row r="2245" spans="1:8">
      <c r="A2245" s="4">
        <v>2</v>
      </c>
      <c r="B2245" s="7">
        <v>1</v>
      </c>
      <c r="C2245" s="7" t="str">
        <f t="shared" si="70"/>
        <v>高等学校</v>
      </c>
      <c r="D2245" s="7" t="s">
        <v>7284</v>
      </c>
      <c r="E2245" s="8" t="s">
        <v>7285</v>
      </c>
      <c r="F2245" s="4" t="str">
        <f>IFERROR(IF(VALUE(LEFT($E2245,5))&gt;50000,"",_xlfn.XLOOKUP(IF(VALUE(LEFT($E2245,2))&gt;9,VALUE(LEFT($E2245,2)),"0"&amp;VALUE(LEFT($E2245,2))),Sheet1!$E:$E,Sheet1!$F:$F)),"")</f>
        <v>神奈川県</v>
      </c>
      <c r="G2245" s="4" t="str">
        <f t="shared" si="71"/>
        <v>公立</v>
      </c>
      <c r="H2245" s="7" t="str">
        <f>IF($D2245="上記以外の高等学校等",_xlfn.XLOOKUP(IF(VALUE(LEFT($E2245,2))&gt;10,VALUE(LEFT($E2245,2)),"0"&amp;VALUE(LEFT($E2245,2))),Sheet1!$E:$E,Sheet1!$F:$F)&amp;"所在の"&amp;$D2245,IF(OR($B2245=1,$B2245=2),$D2245&amp;$C2245,IF($B2245=3,$D2245&amp;"学校",IF($B2245=6,_xlfn.TEXTBEFORE($D2245,"高専")&amp;$C2245,IF($B2245=8,$C2245&amp;"（"&amp;$D2245&amp;"）",IF($B2245=9,$D2245,""))))))</f>
        <v>秦野高等学校</v>
      </c>
    </row>
    <row r="2246" spans="1:8">
      <c r="A2246" s="4">
        <v>2</v>
      </c>
      <c r="B2246" s="7">
        <v>1</v>
      </c>
      <c r="C2246" s="7" t="str">
        <f t="shared" si="70"/>
        <v>高等学校</v>
      </c>
      <c r="D2246" s="7" t="s">
        <v>7282</v>
      </c>
      <c r="E2246" s="8" t="s">
        <v>7283</v>
      </c>
      <c r="F2246" s="4" t="str">
        <f>IFERROR(IF(VALUE(LEFT($E2246,5))&gt;50000,"",_xlfn.XLOOKUP(IF(VALUE(LEFT($E2246,2))&gt;9,VALUE(LEFT($E2246,2)),"0"&amp;VALUE(LEFT($E2246,2))),Sheet1!$E:$E,Sheet1!$F:$F)),"")</f>
        <v>神奈川県</v>
      </c>
      <c r="G2246" s="4" t="str">
        <f t="shared" si="71"/>
        <v>公立</v>
      </c>
      <c r="H2246" s="7" t="str">
        <f>IF($D2246="上記以外の高等学校等",_xlfn.XLOOKUP(IF(VALUE(LEFT($E2246,2))&gt;10,VALUE(LEFT($E2246,2)),"0"&amp;VALUE(LEFT($E2246,2))),Sheet1!$E:$E,Sheet1!$F:$F)&amp;"所在の"&amp;$D2246,IF(OR($B2246=1,$B2246=2),$D2246&amp;$C2246,IF($B2246=3,$D2246&amp;"学校",IF($B2246=6,_xlfn.TEXTBEFORE($D2246,"高専")&amp;$C2246,IF($B2246=8,$C2246&amp;"（"&amp;$D2246&amp;"）",IF($B2246=9,$D2246,""))))))</f>
        <v>厚木高等学校</v>
      </c>
    </row>
    <row r="2247" spans="1:8">
      <c r="A2247" s="4">
        <v>2</v>
      </c>
      <c r="B2247" s="7">
        <v>1</v>
      </c>
      <c r="C2247" s="7" t="str">
        <f t="shared" si="70"/>
        <v>高等学校</v>
      </c>
      <c r="D2247" s="7" t="s">
        <v>7280</v>
      </c>
      <c r="E2247" s="8" t="s">
        <v>7281</v>
      </c>
      <c r="F2247" s="4" t="str">
        <f>IFERROR(IF(VALUE(LEFT($E2247,5))&gt;50000,"",_xlfn.XLOOKUP(IF(VALUE(LEFT($E2247,2))&gt;9,VALUE(LEFT($E2247,2)),"0"&amp;VALUE(LEFT($E2247,2))),Sheet1!$E:$E,Sheet1!$F:$F)),"")</f>
        <v>神奈川県</v>
      </c>
      <c r="G2247" s="4" t="str">
        <f t="shared" si="71"/>
        <v>公立</v>
      </c>
      <c r="H2247" s="7" t="str">
        <f>IF($D2247="上記以外の高等学校等",_xlfn.XLOOKUP(IF(VALUE(LEFT($E2247,2))&gt;10,VALUE(LEFT($E2247,2)),"0"&amp;VALUE(LEFT($E2247,2))),Sheet1!$E:$E,Sheet1!$F:$F)&amp;"所在の"&amp;$D2247,IF(OR($B2247=1,$B2247=2),$D2247&amp;$C2247,IF($B2247=3,$D2247&amp;"学校",IF($B2247=6,_xlfn.TEXTBEFORE($D2247,"高専")&amp;$C2247,IF($B2247=8,$C2247&amp;"（"&amp;$D2247&amp;"）",IF($B2247=9,$D2247,""))))))</f>
        <v>厚木王子高等学校</v>
      </c>
    </row>
    <row r="2248" spans="1:8">
      <c r="A2248" s="4">
        <v>2</v>
      </c>
      <c r="B2248" s="7">
        <v>1</v>
      </c>
      <c r="C2248" s="7" t="str">
        <f t="shared" si="70"/>
        <v>高等学校</v>
      </c>
      <c r="D2248" s="7" t="s">
        <v>7278</v>
      </c>
      <c r="E2248" s="8" t="s">
        <v>7279</v>
      </c>
      <c r="F2248" s="4" t="str">
        <f>IFERROR(IF(VALUE(LEFT($E2248,5))&gt;50000,"",_xlfn.XLOOKUP(IF(VALUE(LEFT($E2248,2))&gt;9,VALUE(LEFT($E2248,2)),"0"&amp;VALUE(LEFT($E2248,2))),Sheet1!$E:$E,Sheet1!$F:$F)),"")</f>
        <v>神奈川県</v>
      </c>
      <c r="G2248" s="4" t="str">
        <f t="shared" si="71"/>
        <v>公立</v>
      </c>
      <c r="H2248" s="7" t="str">
        <f>IF($D2248="上記以外の高等学校等",_xlfn.XLOOKUP(IF(VALUE(LEFT($E2248,2))&gt;10,VALUE(LEFT($E2248,2)),"0"&amp;VALUE(LEFT($E2248,2))),Sheet1!$E:$E,Sheet1!$F:$F)&amp;"所在の"&amp;$D2248,IF(OR($B2248=1,$B2248=2),$D2248&amp;$C2248,IF($B2248=3,$D2248&amp;"学校",IF($B2248=6,_xlfn.TEXTBEFORE($D2248,"高専")&amp;$C2248,IF($B2248=8,$C2248&amp;"（"&amp;$D2248&amp;"）",IF($B2248=9,$D2248,""))))))</f>
        <v>伊志田高等学校</v>
      </c>
    </row>
    <row r="2249" spans="1:8">
      <c r="A2249" s="4">
        <v>2</v>
      </c>
      <c r="B2249" s="7">
        <v>1</v>
      </c>
      <c r="C2249" s="7" t="str">
        <f t="shared" si="70"/>
        <v>高等学校</v>
      </c>
      <c r="D2249" s="7" t="s">
        <v>7276</v>
      </c>
      <c r="E2249" s="8" t="s">
        <v>7277</v>
      </c>
      <c r="F2249" s="4" t="str">
        <f>IFERROR(IF(VALUE(LEFT($E2249,5))&gt;50000,"",_xlfn.XLOOKUP(IF(VALUE(LEFT($E2249,2))&gt;9,VALUE(LEFT($E2249,2)),"0"&amp;VALUE(LEFT($E2249,2))),Sheet1!$E:$E,Sheet1!$F:$F)),"")</f>
        <v>神奈川県</v>
      </c>
      <c r="G2249" s="4" t="str">
        <f t="shared" si="71"/>
        <v>公立</v>
      </c>
      <c r="H2249" s="7" t="str">
        <f>IF($D2249="上記以外の高等学校等",_xlfn.XLOOKUP(IF(VALUE(LEFT($E2249,2))&gt;10,VALUE(LEFT($E2249,2)),"0"&amp;VALUE(LEFT($E2249,2))),Sheet1!$E:$E,Sheet1!$F:$F)&amp;"所在の"&amp;$D2249,IF(OR($B2249=1,$B2249=2),$D2249&amp;$C2249,IF($B2249=3,$D2249&amp;"学校",IF($B2249=6,_xlfn.TEXTBEFORE($D2249,"高専")&amp;$C2249,IF($B2249=8,$C2249&amp;"（"&amp;$D2249&amp;"）",IF($B2249=9,$D2249,""))))))</f>
        <v>大和高等学校</v>
      </c>
    </row>
    <row r="2250" spans="1:8">
      <c r="A2250" s="4">
        <v>2</v>
      </c>
      <c r="B2250" s="7">
        <v>1</v>
      </c>
      <c r="C2250" s="7" t="str">
        <f t="shared" si="70"/>
        <v>高等学校</v>
      </c>
      <c r="D2250" s="7" t="s">
        <v>7274</v>
      </c>
      <c r="E2250" s="8" t="s">
        <v>7275</v>
      </c>
      <c r="F2250" s="4" t="str">
        <f>IFERROR(IF(VALUE(LEFT($E2250,5))&gt;50000,"",_xlfn.XLOOKUP(IF(VALUE(LEFT($E2250,2))&gt;9,VALUE(LEFT($E2250,2)),"0"&amp;VALUE(LEFT($E2250,2))),Sheet1!$E:$E,Sheet1!$F:$F)),"")</f>
        <v>神奈川県</v>
      </c>
      <c r="G2250" s="4" t="str">
        <f t="shared" si="71"/>
        <v>公立</v>
      </c>
      <c r="H2250" s="7" t="str">
        <f>IF($D2250="上記以外の高等学校等",_xlfn.XLOOKUP(IF(VALUE(LEFT($E2250,2))&gt;10,VALUE(LEFT($E2250,2)),"0"&amp;VALUE(LEFT($E2250,2))),Sheet1!$E:$E,Sheet1!$F:$F)&amp;"所在の"&amp;$D2250,IF(OR($B2250=1,$B2250=2),$D2250&amp;$C2250,IF($B2250=3,$D2250&amp;"学校",IF($B2250=6,_xlfn.TEXTBEFORE($D2250,"高専")&amp;$C2250,IF($B2250=8,$C2250&amp;"（"&amp;$D2250&amp;"）",IF($B2250=9,$D2250,""))))))</f>
        <v>伊勢原高等学校</v>
      </c>
    </row>
    <row r="2251" spans="1:8">
      <c r="A2251" s="4">
        <v>2</v>
      </c>
      <c r="B2251" s="7">
        <v>1</v>
      </c>
      <c r="C2251" s="7" t="str">
        <f t="shared" si="70"/>
        <v>高等学校</v>
      </c>
      <c r="D2251" s="7" t="s">
        <v>6548</v>
      </c>
      <c r="E2251" s="8" t="s">
        <v>7273</v>
      </c>
      <c r="F2251" s="4" t="str">
        <f>IFERROR(IF(VALUE(LEFT($E2251,5))&gt;50000,"",_xlfn.XLOOKUP(IF(VALUE(LEFT($E2251,2))&gt;9,VALUE(LEFT($E2251,2)),"0"&amp;VALUE(LEFT($E2251,2))),Sheet1!$E:$E,Sheet1!$F:$F)),"")</f>
        <v>神奈川県</v>
      </c>
      <c r="G2251" s="4" t="str">
        <f t="shared" si="71"/>
        <v>公立</v>
      </c>
      <c r="H2251" s="7" t="str">
        <f>IF($D2251="上記以外の高等学校等",_xlfn.XLOOKUP(IF(VALUE(LEFT($E2251,2))&gt;10,VALUE(LEFT($E2251,2)),"0"&amp;VALUE(LEFT($E2251,2))),Sheet1!$E:$E,Sheet1!$F:$F)&amp;"所在の"&amp;$D2251,IF(OR($B2251=1,$B2251=2),$D2251&amp;$C2251,IF($B2251=3,$D2251&amp;"学校",IF($B2251=6,_xlfn.TEXTBEFORE($D2251,"高専")&amp;$C2251,IF($B2251=8,$C2251&amp;"（"&amp;$D2251&amp;"）",IF($B2251=9,$D2251,""))))))</f>
        <v>中央農業高等学校</v>
      </c>
    </row>
    <row r="2252" spans="1:8">
      <c r="A2252" s="4">
        <v>2</v>
      </c>
      <c r="B2252" s="7">
        <v>1</v>
      </c>
      <c r="C2252" s="7" t="str">
        <f t="shared" si="70"/>
        <v>高等学校</v>
      </c>
      <c r="D2252" s="7" t="s">
        <v>7271</v>
      </c>
      <c r="E2252" s="8" t="s">
        <v>7272</v>
      </c>
      <c r="F2252" s="4" t="str">
        <f>IFERROR(IF(VALUE(LEFT($E2252,5))&gt;50000,"",_xlfn.XLOOKUP(IF(VALUE(LEFT($E2252,2))&gt;9,VALUE(LEFT($E2252,2)),"0"&amp;VALUE(LEFT($E2252,2))),Sheet1!$E:$E,Sheet1!$F:$F)),"")</f>
        <v>神奈川県</v>
      </c>
      <c r="G2252" s="4" t="str">
        <f t="shared" si="71"/>
        <v>公立</v>
      </c>
      <c r="H2252" s="7" t="str">
        <f>IF($D2252="上記以外の高等学校等",_xlfn.XLOOKUP(IF(VALUE(LEFT($E2252,2))&gt;10,VALUE(LEFT($E2252,2)),"0"&amp;VALUE(LEFT($E2252,2))),Sheet1!$E:$E,Sheet1!$F:$F)&amp;"所在の"&amp;$D2252,IF(OR($B2252=1,$B2252=2),$D2252&amp;$C2252,IF($B2252=3,$D2252&amp;"学校",IF($B2252=6,_xlfn.TEXTBEFORE($D2252,"高専")&amp;$C2252,IF($B2252=8,$C2252&amp;"（"&amp;$D2252&amp;"）",IF($B2252=9,$D2252,""))))))</f>
        <v>座間高等学校</v>
      </c>
    </row>
    <row r="2253" spans="1:8">
      <c r="A2253" s="4">
        <v>2</v>
      </c>
      <c r="B2253" s="7">
        <v>1</v>
      </c>
      <c r="C2253" s="7" t="str">
        <f t="shared" si="70"/>
        <v>高等学校</v>
      </c>
      <c r="D2253" s="7" t="s">
        <v>7269</v>
      </c>
      <c r="E2253" s="8" t="s">
        <v>7270</v>
      </c>
      <c r="F2253" s="4" t="str">
        <f>IFERROR(IF(VALUE(LEFT($E2253,5))&gt;50000,"",_xlfn.XLOOKUP(IF(VALUE(LEFT($E2253,2))&gt;9,VALUE(LEFT($E2253,2)),"0"&amp;VALUE(LEFT($E2253,2))),Sheet1!$E:$E,Sheet1!$F:$F)),"")</f>
        <v>神奈川県</v>
      </c>
      <c r="G2253" s="4" t="str">
        <f t="shared" si="71"/>
        <v>公立</v>
      </c>
      <c r="H2253" s="7" t="str">
        <f>IF($D2253="上記以外の高等学校等",_xlfn.XLOOKUP(IF(VALUE(LEFT($E2253,2))&gt;10,VALUE(LEFT($E2253,2)),"0"&amp;VALUE(LEFT($E2253,2))),Sheet1!$E:$E,Sheet1!$F:$F)&amp;"所在の"&amp;$D2253,IF(OR($B2253=1,$B2253=2),$D2253&amp;$C2253,IF($B2253=3,$D2253&amp;"学校",IF($B2253=6,_xlfn.TEXTBEFORE($D2253,"高専")&amp;$C2253,IF($B2253=8,$C2253&amp;"（"&amp;$D2253&amp;"）",IF($B2253=9,$D2253,""))))))</f>
        <v>大磯高等学校</v>
      </c>
    </row>
    <row r="2254" spans="1:8">
      <c r="A2254" s="4">
        <v>2</v>
      </c>
      <c r="B2254" s="7">
        <v>1</v>
      </c>
      <c r="C2254" s="7" t="str">
        <f t="shared" si="70"/>
        <v>高等学校</v>
      </c>
      <c r="D2254" s="7" t="s">
        <v>7267</v>
      </c>
      <c r="E2254" s="8" t="s">
        <v>7268</v>
      </c>
      <c r="F2254" s="4" t="str">
        <f>IFERROR(IF(VALUE(LEFT($E2254,5))&gt;50000,"",_xlfn.XLOOKUP(IF(VALUE(LEFT($E2254,2))&gt;9,VALUE(LEFT($E2254,2)),"0"&amp;VALUE(LEFT($E2254,2))),Sheet1!$E:$E,Sheet1!$F:$F)),"")</f>
        <v>神奈川県</v>
      </c>
      <c r="G2254" s="4" t="str">
        <f t="shared" si="71"/>
        <v>公立</v>
      </c>
      <c r="H2254" s="7" t="str">
        <f>IF($D2254="上記以外の高等学校等",_xlfn.XLOOKUP(IF(VALUE(LEFT($E2254,2))&gt;10,VALUE(LEFT($E2254,2)),"0"&amp;VALUE(LEFT($E2254,2))),Sheet1!$E:$E,Sheet1!$F:$F)&amp;"所在の"&amp;$D2254,IF(OR($B2254=1,$B2254=2),$D2254&amp;$C2254,IF($B2254=3,$D2254&amp;"学校",IF($B2254=6,_xlfn.TEXTBEFORE($D2254,"高専")&amp;$C2254,IF($B2254=8,$C2254&amp;"（"&amp;$D2254&amp;"）",IF($B2254=9,$D2254,""))))))</f>
        <v>山北高等学校</v>
      </c>
    </row>
    <row r="2255" spans="1:8">
      <c r="A2255" s="4">
        <v>2</v>
      </c>
      <c r="B2255" s="7">
        <v>1</v>
      </c>
      <c r="C2255" s="7" t="str">
        <f t="shared" si="70"/>
        <v>高等学校</v>
      </c>
      <c r="D2255" s="7" t="s">
        <v>7265</v>
      </c>
      <c r="E2255" s="8" t="s">
        <v>7266</v>
      </c>
      <c r="F2255" s="4" t="str">
        <f>IFERROR(IF(VALUE(LEFT($E2255,5))&gt;50000,"",_xlfn.XLOOKUP(IF(VALUE(LEFT($E2255,2))&gt;9,VALUE(LEFT($E2255,2)),"0"&amp;VALUE(LEFT($E2255,2))),Sheet1!$E:$E,Sheet1!$F:$F)),"")</f>
        <v>神奈川県</v>
      </c>
      <c r="G2255" s="4" t="str">
        <f t="shared" si="71"/>
        <v>公立</v>
      </c>
      <c r="H2255" s="7" t="str">
        <f>IF($D2255="上記以外の高等学校等",_xlfn.XLOOKUP(IF(VALUE(LEFT($E2255,2))&gt;10,VALUE(LEFT($E2255,2)),"0"&amp;VALUE(LEFT($E2255,2))),Sheet1!$E:$E,Sheet1!$F:$F)&amp;"所在の"&amp;$D2255,IF(OR($B2255=1,$B2255=2),$D2255&amp;$C2255,IF($B2255=3,$D2255&amp;"学校",IF($B2255=6,_xlfn.TEXTBEFORE($D2255,"高専")&amp;$C2255,IF($B2255=8,$C2255&amp;"（"&amp;$D2255&amp;"）",IF($B2255=9,$D2255,""))))))</f>
        <v>相模原城山高等学校</v>
      </c>
    </row>
    <row r="2256" spans="1:8">
      <c r="A2256" s="4">
        <v>2</v>
      </c>
      <c r="B2256" s="7">
        <v>1</v>
      </c>
      <c r="C2256" s="7" t="str">
        <f t="shared" si="70"/>
        <v>高等学校</v>
      </c>
      <c r="D2256" s="7" t="s">
        <v>7263</v>
      </c>
      <c r="E2256" s="8" t="s">
        <v>7264</v>
      </c>
      <c r="F2256" s="4" t="str">
        <f>IFERROR(IF(VALUE(LEFT($E2256,5))&gt;50000,"",_xlfn.XLOOKUP(IF(VALUE(LEFT($E2256,2))&gt;9,VALUE(LEFT($E2256,2)),"0"&amp;VALUE(LEFT($E2256,2))),Sheet1!$E:$E,Sheet1!$F:$F)),"")</f>
        <v>神奈川県</v>
      </c>
      <c r="G2256" s="4" t="str">
        <f t="shared" si="71"/>
        <v>公立</v>
      </c>
      <c r="H2256" s="7" t="str">
        <f>IF($D2256="上記以外の高等学校等",_xlfn.XLOOKUP(IF(VALUE(LEFT($E2256,2))&gt;10,VALUE(LEFT($E2256,2)),"0"&amp;VALUE(LEFT($E2256,2))),Sheet1!$E:$E,Sheet1!$F:$F)&amp;"所在の"&amp;$D2256,IF(OR($B2256=1,$B2256=2),$D2256&amp;$C2256,IF($B2256=3,$D2256&amp;"学校",IF($B2256=6,_xlfn.TEXTBEFORE($D2256,"高専")&amp;$C2256,IF($B2256=8,$C2256&amp;"（"&amp;$D2256&amp;"）",IF($B2256=9,$D2256,""))))))</f>
        <v>津久井高等学校</v>
      </c>
    </row>
    <row r="2257" spans="1:8">
      <c r="A2257" s="4">
        <v>2</v>
      </c>
      <c r="B2257" s="7">
        <v>1</v>
      </c>
      <c r="C2257" s="7" t="str">
        <f t="shared" si="70"/>
        <v>高等学校</v>
      </c>
      <c r="D2257" s="7" t="s">
        <v>7261</v>
      </c>
      <c r="E2257" s="8" t="s">
        <v>7262</v>
      </c>
      <c r="F2257" s="4" t="str">
        <f>IFERROR(IF(VALUE(LEFT($E2257,5))&gt;50000,"",_xlfn.XLOOKUP(IF(VALUE(LEFT($E2257,2))&gt;9,VALUE(LEFT($E2257,2)),"0"&amp;VALUE(LEFT($E2257,2))),Sheet1!$E:$E,Sheet1!$F:$F)),"")</f>
        <v>神奈川県</v>
      </c>
      <c r="G2257" s="4" t="str">
        <f t="shared" si="71"/>
        <v>公立</v>
      </c>
      <c r="H2257" s="7" t="str">
        <f>IF($D2257="上記以外の高等学校等",_xlfn.XLOOKUP(IF(VALUE(LEFT($E2257,2))&gt;10,VALUE(LEFT($E2257,2)),"0"&amp;VALUE(LEFT($E2257,2))),Sheet1!$E:$E,Sheet1!$F:$F)&amp;"所在の"&amp;$D2257,IF(OR($B2257=1,$B2257=2),$D2257&amp;$C2257,IF($B2257=3,$D2257&amp;"学校",IF($B2257=6,_xlfn.TEXTBEFORE($D2257,"高専")&amp;$C2257,IF($B2257=8,$C2257&amp;"（"&amp;$D2257&amp;"）",IF($B2257=9,$D2257,""))))))</f>
        <v>新羽高等学校</v>
      </c>
    </row>
    <row r="2258" spans="1:8">
      <c r="A2258" s="4">
        <v>2</v>
      </c>
      <c r="B2258" s="7">
        <v>1</v>
      </c>
      <c r="C2258" s="7" t="str">
        <f t="shared" si="70"/>
        <v>高等学校</v>
      </c>
      <c r="D2258" s="7" t="s">
        <v>7259</v>
      </c>
      <c r="E2258" s="8" t="s">
        <v>7260</v>
      </c>
      <c r="F2258" s="4" t="str">
        <f>IFERROR(IF(VALUE(LEFT($E2258,5))&gt;50000,"",_xlfn.XLOOKUP(IF(VALUE(LEFT($E2258,2))&gt;9,VALUE(LEFT($E2258,2)),"0"&amp;VALUE(LEFT($E2258,2))),Sheet1!$E:$E,Sheet1!$F:$F)),"")</f>
        <v>神奈川県</v>
      </c>
      <c r="G2258" s="4" t="str">
        <f t="shared" si="71"/>
        <v>公立</v>
      </c>
      <c r="H2258" s="7" t="str">
        <f>IF($D2258="上記以外の高等学校等",_xlfn.XLOOKUP(IF(VALUE(LEFT($E2258,2))&gt;10,VALUE(LEFT($E2258,2)),"0"&amp;VALUE(LEFT($E2258,2))),Sheet1!$E:$E,Sheet1!$F:$F)&amp;"所在の"&amp;$D2258,IF(OR($B2258=1,$B2258=2),$D2258&amp;$C2258,IF($B2258=3,$D2258&amp;"学校",IF($B2258=6,_xlfn.TEXTBEFORE($D2258,"高専")&amp;$C2258,IF($B2258=8,$C2258&amp;"（"&amp;$D2258&amp;"）",IF($B2258=9,$D2258,""))))))</f>
        <v>生田東高等学校</v>
      </c>
    </row>
    <row r="2259" spans="1:8">
      <c r="A2259" s="4">
        <v>2</v>
      </c>
      <c r="B2259" s="7">
        <v>1</v>
      </c>
      <c r="C2259" s="7" t="str">
        <f t="shared" si="70"/>
        <v>高等学校</v>
      </c>
      <c r="D2259" s="7" t="s">
        <v>7257</v>
      </c>
      <c r="E2259" s="8" t="s">
        <v>7258</v>
      </c>
      <c r="F2259" s="4" t="str">
        <f>IFERROR(IF(VALUE(LEFT($E2259,5))&gt;50000,"",_xlfn.XLOOKUP(IF(VALUE(LEFT($E2259,2))&gt;9,VALUE(LEFT($E2259,2)),"0"&amp;VALUE(LEFT($E2259,2))),Sheet1!$E:$E,Sheet1!$F:$F)),"")</f>
        <v>神奈川県</v>
      </c>
      <c r="G2259" s="4" t="str">
        <f t="shared" si="71"/>
        <v>公立</v>
      </c>
      <c r="H2259" s="7" t="str">
        <f>IF($D2259="上記以外の高等学校等",_xlfn.XLOOKUP(IF(VALUE(LEFT($E2259,2))&gt;10,VALUE(LEFT($E2259,2)),"0"&amp;VALUE(LEFT($E2259,2))),Sheet1!$E:$E,Sheet1!$F:$F)&amp;"所在の"&amp;$D2259,IF(OR($B2259=1,$B2259=2),$D2259&amp;$C2259,IF($B2259=3,$D2259&amp;"学校",IF($B2259=6,_xlfn.TEXTBEFORE($D2259,"高専")&amp;$C2259,IF($B2259=8,$C2259&amp;"（"&amp;$D2259&amp;"）",IF($B2259=9,$D2259,""))))))</f>
        <v>足柄高等学校</v>
      </c>
    </row>
    <row r="2260" spans="1:8">
      <c r="A2260" s="4">
        <v>2</v>
      </c>
      <c r="B2260" s="7">
        <v>1</v>
      </c>
      <c r="C2260" s="7" t="str">
        <f t="shared" si="70"/>
        <v>高等学校</v>
      </c>
      <c r="D2260" s="7" t="s">
        <v>7255</v>
      </c>
      <c r="E2260" s="8" t="s">
        <v>7256</v>
      </c>
      <c r="F2260" s="4" t="str">
        <f>IFERROR(IF(VALUE(LEFT($E2260,5))&gt;50000,"",_xlfn.XLOOKUP(IF(VALUE(LEFT($E2260,2))&gt;9,VALUE(LEFT($E2260,2)),"0"&amp;VALUE(LEFT($E2260,2))),Sheet1!$E:$E,Sheet1!$F:$F)),"")</f>
        <v>神奈川県</v>
      </c>
      <c r="G2260" s="4" t="str">
        <f t="shared" si="71"/>
        <v>公立</v>
      </c>
      <c r="H2260" s="7" t="str">
        <f>IF($D2260="上記以外の高等学校等",_xlfn.XLOOKUP(IF(VALUE(LEFT($E2260,2))&gt;10,VALUE(LEFT($E2260,2)),"0"&amp;VALUE(LEFT($E2260,2))),Sheet1!$E:$E,Sheet1!$F:$F)&amp;"所在の"&amp;$D2260,IF(OR($B2260=1,$B2260=2),$D2260&amp;$C2260,IF($B2260=3,$D2260&amp;"学校",IF($B2260=6,_xlfn.TEXTBEFORE($D2260,"高専")&amp;$C2260,IF($B2260=8,$C2260&amp;"（"&amp;$D2260&amp;"）",IF($B2260=9,$D2260,""))))))</f>
        <v>上鶴間高等学校</v>
      </c>
    </row>
    <row r="2261" spans="1:8">
      <c r="A2261" s="4">
        <v>2</v>
      </c>
      <c r="B2261" s="7">
        <v>1</v>
      </c>
      <c r="C2261" s="7" t="str">
        <f t="shared" si="70"/>
        <v>高等学校</v>
      </c>
      <c r="D2261" s="7" t="s">
        <v>7253</v>
      </c>
      <c r="E2261" s="8" t="s">
        <v>7254</v>
      </c>
      <c r="F2261" s="4" t="str">
        <f>IFERROR(IF(VALUE(LEFT($E2261,5))&gt;50000,"",_xlfn.XLOOKUP(IF(VALUE(LEFT($E2261,2))&gt;9,VALUE(LEFT($E2261,2)),"0"&amp;VALUE(LEFT($E2261,2))),Sheet1!$E:$E,Sheet1!$F:$F)),"")</f>
        <v>神奈川県</v>
      </c>
      <c r="G2261" s="4" t="str">
        <f t="shared" si="71"/>
        <v>公立</v>
      </c>
      <c r="H2261" s="7" t="str">
        <f>IF($D2261="上記以外の高等学校等",_xlfn.XLOOKUP(IF(VALUE(LEFT($E2261,2))&gt;10,VALUE(LEFT($E2261,2)),"0"&amp;VALUE(LEFT($E2261,2))),Sheet1!$E:$E,Sheet1!$F:$F)&amp;"所在の"&amp;$D2261,IF(OR($B2261=1,$B2261=2),$D2261&amp;$C2261,IF($B2261=3,$D2261&amp;"学校",IF($B2261=6,_xlfn.TEXTBEFORE($D2261,"高専")&amp;$C2261,IF($B2261=8,$C2261&amp;"（"&amp;$D2261&amp;"）",IF($B2261=9,$D2261,""))))))</f>
        <v>大和南高等学校</v>
      </c>
    </row>
    <row r="2262" spans="1:8">
      <c r="A2262" s="4">
        <v>2</v>
      </c>
      <c r="B2262" s="7">
        <v>1</v>
      </c>
      <c r="C2262" s="7" t="str">
        <f t="shared" si="70"/>
        <v>高等学校</v>
      </c>
      <c r="D2262" s="7" t="s">
        <v>7251</v>
      </c>
      <c r="E2262" s="8" t="s">
        <v>7252</v>
      </c>
      <c r="F2262" s="4" t="str">
        <f>IFERROR(IF(VALUE(LEFT($E2262,5))&gt;50000,"",_xlfn.XLOOKUP(IF(VALUE(LEFT($E2262,2))&gt;9,VALUE(LEFT($E2262,2)),"0"&amp;VALUE(LEFT($E2262,2))),Sheet1!$E:$E,Sheet1!$F:$F)),"")</f>
        <v>神奈川県</v>
      </c>
      <c r="G2262" s="4" t="str">
        <f t="shared" si="71"/>
        <v>公立</v>
      </c>
      <c r="H2262" s="7" t="str">
        <f>IF($D2262="上記以外の高等学校等",_xlfn.XLOOKUP(IF(VALUE(LEFT($E2262,2))&gt;10,VALUE(LEFT($E2262,2)),"0"&amp;VALUE(LEFT($E2262,2))),Sheet1!$E:$E,Sheet1!$F:$F)&amp;"所在の"&amp;$D2262,IF(OR($B2262=1,$B2262=2),$D2262&amp;$C2262,IF($B2262=3,$D2262&amp;"学校",IF($B2262=6,_xlfn.TEXTBEFORE($D2262,"高専")&amp;$C2262,IF($B2262=8,$C2262&amp;"（"&amp;$D2262&amp;"）",IF($B2262=9,$D2262,""))))))</f>
        <v>綾瀬高等学校</v>
      </c>
    </row>
    <row r="2263" spans="1:8">
      <c r="A2263" s="4">
        <v>3</v>
      </c>
      <c r="B2263" s="7">
        <v>1</v>
      </c>
      <c r="C2263" s="7" t="str">
        <f t="shared" si="70"/>
        <v>高等学校</v>
      </c>
      <c r="D2263" s="7" t="s">
        <v>7249</v>
      </c>
      <c r="E2263" s="8" t="s">
        <v>7250</v>
      </c>
      <c r="F2263" s="4" t="str">
        <f>IFERROR(IF(VALUE(LEFT($E2263,5))&gt;50000,"",_xlfn.XLOOKUP(IF(VALUE(LEFT($E2263,2))&gt;9,VALUE(LEFT($E2263,2)),"0"&amp;VALUE(LEFT($E2263,2))),Sheet1!$E:$E,Sheet1!$F:$F)),"")</f>
        <v>神奈川県</v>
      </c>
      <c r="G2263" s="4" t="str">
        <f t="shared" si="71"/>
        <v>公立</v>
      </c>
      <c r="H2263" s="7" t="str">
        <f>IF($D2263="上記以外の高等学校等",_xlfn.XLOOKUP(IF(VALUE(LEFT($E2263,2))&gt;10,VALUE(LEFT($E2263,2)),"0"&amp;VALUE(LEFT($E2263,2))),Sheet1!$E:$E,Sheet1!$F:$F)&amp;"所在の"&amp;$D2263,IF(OR($B2263=1,$B2263=2),$D2263&amp;$C2263,IF($B2263=3,$D2263&amp;"学校",IF($B2263=6,_xlfn.TEXTBEFORE($D2263,"高専")&amp;$C2263,IF($B2263=8,$C2263&amp;"（"&amp;$D2263&amp;"）",IF($B2263=9,$D2263,""))))))</f>
        <v>南高等学校</v>
      </c>
    </row>
    <row r="2264" spans="1:8">
      <c r="A2264" s="4">
        <v>3</v>
      </c>
      <c r="B2264" s="7">
        <v>1</v>
      </c>
      <c r="C2264" s="7" t="str">
        <f t="shared" si="70"/>
        <v>高等学校</v>
      </c>
      <c r="D2264" s="7" t="s">
        <v>4699</v>
      </c>
      <c r="E2264" s="8" t="s">
        <v>7248</v>
      </c>
      <c r="F2264" s="4" t="str">
        <f>IFERROR(IF(VALUE(LEFT($E2264,5))&gt;50000,"",_xlfn.XLOOKUP(IF(VALUE(LEFT($E2264,2))&gt;9,VALUE(LEFT($E2264,2)),"0"&amp;VALUE(LEFT($E2264,2))),Sheet1!$E:$E,Sheet1!$F:$F)),"")</f>
        <v>神奈川県</v>
      </c>
      <c r="G2264" s="4" t="str">
        <f t="shared" si="71"/>
        <v>公立</v>
      </c>
      <c r="H2264" s="7" t="str">
        <f>IF($D2264="上記以外の高等学校等",_xlfn.XLOOKUP(IF(VALUE(LEFT($E2264,2))&gt;10,VALUE(LEFT($E2264,2)),"0"&amp;VALUE(LEFT($E2264,2))),Sheet1!$E:$E,Sheet1!$F:$F)&amp;"所在の"&amp;$D2264,IF(OR($B2264=1,$B2264=2),$D2264&amp;$C2264,IF($B2264=3,$D2264&amp;"学校",IF($B2264=6,_xlfn.TEXTBEFORE($D2264,"高専")&amp;$C2264,IF($B2264=8,$C2264&amp;"（"&amp;$D2264&amp;"）",IF($B2264=9,$D2264,""))))))</f>
        <v>桜丘高等学校</v>
      </c>
    </row>
    <row r="2265" spans="1:8">
      <c r="A2265" s="4">
        <v>3</v>
      </c>
      <c r="B2265" s="7">
        <v>1</v>
      </c>
      <c r="C2265" s="7" t="str">
        <f t="shared" si="70"/>
        <v>高等学校</v>
      </c>
      <c r="D2265" s="7" t="s">
        <v>6355</v>
      </c>
      <c r="E2265" s="8" t="s">
        <v>7247</v>
      </c>
      <c r="F2265" s="4" t="str">
        <f>IFERROR(IF(VALUE(LEFT($E2265,5))&gt;50000,"",_xlfn.XLOOKUP(IF(VALUE(LEFT($E2265,2))&gt;9,VALUE(LEFT($E2265,2)),"0"&amp;VALUE(LEFT($E2265,2))),Sheet1!$E:$E,Sheet1!$F:$F)),"")</f>
        <v>神奈川県</v>
      </c>
      <c r="G2265" s="4" t="str">
        <f t="shared" si="71"/>
        <v>公立</v>
      </c>
      <c r="H2265" s="7" t="str">
        <f>IF($D2265="上記以外の高等学校等",_xlfn.XLOOKUP(IF(VALUE(LEFT($E2265,2))&gt;10,VALUE(LEFT($E2265,2)),"0"&amp;VALUE(LEFT($E2265,2))),Sheet1!$E:$E,Sheet1!$F:$F)&amp;"所在の"&amp;$D2265,IF(OR($B2265=1,$B2265=2),$D2265&amp;$C2265,IF($B2265=3,$D2265&amp;"学校",IF($B2265=6,_xlfn.TEXTBEFORE($D2265,"高専")&amp;$C2265,IF($B2265=8,$C2265&amp;"（"&amp;$D2265&amp;"）",IF($B2265=9,$D2265,""))))))</f>
        <v>金沢高等学校</v>
      </c>
    </row>
    <row r="2266" spans="1:8">
      <c r="A2266" s="4">
        <v>3</v>
      </c>
      <c r="B2266" s="7">
        <v>1</v>
      </c>
      <c r="C2266" s="7" t="str">
        <f t="shared" si="70"/>
        <v>高等学校</v>
      </c>
      <c r="D2266" s="7" t="s">
        <v>7245</v>
      </c>
      <c r="E2266" s="8" t="s">
        <v>7246</v>
      </c>
      <c r="F2266" s="4" t="str">
        <f>IFERROR(IF(VALUE(LEFT($E2266,5))&gt;50000,"",_xlfn.XLOOKUP(IF(VALUE(LEFT($E2266,2))&gt;9,VALUE(LEFT($E2266,2)),"0"&amp;VALUE(LEFT($E2266,2))),Sheet1!$E:$E,Sheet1!$F:$F)),"")</f>
        <v>神奈川県</v>
      </c>
      <c r="G2266" s="4" t="str">
        <f t="shared" si="71"/>
        <v>公立</v>
      </c>
      <c r="H2266" s="7" t="str">
        <f>IF($D2266="上記以外の高等学校等",_xlfn.XLOOKUP(IF(VALUE(LEFT($E2266,2))&gt;10,VALUE(LEFT($E2266,2)),"0"&amp;VALUE(LEFT($E2266,2))),Sheet1!$E:$E,Sheet1!$F:$F)&amp;"所在の"&amp;$D2266,IF(OR($B2266=1,$B2266=2),$D2266&amp;$C2266,IF($B2266=3,$D2266&amp;"学校",IF($B2266=6,_xlfn.TEXTBEFORE($D2266,"高専")&amp;$C2266,IF($B2266=8,$C2266&amp;"（"&amp;$D2266&amp;"）",IF($B2266=9,$D2266,""))))))</f>
        <v>戸塚高等学校</v>
      </c>
    </row>
    <row r="2267" spans="1:8">
      <c r="A2267" s="4">
        <v>3</v>
      </c>
      <c r="B2267" s="7">
        <v>1</v>
      </c>
      <c r="C2267" s="7" t="str">
        <f t="shared" si="70"/>
        <v>高等学校</v>
      </c>
      <c r="D2267" s="7" t="s">
        <v>2366</v>
      </c>
      <c r="E2267" s="8" t="s">
        <v>7244</v>
      </c>
      <c r="F2267" s="4" t="str">
        <f>IFERROR(IF(VALUE(LEFT($E2267,5))&gt;50000,"",_xlfn.XLOOKUP(IF(VALUE(LEFT($E2267,2))&gt;9,VALUE(LEFT($E2267,2)),"0"&amp;VALUE(LEFT($E2267,2))),Sheet1!$E:$E,Sheet1!$F:$F)),"")</f>
        <v>神奈川県</v>
      </c>
      <c r="G2267" s="4" t="str">
        <f t="shared" si="71"/>
        <v>公立</v>
      </c>
      <c r="H2267" s="7" t="str">
        <f>IF($D2267="上記以外の高等学校等",_xlfn.XLOOKUP(IF(VALUE(LEFT($E2267,2))&gt;10,VALUE(LEFT($E2267,2)),"0"&amp;VALUE(LEFT($E2267,2))),Sheet1!$E:$E,Sheet1!$F:$F)&amp;"所在の"&amp;$D2267,IF(OR($B2267=1,$B2267=2),$D2267&amp;$C2267,IF($B2267=3,$D2267&amp;"学校",IF($B2267=6,_xlfn.TEXTBEFORE($D2267,"高専")&amp;$C2267,IF($B2267=8,$C2267&amp;"（"&amp;$D2267&amp;"）",IF($B2267=9,$D2267,""))))))</f>
        <v>東高等学校</v>
      </c>
    </row>
    <row r="2268" spans="1:8">
      <c r="A2268" s="4">
        <v>3</v>
      </c>
      <c r="B2268" s="7">
        <v>1</v>
      </c>
      <c r="C2268" s="7" t="str">
        <f t="shared" si="70"/>
        <v>高等学校</v>
      </c>
      <c r="D2268" s="7" t="s">
        <v>7242</v>
      </c>
      <c r="E2268" s="8" t="s">
        <v>7243</v>
      </c>
      <c r="F2268" s="4" t="str">
        <f>IFERROR(IF(VALUE(LEFT($E2268,5))&gt;50000,"",_xlfn.XLOOKUP(IF(VALUE(LEFT($E2268,2))&gt;9,VALUE(LEFT($E2268,2)),"0"&amp;VALUE(LEFT($E2268,2))),Sheet1!$E:$E,Sheet1!$F:$F)),"")</f>
        <v>神奈川県</v>
      </c>
      <c r="G2268" s="4" t="str">
        <f t="shared" si="71"/>
        <v>公立</v>
      </c>
      <c r="H2268" s="7" t="str">
        <f>IF($D2268="上記以外の高等学校等",_xlfn.XLOOKUP(IF(VALUE(LEFT($E2268,2))&gt;10,VALUE(LEFT($E2268,2)),"0"&amp;VALUE(LEFT($E2268,2))),Sheet1!$E:$E,Sheet1!$F:$F)&amp;"所在の"&amp;$D2268,IF(OR($B2268=1,$B2268=2),$D2268&amp;$C2268,IF($B2268=3,$D2268&amp;"学校",IF($B2268=6,_xlfn.TEXTBEFORE($D2268,"高専")&amp;$C2268,IF($B2268=8,$C2268&amp;"（"&amp;$D2268&amp;"）",IF($B2268=9,$D2268,""))))))</f>
        <v>川崎（市立）高等学校</v>
      </c>
    </row>
    <row r="2269" spans="1:8">
      <c r="A2269" s="4">
        <v>3</v>
      </c>
      <c r="B2269" s="7">
        <v>1</v>
      </c>
      <c r="C2269" s="7" t="str">
        <f t="shared" si="70"/>
        <v>高等学校</v>
      </c>
      <c r="D2269" s="7" t="s">
        <v>4232</v>
      </c>
      <c r="E2269" s="8" t="s">
        <v>7241</v>
      </c>
      <c r="F2269" s="4" t="str">
        <f>IFERROR(IF(VALUE(LEFT($E2269,5))&gt;50000,"",_xlfn.XLOOKUP(IF(VALUE(LEFT($E2269,2))&gt;9,VALUE(LEFT($E2269,2)),"0"&amp;VALUE(LEFT($E2269,2))),Sheet1!$E:$E,Sheet1!$F:$F)),"")</f>
        <v>神奈川県</v>
      </c>
      <c r="G2269" s="4" t="str">
        <f t="shared" si="71"/>
        <v>公立</v>
      </c>
      <c r="H2269" s="7" t="str">
        <f>IF($D2269="上記以外の高等学校等",_xlfn.XLOOKUP(IF(VALUE(LEFT($E2269,2))&gt;10,VALUE(LEFT($E2269,2)),"0"&amp;VALUE(LEFT($E2269,2))),Sheet1!$E:$E,Sheet1!$F:$F)&amp;"所在の"&amp;$D2269,IF(OR($B2269=1,$B2269=2),$D2269&amp;$C2269,IF($B2269=3,$D2269&amp;"学校",IF($B2269=6,_xlfn.TEXTBEFORE($D2269,"高専")&amp;$C2269,IF($B2269=8,$C2269&amp;"（"&amp;$D2269&amp;"）",IF($B2269=9,$D2269,""))))))</f>
        <v>高津高等学校</v>
      </c>
    </row>
    <row r="2270" spans="1:8">
      <c r="A2270" s="4">
        <v>3</v>
      </c>
      <c r="B2270" s="7">
        <v>1</v>
      </c>
      <c r="C2270" s="7" t="str">
        <f t="shared" si="70"/>
        <v>高等学校</v>
      </c>
      <c r="D2270" s="7" t="s">
        <v>7239</v>
      </c>
      <c r="E2270" s="8" t="s">
        <v>7240</v>
      </c>
      <c r="F2270" s="4" t="str">
        <f>IFERROR(IF(VALUE(LEFT($E2270,5))&gt;50000,"",_xlfn.XLOOKUP(IF(VALUE(LEFT($E2270,2))&gt;9,VALUE(LEFT($E2270,2)),"0"&amp;VALUE(LEFT($E2270,2))),Sheet1!$E:$E,Sheet1!$F:$F)),"")</f>
        <v>神奈川県</v>
      </c>
      <c r="G2270" s="4" t="str">
        <f t="shared" si="71"/>
        <v>公立</v>
      </c>
      <c r="H2270" s="7" t="str">
        <f>IF($D2270="上記以外の高等学校等",_xlfn.XLOOKUP(IF(VALUE(LEFT($E2270,2))&gt;10,VALUE(LEFT($E2270,2)),"0"&amp;VALUE(LEFT($E2270,2))),Sheet1!$E:$E,Sheet1!$F:$F)&amp;"所在の"&amp;$D2270,IF(OR($B2270=1,$B2270=2),$D2270&amp;$C2270,IF($B2270=3,$D2270&amp;"学校",IF($B2270=6,_xlfn.TEXTBEFORE($D2270,"高専")&amp;$C2270,IF($B2270=8,$C2270&amp;"（"&amp;$D2270&amp;"）",IF($B2270=9,$D2270,""))))))</f>
        <v>橘高等学校</v>
      </c>
    </row>
    <row r="2271" spans="1:8">
      <c r="A2271" s="4">
        <v>3</v>
      </c>
      <c r="B2271" s="7">
        <v>1</v>
      </c>
      <c r="C2271" s="7" t="str">
        <f t="shared" si="70"/>
        <v>高等学校</v>
      </c>
      <c r="D2271" s="7" t="s">
        <v>7237</v>
      </c>
      <c r="E2271" s="8" t="s">
        <v>7238</v>
      </c>
      <c r="F2271" s="4" t="str">
        <f>IFERROR(IF(VALUE(LEFT($E2271,5))&gt;50000,"",_xlfn.XLOOKUP(IF(VALUE(LEFT($E2271,2))&gt;9,VALUE(LEFT($E2271,2)),"0"&amp;VALUE(LEFT($E2271,2))),Sheet1!$E:$E,Sheet1!$F:$F)),"")</f>
        <v>神奈川県</v>
      </c>
      <c r="G2271" s="4" t="str">
        <f t="shared" si="71"/>
        <v>公立</v>
      </c>
      <c r="H2271" s="7" t="str">
        <f>IF($D2271="上記以外の高等学校等",_xlfn.XLOOKUP(IF(VALUE(LEFT($E2271,2))&gt;10,VALUE(LEFT($E2271,2)),"0"&amp;VALUE(LEFT($E2271,2))),Sheet1!$E:$E,Sheet1!$F:$F)&amp;"所在の"&amp;$D2271,IF(OR($B2271=1,$B2271=2),$D2271&amp;$C2271,IF($B2271=3,$D2271&amp;"学校",IF($B2271=6,_xlfn.TEXTBEFORE($D2271,"高専")&amp;$C2271,IF($B2271=8,$C2271&amp;"（"&amp;$D2271&amp;"）",IF($B2271=9,$D2271,""))))))</f>
        <v>横浜商業高等学校</v>
      </c>
    </row>
    <row r="2272" spans="1:8">
      <c r="A2272" s="4">
        <v>3</v>
      </c>
      <c r="B2272" s="7">
        <v>1</v>
      </c>
      <c r="C2272" s="7" t="str">
        <f t="shared" si="70"/>
        <v>高等学校</v>
      </c>
      <c r="D2272" s="7" t="s">
        <v>7235</v>
      </c>
      <c r="E2272" s="8" t="s">
        <v>7236</v>
      </c>
      <c r="F2272" s="4" t="str">
        <f>IFERROR(IF(VALUE(LEFT($E2272,5))&gt;50000,"",_xlfn.XLOOKUP(IF(VALUE(LEFT($E2272,2))&gt;9,VALUE(LEFT($E2272,2)),"0"&amp;VALUE(LEFT($E2272,2))),Sheet1!$E:$E,Sheet1!$F:$F)),"")</f>
        <v>神奈川県</v>
      </c>
      <c r="G2272" s="4" t="str">
        <f t="shared" si="71"/>
        <v>公立</v>
      </c>
      <c r="H2272" s="7" t="str">
        <f>IF($D2272="上記以外の高等学校等",_xlfn.XLOOKUP(IF(VALUE(LEFT($E2272,2))&gt;10,VALUE(LEFT($E2272,2)),"0"&amp;VALUE(LEFT($E2272,2))),Sheet1!$E:$E,Sheet1!$F:$F)&amp;"所在の"&amp;$D2272,IF(OR($B2272=1,$B2272=2),$D2272&amp;$C2272,IF($B2272=3,$D2272&amp;"学校",IF($B2272=6,_xlfn.TEXTBEFORE($D2272,"高専")&amp;$C2272,IF($B2272=8,$C2272&amp;"（"&amp;$D2272&amp;"）",IF($B2272=9,$D2272,""))))))</f>
        <v>幸高等学校</v>
      </c>
    </row>
    <row r="2273" spans="1:8">
      <c r="A2273" s="4">
        <v>3</v>
      </c>
      <c r="B2273" s="7">
        <v>1</v>
      </c>
      <c r="C2273" s="7" t="str">
        <f t="shared" si="70"/>
        <v>高等学校</v>
      </c>
      <c r="D2273" s="7" t="s">
        <v>7233</v>
      </c>
      <c r="E2273" s="8" t="s">
        <v>7234</v>
      </c>
      <c r="F2273" s="4" t="str">
        <f>IFERROR(IF(VALUE(LEFT($E2273,5))&gt;50000,"",_xlfn.XLOOKUP(IF(VALUE(LEFT($E2273,2))&gt;9,VALUE(LEFT($E2273,2)),"0"&amp;VALUE(LEFT($E2273,2))),Sheet1!$E:$E,Sheet1!$F:$F)),"")</f>
        <v>神奈川県</v>
      </c>
      <c r="G2273" s="4" t="str">
        <f t="shared" si="71"/>
        <v>公立</v>
      </c>
      <c r="H2273" s="7" t="str">
        <f>IF($D2273="上記以外の高等学校等",_xlfn.XLOOKUP(IF(VALUE(LEFT($E2273,2))&gt;10,VALUE(LEFT($E2273,2)),"0"&amp;VALUE(LEFT($E2273,2))),Sheet1!$E:$E,Sheet1!$F:$F)&amp;"所在の"&amp;$D2273,IF(OR($B2273=1,$B2273=2),$D2273&amp;$C2273,IF($B2273=3,$D2273&amp;"学校",IF($B2273=6,_xlfn.TEXTBEFORE($D2273,"高専")&amp;$C2273,IF($B2273=8,$C2273&amp;"（"&amp;$D2273&amp;"）",IF($B2273=9,$D2273,""))))))</f>
        <v>川崎総合科学高等学校</v>
      </c>
    </row>
    <row r="2274" spans="1:8">
      <c r="A2274" s="4">
        <v>2</v>
      </c>
      <c r="B2274" s="7">
        <v>1</v>
      </c>
      <c r="C2274" s="7" t="str">
        <f t="shared" si="70"/>
        <v>高等学校</v>
      </c>
      <c r="D2274" s="7" t="s">
        <v>7231</v>
      </c>
      <c r="E2274" s="8" t="s">
        <v>7232</v>
      </c>
      <c r="F2274" s="4" t="str">
        <f>IFERROR(IF(VALUE(LEFT($E2274,5))&gt;50000,"",_xlfn.XLOOKUP(IF(VALUE(LEFT($E2274,2))&gt;9,VALUE(LEFT($E2274,2)),"0"&amp;VALUE(LEFT($E2274,2))),Sheet1!$E:$E,Sheet1!$F:$F)),"")</f>
        <v>神奈川県</v>
      </c>
      <c r="G2274" s="4" t="str">
        <f t="shared" si="71"/>
        <v>公立</v>
      </c>
      <c r="H2274" s="7" t="str">
        <f>IF($D2274="上記以外の高等学校等",_xlfn.XLOOKUP(IF(VALUE(LEFT($E2274,2))&gt;10,VALUE(LEFT($E2274,2)),"0"&amp;VALUE(LEFT($E2274,2))),Sheet1!$E:$E,Sheet1!$F:$F)&amp;"所在の"&amp;$D2274,IF(OR($B2274=1,$B2274=2),$D2274&amp;$C2274,IF($B2274=3,$D2274&amp;"学校",IF($B2274=6,_xlfn.TEXTBEFORE($D2274,"高専")&amp;$C2274,IF($B2274=8,$C2274&amp;"（"&amp;$D2274&amp;"）",IF($B2274=9,$D2274,""))))))</f>
        <v>青葉総合高等学校</v>
      </c>
    </row>
    <row r="2275" spans="1:8">
      <c r="A2275" s="4">
        <v>2</v>
      </c>
      <c r="B2275" s="7">
        <v>1</v>
      </c>
      <c r="C2275" s="7" t="str">
        <f t="shared" si="70"/>
        <v>高等学校</v>
      </c>
      <c r="D2275" s="7" t="s">
        <v>7229</v>
      </c>
      <c r="E2275" s="8" t="s">
        <v>7230</v>
      </c>
      <c r="F2275" s="4" t="str">
        <f>IFERROR(IF(VALUE(LEFT($E2275,5))&gt;50000,"",_xlfn.XLOOKUP(IF(VALUE(LEFT($E2275,2))&gt;9,VALUE(LEFT($E2275,2)),"0"&amp;VALUE(LEFT($E2275,2))),Sheet1!$E:$E,Sheet1!$F:$F)),"")</f>
        <v>神奈川県</v>
      </c>
      <c r="G2275" s="4" t="str">
        <f t="shared" si="71"/>
        <v>公立</v>
      </c>
      <c r="H2275" s="7" t="str">
        <f>IF($D2275="上記以外の高等学校等",_xlfn.XLOOKUP(IF(VALUE(LEFT($E2275,2))&gt;10,VALUE(LEFT($E2275,2)),"0"&amp;VALUE(LEFT($E2275,2))),Sheet1!$E:$E,Sheet1!$F:$F)&amp;"所在の"&amp;$D2275,IF(OR($B2275=1,$B2275=2),$D2275&amp;$C2275,IF($B2275=3,$D2275&amp;"学校",IF($B2275=6,_xlfn.TEXTBEFORE($D2275,"高専")&amp;$C2275,IF($B2275=8,$C2275&amp;"（"&amp;$D2275&amp;"）",IF($B2275=9,$D2275,""))))))</f>
        <v>逗子葉山高等学校</v>
      </c>
    </row>
    <row r="2276" spans="1:8">
      <c r="A2276" s="4">
        <v>2</v>
      </c>
      <c r="B2276" s="7">
        <v>1</v>
      </c>
      <c r="C2276" s="7" t="str">
        <f t="shared" si="70"/>
        <v>高等学校</v>
      </c>
      <c r="D2276" s="7" t="s">
        <v>1887</v>
      </c>
      <c r="E2276" s="8" t="s">
        <v>7228</v>
      </c>
      <c r="F2276" s="4" t="str">
        <f>IFERROR(IF(VALUE(LEFT($E2276,5))&gt;50000,"",_xlfn.XLOOKUP(IF(VALUE(LEFT($E2276,2))&gt;9,VALUE(LEFT($E2276,2)),"0"&amp;VALUE(LEFT($E2276,2))),Sheet1!$E:$E,Sheet1!$F:$F)),"")</f>
        <v>神奈川県</v>
      </c>
      <c r="G2276" s="4" t="str">
        <f t="shared" si="71"/>
        <v>公立</v>
      </c>
      <c r="H2276" s="7" t="str">
        <f>IF($D2276="上記以外の高等学校等",_xlfn.XLOOKUP(IF(VALUE(LEFT($E2276,2))&gt;10,VALUE(LEFT($E2276,2)),"0"&amp;VALUE(LEFT($E2276,2))),Sheet1!$E:$E,Sheet1!$F:$F)&amp;"所在の"&amp;$D2276,IF(OR($B2276=1,$B2276=2),$D2276&amp;$C2276,IF($B2276=3,$D2276&amp;"学校",IF($B2276=6,_xlfn.TEXTBEFORE($D2276,"高専")&amp;$C2276,IF($B2276=8,$C2276&amp;"（"&amp;$D2276&amp;"）",IF($B2276=9,$D2276,""))))))</f>
        <v>寒川高等学校</v>
      </c>
    </row>
    <row r="2277" spans="1:8">
      <c r="A2277" s="4">
        <v>2</v>
      </c>
      <c r="B2277" s="7">
        <v>1</v>
      </c>
      <c r="C2277" s="7" t="str">
        <f t="shared" si="70"/>
        <v>高等学校</v>
      </c>
      <c r="D2277" s="7" t="s">
        <v>7226</v>
      </c>
      <c r="E2277" s="8" t="s">
        <v>7227</v>
      </c>
      <c r="F2277" s="4" t="str">
        <f>IFERROR(IF(VALUE(LEFT($E2277,5))&gt;50000,"",_xlfn.XLOOKUP(IF(VALUE(LEFT($E2277,2))&gt;9,VALUE(LEFT($E2277,2)),"0"&amp;VALUE(LEFT($E2277,2))),Sheet1!$E:$E,Sheet1!$F:$F)),"")</f>
        <v>神奈川県</v>
      </c>
      <c r="G2277" s="4" t="str">
        <f t="shared" si="71"/>
        <v>公立</v>
      </c>
      <c r="H2277" s="7" t="str">
        <f>IF($D2277="上記以外の高等学校等",_xlfn.XLOOKUP(IF(VALUE(LEFT($E2277,2))&gt;10,VALUE(LEFT($E2277,2)),"0"&amp;VALUE(LEFT($E2277,2))),Sheet1!$E:$E,Sheet1!$F:$F)&amp;"所在の"&amp;$D2277,IF(OR($B2277=1,$B2277=2),$D2277&amp;$C2277,IF($B2277=3,$D2277&amp;"学校",IF($B2277=6,_xlfn.TEXTBEFORE($D2277,"高専")&amp;$C2277,IF($B2277=8,$C2277&amp;"（"&amp;$D2277&amp;"）",IF($B2277=9,$D2277,""))))))</f>
        <v>二宮高等学校</v>
      </c>
    </row>
    <row r="2278" spans="1:8">
      <c r="A2278" s="4">
        <v>2</v>
      </c>
      <c r="B2278" s="7">
        <v>1</v>
      </c>
      <c r="C2278" s="7" t="str">
        <f t="shared" si="70"/>
        <v>高等学校</v>
      </c>
      <c r="D2278" s="7" t="s">
        <v>3050</v>
      </c>
      <c r="E2278" s="8" t="s">
        <v>7225</v>
      </c>
      <c r="F2278" s="4" t="str">
        <f>IFERROR(IF(VALUE(LEFT($E2278,5))&gt;50000,"",_xlfn.XLOOKUP(IF(VALUE(LEFT($E2278,2))&gt;9,VALUE(LEFT($E2278,2)),"0"&amp;VALUE(LEFT($E2278,2))),Sheet1!$E:$E,Sheet1!$F:$F)),"")</f>
        <v>神奈川県</v>
      </c>
      <c r="G2278" s="4" t="str">
        <f t="shared" si="71"/>
        <v>公立</v>
      </c>
      <c r="H2278" s="7" t="str">
        <f>IF($D2278="上記以外の高等学校等",_xlfn.XLOOKUP(IF(VALUE(LEFT($E2278,2))&gt;10,VALUE(LEFT($E2278,2)),"0"&amp;VALUE(LEFT($E2278,2))),Sheet1!$E:$E,Sheet1!$F:$F)&amp;"所在の"&amp;$D2278,IF(OR($B2278=1,$B2278=2),$D2278&amp;$C2278,IF($B2278=3,$D2278&amp;"学校",IF($B2278=6,_xlfn.TEXTBEFORE($D2278,"高専")&amp;$C2278,IF($B2278=8,$C2278&amp;"（"&amp;$D2278&amp;"）",IF($B2278=9,$D2278,""))))))</f>
        <v>橋本高等学校</v>
      </c>
    </row>
    <row r="2279" spans="1:8">
      <c r="A2279" s="4">
        <v>2</v>
      </c>
      <c r="B2279" s="7">
        <v>1</v>
      </c>
      <c r="C2279" s="7" t="str">
        <f t="shared" si="70"/>
        <v>高等学校</v>
      </c>
      <c r="D2279" s="7" t="s">
        <v>7223</v>
      </c>
      <c r="E2279" s="8" t="s">
        <v>7224</v>
      </c>
      <c r="F2279" s="4" t="str">
        <f>IFERROR(IF(VALUE(LEFT($E2279,5))&gt;50000,"",_xlfn.XLOOKUP(IF(VALUE(LEFT($E2279,2))&gt;9,VALUE(LEFT($E2279,2)),"0"&amp;VALUE(LEFT($E2279,2))),Sheet1!$E:$E,Sheet1!$F:$F)),"")</f>
        <v>神奈川県</v>
      </c>
      <c r="G2279" s="4" t="str">
        <f t="shared" si="71"/>
        <v>公立</v>
      </c>
      <c r="H2279" s="7" t="str">
        <f>IF($D2279="上記以外の高等学校等",_xlfn.XLOOKUP(IF(VALUE(LEFT($E2279,2))&gt;10,VALUE(LEFT($E2279,2)),"0"&amp;VALUE(LEFT($E2279,2))),Sheet1!$E:$E,Sheet1!$F:$F)&amp;"所在の"&amp;$D2279,IF(OR($B2279=1,$B2279=2),$D2279&amp;$C2279,IF($B2279=3,$D2279&amp;"学校",IF($B2279=6,_xlfn.TEXTBEFORE($D2279,"高専")&amp;$C2279,IF($B2279=8,$C2279&amp;"（"&amp;$D2279&amp;"）",IF($B2279=9,$D2279,""))))))</f>
        <v>厚木北高等学校</v>
      </c>
    </row>
    <row r="2280" spans="1:8">
      <c r="A2280" s="4">
        <v>2</v>
      </c>
      <c r="B2280" s="7">
        <v>1</v>
      </c>
      <c r="C2280" s="7" t="str">
        <f t="shared" si="70"/>
        <v>高等学校</v>
      </c>
      <c r="D2280" s="7" t="s">
        <v>7221</v>
      </c>
      <c r="E2280" s="8" t="s">
        <v>7222</v>
      </c>
      <c r="F2280" s="4" t="str">
        <f>IFERROR(IF(VALUE(LEFT($E2280,5))&gt;50000,"",_xlfn.XLOOKUP(IF(VALUE(LEFT($E2280,2))&gt;9,VALUE(LEFT($E2280,2)),"0"&amp;VALUE(LEFT($E2280,2))),Sheet1!$E:$E,Sheet1!$F:$F)),"")</f>
        <v>神奈川県</v>
      </c>
      <c r="G2280" s="4" t="str">
        <f t="shared" si="71"/>
        <v>公立</v>
      </c>
      <c r="H2280" s="7" t="str">
        <f>IF($D2280="上記以外の高等学校等",_xlfn.XLOOKUP(IF(VALUE(LEFT($E2280,2))&gt;10,VALUE(LEFT($E2280,2)),"0"&amp;VALUE(LEFT($E2280,2))),Sheet1!$E:$E,Sheet1!$F:$F)&amp;"所在の"&amp;$D2280,IF(OR($B2280=1,$B2280=2),$D2280&amp;$C2280,IF($B2280=3,$D2280&amp;"学校",IF($B2280=6,_xlfn.TEXTBEFORE($D2280,"高専")&amp;$C2280,IF($B2280=8,$C2280&amp;"（"&amp;$D2280&amp;"）",IF($B2280=9,$D2280,""))))))</f>
        <v>荏田高等学校</v>
      </c>
    </row>
    <row r="2281" spans="1:8">
      <c r="A2281" s="4">
        <v>2</v>
      </c>
      <c r="B2281" s="7">
        <v>1</v>
      </c>
      <c r="C2281" s="7" t="str">
        <f t="shared" si="70"/>
        <v>高等学校</v>
      </c>
      <c r="D2281" s="7" t="s">
        <v>7219</v>
      </c>
      <c r="E2281" s="8" t="s">
        <v>7220</v>
      </c>
      <c r="F2281" s="4" t="str">
        <f>IFERROR(IF(VALUE(LEFT($E2281,5))&gt;50000,"",_xlfn.XLOOKUP(IF(VALUE(LEFT($E2281,2))&gt;9,VALUE(LEFT($E2281,2)),"0"&amp;VALUE(LEFT($E2281,2))),Sheet1!$E:$E,Sheet1!$F:$F)),"")</f>
        <v>神奈川県</v>
      </c>
      <c r="G2281" s="4" t="str">
        <f t="shared" si="71"/>
        <v>公立</v>
      </c>
      <c r="H2281" s="7" t="str">
        <f>IF($D2281="上記以外の高等学校等",_xlfn.XLOOKUP(IF(VALUE(LEFT($E2281,2))&gt;10,VALUE(LEFT($E2281,2)),"0"&amp;VALUE(LEFT($E2281,2))),Sheet1!$E:$E,Sheet1!$F:$F)&amp;"所在の"&amp;$D2281,IF(OR($B2281=1,$B2281=2),$D2281&amp;$C2281,IF($B2281=3,$D2281&amp;"学校",IF($B2281=6,_xlfn.TEXTBEFORE($D2281,"高専")&amp;$C2281,IF($B2281=8,$C2281&amp;"（"&amp;$D2281&amp;"）",IF($B2281=9,$D2281,""))))))</f>
        <v>保土ケ谷高等学校</v>
      </c>
    </row>
    <row r="2282" spans="1:8">
      <c r="A2282" s="4">
        <v>2</v>
      </c>
      <c r="B2282" s="7">
        <v>1</v>
      </c>
      <c r="C2282" s="7" t="str">
        <f t="shared" si="70"/>
        <v>高等学校</v>
      </c>
      <c r="D2282" s="7" t="s">
        <v>7217</v>
      </c>
      <c r="E2282" s="8" t="s">
        <v>7218</v>
      </c>
      <c r="F2282" s="4" t="str">
        <f>IFERROR(IF(VALUE(LEFT($E2282,5))&gt;50000,"",_xlfn.XLOOKUP(IF(VALUE(LEFT($E2282,2))&gt;9,VALUE(LEFT($E2282,2)),"0"&amp;VALUE(LEFT($E2282,2))),Sheet1!$E:$E,Sheet1!$F:$F)),"")</f>
        <v>神奈川県</v>
      </c>
      <c r="G2282" s="4" t="str">
        <f t="shared" si="71"/>
        <v>公立</v>
      </c>
      <c r="H2282" s="7" t="str">
        <f>IF($D2282="上記以外の高等学校等",_xlfn.XLOOKUP(IF(VALUE(LEFT($E2282,2))&gt;10,VALUE(LEFT($E2282,2)),"0"&amp;VALUE(LEFT($E2282,2))),Sheet1!$E:$E,Sheet1!$F:$F)&amp;"所在の"&amp;$D2282,IF(OR($B2282=1,$B2282=2),$D2282&amp;$C2282,IF($B2282=3,$D2282&amp;"学校",IF($B2282=6,_xlfn.TEXTBEFORE($D2282,"高専")&amp;$C2282,IF($B2282=8,$C2282&amp;"（"&amp;$D2282&amp;"）",IF($B2282=9,$D2282,""))))))</f>
        <v>海老名高等学校</v>
      </c>
    </row>
    <row r="2283" spans="1:8">
      <c r="A2283" s="4">
        <v>2</v>
      </c>
      <c r="B2283" s="7">
        <v>1</v>
      </c>
      <c r="C2283" s="7" t="str">
        <f t="shared" si="70"/>
        <v>高等学校</v>
      </c>
      <c r="D2283" s="7" t="s">
        <v>4212</v>
      </c>
      <c r="E2283" s="8" t="s">
        <v>7216</v>
      </c>
      <c r="F2283" s="4" t="str">
        <f>IFERROR(IF(VALUE(LEFT($E2283,5))&gt;50000,"",_xlfn.XLOOKUP(IF(VALUE(LEFT($E2283,2))&gt;9,VALUE(LEFT($E2283,2)),"0"&amp;VALUE(LEFT($E2283,2))),Sheet1!$E:$E,Sheet1!$F:$F)),"")</f>
        <v>神奈川県</v>
      </c>
      <c r="G2283" s="4" t="str">
        <f t="shared" si="71"/>
        <v>公立</v>
      </c>
      <c r="H2283" s="7" t="str">
        <f>IF($D2283="上記以外の高等学校等",_xlfn.XLOOKUP(IF(VALUE(LEFT($E2283,2))&gt;10,VALUE(LEFT($E2283,2)),"0"&amp;VALUE(LEFT($E2283,2))),Sheet1!$E:$E,Sheet1!$F:$F)&amp;"所在の"&amp;$D2283,IF(OR($B2283=1,$B2283=2),$D2283&amp;$C2283,IF($B2283=3,$D2283&amp;"学校",IF($B2283=6,_xlfn.TEXTBEFORE($D2283,"高専")&amp;$C2283,IF($B2283=8,$C2283&amp;"（"&amp;$D2283&amp;"）",IF($B2283=9,$D2283,""))))))</f>
        <v>住吉高等学校</v>
      </c>
    </row>
    <row r="2284" spans="1:8">
      <c r="A2284" s="4">
        <v>2</v>
      </c>
      <c r="B2284" s="7">
        <v>1</v>
      </c>
      <c r="C2284" s="7" t="str">
        <f t="shared" si="70"/>
        <v>高等学校</v>
      </c>
      <c r="D2284" s="7" t="s">
        <v>7214</v>
      </c>
      <c r="E2284" s="8" t="s">
        <v>7215</v>
      </c>
      <c r="F2284" s="4" t="str">
        <f>IFERROR(IF(VALUE(LEFT($E2284,5))&gt;50000,"",_xlfn.XLOOKUP(IF(VALUE(LEFT($E2284,2))&gt;9,VALUE(LEFT($E2284,2)),"0"&amp;VALUE(LEFT($E2284,2))),Sheet1!$E:$E,Sheet1!$F:$F)),"")</f>
        <v>神奈川県</v>
      </c>
      <c r="G2284" s="4" t="str">
        <f t="shared" si="71"/>
        <v>公立</v>
      </c>
      <c r="H2284" s="7" t="str">
        <f>IF($D2284="上記以外の高等学校等",_xlfn.XLOOKUP(IF(VALUE(LEFT($E2284,2))&gt;10,VALUE(LEFT($E2284,2)),"0"&amp;VALUE(LEFT($E2284,2))),Sheet1!$E:$E,Sheet1!$F:$F)&amp;"所在の"&amp;$D2284,IF(OR($B2284=1,$B2284=2),$D2284&amp;$C2284,IF($B2284=3,$D2284&amp;"学校",IF($B2284=6,_xlfn.TEXTBEFORE($D2284,"高専")&amp;$C2284,IF($B2284=8,$C2284&amp;"（"&amp;$D2284&amp;"）",IF($B2284=9,$D2284,""))))))</f>
        <v>茅ケ崎西浜高等学校</v>
      </c>
    </row>
    <row r="2285" spans="1:8">
      <c r="A2285" s="4">
        <v>2</v>
      </c>
      <c r="B2285" s="7">
        <v>1</v>
      </c>
      <c r="C2285" s="7" t="str">
        <f t="shared" si="70"/>
        <v>高等学校</v>
      </c>
      <c r="D2285" s="7" t="s">
        <v>7212</v>
      </c>
      <c r="E2285" s="8" t="s">
        <v>7213</v>
      </c>
      <c r="F2285" s="4" t="str">
        <f>IFERROR(IF(VALUE(LEFT($E2285,5))&gt;50000,"",_xlfn.XLOOKUP(IF(VALUE(LEFT($E2285,2))&gt;9,VALUE(LEFT($E2285,2)),"0"&amp;VALUE(LEFT($E2285,2))),Sheet1!$E:$E,Sheet1!$F:$F)),"")</f>
        <v>神奈川県</v>
      </c>
      <c r="G2285" s="4" t="str">
        <f t="shared" si="71"/>
        <v>公立</v>
      </c>
      <c r="H2285" s="7" t="str">
        <f>IF($D2285="上記以外の高等学校等",_xlfn.XLOOKUP(IF(VALUE(LEFT($E2285,2))&gt;10,VALUE(LEFT($E2285,2)),"0"&amp;VALUE(LEFT($E2285,2))),Sheet1!$E:$E,Sheet1!$F:$F)&amp;"所在の"&amp;$D2285,IF(OR($B2285=1,$B2285=2),$D2285&amp;$C2285,IF($B2285=3,$D2285&amp;"学校",IF($B2285=6,_xlfn.TEXTBEFORE($D2285,"高専")&amp;$C2285,IF($B2285=8,$C2285&amp;"（"&amp;$D2285&amp;"）",IF($B2285=9,$D2285,""))))))</f>
        <v>大和東高等学校</v>
      </c>
    </row>
    <row r="2286" spans="1:8">
      <c r="A2286" s="4">
        <v>2</v>
      </c>
      <c r="B2286" s="7">
        <v>1</v>
      </c>
      <c r="C2286" s="7" t="str">
        <f t="shared" si="70"/>
        <v>高等学校</v>
      </c>
      <c r="D2286" s="7" t="s">
        <v>7210</v>
      </c>
      <c r="E2286" s="8" t="s">
        <v>7211</v>
      </c>
      <c r="F2286" s="4" t="str">
        <f>IFERROR(IF(VALUE(LEFT($E2286,5))&gt;50000,"",_xlfn.XLOOKUP(IF(VALUE(LEFT($E2286,2))&gt;9,VALUE(LEFT($E2286,2)),"0"&amp;VALUE(LEFT($E2286,2))),Sheet1!$E:$E,Sheet1!$F:$F)),"")</f>
        <v>神奈川県</v>
      </c>
      <c r="G2286" s="4" t="str">
        <f t="shared" si="71"/>
        <v>公立</v>
      </c>
      <c r="H2286" s="7" t="str">
        <f>IF($D2286="上記以外の高等学校等",_xlfn.XLOOKUP(IF(VALUE(LEFT($E2286,2))&gt;10,VALUE(LEFT($E2286,2)),"0"&amp;VALUE(LEFT($E2286,2))),Sheet1!$E:$E,Sheet1!$F:$F)&amp;"所在の"&amp;$D2286,IF(OR($B2286=1,$B2286=2),$D2286&amp;$C2286,IF($B2286=3,$D2286&amp;"学校",IF($B2286=6,_xlfn.TEXTBEFORE($D2286,"高専")&amp;$C2286,IF($B2286=8,$C2286&amp;"（"&amp;$D2286&amp;"）",IF($B2286=9,$D2286,""))))))</f>
        <v>岸根高等学校</v>
      </c>
    </row>
    <row r="2287" spans="1:8">
      <c r="A2287" s="4">
        <v>2</v>
      </c>
      <c r="B2287" s="7">
        <v>1</v>
      </c>
      <c r="C2287" s="7" t="str">
        <f t="shared" si="70"/>
        <v>高等学校</v>
      </c>
      <c r="D2287" s="7" t="s">
        <v>7208</v>
      </c>
      <c r="E2287" s="8" t="s">
        <v>7209</v>
      </c>
      <c r="F2287" s="4" t="str">
        <f>IFERROR(IF(VALUE(LEFT($E2287,5))&gt;50000,"",_xlfn.XLOOKUP(IF(VALUE(LEFT($E2287,2))&gt;9,VALUE(LEFT($E2287,2)),"0"&amp;VALUE(LEFT($E2287,2))),Sheet1!$E:$E,Sheet1!$F:$F)),"")</f>
        <v>神奈川県</v>
      </c>
      <c r="G2287" s="4" t="str">
        <f t="shared" si="71"/>
        <v>公立</v>
      </c>
      <c r="H2287" s="7" t="str">
        <f>IF($D2287="上記以外の高等学校等",_xlfn.XLOOKUP(IF(VALUE(LEFT($E2287,2))&gt;10,VALUE(LEFT($E2287,2)),"0"&amp;VALUE(LEFT($E2287,2))),Sheet1!$E:$E,Sheet1!$F:$F)&amp;"所在の"&amp;$D2287,IF(OR($B2287=1,$B2287=2),$D2287&amp;$C2287,IF($B2287=3,$D2287&amp;"学校",IF($B2287=6,_xlfn.TEXTBEFORE($D2287,"高専")&amp;$C2287,IF($B2287=8,$C2287&amp;"（"&amp;$D2287&amp;"）",IF($B2287=9,$D2287,""))))))</f>
        <v>新栄高等学校</v>
      </c>
    </row>
    <row r="2288" spans="1:8">
      <c r="A2288" s="4">
        <v>2</v>
      </c>
      <c r="B2288" s="7">
        <v>1</v>
      </c>
      <c r="C2288" s="7" t="str">
        <f t="shared" si="70"/>
        <v>高等学校</v>
      </c>
      <c r="D2288" s="7" t="s">
        <v>7206</v>
      </c>
      <c r="E2288" s="8" t="s">
        <v>7207</v>
      </c>
      <c r="F2288" s="4" t="str">
        <f>IFERROR(IF(VALUE(LEFT($E2288,5))&gt;50000,"",_xlfn.XLOOKUP(IF(VALUE(LEFT($E2288,2))&gt;9,VALUE(LEFT($E2288,2)),"0"&amp;VALUE(LEFT($E2288,2))),Sheet1!$E:$E,Sheet1!$F:$F)),"")</f>
        <v>神奈川県</v>
      </c>
      <c r="G2288" s="4" t="str">
        <f t="shared" si="71"/>
        <v>公立</v>
      </c>
      <c r="H2288" s="7" t="str">
        <f>IF($D2288="上記以外の高等学校等",_xlfn.XLOOKUP(IF(VALUE(LEFT($E2288,2))&gt;10,VALUE(LEFT($E2288,2)),"0"&amp;VALUE(LEFT($E2288,2))),Sheet1!$E:$E,Sheet1!$F:$F)&amp;"所在の"&amp;$D2288,IF(OR($B2288=1,$B2288=2),$D2288&amp;$C2288,IF($B2288=3,$D2288&amp;"学校",IF($B2288=6,_xlfn.TEXTBEFORE($D2288,"高専")&amp;$C2288,IF($B2288=8,$C2288&amp;"（"&amp;$D2288&amp;"）",IF($B2288=9,$D2288,""))))))</f>
        <v>上矢部高等学校</v>
      </c>
    </row>
    <row r="2289" spans="1:8">
      <c r="A2289" s="4">
        <v>2</v>
      </c>
      <c r="B2289" s="7">
        <v>1</v>
      </c>
      <c r="C2289" s="7" t="str">
        <f t="shared" si="70"/>
        <v>高等学校</v>
      </c>
      <c r="D2289" s="7" t="s">
        <v>7204</v>
      </c>
      <c r="E2289" s="8" t="s">
        <v>7205</v>
      </c>
      <c r="F2289" s="4" t="str">
        <f>IFERROR(IF(VALUE(LEFT($E2289,5))&gt;50000,"",_xlfn.XLOOKUP(IF(VALUE(LEFT($E2289,2))&gt;9,VALUE(LEFT($E2289,2)),"0"&amp;VALUE(LEFT($E2289,2))),Sheet1!$E:$E,Sheet1!$F:$F)),"")</f>
        <v>神奈川県</v>
      </c>
      <c r="G2289" s="4" t="str">
        <f t="shared" si="71"/>
        <v>公立</v>
      </c>
      <c r="H2289" s="7" t="str">
        <f>IF($D2289="上記以外の高等学校等",_xlfn.XLOOKUP(IF(VALUE(LEFT($E2289,2))&gt;10,VALUE(LEFT($E2289,2)),"0"&amp;VALUE(LEFT($E2289,2))),Sheet1!$E:$E,Sheet1!$F:$F)&amp;"所在の"&amp;$D2289,IF(OR($B2289=1,$B2289=2),$D2289&amp;$C2289,IF($B2289=3,$D2289&amp;"学校",IF($B2289=6,_xlfn.TEXTBEFORE($D2289,"高専")&amp;$C2289,IF($B2289=8,$C2289&amp;"（"&amp;$D2289&amp;"）",IF($B2289=9,$D2289,""))))))</f>
        <v>大師高等学校</v>
      </c>
    </row>
    <row r="2290" spans="1:8">
      <c r="A2290" s="4">
        <v>2</v>
      </c>
      <c r="B2290" s="7">
        <v>1</v>
      </c>
      <c r="C2290" s="7" t="str">
        <f t="shared" si="70"/>
        <v>高等学校</v>
      </c>
      <c r="D2290" s="7" t="s">
        <v>7202</v>
      </c>
      <c r="E2290" s="8" t="s">
        <v>7203</v>
      </c>
      <c r="F2290" s="4" t="str">
        <f>IFERROR(IF(VALUE(LEFT($E2290,5))&gt;50000,"",_xlfn.XLOOKUP(IF(VALUE(LEFT($E2290,2))&gt;9,VALUE(LEFT($E2290,2)),"0"&amp;VALUE(LEFT($E2290,2))),Sheet1!$E:$E,Sheet1!$F:$F)),"")</f>
        <v>神奈川県</v>
      </c>
      <c r="G2290" s="4" t="str">
        <f t="shared" si="71"/>
        <v>公立</v>
      </c>
      <c r="H2290" s="7" t="str">
        <f>IF($D2290="上記以外の高等学校等",_xlfn.XLOOKUP(IF(VALUE(LEFT($E2290,2))&gt;10,VALUE(LEFT($E2290,2)),"0"&amp;VALUE(LEFT($E2290,2))),Sheet1!$E:$E,Sheet1!$F:$F)&amp;"所在の"&amp;$D2290,IF(OR($B2290=1,$B2290=2),$D2290&amp;$C2290,IF($B2290=3,$D2290&amp;"学校",IF($B2290=6,_xlfn.TEXTBEFORE($D2290,"高専")&amp;$C2290,IF($B2290=8,$C2290&amp;"（"&amp;$D2290&amp;"）",IF($B2290=9,$D2290,""))))))</f>
        <v>菅高等学校</v>
      </c>
    </row>
    <row r="2291" spans="1:8">
      <c r="A2291" s="4">
        <v>2</v>
      </c>
      <c r="B2291" s="7">
        <v>1</v>
      </c>
      <c r="C2291" s="7" t="str">
        <f t="shared" si="70"/>
        <v>高等学校</v>
      </c>
      <c r="D2291" s="7" t="s">
        <v>7200</v>
      </c>
      <c r="E2291" s="8" t="s">
        <v>7201</v>
      </c>
      <c r="F2291" s="4" t="str">
        <f>IFERROR(IF(VALUE(LEFT($E2291,5))&gt;50000,"",_xlfn.XLOOKUP(IF(VALUE(LEFT($E2291,2))&gt;9,VALUE(LEFT($E2291,2)),"0"&amp;VALUE(LEFT($E2291,2))),Sheet1!$E:$E,Sheet1!$F:$F)),"")</f>
        <v>神奈川県</v>
      </c>
      <c r="G2291" s="4" t="str">
        <f t="shared" si="71"/>
        <v>公立</v>
      </c>
      <c r="H2291" s="7" t="str">
        <f>IF($D2291="上記以外の高等学校等",_xlfn.XLOOKUP(IF(VALUE(LEFT($E2291,2))&gt;10,VALUE(LEFT($E2291,2)),"0"&amp;VALUE(LEFT($E2291,2))),Sheet1!$E:$E,Sheet1!$F:$F)&amp;"所在の"&amp;$D2291,IF(OR($B2291=1,$B2291=2),$D2291&amp;$C2291,IF($B2291=3,$D2291&amp;"学校",IF($B2291=6,_xlfn.TEXTBEFORE($D2291,"高専")&amp;$C2291,IF($B2291=8,$C2291&amp;"（"&amp;$D2291&amp;"）",IF($B2291=9,$D2291,""))))))</f>
        <v>大船高等学校</v>
      </c>
    </row>
    <row r="2292" spans="1:8">
      <c r="A2292" s="4">
        <v>2</v>
      </c>
      <c r="B2292" s="7">
        <v>1</v>
      </c>
      <c r="C2292" s="7" t="str">
        <f t="shared" si="70"/>
        <v>高等学校</v>
      </c>
      <c r="D2292" s="7" t="s">
        <v>3626</v>
      </c>
      <c r="E2292" s="8" t="s">
        <v>7199</v>
      </c>
      <c r="F2292" s="4" t="str">
        <f>IFERROR(IF(VALUE(LEFT($E2292,5))&gt;50000,"",_xlfn.XLOOKUP(IF(VALUE(LEFT($E2292,2))&gt;9,VALUE(LEFT($E2292,2)),"0"&amp;VALUE(LEFT($E2292,2))),Sheet1!$E:$E,Sheet1!$F:$F)),"")</f>
        <v>神奈川県</v>
      </c>
      <c r="G2292" s="4" t="str">
        <f t="shared" si="71"/>
        <v>公立</v>
      </c>
      <c r="H2292" s="7" t="str">
        <f>IF($D2292="上記以外の高等学校等",_xlfn.XLOOKUP(IF(VALUE(LEFT($E2292,2))&gt;10,VALUE(LEFT($E2292,2)),"0"&amp;VALUE(LEFT($E2292,2))),Sheet1!$E:$E,Sheet1!$F:$F)&amp;"所在の"&amp;$D2292,IF(OR($B2292=1,$B2292=2),$D2292&amp;$C2292,IF($B2292=3,$D2292&amp;"学校",IF($B2292=6,_xlfn.TEXTBEFORE($D2292,"高専")&amp;$C2292,IF($B2292=8,$C2292&amp;"（"&amp;$D2292&amp;"）",IF($B2292=9,$D2292,""))))))</f>
        <v>有馬高等学校</v>
      </c>
    </row>
    <row r="2293" spans="1:8">
      <c r="A2293" s="4">
        <v>2</v>
      </c>
      <c r="B2293" s="7">
        <v>1</v>
      </c>
      <c r="C2293" s="7" t="str">
        <f t="shared" si="70"/>
        <v>高等学校</v>
      </c>
      <c r="D2293" s="7" t="s">
        <v>7197</v>
      </c>
      <c r="E2293" s="8" t="s">
        <v>7198</v>
      </c>
      <c r="F2293" s="4" t="str">
        <f>IFERROR(IF(VALUE(LEFT($E2293,5))&gt;50000,"",_xlfn.XLOOKUP(IF(VALUE(LEFT($E2293,2))&gt;9,VALUE(LEFT($E2293,2)),"0"&amp;VALUE(LEFT($E2293,2))),Sheet1!$E:$E,Sheet1!$F:$F)),"")</f>
        <v>神奈川県</v>
      </c>
      <c r="G2293" s="4" t="str">
        <f t="shared" si="71"/>
        <v>公立</v>
      </c>
      <c r="H2293" s="7" t="str">
        <f>IF($D2293="上記以外の高等学校等",_xlfn.XLOOKUP(IF(VALUE(LEFT($E2293,2))&gt;10,VALUE(LEFT($E2293,2)),"0"&amp;VALUE(LEFT($E2293,2))),Sheet1!$E:$E,Sheet1!$F:$F)&amp;"所在の"&amp;$D2293,IF(OR($B2293=1,$B2293=2),$D2293&amp;$C2293,IF($B2293=3,$D2293&amp;"学校",IF($B2293=6,_xlfn.TEXTBEFORE($D2293,"高専")&amp;$C2293,IF($B2293=8,$C2293&amp;"（"&amp;$D2293&amp;"）",IF($B2293=9,$D2293,""))))))</f>
        <v>綾瀬西高等学校</v>
      </c>
    </row>
    <row r="2294" spans="1:8">
      <c r="A2294" s="4">
        <v>2</v>
      </c>
      <c r="B2294" s="7">
        <v>1</v>
      </c>
      <c r="C2294" s="7" t="str">
        <f t="shared" si="70"/>
        <v>高等学校</v>
      </c>
      <c r="D2294" s="7" t="s">
        <v>7195</v>
      </c>
      <c r="E2294" s="8" t="s">
        <v>7196</v>
      </c>
      <c r="F2294" s="4" t="str">
        <f>IFERROR(IF(VALUE(LEFT($E2294,5))&gt;50000,"",_xlfn.XLOOKUP(IF(VALUE(LEFT($E2294,2))&gt;9,VALUE(LEFT($E2294,2)),"0"&amp;VALUE(LEFT($E2294,2))),Sheet1!$E:$E,Sheet1!$F:$F)),"")</f>
        <v>神奈川県</v>
      </c>
      <c r="G2294" s="4" t="str">
        <f t="shared" si="71"/>
        <v>公立</v>
      </c>
      <c r="H2294" s="7" t="str">
        <f>IF($D2294="上記以外の高等学校等",_xlfn.XLOOKUP(IF(VALUE(LEFT($E2294,2))&gt;10,VALUE(LEFT($E2294,2)),"0"&amp;VALUE(LEFT($E2294,2))),Sheet1!$E:$E,Sheet1!$F:$F)&amp;"所在の"&amp;$D2294,IF(OR($B2294=1,$B2294=2),$D2294&amp;$C2294,IF($B2294=3,$D2294&amp;"学校",IF($B2294=6,_xlfn.TEXTBEFORE($D2294,"高専")&amp;$C2294,IF($B2294=8,$C2294&amp;"（"&amp;$D2294&amp;"）",IF($B2294=9,$D2294,""))))))</f>
        <v>愛川高等学校</v>
      </c>
    </row>
    <row r="2295" spans="1:8">
      <c r="A2295" s="4">
        <v>2</v>
      </c>
      <c r="B2295" s="7">
        <v>1</v>
      </c>
      <c r="C2295" s="7" t="str">
        <f t="shared" si="70"/>
        <v>高等学校</v>
      </c>
      <c r="D2295" s="7" t="s">
        <v>7193</v>
      </c>
      <c r="E2295" s="8" t="s">
        <v>7194</v>
      </c>
      <c r="F2295" s="4" t="str">
        <f>IFERROR(IF(VALUE(LEFT($E2295,5))&gt;50000,"",_xlfn.XLOOKUP(IF(VALUE(LEFT($E2295,2))&gt;9,VALUE(LEFT($E2295,2)),"0"&amp;VALUE(LEFT($E2295,2))),Sheet1!$E:$E,Sheet1!$F:$F)),"")</f>
        <v>神奈川県</v>
      </c>
      <c r="G2295" s="4" t="str">
        <f t="shared" si="71"/>
        <v>公立</v>
      </c>
      <c r="H2295" s="7" t="str">
        <f>IF($D2295="上記以外の高等学校等",_xlfn.XLOOKUP(IF(VALUE(LEFT($E2295,2))&gt;10,VALUE(LEFT($E2295,2)),"0"&amp;VALUE(LEFT($E2295,2))),Sheet1!$E:$E,Sheet1!$F:$F)&amp;"所在の"&amp;$D2295,IF(OR($B2295=1,$B2295=2),$D2295&amp;$C2295,IF($B2295=3,$D2295&amp;"学校",IF($B2295=6,_xlfn.TEXTBEFORE($D2295,"高専")&amp;$C2295,IF($B2295=8,$C2295&amp;"（"&amp;$D2295&amp;"）",IF($B2295=9,$D2295,""))))))</f>
        <v>元石川高等学校</v>
      </c>
    </row>
    <row r="2296" spans="1:8">
      <c r="A2296" s="4">
        <v>2</v>
      </c>
      <c r="B2296" s="7">
        <v>1</v>
      </c>
      <c r="C2296" s="7" t="str">
        <f t="shared" si="70"/>
        <v>高等学校</v>
      </c>
      <c r="D2296" s="7" t="s">
        <v>7191</v>
      </c>
      <c r="E2296" s="8" t="s">
        <v>7192</v>
      </c>
      <c r="F2296" s="4" t="str">
        <f>IFERROR(IF(VALUE(LEFT($E2296,5))&gt;50000,"",_xlfn.XLOOKUP(IF(VALUE(LEFT($E2296,2))&gt;9,VALUE(LEFT($E2296,2)),"0"&amp;VALUE(LEFT($E2296,2))),Sheet1!$E:$E,Sheet1!$F:$F)),"")</f>
        <v>神奈川県</v>
      </c>
      <c r="G2296" s="4" t="str">
        <f t="shared" si="71"/>
        <v>公立</v>
      </c>
      <c r="H2296" s="7" t="str">
        <f>IF($D2296="上記以外の高等学校等",_xlfn.XLOOKUP(IF(VALUE(LEFT($E2296,2))&gt;10,VALUE(LEFT($E2296,2)),"0"&amp;VALUE(LEFT($E2296,2))),Sheet1!$E:$E,Sheet1!$F:$F)&amp;"所在の"&amp;$D2296,IF(OR($B2296=1,$B2296=2),$D2296&amp;$C2296,IF($B2296=3,$D2296&amp;"学校",IF($B2296=6,_xlfn.TEXTBEFORE($D2296,"高専")&amp;$C2296,IF($B2296=8,$C2296&amp;"（"&amp;$D2296&amp;"）",IF($B2296=9,$D2296,""))))))</f>
        <v>釜利谷高等学校</v>
      </c>
    </row>
    <row r="2297" spans="1:8">
      <c r="A2297" s="4">
        <v>2</v>
      </c>
      <c r="B2297" s="7">
        <v>1</v>
      </c>
      <c r="C2297" s="7" t="str">
        <f t="shared" si="70"/>
        <v>高等学校</v>
      </c>
      <c r="D2297" s="7" t="s">
        <v>7189</v>
      </c>
      <c r="E2297" s="8" t="s">
        <v>7190</v>
      </c>
      <c r="F2297" s="4" t="str">
        <f>IFERROR(IF(VALUE(LEFT($E2297,5))&gt;50000,"",_xlfn.XLOOKUP(IF(VALUE(LEFT($E2297,2))&gt;9,VALUE(LEFT($E2297,2)),"0"&amp;VALUE(LEFT($E2297,2))),Sheet1!$E:$E,Sheet1!$F:$F)),"")</f>
        <v>神奈川県</v>
      </c>
      <c r="G2297" s="4" t="str">
        <f t="shared" si="71"/>
        <v>公立</v>
      </c>
      <c r="H2297" s="7" t="str">
        <f>IF($D2297="上記以外の高等学校等",_xlfn.XLOOKUP(IF(VALUE(LEFT($E2297,2))&gt;10,VALUE(LEFT($E2297,2)),"0"&amp;VALUE(LEFT($E2297,2))),Sheet1!$E:$E,Sheet1!$F:$F)&amp;"所在の"&amp;$D2297,IF(OR($B2297=1,$B2297=2),$D2297&amp;$C2297,IF($B2297=3,$D2297&amp;"学校",IF($B2297=6,_xlfn.TEXTBEFORE($D2297,"高専")&amp;$C2297,IF($B2297=8,$C2297&amp;"（"&amp;$D2297&amp;"）",IF($B2297=9,$D2297,""))))))</f>
        <v>麻生高等学校</v>
      </c>
    </row>
    <row r="2298" spans="1:8">
      <c r="A2298" s="4">
        <v>2</v>
      </c>
      <c r="B2298" s="7">
        <v>1</v>
      </c>
      <c r="C2298" s="7" t="str">
        <f t="shared" si="70"/>
        <v>高等学校</v>
      </c>
      <c r="D2298" s="7" t="s">
        <v>7187</v>
      </c>
      <c r="E2298" s="8" t="s">
        <v>7188</v>
      </c>
      <c r="F2298" s="4" t="str">
        <f>IFERROR(IF(VALUE(LEFT($E2298,5))&gt;50000,"",_xlfn.XLOOKUP(IF(VALUE(LEFT($E2298,2))&gt;9,VALUE(LEFT($E2298,2)),"0"&amp;VALUE(LEFT($E2298,2))),Sheet1!$E:$E,Sheet1!$F:$F)),"")</f>
        <v>神奈川県</v>
      </c>
      <c r="G2298" s="4" t="str">
        <f t="shared" si="71"/>
        <v>公立</v>
      </c>
      <c r="H2298" s="7" t="str">
        <f>IF($D2298="上記以外の高等学校等",_xlfn.XLOOKUP(IF(VALUE(LEFT($E2298,2))&gt;10,VALUE(LEFT($E2298,2)),"0"&amp;VALUE(LEFT($E2298,2))),Sheet1!$E:$E,Sheet1!$F:$F)&amp;"所在の"&amp;$D2298,IF(OR($B2298=1,$B2298=2),$D2298&amp;$C2298,IF($B2298=3,$D2298&amp;"学校",IF($B2298=6,_xlfn.TEXTBEFORE($D2298,"高専")&amp;$C2298,IF($B2298=8,$C2298&amp;"（"&amp;$D2298&amp;"）",IF($B2298=9,$D2298,""))))))</f>
        <v>厚木西高等学校</v>
      </c>
    </row>
    <row r="2299" spans="1:8">
      <c r="A2299" s="4">
        <v>2</v>
      </c>
      <c r="B2299" s="7">
        <v>1</v>
      </c>
      <c r="C2299" s="7" t="str">
        <f t="shared" si="70"/>
        <v>高等学校</v>
      </c>
      <c r="D2299" s="7" t="s">
        <v>7185</v>
      </c>
      <c r="E2299" s="8" t="s">
        <v>7186</v>
      </c>
      <c r="F2299" s="4" t="str">
        <f>IFERROR(IF(VALUE(LEFT($E2299,5))&gt;50000,"",_xlfn.XLOOKUP(IF(VALUE(LEFT($E2299,2))&gt;9,VALUE(LEFT($E2299,2)),"0"&amp;VALUE(LEFT($E2299,2))),Sheet1!$E:$E,Sheet1!$F:$F)),"")</f>
        <v>神奈川県</v>
      </c>
      <c r="G2299" s="4" t="str">
        <f t="shared" si="71"/>
        <v>公立</v>
      </c>
      <c r="H2299" s="7" t="str">
        <f>IF($D2299="上記以外の高等学校等",_xlfn.XLOOKUP(IF(VALUE(LEFT($E2299,2))&gt;10,VALUE(LEFT($E2299,2)),"0"&amp;VALUE(LEFT($E2299,2))),Sheet1!$E:$E,Sheet1!$F:$F)&amp;"所在の"&amp;$D2299,IF(OR($B2299=1,$B2299=2),$D2299&amp;$C2299,IF($B2299=3,$D2299&amp;"学校",IF($B2299=6,_xlfn.TEXTBEFORE($D2299,"高専")&amp;$C2299,IF($B2299=8,$C2299&amp;"（"&amp;$D2299&amp;"）",IF($B2299=9,$D2299,""))))))</f>
        <v>湘南台高等学校</v>
      </c>
    </row>
    <row r="2300" spans="1:8">
      <c r="A2300" s="4">
        <v>2</v>
      </c>
      <c r="B2300" s="7">
        <v>1</v>
      </c>
      <c r="C2300" s="7" t="str">
        <f t="shared" si="70"/>
        <v>高等学校</v>
      </c>
      <c r="D2300" s="7" t="s">
        <v>7183</v>
      </c>
      <c r="E2300" s="8" t="s">
        <v>7184</v>
      </c>
      <c r="F2300" s="4" t="str">
        <f>IFERROR(IF(VALUE(LEFT($E2300,5))&gt;50000,"",_xlfn.XLOOKUP(IF(VALUE(LEFT($E2300,2))&gt;9,VALUE(LEFT($E2300,2)),"0"&amp;VALUE(LEFT($E2300,2))),Sheet1!$E:$E,Sheet1!$F:$F)),"")</f>
        <v>神奈川県</v>
      </c>
      <c r="G2300" s="4" t="str">
        <f t="shared" si="71"/>
        <v>公立</v>
      </c>
      <c r="H2300" s="7" t="str">
        <f>IF($D2300="上記以外の高等学校等",_xlfn.XLOOKUP(IF(VALUE(LEFT($E2300,2))&gt;10,VALUE(LEFT($E2300,2)),"0"&amp;VALUE(LEFT($E2300,2))),Sheet1!$E:$E,Sheet1!$F:$F)&amp;"所在の"&amp;$D2300,IF(OR($B2300=1,$B2300=2),$D2300&amp;$C2300,IF($B2300=3,$D2300&amp;"学校",IF($B2300=6,_xlfn.TEXTBEFORE($D2300,"高専")&amp;$C2300,IF($B2300=8,$C2300&amp;"（"&amp;$D2300&amp;"）",IF($B2300=9,$D2300,""))))))</f>
        <v>永谷高等学校</v>
      </c>
    </row>
    <row r="2301" spans="1:8">
      <c r="A2301" s="4">
        <v>2</v>
      </c>
      <c r="B2301" s="7">
        <v>1</v>
      </c>
      <c r="C2301" s="7" t="str">
        <f t="shared" si="70"/>
        <v>高等学校</v>
      </c>
      <c r="D2301" s="7" t="s">
        <v>7181</v>
      </c>
      <c r="E2301" s="8" t="s">
        <v>7182</v>
      </c>
      <c r="F2301" s="4" t="str">
        <f>IFERROR(IF(VALUE(LEFT($E2301,5))&gt;50000,"",_xlfn.XLOOKUP(IF(VALUE(LEFT($E2301,2))&gt;9,VALUE(LEFT($E2301,2)),"0"&amp;VALUE(LEFT($E2301,2))),Sheet1!$E:$E,Sheet1!$F:$F)),"")</f>
        <v>神奈川県</v>
      </c>
      <c r="G2301" s="4" t="str">
        <f t="shared" si="71"/>
        <v>公立</v>
      </c>
      <c r="H2301" s="7" t="str">
        <f>IF($D2301="上記以外の高等学校等",_xlfn.XLOOKUP(IF(VALUE(LEFT($E2301,2))&gt;10,VALUE(LEFT($E2301,2)),"0"&amp;VALUE(LEFT($E2301,2))),Sheet1!$E:$E,Sheet1!$F:$F)&amp;"所在の"&amp;$D2301,IF(OR($B2301=1,$B2301=2),$D2301&amp;$C2301,IF($B2301=3,$D2301&amp;"学校",IF($B2301=6,_xlfn.TEXTBEFORE($D2301,"高専")&amp;$C2301,IF($B2301=8,$C2301&amp;"（"&amp;$D2301&amp;"）",IF($B2301=9,$D2301,""))))))</f>
        <v>深沢高等学校</v>
      </c>
    </row>
    <row r="2302" spans="1:8">
      <c r="A2302" s="4">
        <v>2</v>
      </c>
      <c r="B2302" s="7">
        <v>1</v>
      </c>
      <c r="C2302" s="7" t="str">
        <f t="shared" si="70"/>
        <v>高等学校</v>
      </c>
      <c r="D2302" s="7" t="s">
        <v>7179</v>
      </c>
      <c r="E2302" s="8" t="s">
        <v>7180</v>
      </c>
      <c r="F2302" s="4" t="str">
        <f>IFERROR(IF(VALUE(LEFT($E2302,5))&gt;50000,"",_xlfn.XLOOKUP(IF(VALUE(LEFT($E2302,2))&gt;9,VALUE(LEFT($E2302,2)),"0"&amp;VALUE(LEFT($E2302,2))),Sheet1!$E:$E,Sheet1!$F:$F)),"")</f>
        <v>神奈川県</v>
      </c>
      <c r="G2302" s="4" t="str">
        <f t="shared" si="71"/>
        <v>公立</v>
      </c>
      <c r="H2302" s="7" t="str">
        <f>IF($D2302="上記以外の高等学校等",_xlfn.XLOOKUP(IF(VALUE(LEFT($E2302,2))&gt;10,VALUE(LEFT($E2302,2)),"0"&amp;VALUE(LEFT($E2302,2))),Sheet1!$E:$E,Sheet1!$F:$F)&amp;"所在の"&amp;$D2302,IF(OR($B2302=1,$B2302=2),$D2302&amp;$C2302,IF($B2302=3,$D2302&amp;"学校",IF($B2302=6,_xlfn.TEXTBEFORE($D2302,"高専")&amp;$C2302,IF($B2302=8,$C2302&amp;"（"&amp;$D2302&amp;"）",IF($B2302=9,$D2302,""))))))</f>
        <v>大和西高等学校</v>
      </c>
    </row>
    <row r="2303" spans="1:8">
      <c r="A2303" s="4">
        <v>2</v>
      </c>
      <c r="B2303" s="7">
        <v>1</v>
      </c>
      <c r="C2303" s="7" t="str">
        <f t="shared" si="70"/>
        <v>高等学校</v>
      </c>
      <c r="D2303" s="7" t="s">
        <v>7177</v>
      </c>
      <c r="E2303" s="8" t="s">
        <v>7178</v>
      </c>
      <c r="F2303" s="4" t="str">
        <f>IFERROR(IF(VALUE(LEFT($E2303,5))&gt;50000,"",_xlfn.XLOOKUP(IF(VALUE(LEFT($E2303,2))&gt;9,VALUE(LEFT($E2303,2)),"0"&amp;VALUE(LEFT($E2303,2))),Sheet1!$E:$E,Sheet1!$F:$F)),"")</f>
        <v>神奈川県</v>
      </c>
      <c r="G2303" s="4" t="str">
        <f t="shared" si="71"/>
        <v>公立</v>
      </c>
      <c r="H2303" s="7" t="str">
        <f>IF($D2303="上記以外の高等学校等",_xlfn.XLOOKUP(IF(VALUE(LEFT($E2303,2))&gt;10,VALUE(LEFT($E2303,2)),"0"&amp;VALUE(LEFT($E2303,2))),Sheet1!$E:$E,Sheet1!$F:$F)&amp;"所在の"&amp;$D2303,IF(OR($B2303=1,$B2303=2),$D2303&amp;$C2303,IF($B2303=3,$D2303&amp;"学校",IF($B2303=6,_xlfn.TEXTBEFORE($D2303,"高専")&amp;$C2303,IF($B2303=8,$C2303&amp;"（"&amp;$D2303&amp;"）",IF($B2303=9,$D2303,""))))))</f>
        <v>城郷高等学校</v>
      </c>
    </row>
    <row r="2304" spans="1:8">
      <c r="A2304" s="4">
        <v>2</v>
      </c>
      <c r="B2304" s="7">
        <v>1</v>
      </c>
      <c r="C2304" s="7" t="str">
        <f t="shared" si="70"/>
        <v>高等学校</v>
      </c>
      <c r="D2304" s="7" t="s">
        <v>7175</v>
      </c>
      <c r="E2304" s="8" t="s">
        <v>7176</v>
      </c>
      <c r="F2304" s="4" t="str">
        <f>IFERROR(IF(VALUE(LEFT($E2304,5))&gt;50000,"",_xlfn.XLOOKUP(IF(VALUE(LEFT($E2304,2))&gt;9,VALUE(LEFT($E2304,2)),"0"&amp;VALUE(LEFT($E2304,2))),Sheet1!$E:$E,Sheet1!$F:$F)),"")</f>
        <v>神奈川県</v>
      </c>
      <c r="G2304" s="4" t="str">
        <f t="shared" si="71"/>
        <v>公立</v>
      </c>
      <c r="H2304" s="7" t="str">
        <f>IF($D2304="上記以外の高等学校等",_xlfn.XLOOKUP(IF(VALUE(LEFT($E2304,2))&gt;10,VALUE(LEFT($E2304,2)),"0"&amp;VALUE(LEFT($E2304,2))),Sheet1!$E:$E,Sheet1!$F:$F)&amp;"所在の"&amp;$D2304,IF(OR($B2304=1,$B2304=2),$D2304&amp;$C2304,IF($B2304=3,$D2304&amp;"学校",IF($B2304=6,_xlfn.TEXTBEFORE($D2304,"高専")&amp;$C2304,IF($B2304=8,$C2304&amp;"（"&amp;$D2304&amp;"）",IF($B2304=9,$D2304,""))))))</f>
        <v>秦野曽屋高等学校</v>
      </c>
    </row>
    <row r="2305" spans="1:8">
      <c r="A2305" s="4">
        <v>2</v>
      </c>
      <c r="B2305" s="7">
        <v>1</v>
      </c>
      <c r="C2305" s="7" t="str">
        <f t="shared" si="70"/>
        <v>高等学校</v>
      </c>
      <c r="D2305" s="7" t="s">
        <v>7173</v>
      </c>
      <c r="E2305" s="8" t="s">
        <v>7174</v>
      </c>
      <c r="F2305" s="4" t="str">
        <f>IFERROR(IF(VALUE(LEFT($E2305,5))&gt;50000,"",_xlfn.XLOOKUP(IF(VALUE(LEFT($E2305,2))&gt;9,VALUE(LEFT($E2305,2)),"0"&amp;VALUE(LEFT($E2305,2))),Sheet1!$E:$E,Sheet1!$F:$F)),"")</f>
        <v>神奈川県</v>
      </c>
      <c r="G2305" s="4" t="str">
        <f t="shared" si="71"/>
        <v>公立</v>
      </c>
      <c r="H2305" s="7" t="str">
        <f>IF($D2305="上記以外の高等学校等",_xlfn.XLOOKUP(IF(VALUE(LEFT($E2305,2))&gt;10,VALUE(LEFT($E2305,2)),"0"&amp;VALUE(LEFT($E2305,2))),Sheet1!$E:$E,Sheet1!$F:$F)&amp;"所在の"&amp;$D2305,IF(OR($B2305=1,$B2305=2),$D2305&amp;$C2305,IF($B2305=3,$D2305&amp;"学校",IF($B2305=6,_xlfn.TEXTBEFORE($D2305,"高専")&amp;$C2305,IF($B2305=8,$C2305&amp;"（"&amp;$D2305&amp;"）",IF($B2305=9,$D2305,""))))))</f>
        <v>相模田名高等学校</v>
      </c>
    </row>
    <row r="2306" spans="1:8">
      <c r="A2306" s="4">
        <v>2</v>
      </c>
      <c r="B2306" s="7">
        <v>1</v>
      </c>
      <c r="C2306" s="7" t="str">
        <f t="shared" si="70"/>
        <v>高等学校</v>
      </c>
      <c r="D2306" s="7" t="s">
        <v>7171</v>
      </c>
      <c r="E2306" s="8" t="s">
        <v>7172</v>
      </c>
      <c r="F2306" s="4" t="str">
        <f>IFERROR(IF(VALUE(LEFT($E2306,5))&gt;50000,"",_xlfn.XLOOKUP(IF(VALUE(LEFT($E2306,2))&gt;9,VALUE(LEFT($E2306,2)),"0"&amp;VALUE(LEFT($E2306,2))),Sheet1!$E:$E,Sheet1!$F:$F)),"")</f>
        <v>神奈川県</v>
      </c>
      <c r="G2306" s="4" t="str">
        <f t="shared" si="71"/>
        <v>公立</v>
      </c>
      <c r="H2306" s="7" t="str">
        <f>IF($D2306="上記以外の高等学校等",_xlfn.XLOOKUP(IF(VALUE(LEFT($E2306,2))&gt;10,VALUE(LEFT($E2306,2)),"0"&amp;VALUE(LEFT($E2306,2))),Sheet1!$E:$E,Sheet1!$F:$F)&amp;"所在の"&amp;$D2306,IF(OR($B2306=1,$B2306=2),$D2306&amp;$C2306,IF($B2306=3,$D2306&amp;"学校",IF($B2306=6,_xlfn.TEXTBEFORE($D2306,"高専")&amp;$C2306,IF($B2306=8,$C2306&amp;"（"&amp;$D2306&amp;"）",IF($B2306=9,$D2306,""))))))</f>
        <v>神奈川総合高等学校</v>
      </c>
    </row>
    <row r="2307" spans="1:8">
      <c r="A2307" s="4">
        <v>3</v>
      </c>
      <c r="B2307" s="7">
        <v>1</v>
      </c>
      <c r="C2307" s="7" t="str">
        <f t="shared" ref="C2307:C2370" si="72">IF($B2307=1,"高等学校",IF($B2307=2,"中等教育学校",IF($B2307=3,"特別支援学校",IF($B2307=6,"高等専門学校",IF($B2307=8,"高等学校卒業程度認定試験等","")))))</f>
        <v>高等学校</v>
      </c>
      <c r="D2307" s="7" t="s">
        <v>7169</v>
      </c>
      <c r="E2307" s="8" t="s">
        <v>7170</v>
      </c>
      <c r="F2307" s="4" t="str">
        <f>IFERROR(IF(VALUE(LEFT($E2307,5))&gt;50000,"",_xlfn.XLOOKUP(IF(VALUE(LEFT($E2307,2))&gt;9,VALUE(LEFT($E2307,2)),"0"&amp;VALUE(LEFT($E2307,2))),Sheet1!$E:$E,Sheet1!$F:$F)),"")</f>
        <v>神奈川県</v>
      </c>
      <c r="G2307" s="4" t="str">
        <f t="shared" ref="G2307:G2370" si="73">IF($A2307=1,"国立",IF($A2307=7,"私立",IF($A2307&lt;7,"公立","")))</f>
        <v>公立</v>
      </c>
      <c r="H2307" s="7" t="str">
        <f>IF($D2307="上記以外の高等学校等",_xlfn.XLOOKUP(IF(VALUE(LEFT($E2307,2))&gt;10,VALUE(LEFT($E2307,2)),"0"&amp;VALUE(LEFT($E2307,2))),Sheet1!$E:$E,Sheet1!$F:$F)&amp;"所在の"&amp;$D2307,IF(OR($B2307=1,$B2307=2),$D2307&amp;$C2307,IF($B2307=3,$D2307&amp;"学校",IF($B2307=6,_xlfn.TEXTBEFORE($D2307,"高専")&amp;$C2307,IF($B2307=8,$C2307&amp;"（"&amp;$D2307&amp;"）",IF($B2307=9,$D2307,""))))))</f>
        <v>みなと総合高等学校</v>
      </c>
    </row>
    <row r="2308" spans="1:8">
      <c r="A2308" s="4">
        <v>3</v>
      </c>
      <c r="B2308" s="7">
        <v>1</v>
      </c>
      <c r="C2308" s="7" t="str">
        <f t="shared" si="72"/>
        <v>高等学校</v>
      </c>
      <c r="D2308" s="7" t="s">
        <v>7167</v>
      </c>
      <c r="E2308" s="8" t="s">
        <v>7168</v>
      </c>
      <c r="F2308" s="4" t="str">
        <f>IFERROR(IF(VALUE(LEFT($E2308,5))&gt;50000,"",_xlfn.XLOOKUP(IF(VALUE(LEFT($E2308,2))&gt;9,VALUE(LEFT($E2308,2)),"0"&amp;VALUE(LEFT($E2308,2))),Sheet1!$E:$E,Sheet1!$F:$F)),"")</f>
        <v>神奈川県</v>
      </c>
      <c r="G2308" s="4" t="str">
        <f t="shared" si="73"/>
        <v>公立</v>
      </c>
      <c r="H2308" s="7" t="str">
        <f>IF($D2308="上記以外の高等学校等",_xlfn.XLOOKUP(IF(VALUE(LEFT($E2308,2))&gt;10,VALUE(LEFT($E2308,2)),"0"&amp;VALUE(LEFT($E2308,2))),Sheet1!$E:$E,Sheet1!$F:$F)&amp;"所在の"&amp;$D2308,IF(OR($B2308=1,$B2308=2),$D2308&amp;$C2308,IF($B2308=3,$D2308&amp;"学校",IF($B2308=6,_xlfn.TEXTBEFORE($D2308,"高専")&amp;$C2308,IF($B2308=8,$C2308&amp;"（"&amp;$D2308&amp;"）",IF($B2308=9,$D2308,""))))))</f>
        <v>横浜総合高等学校</v>
      </c>
    </row>
    <row r="2309" spans="1:8">
      <c r="A2309" s="4">
        <v>2</v>
      </c>
      <c r="B2309" s="7">
        <v>1</v>
      </c>
      <c r="C2309" s="7" t="str">
        <f t="shared" si="72"/>
        <v>高等学校</v>
      </c>
      <c r="D2309" s="7" t="s">
        <v>7165</v>
      </c>
      <c r="E2309" s="8" t="s">
        <v>7166</v>
      </c>
      <c r="F2309" s="4" t="str">
        <f>IFERROR(IF(VALUE(LEFT($E2309,5))&gt;50000,"",_xlfn.XLOOKUP(IF(VALUE(LEFT($E2309,2))&gt;9,VALUE(LEFT($E2309,2)),"0"&amp;VALUE(LEFT($E2309,2))),Sheet1!$E:$E,Sheet1!$F:$F)),"")</f>
        <v>神奈川県</v>
      </c>
      <c r="G2309" s="4" t="str">
        <f t="shared" si="73"/>
        <v>公立</v>
      </c>
      <c r="H2309" s="7" t="str">
        <f>IF($D2309="上記以外の高等学校等",_xlfn.XLOOKUP(IF(VALUE(LEFT($E2309,2))&gt;10,VALUE(LEFT($E2309,2)),"0"&amp;VALUE(LEFT($E2309,2))),Sheet1!$E:$E,Sheet1!$F:$F)&amp;"所在の"&amp;$D2309,IF(OR($B2309=1,$B2309=2),$D2309&amp;$C2309,IF($B2309=3,$D2309&amp;"学校",IF($B2309=6,_xlfn.TEXTBEFORE($D2309,"高専")&amp;$C2309,IF($B2309=8,$C2309&amp;"（"&amp;$D2309&amp;"）",IF($B2309=9,$D2309,""))))))</f>
        <v>横浜南陵高等学校</v>
      </c>
    </row>
    <row r="2310" spans="1:8">
      <c r="A2310" s="4">
        <v>2</v>
      </c>
      <c r="B2310" s="7">
        <v>1</v>
      </c>
      <c r="C2310" s="7" t="str">
        <f t="shared" si="72"/>
        <v>高等学校</v>
      </c>
      <c r="D2310" s="7" t="s">
        <v>7163</v>
      </c>
      <c r="E2310" s="8" t="s">
        <v>7164</v>
      </c>
      <c r="F2310" s="4" t="str">
        <f>IFERROR(IF(VALUE(LEFT($E2310,5))&gt;50000,"",_xlfn.XLOOKUP(IF(VALUE(LEFT($E2310,2))&gt;9,VALUE(LEFT($E2310,2)),"0"&amp;VALUE(LEFT($E2310,2))),Sheet1!$E:$E,Sheet1!$F:$F)),"")</f>
        <v>神奈川県</v>
      </c>
      <c r="G2310" s="4" t="str">
        <f t="shared" si="73"/>
        <v>公立</v>
      </c>
      <c r="H2310" s="7" t="str">
        <f>IF($D2310="上記以外の高等学校等",_xlfn.XLOOKUP(IF(VALUE(LEFT($E2310,2))&gt;10,VALUE(LEFT($E2310,2)),"0"&amp;VALUE(LEFT($E2310,2))),Sheet1!$E:$E,Sheet1!$F:$F)&amp;"所在の"&amp;$D2310,IF(OR($B2310=1,$B2310=2),$D2310&amp;$C2310,IF($B2310=3,$D2310&amp;"学校",IF($B2310=6,_xlfn.TEXTBEFORE($D2310,"高専")&amp;$C2310,IF($B2310=8,$C2310&amp;"（"&amp;$D2310&amp;"）",IF($B2310=9,$D2310,""))))))</f>
        <v>横浜桜陽高等学校</v>
      </c>
    </row>
    <row r="2311" spans="1:8">
      <c r="A2311" s="4">
        <v>2</v>
      </c>
      <c r="B2311" s="7">
        <v>1</v>
      </c>
      <c r="C2311" s="7" t="str">
        <f t="shared" si="72"/>
        <v>高等学校</v>
      </c>
      <c r="D2311" s="7" t="s">
        <v>7161</v>
      </c>
      <c r="E2311" s="8" t="s">
        <v>7162</v>
      </c>
      <c r="F2311" s="4" t="str">
        <f>IFERROR(IF(VALUE(LEFT($E2311,5))&gt;50000,"",_xlfn.XLOOKUP(IF(VALUE(LEFT($E2311,2))&gt;9,VALUE(LEFT($E2311,2)),"0"&amp;VALUE(LEFT($E2311,2))),Sheet1!$E:$E,Sheet1!$F:$F)),"")</f>
        <v>神奈川県</v>
      </c>
      <c r="G2311" s="4" t="str">
        <f t="shared" si="73"/>
        <v>公立</v>
      </c>
      <c r="H2311" s="7" t="str">
        <f>IF($D2311="上記以外の高等学校等",_xlfn.XLOOKUP(IF(VALUE(LEFT($E2311,2))&gt;10,VALUE(LEFT($E2311,2)),"0"&amp;VALUE(LEFT($E2311,2))),Sheet1!$E:$E,Sheet1!$F:$F)&amp;"所在の"&amp;$D2311,IF(OR($B2311=1,$B2311=2),$D2311&amp;$C2311,IF($B2311=3,$D2311&amp;"学校",IF($B2311=6,_xlfn.TEXTBEFORE($D2311,"高専")&amp;$C2311,IF($B2311=8,$C2311&amp;"（"&amp;$D2311&amp;"）",IF($B2311=9,$D2311,""))))))</f>
        <v>平塚工科高等学校</v>
      </c>
    </row>
    <row r="2312" spans="1:8">
      <c r="A2312" s="4">
        <v>2</v>
      </c>
      <c r="B2312" s="7">
        <v>1</v>
      </c>
      <c r="C2312" s="7" t="str">
        <f t="shared" si="72"/>
        <v>高等学校</v>
      </c>
      <c r="D2312" s="7" t="s">
        <v>7159</v>
      </c>
      <c r="E2312" s="8" t="s">
        <v>7160</v>
      </c>
      <c r="F2312" s="4" t="str">
        <f>IFERROR(IF(VALUE(LEFT($E2312,5))&gt;50000,"",_xlfn.XLOOKUP(IF(VALUE(LEFT($E2312,2))&gt;9,VALUE(LEFT($E2312,2)),"0"&amp;VALUE(LEFT($E2312,2))),Sheet1!$E:$E,Sheet1!$F:$F)),"")</f>
        <v>神奈川県</v>
      </c>
      <c r="G2312" s="4" t="str">
        <f t="shared" si="73"/>
        <v>公立</v>
      </c>
      <c r="H2312" s="7" t="str">
        <f>IF($D2312="上記以外の高等学校等",_xlfn.XLOOKUP(IF(VALUE(LEFT($E2312,2))&gt;10,VALUE(LEFT($E2312,2)),"0"&amp;VALUE(LEFT($E2312,2))),Sheet1!$E:$E,Sheet1!$F:$F)&amp;"所在の"&amp;$D2312,IF(OR($B2312=1,$B2312=2),$D2312&amp;$C2312,IF($B2312=3,$D2312&amp;"学校",IF($B2312=6,_xlfn.TEXTBEFORE($D2312,"高専")&amp;$C2312,IF($B2312=8,$C2312&amp;"（"&amp;$D2312&amp;"）",IF($B2312=9,$D2312,""))))))</f>
        <v>藤沢工科高等学校</v>
      </c>
    </row>
    <row r="2313" spans="1:8">
      <c r="A2313" s="4">
        <v>3</v>
      </c>
      <c r="B2313" s="7">
        <v>1</v>
      </c>
      <c r="C2313" s="7" t="str">
        <f t="shared" si="72"/>
        <v>高等学校</v>
      </c>
      <c r="D2313" s="7" t="s">
        <v>7157</v>
      </c>
      <c r="E2313" s="8" t="s">
        <v>7158</v>
      </c>
      <c r="F2313" s="4" t="str">
        <f>IFERROR(IF(VALUE(LEFT($E2313,5))&gt;50000,"",_xlfn.XLOOKUP(IF(VALUE(LEFT($E2313,2))&gt;9,VALUE(LEFT($E2313,2)),"0"&amp;VALUE(LEFT($E2313,2))),Sheet1!$E:$E,Sheet1!$F:$F)),"")</f>
        <v>神奈川県</v>
      </c>
      <c r="G2313" s="4" t="str">
        <f t="shared" si="73"/>
        <v>公立</v>
      </c>
      <c r="H2313" s="7" t="str">
        <f>IF($D2313="上記以外の高等学校等",_xlfn.XLOOKUP(IF(VALUE(LEFT($E2313,2))&gt;10,VALUE(LEFT($E2313,2)),"0"&amp;VALUE(LEFT($E2313,2))),Sheet1!$E:$E,Sheet1!$F:$F)&amp;"所在の"&amp;$D2313,IF(OR($B2313=1,$B2313=2),$D2313&amp;$C2313,IF($B2313=3,$D2313&amp;"学校",IF($B2313=6,_xlfn.TEXTBEFORE($D2313,"高専")&amp;$C2313,IF($B2313=8,$C2313&amp;"（"&amp;$D2313&amp;"）",IF($B2313=9,$D2313,""))))))</f>
        <v>横須賀総合高等学校</v>
      </c>
    </row>
    <row r="2314" spans="1:8">
      <c r="A2314" s="4">
        <v>2</v>
      </c>
      <c r="B2314" s="7">
        <v>1</v>
      </c>
      <c r="C2314" s="7" t="str">
        <f t="shared" si="72"/>
        <v>高等学校</v>
      </c>
      <c r="D2314" s="7" t="s">
        <v>7155</v>
      </c>
      <c r="E2314" s="8" t="s">
        <v>7156</v>
      </c>
      <c r="F2314" s="4" t="str">
        <f>IFERROR(IF(VALUE(LEFT($E2314,5))&gt;50000,"",_xlfn.XLOOKUP(IF(VALUE(LEFT($E2314,2))&gt;9,VALUE(LEFT($E2314,2)),"0"&amp;VALUE(LEFT($E2314,2))),Sheet1!$E:$E,Sheet1!$F:$F)),"")</f>
        <v>神奈川県</v>
      </c>
      <c r="G2314" s="4" t="str">
        <f t="shared" si="73"/>
        <v>公立</v>
      </c>
      <c r="H2314" s="7" t="str">
        <f>IF($D2314="上記以外の高等学校等",_xlfn.XLOOKUP(IF(VALUE(LEFT($E2314,2))&gt;10,VALUE(LEFT($E2314,2)),"0"&amp;VALUE(LEFT($E2314,2))),Sheet1!$E:$E,Sheet1!$F:$F)&amp;"所在の"&amp;$D2314,IF(OR($B2314=1,$B2314=2),$D2314&amp;$C2314,IF($B2314=3,$D2314&amp;"学校",IF($B2314=6,_xlfn.TEXTBEFORE($D2314,"高専")&amp;$C2314,IF($B2314=8,$C2314&amp;"（"&amp;$D2314&amp;"）",IF($B2314=9,$D2314,""))))))</f>
        <v>横浜清陵高等学校</v>
      </c>
    </row>
    <row r="2315" spans="1:8">
      <c r="A2315" s="4">
        <v>2</v>
      </c>
      <c r="B2315" s="7">
        <v>1</v>
      </c>
      <c r="C2315" s="7" t="str">
        <f t="shared" si="72"/>
        <v>高等学校</v>
      </c>
      <c r="D2315" s="7" t="s">
        <v>7153</v>
      </c>
      <c r="E2315" s="8" t="s">
        <v>7154</v>
      </c>
      <c r="F2315" s="4" t="str">
        <f>IFERROR(IF(VALUE(LEFT($E2315,5))&gt;50000,"",_xlfn.XLOOKUP(IF(VALUE(LEFT($E2315,2))&gt;9,VALUE(LEFT($E2315,2)),"0"&amp;VALUE(LEFT($E2315,2))),Sheet1!$E:$E,Sheet1!$F:$F)),"")</f>
        <v>神奈川県</v>
      </c>
      <c r="G2315" s="4" t="str">
        <f t="shared" si="73"/>
        <v>公立</v>
      </c>
      <c r="H2315" s="7" t="str">
        <f>IF($D2315="上記以外の高等学校等",_xlfn.XLOOKUP(IF(VALUE(LEFT($E2315,2))&gt;10,VALUE(LEFT($E2315,2)),"0"&amp;VALUE(LEFT($E2315,2))),Sheet1!$E:$E,Sheet1!$F:$F)&amp;"所在の"&amp;$D2315,IF(OR($B2315=1,$B2315=2),$D2315&amp;$C2315,IF($B2315=3,$D2315&amp;"学校",IF($B2315=6,_xlfn.TEXTBEFORE($D2315,"高専")&amp;$C2315,IF($B2315=8,$C2315&amp;"（"&amp;$D2315&amp;"）",IF($B2315=9,$D2315,""))))))</f>
        <v>横浜旭陵高等学校</v>
      </c>
    </row>
    <row r="2316" spans="1:8">
      <c r="A2316" s="4">
        <v>2</v>
      </c>
      <c r="B2316" s="7">
        <v>1</v>
      </c>
      <c r="C2316" s="7" t="str">
        <f t="shared" si="72"/>
        <v>高等学校</v>
      </c>
      <c r="D2316" s="7" t="s">
        <v>7151</v>
      </c>
      <c r="E2316" s="8" t="s">
        <v>7152</v>
      </c>
      <c r="F2316" s="4" t="str">
        <f>IFERROR(IF(VALUE(LEFT($E2316,5))&gt;50000,"",_xlfn.XLOOKUP(IF(VALUE(LEFT($E2316,2))&gt;9,VALUE(LEFT($E2316,2)),"0"&amp;VALUE(LEFT($E2316,2))),Sheet1!$E:$E,Sheet1!$F:$F)),"")</f>
        <v>神奈川県</v>
      </c>
      <c r="G2316" s="4" t="str">
        <f t="shared" si="73"/>
        <v>公立</v>
      </c>
      <c r="H2316" s="7" t="str">
        <f>IF($D2316="上記以外の高等学校等",_xlfn.XLOOKUP(IF(VALUE(LEFT($E2316,2))&gt;10,VALUE(LEFT($E2316,2)),"0"&amp;VALUE(LEFT($E2316,2))),Sheet1!$E:$E,Sheet1!$F:$F)&amp;"所在の"&amp;$D2316,IF(OR($B2316=1,$B2316=2),$D2316&amp;$C2316,IF($B2316=3,$D2316&amp;"学校",IF($B2316=6,_xlfn.TEXTBEFORE($D2316,"高専")&amp;$C2316,IF($B2316=8,$C2316&amp;"（"&amp;$D2316&amp;"）",IF($B2316=9,$D2316,""))))))</f>
        <v>麻生総合高等学校</v>
      </c>
    </row>
    <row r="2317" spans="1:8">
      <c r="A2317" s="4">
        <v>2</v>
      </c>
      <c r="B2317" s="7">
        <v>1</v>
      </c>
      <c r="C2317" s="7" t="str">
        <f t="shared" si="72"/>
        <v>高等学校</v>
      </c>
      <c r="D2317" s="7" t="s">
        <v>7149</v>
      </c>
      <c r="E2317" s="8" t="s">
        <v>7150</v>
      </c>
      <c r="F2317" s="4" t="str">
        <f>IFERROR(IF(VALUE(LEFT($E2317,5))&gt;50000,"",_xlfn.XLOOKUP(IF(VALUE(LEFT($E2317,2))&gt;9,VALUE(LEFT($E2317,2)),"0"&amp;VALUE(LEFT($E2317,2))),Sheet1!$E:$E,Sheet1!$F:$F)),"")</f>
        <v>神奈川県</v>
      </c>
      <c r="G2317" s="4" t="str">
        <f t="shared" si="73"/>
        <v>公立</v>
      </c>
      <c r="H2317" s="7" t="str">
        <f>IF($D2317="上記以外の高等学校等",_xlfn.XLOOKUP(IF(VALUE(LEFT($E2317,2))&gt;10,VALUE(LEFT($E2317,2)),"0"&amp;VALUE(LEFT($E2317,2))),Sheet1!$E:$E,Sheet1!$F:$F)&amp;"所在の"&amp;$D2317,IF(OR($B2317=1,$B2317=2),$D2317&amp;$C2317,IF($B2317=3,$D2317&amp;"学校",IF($B2317=6,_xlfn.TEXTBEFORE($D2317,"高専")&amp;$C2317,IF($B2317=8,$C2317&amp;"（"&amp;$D2317&amp;"）",IF($B2317=9,$D2317,""))))))</f>
        <v>藤沢総合高等学校</v>
      </c>
    </row>
    <row r="2318" spans="1:8">
      <c r="A2318" s="4">
        <v>2</v>
      </c>
      <c r="B2318" s="7">
        <v>1</v>
      </c>
      <c r="C2318" s="7" t="str">
        <f t="shared" si="72"/>
        <v>高等学校</v>
      </c>
      <c r="D2318" s="7" t="s">
        <v>7147</v>
      </c>
      <c r="E2318" s="8" t="s">
        <v>7148</v>
      </c>
      <c r="F2318" s="4" t="str">
        <f>IFERROR(IF(VALUE(LEFT($E2318,5))&gt;50000,"",_xlfn.XLOOKUP(IF(VALUE(LEFT($E2318,2))&gt;9,VALUE(LEFT($E2318,2)),"0"&amp;VALUE(LEFT($E2318,2))),Sheet1!$E:$E,Sheet1!$F:$F)),"")</f>
        <v>神奈川県</v>
      </c>
      <c r="G2318" s="4" t="str">
        <f t="shared" si="73"/>
        <v>公立</v>
      </c>
      <c r="H2318" s="7" t="str">
        <f>IF($D2318="上記以外の高等学校等",_xlfn.XLOOKUP(IF(VALUE(LEFT($E2318,2))&gt;10,VALUE(LEFT($E2318,2)),"0"&amp;VALUE(LEFT($E2318,2))),Sheet1!$E:$E,Sheet1!$F:$F)&amp;"所在の"&amp;$D2318,IF(OR($B2318=1,$B2318=2),$D2318&amp;$C2318,IF($B2318=3,$D2318&amp;"学校",IF($B2318=6,_xlfn.TEXTBEFORE($D2318,"高専")&amp;$C2318,IF($B2318=8,$C2318&amp;"（"&amp;$D2318&amp;"）",IF($B2318=9,$D2318,""))))))</f>
        <v>鶴見総合高等学校</v>
      </c>
    </row>
    <row r="2319" spans="1:8">
      <c r="A2319" s="4">
        <v>2</v>
      </c>
      <c r="B2319" s="7">
        <v>1</v>
      </c>
      <c r="C2319" s="7" t="str">
        <f t="shared" si="72"/>
        <v>高等学校</v>
      </c>
      <c r="D2319" s="7" t="s">
        <v>7145</v>
      </c>
      <c r="E2319" s="8" t="s">
        <v>7146</v>
      </c>
      <c r="F2319" s="4" t="str">
        <f>IFERROR(IF(VALUE(LEFT($E2319,5))&gt;50000,"",_xlfn.XLOOKUP(IF(VALUE(LEFT($E2319,2))&gt;9,VALUE(LEFT($E2319,2)),"0"&amp;VALUE(LEFT($E2319,2))),Sheet1!$E:$E,Sheet1!$F:$F)),"")</f>
        <v>神奈川県</v>
      </c>
      <c r="G2319" s="4" t="str">
        <f t="shared" si="73"/>
        <v>公立</v>
      </c>
      <c r="H2319" s="7" t="str">
        <f>IF($D2319="上記以外の高等学校等",_xlfn.XLOOKUP(IF(VALUE(LEFT($E2319,2))&gt;10,VALUE(LEFT($E2319,2)),"0"&amp;VALUE(LEFT($E2319,2))),Sheet1!$E:$E,Sheet1!$F:$F)&amp;"所在の"&amp;$D2319,IF(OR($B2319=1,$B2319=2),$D2319&amp;$C2319,IF($B2319=3,$D2319&amp;"学校",IF($B2319=6,_xlfn.TEXTBEFORE($D2319,"高専")&amp;$C2319,IF($B2319=8,$C2319&amp;"（"&amp;$D2319&amp;"）",IF($B2319=9,$D2319,""))))))</f>
        <v>金沢総合高等学校</v>
      </c>
    </row>
    <row r="2320" spans="1:8">
      <c r="A2320" s="4">
        <v>2</v>
      </c>
      <c r="B2320" s="7">
        <v>1</v>
      </c>
      <c r="C2320" s="7" t="str">
        <f t="shared" si="72"/>
        <v>高等学校</v>
      </c>
      <c r="D2320" s="7" t="s">
        <v>7143</v>
      </c>
      <c r="E2320" s="8" t="s">
        <v>7144</v>
      </c>
      <c r="F2320" s="4" t="str">
        <f>IFERROR(IF(VALUE(LEFT($E2320,5))&gt;50000,"",_xlfn.XLOOKUP(IF(VALUE(LEFT($E2320,2))&gt;9,VALUE(LEFT($E2320,2)),"0"&amp;VALUE(LEFT($E2320,2))),Sheet1!$E:$E,Sheet1!$F:$F)),"")</f>
        <v>神奈川県</v>
      </c>
      <c r="G2320" s="4" t="str">
        <f t="shared" si="73"/>
        <v>公立</v>
      </c>
      <c r="H2320" s="7" t="str">
        <f>IF($D2320="上記以外の高等学校等",_xlfn.XLOOKUP(IF(VALUE(LEFT($E2320,2))&gt;10,VALUE(LEFT($E2320,2)),"0"&amp;VALUE(LEFT($E2320,2))),Sheet1!$E:$E,Sheet1!$F:$F)&amp;"所在の"&amp;$D2320,IF(OR($B2320=1,$B2320=2),$D2320&amp;$C2320,IF($B2320=3,$D2320&amp;"学校",IF($B2320=6,_xlfn.TEXTBEFORE($D2320,"高専")&amp;$C2320,IF($B2320=8,$C2320&amp;"（"&amp;$D2320&amp;"）",IF($B2320=9,$D2320,""))))))</f>
        <v>三浦初声高等学校</v>
      </c>
    </row>
    <row r="2321" spans="1:8">
      <c r="A2321" s="4">
        <v>2</v>
      </c>
      <c r="B2321" s="7">
        <v>1</v>
      </c>
      <c r="C2321" s="7" t="str">
        <f t="shared" si="72"/>
        <v>高等学校</v>
      </c>
      <c r="D2321" s="7" t="s">
        <v>7141</v>
      </c>
      <c r="E2321" s="8" t="s">
        <v>7142</v>
      </c>
      <c r="F2321" s="4" t="str">
        <f>IFERROR(IF(VALUE(LEFT($E2321,5))&gt;50000,"",_xlfn.XLOOKUP(IF(VALUE(LEFT($E2321,2))&gt;9,VALUE(LEFT($E2321,2)),"0"&amp;VALUE(LEFT($E2321,2))),Sheet1!$E:$E,Sheet1!$F:$F)),"")</f>
        <v>神奈川県</v>
      </c>
      <c r="G2321" s="4" t="str">
        <f t="shared" si="73"/>
        <v>公立</v>
      </c>
      <c r="H2321" s="7" t="str">
        <f>IF($D2321="上記以外の高等学校等",_xlfn.XLOOKUP(IF(VALUE(LEFT($E2321,2))&gt;10,VALUE(LEFT($E2321,2)),"0"&amp;VALUE(LEFT($E2321,2))),Sheet1!$E:$E,Sheet1!$F:$F)&amp;"所在の"&amp;$D2321,IF(OR($B2321=1,$B2321=2),$D2321&amp;$C2321,IF($B2321=3,$D2321&amp;"学校",IF($B2321=6,_xlfn.TEXTBEFORE($D2321,"高専")&amp;$C2321,IF($B2321=8,$C2321&amp;"（"&amp;$D2321&amp;"）",IF($B2321=9,$D2321,""))))))</f>
        <v>神奈川総合産業高等学校</v>
      </c>
    </row>
    <row r="2322" spans="1:8">
      <c r="A2322" s="4">
        <v>2</v>
      </c>
      <c r="B2322" s="7">
        <v>1</v>
      </c>
      <c r="C2322" s="7" t="str">
        <f t="shared" si="72"/>
        <v>高等学校</v>
      </c>
      <c r="D2322" s="7" t="s">
        <v>7139</v>
      </c>
      <c r="E2322" s="8" t="s">
        <v>7140</v>
      </c>
      <c r="F2322" s="4" t="str">
        <f>IFERROR(IF(VALUE(LEFT($E2322,5))&gt;50000,"",_xlfn.XLOOKUP(IF(VALUE(LEFT($E2322,2))&gt;9,VALUE(LEFT($E2322,2)),"0"&amp;VALUE(LEFT($E2322,2))),Sheet1!$E:$E,Sheet1!$F:$F)),"")</f>
        <v>神奈川県</v>
      </c>
      <c r="G2322" s="4" t="str">
        <f t="shared" si="73"/>
        <v>公立</v>
      </c>
      <c r="H2322" s="7" t="str">
        <f>IF($D2322="上記以外の高等学校等",_xlfn.XLOOKUP(IF(VALUE(LEFT($E2322,2))&gt;10,VALUE(LEFT($E2322,2)),"0"&amp;VALUE(LEFT($E2322,2))),Sheet1!$E:$E,Sheet1!$F:$F)&amp;"所在の"&amp;$D2322,IF(OR($B2322=1,$B2322=2),$D2322&amp;$C2322,IF($B2322=3,$D2322&amp;"学校",IF($B2322=6,_xlfn.TEXTBEFORE($D2322,"高専")&amp;$C2322,IF($B2322=8,$C2322&amp;"（"&amp;$D2322&amp;"）",IF($B2322=9,$D2322,""))))))</f>
        <v>厚木清南高等学校</v>
      </c>
    </row>
    <row r="2323" spans="1:8">
      <c r="A2323" s="4">
        <v>2</v>
      </c>
      <c r="B2323" s="7">
        <v>1</v>
      </c>
      <c r="C2323" s="7" t="str">
        <f t="shared" si="72"/>
        <v>高等学校</v>
      </c>
      <c r="D2323" s="7" t="s">
        <v>7137</v>
      </c>
      <c r="E2323" s="8" t="s">
        <v>7138</v>
      </c>
      <c r="F2323" s="4" t="str">
        <f>IFERROR(IF(VALUE(LEFT($E2323,5))&gt;50000,"",_xlfn.XLOOKUP(IF(VALUE(LEFT($E2323,2))&gt;9,VALUE(LEFT($E2323,2)),"0"&amp;VALUE(LEFT($E2323,2))),Sheet1!$E:$E,Sheet1!$F:$F)),"")</f>
        <v>神奈川県</v>
      </c>
      <c r="G2323" s="4" t="str">
        <f t="shared" si="73"/>
        <v>公立</v>
      </c>
      <c r="H2323" s="7" t="str">
        <f>IF($D2323="上記以外の高等学校等",_xlfn.XLOOKUP(IF(VALUE(LEFT($E2323,2))&gt;10,VALUE(LEFT($E2323,2)),"0"&amp;VALUE(LEFT($E2323,2))),Sheet1!$E:$E,Sheet1!$F:$F)&amp;"所在の"&amp;$D2323,IF(OR($B2323=1,$B2323=2),$D2323&amp;$C2323,IF($B2323=3,$D2323&amp;"学校",IF($B2323=6,_xlfn.TEXTBEFORE($D2323,"高専")&amp;$C2323,IF($B2323=8,$C2323&amp;"（"&amp;$D2323&amp;"）",IF($B2323=9,$D2323,""))))))</f>
        <v>横浜国際高等学校</v>
      </c>
    </row>
    <row r="2324" spans="1:8">
      <c r="A2324" s="4">
        <v>2</v>
      </c>
      <c r="B2324" s="7">
        <v>1</v>
      </c>
      <c r="C2324" s="7" t="str">
        <f t="shared" si="72"/>
        <v>高等学校</v>
      </c>
      <c r="D2324" s="7" t="s">
        <v>7135</v>
      </c>
      <c r="E2324" s="8" t="s">
        <v>7136</v>
      </c>
      <c r="F2324" s="4" t="str">
        <f>IFERROR(IF(VALUE(LEFT($E2324,5))&gt;50000,"",_xlfn.XLOOKUP(IF(VALUE(LEFT($E2324,2))&gt;9,VALUE(LEFT($E2324,2)),"0"&amp;VALUE(LEFT($E2324,2))),Sheet1!$E:$E,Sheet1!$F:$F)),"")</f>
        <v>神奈川県</v>
      </c>
      <c r="G2324" s="4" t="str">
        <f t="shared" si="73"/>
        <v>公立</v>
      </c>
      <c r="H2324" s="7" t="str">
        <f>IF($D2324="上記以外の高等学校等",_xlfn.XLOOKUP(IF(VALUE(LEFT($E2324,2))&gt;10,VALUE(LEFT($E2324,2)),"0"&amp;VALUE(LEFT($E2324,2))),Sheet1!$E:$E,Sheet1!$F:$F)&amp;"所在の"&amp;$D2324,IF(OR($B2324=1,$B2324=2),$D2324&amp;$C2324,IF($B2324=3,$D2324&amp;"学校",IF($B2324=6,_xlfn.TEXTBEFORE($D2324,"高専")&amp;$C2324,IF($B2324=8,$C2324&amp;"（"&amp;$D2324&amp;"）",IF($B2324=9,$D2324,""))))))</f>
        <v>横浜緑園高等学校</v>
      </c>
    </row>
    <row r="2325" spans="1:8">
      <c r="A2325" s="4">
        <v>2</v>
      </c>
      <c r="B2325" s="7">
        <v>1</v>
      </c>
      <c r="C2325" s="7" t="str">
        <f t="shared" si="72"/>
        <v>高等学校</v>
      </c>
      <c r="D2325" s="7" t="s">
        <v>7133</v>
      </c>
      <c r="E2325" s="8" t="s">
        <v>7134</v>
      </c>
      <c r="F2325" s="4" t="str">
        <f>IFERROR(IF(VALUE(LEFT($E2325,5))&gt;50000,"",_xlfn.XLOOKUP(IF(VALUE(LEFT($E2325,2))&gt;9,VALUE(LEFT($E2325,2)),"0"&amp;VALUE(LEFT($E2325,2))),Sheet1!$E:$E,Sheet1!$F:$F)),"")</f>
        <v>神奈川県</v>
      </c>
      <c r="G2325" s="4" t="str">
        <f t="shared" si="73"/>
        <v>公立</v>
      </c>
      <c r="H2325" s="7" t="str">
        <f>IF($D2325="上記以外の高等学校等",_xlfn.XLOOKUP(IF(VALUE(LEFT($E2325,2))&gt;10,VALUE(LEFT($E2325,2)),"0"&amp;VALUE(LEFT($E2325,2))),Sheet1!$E:$E,Sheet1!$F:$F)&amp;"所在の"&amp;$D2325,IF(OR($B2325=1,$B2325=2),$D2325&amp;$C2325,IF($B2325=3,$D2325&amp;"学校",IF($B2325=6,_xlfn.TEXTBEFORE($D2325,"高専")&amp;$C2325,IF($B2325=8,$C2325&amp;"（"&amp;$D2325&amp;"）",IF($B2325=9,$D2325,""))))))</f>
        <v>横浜修悠館高等学校</v>
      </c>
    </row>
    <row r="2326" spans="1:8">
      <c r="A2326" s="4">
        <v>2</v>
      </c>
      <c r="B2326" s="7">
        <v>1</v>
      </c>
      <c r="C2326" s="7" t="str">
        <f t="shared" si="72"/>
        <v>高等学校</v>
      </c>
      <c r="D2326" s="7" t="s">
        <v>632</v>
      </c>
      <c r="E2326" s="8" t="s">
        <v>7132</v>
      </c>
      <c r="F2326" s="4" t="str">
        <f>IFERROR(IF(VALUE(LEFT($E2326,5))&gt;50000,"",_xlfn.XLOOKUP(IF(VALUE(LEFT($E2326,2))&gt;9,VALUE(LEFT($E2326,2)),"0"&amp;VALUE(LEFT($E2326,2))),Sheet1!$E:$E,Sheet1!$F:$F)),"")</f>
        <v>神奈川県</v>
      </c>
      <c r="G2326" s="4" t="str">
        <f t="shared" si="73"/>
        <v>公立</v>
      </c>
      <c r="H2326" s="7" t="str">
        <f>IF($D2326="上記以外の高等学校等",_xlfn.XLOOKUP(IF(VALUE(LEFT($E2326,2))&gt;10,VALUE(LEFT($E2326,2)),"0"&amp;VALUE(LEFT($E2326,2))),Sheet1!$E:$E,Sheet1!$F:$F)&amp;"所在の"&amp;$D2326,IF(OR($B2326=1,$B2326=2),$D2326&amp;$C2326,IF($B2326=3,$D2326&amp;"学校",IF($B2326=6,_xlfn.TEXTBEFORE($D2326,"高専")&amp;$C2326,IF($B2326=8,$C2326&amp;"（"&amp;$D2326&amp;"）",IF($B2326=9,$D2326,""))))))</f>
        <v>海洋科学高等学校</v>
      </c>
    </row>
    <row r="2327" spans="1:8">
      <c r="A2327" s="4">
        <v>2</v>
      </c>
      <c r="B2327" s="7">
        <v>1</v>
      </c>
      <c r="C2327" s="7" t="str">
        <f t="shared" si="72"/>
        <v>高等学校</v>
      </c>
      <c r="D2327" s="7" t="s">
        <v>7130</v>
      </c>
      <c r="E2327" s="8" t="s">
        <v>7131</v>
      </c>
      <c r="F2327" s="4" t="str">
        <f>IFERROR(IF(VALUE(LEFT($E2327,5))&gt;50000,"",_xlfn.XLOOKUP(IF(VALUE(LEFT($E2327,2))&gt;9,VALUE(LEFT($E2327,2)),"0"&amp;VALUE(LEFT($E2327,2))),Sheet1!$E:$E,Sheet1!$F:$F)),"")</f>
        <v>神奈川県</v>
      </c>
      <c r="G2327" s="4" t="str">
        <f t="shared" si="73"/>
        <v>公立</v>
      </c>
      <c r="H2327" s="7" t="str">
        <f>IF($D2327="上記以外の高等学校等",_xlfn.XLOOKUP(IF(VALUE(LEFT($E2327,2))&gt;10,VALUE(LEFT($E2327,2)),"0"&amp;VALUE(LEFT($E2327,2))),Sheet1!$E:$E,Sheet1!$F:$F)&amp;"所在の"&amp;$D2327,IF(OR($B2327=1,$B2327=2),$D2327&amp;$C2327,IF($B2327=3,$D2327&amp;"学校",IF($B2327=6,_xlfn.TEXTBEFORE($D2327,"高専")&amp;$C2327,IF($B2327=8,$C2327&amp;"（"&amp;$D2327&amp;"）",IF($B2327=9,$D2327,""))))))</f>
        <v>小田原東高等学校</v>
      </c>
    </row>
    <row r="2328" spans="1:8">
      <c r="A2328" s="4">
        <v>2</v>
      </c>
      <c r="B2328" s="7">
        <v>1</v>
      </c>
      <c r="C2328" s="7" t="str">
        <f t="shared" si="72"/>
        <v>高等学校</v>
      </c>
      <c r="D2328" s="7" t="s">
        <v>7128</v>
      </c>
      <c r="E2328" s="8" t="s">
        <v>7129</v>
      </c>
      <c r="F2328" s="4" t="str">
        <f>IFERROR(IF(VALUE(LEFT($E2328,5))&gt;50000,"",_xlfn.XLOOKUP(IF(VALUE(LEFT($E2328,2))&gt;9,VALUE(LEFT($E2328,2)),"0"&amp;VALUE(LEFT($E2328,2))),Sheet1!$E:$E,Sheet1!$F:$F)),"")</f>
        <v>神奈川県</v>
      </c>
      <c r="G2328" s="4" t="str">
        <f t="shared" si="73"/>
        <v>公立</v>
      </c>
      <c r="H2328" s="7" t="str">
        <f>IF($D2328="上記以外の高等学校等",_xlfn.XLOOKUP(IF(VALUE(LEFT($E2328,2))&gt;10,VALUE(LEFT($E2328,2)),"0"&amp;VALUE(LEFT($E2328,2))),Sheet1!$E:$E,Sheet1!$F:$F)&amp;"所在の"&amp;$D2328,IF(OR($B2328=1,$B2328=2),$D2328&amp;$C2328,IF($B2328=3,$D2328&amp;"学校",IF($B2328=6,_xlfn.TEXTBEFORE($D2328,"高専")&amp;$C2328,IF($B2328=8,$C2328&amp;"（"&amp;$D2328&amp;"）",IF($B2328=9,$D2328,""))))))</f>
        <v>秦野総合高等学校</v>
      </c>
    </row>
    <row r="2329" spans="1:8">
      <c r="A2329" s="4">
        <v>2</v>
      </c>
      <c r="B2329" s="7">
        <v>1</v>
      </c>
      <c r="C2329" s="7" t="str">
        <f t="shared" si="72"/>
        <v>高等学校</v>
      </c>
      <c r="D2329" s="7" t="s">
        <v>7126</v>
      </c>
      <c r="E2329" s="8" t="s">
        <v>7127</v>
      </c>
      <c r="F2329" s="4" t="str">
        <f>IFERROR(IF(VALUE(LEFT($E2329,5))&gt;50000,"",_xlfn.XLOOKUP(IF(VALUE(LEFT($E2329,2))&gt;9,VALUE(LEFT($E2329,2)),"0"&amp;VALUE(LEFT($E2329,2))),Sheet1!$E:$E,Sheet1!$F:$F)),"")</f>
        <v>神奈川県</v>
      </c>
      <c r="G2329" s="4" t="str">
        <f t="shared" si="73"/>
        <v>公立</v>
      </c>
      <c r="H2329" s="7" t="str">
        <f>IF($D2329="上記以外の高等学校等",_xlfn.XLOOKUP(IF(VALUE(LEFT($E2329,2))&gt;10,VALUE(LEFT($E2329,2)),"0"&amp;VALUE(LEFT($E2329,2))),Sheet1!$E:$E,Sheet1!$F:$F)&amp;"所在の"&amp;$D2329,IF(OR($B2329=1,$B2329=2),$D2329&amp;$C2329,IF($B2329=3,$D2329&amp;"学校",IF($B2329=6,_xlfn.TEXTBEFORE($D2329,"高専")&amp;$C2329,IF($B2329=8,$C2329&amp;"（"&amp;$D2329&amp;"）",IF($B2329=9,$D2329,""))))))</f>
        <v>横浜栄高等学校</v>
      </c>
    </row>
    <row r="2330" spans="1:8">
      <c r="A2330" s="4">
        <v>2</v>
      </c>
      <c r="B2330" s="7">
        <v>1</v>
      </c>
      <c r="C2330" s="7" t="str">
        <f t="shared" si="72"/>
        <v>高等学校</v>
      </c>
      <c r="D2330" s="7" t="s">
        <v>7124</v>
      </c>
      <c r="E2330" s="8" t="s">
        <v>7125</v>
      </c>
      <c r="F2330" s="4" t="str">
        <f>IFERROR(IF(VALUE(LEFT($E2330,5))&gt;50000,"",_xlfn.XLOOKUP(IF(VALUE(LEFT($E2330,2))&gt;9,VALUE(LEFT($E2330,2)),"0"&amp;VALUE(LEFT($E2330,2))),Sheet1!$E:$E,Sheet1!$F:$F)),"")</f>
        <v>神奈川県</v>
      </c>
      <c r="G2330" s="4" t="str">
        <f t="shared" si="73"/>
        <v>公立</v>
      </c>
      <c r="H2330" s="7" t="str">
        <f>IF($D2330="上記以外の高等学校等",_xlfn.XLOOKUP(IF(VALUE(LEFT($E2330,2))&gt;10,VALUE(LEFT($E2330,2)),"0"&amp;VALUE(LEFT($E2330,2))),Sheet1!$E:$E,Sheet1!$F:$F)&amp;"所在の"&amp;$D2330,IF(OR($B2330=1,$B2330=2),$D2330&amp;$C2330,IF($B2330=3,$D2330&amp;"学校",IF($B2330=6,_xlfn.TEXTBEFORE($D2330,"高専")&amp;$C2330,IF($B2330=8,$C2330&amp;"（"&amp;$D2330&amp;"）",IF($B2330=9,$D2330,""))))))</f>
        <v>平塚湘風高等学校</v>
      </c>
    </row>
    <row r="2331" spans="1:8">
      <c r="A2331" s="4">
        <v>2</v>
      </c>
      <c r="B2331" s="7">
        <v>1</v>
      </c>
      <c r="C2331" s="7" t="str">
        <f t="shared" si="72"/>
        <v>高等学校</v>
      </c>
      <c r="D2331" s="7" t="s">
        <v>7122</v>
      </c>
      <c r="E2331" s="8" t="s">
        <v>7123</v>
      </c>
      <c r="F2331" s="4" t="str">
        <f>IFERROR(IF(VALUE(LEFT($E2331,5))&gt;50000,"",_xlfn.XLOOKUP(IF(VALUE(LEFT($E2331,2))&gt;9,VALUE(LEFT($E2331,2)),"0"&amp;VALUE(LEFT($E2331,2))),Sheet1!$E:$E,Sheet1!$F:$F)),"")</f>
        <v>神奈川県</v>
      </c>
      <c r="G2331" s="4" t="str">
        <f t="shared" si="73"/>
        <v>公立</v>
      </c>
      <c r="H2331" s="7" t="str">
        <f>IF($D2331="上記以外の高等学校等",_xlfn.XLOOKUP(IF(VALUE(LEFT($E2331,2))&gt;10,VALUE(LEFT($E2331,2)),"0"&amp;VALUE(LEFT($E2331,2))),Sheet1!$E:$E,Sheet1!$F:$F)&amp;"所在の"&amp;$D2331,IF(OR($B2331=1,$B2331=2),$D2331&amp;$C2331,IF($B2331=3,$D2331&amp;"学校",IF($B2331=6,_xlfn.TEXTBEFORE($D2331,"高専")&amp;$C2331,IF($B2331=8,$C2331&amp;"（"&amp;$D2331&amp;"）",IF($B2331=9,$D2331,""))))))</f>
        <v>座間総合高等学校</v>
      </c>
    </row>
    <row r="2332" spans="1:8">
      <c r="A2332" s="4">
        <v>2</v>
      </c>
      <c r="B2332" s="7">
        <v>2</v>
      </c>
      <c r="C2332" s="7" t="str">
        <f t="shared" si="72"/>
        <v>中等教育学校</v>
      </c>
      <c r="D2332" s="7" t="s">
        <v>7120</v>
      </c>
      <c r="E2332" s="8" t="s">
        <v>7121</v>
      </c>
      <c r="F2332" s="4" t="str">
        <f>IFERROR(IF(VALUE(LEFT($E2332,5))&gt;50000,"",_xlfn.XLOOKUP(IF(VALUE(LEFT($E2332,2))&gt;9,VALUE(LEFT($E2332,2)),"0"&amp;VALUE(LEFT($E2332,2))),Sheet1!$E:$E,Sheet1!$F:$F)),"")</f>
        <v>神奈川県</v>
      </c>
      <c r="G2332" s="4" t="str">
        <f t="shared" si="73"/>
        <v>公立</v>
      </c>
      <c r="H2332" s="7" t="str">
        <f>IF($D2332="上記以外の高等学校等",_xlfn.XLOOKUP(IF(VALUE(LEFT($E2332,2))&gt;10,VALUE(LEFT($E2332,2)),"0"&amp;VALUE(LEFT($E2332,2))),Sheet1!$E:$E,Sheet1!$F:$F)&amp;"所在の"&amp;$D2332,IF(OR($B2332=1,$B2332=2),$D2332&amp;$C2332,IF($B2332=3,$D2332&amp;"学校",IF($B2332=6,_xlfn.TEXTBEFORE($D2332,"高専")&amp;$C2332,IF($B2332=8,$C2332&amp;"（"&amp;$D2332&amp;"）",IF($B2332=9,$D2332,""))))))</f>
        <v>平塚中等教育学校</v>
      </c>
    </row>
    <row r="2333" spans="1:8">
      <c r="A2333" s="4">
        <v>2</v>
      </c>
      <c r="B2333" s="7">
        <v>2</v>
      </c>
      <c r="C2333" s="7" t="str">
        <f t="shared" si="72"/>
        <v>中等教育学校</v>
      </c>
      <c r="D2333" s="7" t="s">
        <v>7118</v>
      </c>
      <c r="E2333" s="8" t="s">
        <v>7119</v>
      </c>
      <c r="F2333" s="4" t="str">
        <f>IFERROR(IF(VALUE(LEFT($E2333,5))&gt;50000,"",_xlfn.XLOOKUP(IF(VALUE(LEFT($E2333,2))&gt;9,VALUE(LEFT($E2333,2)),"0"&amp;VALUE(LEFT($E2333,2))),Sheet1!$E:$E,Sheet1!$F:$F)),"")</f>
        <v>神奈川県</v>
      </c>
      <c r="G2333" s="4" t="str">
        <f t="shared" si="73"/>
        <v>公立</v>
      </c>
      <c r="H2333" s="7" t="str">
        <f>IF($D2333="上記以外の高等学校等",_xlfn.XLOOKUP(IF(VALUE(LEFT($E2333,2))&gt;10,VALUE(LEFT($E2333,2)),"0"&amp;VALUE(LEFT($E2333,2))),Sheet1!$E:$E,Sheet1!$F:$F)&amp;"所在の"&amp;$D2333,IF(OR($B2333=1,$B2333=2),$D2333&amp;$C2333,IF($B2333=3,$D2333&amp;"学校",IF($B2333=6,_xlfn.TEXTBEFORE($D2333,"高専")&amp;$C2333,IF($B2333=8,$C2333&amp;"（"&amp;$D2333&amp;"）",IF($B2333=9,$D2333,""))))))</f>
        <v>相模原中等教育学校</v>
      </c>
    </row>
    <row r="2334" spans="1:8">
      <c r="A2334" s="4">
        <v>3</v>
      </c>
      <c r="B2334" s="7">
        <v>1</v>
      </c>
      <c r="C2334" s="7" t="str">
        <f t="shared" si="72"/>
        <v>高等学校</v>
      </c>
      <c r="D2334" s="7" t="s">
        <v>7116</v>
      </c>
      <c r="E2334" s="8" t="s">
        <v>7117</v>
      </c>
      <c r="F2334" s="4" t="str">
        <f>IFERROR(IF(VALUE(LEFT($E2334,5))&gt;50000,"",_xlfn.XLOOKUP(IF(VALUE(LEFT($E2334,2))&gt;9,VALUE(LEFT($E2334,2)),"0"&amp;VALUE(LEFT($E2334,2))),Sheet1!$E:$E,Sheet1!$F:$F)),"")</f>
        <v>神奈川県</v>
      </c>
      <c r="G2334" s="4" t="str">
        <f t="shared" si="73"/>
        <v>公立</v>
      </c>
      <c r="H2334" s="7" t="str">
        <f>IF($D2334="上記以外の高等学校等",_xlfn.XLOOKUP(IF(VALUE(LEFT($E2334,2))&gt;10,VALUE(LEFT($E2334,2)),"0"&amp;VALUE(LEFT($E2334,2))),Sheet1!$E:$E,Sheet1!$F:$F)&amp;"所在の"&amp;$D2334,IF(OR($B2334=1,$B2334=2),$D2334&amp;$C2334,IF($B2334=3,$D2334&amp;"学校",IF($B2334=6,_xlfn.TEXTBEFORE($D2334,"高専")&amp;$C2334,IF($B2334=8,$C2334&amp;"（"&amp;$D2334&amp;"）",IF($B2334=9,$D2334,""))))))</f>
        <v>横浜サイエンスフロンティア高等学校</v>
      </c>
    </row>
    <row r="2335" spans="1:8">
      <c r="A2335" s="4">
        <v>2</v>
      </c>
      <c r="B2335" s="7">
        <v>1</v>
      </c>
      <c r="C2335" s="7" t="str">
        <f t="shared" si="72"/>
        <v>高等学校</v>
      </c>
      <c r="D2335" s="7" t="s">
        <v>7114</v>
      </c>
      <c r="E2335" s="8" t="s">
        <v>7115</v>
      </c>
      <c r="F2335" s="4" t="str">
        <f>IFERROR(IF(VALUE(LEFT($E2335,5))&gt;50000,"",_xlfn.XLOOKUP(IF(VALUE(LEFT($E2335,2))&gt;9,VALUE(LEFT($E2335,2)),"0"&amp;VALUE(LEFT($E2335,2))),Sheet1!$E:$E,Sheet1!$F:$F)),"")</f>
        <v>神奈川県</v>
      </c>
      <c r="G2335" s="4" t="str">
        <f t="shared" si="73"/>
        <v>公立</v>
      </c>
      <c r="H2335" s="7" t="str">
        <f>IF($D2335="上記以外の高等学校等",_xlfn.XLOOKUP(IF(VALUE(LEFT($E2335,2))&gt;10,VALUE(LEFT($E2335,2)),"0"&amp;VALUE(LEFT($E2335,2))),Sheet1!$E:$E,Sheet1!$F:$F)&amp;"所在の"&amp;$D2335,IF(OR($B2335=1,$B2335=2),$D2335&amp;$C2335,IF($B2335=3,$D2335&amp;"学校",IF($B2335=6,_xlfn.TEXTBEFORE($D2335,"高専")&amp;$C2335,IF($B2335=8,$C2335&amp;"（"&amp;$D2335&amp;"）",IF($B2335=9,$D2335,""))))))</f>
        <v>川崎工科高等学校</v>
      </c>
    </row>
    <row r="2336" spans="1:8">
      <c r="A2336" s="4">
        <v>2</v>
      </c>
      <c r="B2336" s="7">
        <v>1</v>
      </c>
      <c r="C2336" s="7" t="str">
        <f t="shared" si="72"/>
        <v>高等学校</v>
      </c>
      <c r="D2336" s="7" t="s">
        <v>7112</v>
      </c>
      <c r="E2336" s="8" t="s">
        <v>7113</v>
      </c>
      <c r="F2336" s="4" t="str">
        <f>IFERROR(IF(VALUE(LEFT($E2336,5))&gt;50000,"",_xlfn.XLOOKUP(IF(VALUE(LEFT($E2336,2))&gt;9,VALUE(LEFT($E2336,2)),"0"&amp;VALUE(LEFT($E2336,2))),Sheet1!$E:$E,Sheet1!$F:$F)),"")</f>
        <v>神奈川県</v>
      </c>
      <c r="G2336" s="4" t="str">
        <f t="shared" si="73"/>
        <v>公立</v>
      </c>
      <c r="H2336" s="7" t="str">
        <f>IF($D2336="上記以外の高等学校等",_xlfn.XLOOKUP(IF(VALUE(LEFT($E2336,2))&gt;10,VALUE(LEFT($E2336,2)),"0"&amp;VALUE(LEFT($E2336,2))),Sheet1!$E:$E,Sheet1!$F:$F)&amp;"所在の"&amp;$D2336,IF(OR($B2336=1,$B2336=2),$D2336&amp;$C2336,IF($B2336=3,$D2336&amp;"学校",IF($B2336=6,_xlfn.TEXTBEFORE($D2336,"高専")&amp;$C2336,IF($B2336=8,$C2336&amp;"（"&amp;$D2336&amp;"）",IF($B2336=9,$D2336,""))))))</f>
        <v>藤沢清流高等学校</v>
      </c>
    </row>
    <row r="2337" spans="1:8">
      <c r="A2337" s="4">
        <v>2</v>
      </c>
      <c r="B2337" s="7">
        <v>1</v>
      </c>
      <c r="C2337" s="7" t="str">
        <f t="shared" si="72"/>
        <v>高等学校</v>
      </c>
      <c r="D2337" s="7" t="s">
        <v>7110</v>
      </c>
      <c r="E2337" s="8" t="s">
        <v>7111</v>
      </c>
      <c r="F2337" s="4" t="str">
        <f>IFERROR(IF(VALUE(LEFT($E2337,5))&gt;50000,"",_xlfn.XLOOKUP(IF(VALUE(LEFT($E2337,2))&gt;9,VALUE(LEFT($E2337,2)),"0"&amp;VALUE(LEFT($E2337,2))),Sheet1!$E:$E,Sheet1!$F:$F)),"")</f>
        <v>神奈川県</v>
      </c>
      <c r="G2337" s="4" t="str">
        <f t="shared" si="73"/>
        <v>公立</v>
      </c>
      <c r="H2337" s="7" t="str">
        <f>IF($D2337="上記以外の高等学校等",_xlfn.XLOOKUP(IF(VALUE(LEFT($E2337,2))&gt;10,VALUE(LEFT($E2337,2)),"0"&amp;VALUE(LEFT($E2337,2))),Sheet1!$E:$E,Sheet1!$F:$F)&amp;"所在の"&amp;$D2337,IF(OR($B2337=1,$B2337=2),$D2337&amp;$C2337,IF($B2337=3,$D2337&amp;"学校",IF($B2337=6,_xlfn.TEXTBEFORE($D2337,"高専")&amp;$C2337,IF($B2337=8,$C2337&amp;"（"&amp;$D2337&amp;"）",IF($B2337=9,$D2337,""))))))</f>
        <v>相模向陽館高等学校</v>
      </c>
    </row>
    <row r="2338" spans="1:8">
      <c r="A2338" s="4">
        <v>2</v>
      </c>
      <c r="B2338" s="7">
        <v>1</v>
      </c>
      <c r="C2338" s="7" t="str">
        <f t="shared" si="72"/>
        <v>高等学校</v>
      </c>
      <c r="D2338" s="7" t="s">
        <v>7108</v>
      </c>
      <c r="E2338" s="8" t="s">
        <v>7109</v>
      </c>
      <c r="F2338" s="4" t="str">
        <f>IFERROR(IF(VALUE(LEFT($E2338,5))&gt;50000,"",_xlfn.XLOOKUP(IF(VALUE(LEFT($E2338,2))&gt;9,VALUE(LEFT($E2338,2)),"0"&amp;VALUE(LEFT($E2338,2))),Sheet1!$E:$E,Sheet1!$F:$F)),"")</f>
        <v>神奈川県</v>
      </c>
      <c r="G2338" s="4" t="str">
        <f t="shared" si="73"/>
        <v>公立</v>
      </c>
      <c r="H2338" s="7" t="str">
        <f>IF($D2338="上記以外の高等学校等",_xlfn.XLOOKUP(IF(VALUE(LEFT($E2338,2))&gt;10,VALUE(LEFT($E2338,2)),"0"&amp;VALUE(LEFT($E2338,2))),Sheet1!$E:$E,Sheet1!$F:$F)&amp;"所在の"&amp;$D2338,IF(OR($B2338=1,$B2338=2),$D2338&amp;$C2338,IF($B2338=3,$D2338&amp;"学校",IF($B2338=6,_xlfn.TEXTBEFORE($D2338,"高専")&amp;$C2338,IF($B2338=8,$C2338&amp;"（"&amp;$D2338&amp;"）",IF($B2338=9,$D2338,""))))))</f>
        <v>吉田島高等学校</v>
      </c>
    </row>
    <row r="2339" spans="1:8">
      <c r="A2339" s="4">
        <v>2</v>
      </c>
      <c r="B2339" s="7">
        <v>1</v>
      </c>
      <c r="C2339" s="7" t="str">
        <f t="shared" si="72"/>
        <v>高等学校</v>
      </c>
      <c r="D2339" s="7" t="s">
        <v>7106</v>
      </c>
      <c r="E2339" s="8" t="s">
        <v>7107</v>
      </c>
      <c r="F2339" s="4" t="str">
        <f>IFERROR(IF(VALUE(LEFT($E2339,5))&gt;50000,"",_xlfn.XLOOKUP(IF(VALUE(LEFT($E2339,2))&gt;9,VALUE(LEFT($E2339,2)),"0"&amp;VALUE(LEFT($E2339,2))),Sheet1!$E:$E,Sheet1!$F:$F)),"")</f>
        <v>神奈川県</v>
      </c>
      <c r="G2339" s="4" t="str">
        <f t="shared" si="73"/>
        <v>公立</v>
      </c>
      <c r="H2339" s="7" t="str">
        <f>IF($D2339="上記以外の高等学校等",_xlfn.XLOOKUP(IF(VALUE(LEFT($E2339,2))&gt;10,VALUE(LEFT($E2339,2)),"0"&amp;VALUE(LEFT($E2339,2))),Sheet1!$E:$E,Sheet1!$F:$F)&amp;"所在の"&amp;$D2339,IF(OR($B2339=1,$B2339=2),$D2339&amp;$C2339,IF($B2339=3,$D2339&amp;"学校",IF($B2339=6,_xlfn.TEXTBEFORE($D2339,"高専")&amp;$C2339,IF($B2339=8,$C2339&amp;"（"&amp;$D2339&amp;"）",IF($B2339=9,$D2339,""))))))</f>
        <v>横浜明朋高等学校</v>
      </c>
    </row>
    <row r="2340" spans="1:8">
      <c r="A2340" s="4">
        <v>2</v>
      </c>
      <c r="B2340" s="7">
        <v>1</v>
      </c>
      <c r="C2340" s="7" t="str">
        <f t="shared" si="72"/>
        <v>高等学校</v>
      </c>
      <c r="D2340" s="7" t="s">
        <v>7104</v>
      </c>
      <c r="E2340" s="8" t="s">
        <v>7105</v>
      </c>
      <c r="F2340" s="4" t="str">
        <f>IFERROR(IF(VALUE(LEFT($E2340,5))&gt;50000,"",_xlfn.XLOOKUP(IF(VALUE(LEFT($E2340,2))&gt;9,VALUE(LEFT($E2340,2)),"0"&amp;VALUE(LEFT($E2340,2))),Sheet1!$E:$E,Sheet1!$F:$F)),"")</f>
        <v>神奈川県</v>
      </c>
      <c r="G2340" s="4" t="str">
        <f t="shared" si="73"/>
        <v>公立</v>
      </c>
      <c r="H2340" s="7" t="str">
        <f>IF($D2340="上記以外の高等学校等",_xlfn.XLOOKUP(IF(VALUE(LEFT($E2340,2))&gt;10,VALUE(LEFT($E2340,2)),"0"&amp;VALUE(LEFT($E2340,2))),Sheet1!$E:$E,Sheet1!$F:$F)&amp;"所在の"&amp;$D2340,IF(OR($B2340=1,$B2340=2),$D2340&amp;$C2340,IF($B2340=3,$D2340&amp;"学校",IF($B2340=6,_xlfn.TEXTBEFORE($D2340,"高専")&amp;$C2340,IF($B2340=8,$C2340&amp;"（"&amp;$D2340&amp;"）",IF($B2340=9,$D2340,""))))))</f>
        <v>横浜氷取沢高等学校</v>
      </c>
    </row>
    <row r="2341" spans="1:8">
      <c r="A2341" s="4">
        <v>2</v>
      </c>
      <c r="B2341" s="7">
        <v>1</v>
      </c>
      <c r="C2341" s="7" t="str">
        <f t="shared" si="72"/>
        <v>高等学校</v>
      </c>
      <c r="D2341" s="7" t="s">
        <v>7102</v>
      </c>
      <c r="E2341" s="8" t="s">
        <v>7103</v>
      </c>
      <c r="F2341" s="4" t="str">
        <f>IFERROR(IF(VALUE(LEFT($E2341,5))&gt;50000,"",_xlfn.XLOOKUP(IF(VALUE(LEFT($E2341,2))&gt;9,VALUE(LEFT($E2341,2)),"0"&amp;VALUE(LEFT($E2341,2))),Sheet1!$E:$E,Sheet1!$F:$F)),"")</f>
        <v>神奈川県</v>
      </c>
      <c r="G2341" s="4" t="str">
        <f t="shared" si="73"/>
        <v>公立</v>
      </c>
      <c r="H2341" s="7" t="str">
        <f>IF($D2341="上記以外の高等学校等",_xlfn.XLOOKUP(IF(VALUE(LEFT($E2341,2))&gt;10,VALUE(LEFT($E2341,2)),"0"&amp;VALUE(LEFT($E2341,2))),Sheet1!$E:$E,Sheet1!$F:$F)&amp;"所在の"&amp;$D2341,IF(OR($B2341=1,$B2341=2),$D2341&amp;$C2341,IF($B2341=3,$D2341&amp;"学校",IF($B2341=6,_xlfn.TEXTBEFORE($D2341,"高専")&amp;$C2341,IF($B2341=8,$C2341&amp;"（"&amp;$D2341&amp;"）",IF($B2341=9,$D2341,""))))))</f>
        <v>相模原弥栄高等学校</v>
      </c>
    </row>
    <row r="2342" spans="1:8">
      <c r="A2342" s="4">
        <v>2</v>
      </c>
      <c r="B2342" s="7">
        <v>1</v>
      </c>
      <c r="C2342" s="7" t="str">
        <f t="shared" si="72"/>
        <v>高等学校</v>
      </c>
      <c r="D2342" s="7" t="s">
        <v>7100</v>
      </c>
      <c r="E2342" s="8" t="s">
        <v>7101</v>
      </c>
      <c r="F2342" s="4" t="str">
        <f>IFERROR(IF(VALUE(LEFT($E2342,5))&gt;50000,"",_xlfn.XLOOKUP(IF(VALUE(LEFT($E2342,2))&gt;9,VALUE(LEFT($E2342,2)),"0"&amp;VALUE(LEFT($E2342,2))),Sheet1!$E:$E,Sheet1!$F:$F)),"")</f>
        <v>神奈川県</v>
      </c>
      <c r="G2342" s="4" t="str">
        <f t="shared" si="73"/>
        <v>公立</v>
      </c>
      <c r="H2342" s="7" t="str">
        <f>IF($D2342="上記以外の高等学校等",_xlfn.XLOOKUP(IF(VALUE(LEFT($E2342,2))&gt;10,VALUE(LEFT($E2342,2)),"0"&amp;VALUE(LEFT($E2342,2))),Sheet1!$E:$E,Sheet1!$F:$F)&amp;"所在の"&amp;$D2342,IF(OR($B2342=1,$B2342=2),$D2342&amp;$C2342,IF($B2342=3,$D2342&amp;"学校",IF($B2342=6,_xlfn.TEXTBEFORE($D2342,"高専")&amp;$C2342,IF($B2342=8,$C2342&amp;"（"&amp;$D2342&amp;"）",IF($B2342=9,$D2342,""))))))</f>
        <v>横須賀南高等学校</v>
      </c>
    </row>
    <row r="2343" spans="1:8">
      <c r="A2343" s="4">
        <v>2</v>
      </c>
      <c r="B2343" s="7">
        <v>1</v>
      </c>
      <c r="C2343" s="7" t="str">
        <f t="shared" si="72"/>
        <v>高等学校</v>
      </c>
      <c r="D2343" s="7" t="s">
        <v>7098</v>
      </c>
      <c r="E2343" s="8" t="s">
        <v>7099</v>
      </c>
      <c r="F2343" s="4" t="str">
        <f>IFERROR(IF(VALUE(LEFT($E2343,5))&gt;50000,"",_xlfn.XLOOKUP(IF(VALUE(LEFT($E2343,2))&gt;9,VALUE(LEFT($E2343,2)),"0"&amp;VALUE(LEFT($E2343,2))),Sheet1!$E:$E,Sheet1!$F:$F)),"")</f>
        <v>神奈川県</v>
      </c>
      <c r="G2343" s="4" t="str">
        <f t="shared" si="73"/>
        <v>公立</v>
      </c>
      <c r="H2343" s="7" t="str">
        <f>IF($D2343="上記以外の高等学校等",_xlfn.XLOOKUP(IF(VALUE(LEFT($E2343,2))&gt;10,VALUE(LEFT($E2343,2)),"0"&amp;VALUE(LEFT($E2343,2))),Sheet1!$E:$E,Sheet1!$F:$F)&amp;"所在の"&amp;$D2343,IF(OR($B2343=1,$B2343=2),$D2343&amp;$C2343,IF($B2343=3,$D2343&amp;"学校",IF($B2343=6,_xlfn.TEXTBEFORE($D2343,"高専")&amp;$C2343,IF($B2343=8,$C2343&amp;"（"&amp;$D2343&amp;"）",IF($B2343=9,$D2343,""))))))</f>
        <v>平塚農商高等学校</v>
      </c>
    </row>
    <row r="2344" spans="1:8">
      <c r="A2344" s="4">
        <v>2</v>
      </c>
      <c r="B2344" s="7">
        <v>3</v>
      </c>
      <c r="C2344" s="7" t="str">
        <f t="shared" si="72"/>
        <v>特別支援学校</v>
      </c>
      <c r="D2344" s="7" t="s">
        <v>7096</v>
      </c>
      <c r="E2344" s="8" t="s">
        <v>7097</v>
      </c>
      <c r="F2344" s="4" t="str">
        <f>IFERROR(IF(VALUE(LEFT($E2344,5))&gt;50000,"",_xlfn.XLOOKUP(IF(VALUE(LEFT($E2344,2))&gt;9,VALUE(LEFT($E2344,2)),"0"&amp;VALUE(LEFT($E2344,2))),Sheet1!$E:$E,Sheet1!$F:$F)),"")</f>
        <v>神奈川県</v>
      </c>
      <c r="G2344" s="4" t="str">
        <f t="shared" si="73"/>
        <v>公立</v>
      </c>
      <c r="H2344" s="7" t="str">
        <f>IF($D2344="上記以外の高等学校等",_xlfn.XLOOKUP(IF(VALUE(LEFT($E2344,2))&gt;10,VALUE(LEFT($E2344,2)),"0"&amp;VALUE(LEFT($E2344,2))),Sheet1!$E:$E,Sheet1!$F:$F)&amp;"所在の"&amp;$D2344,IF(OR($B2344=1,$B2344=2),$D2344&amp;$C2344,IF($B2344=3,$D2344&amp;"学校",IF($B2344=6,_xlfn.TEXTBEFORE($D2344,"高専")&amp;$C2344,IF($B2344=8,$C2344&amp;"（"&amp;$D2344&amp;"）",IF($B2344=9,$D2344,""))))))</f>
        <v>岩戸支援学校</v>
      </c>
    </row>
    <row r="2345" spans="1:8">
      <c r="A2345" s="4">
        <v>3</v>
      </c>
      <c r="B2345" s="7">
        <v>3</v>
      </c>
      <c r="C2345" s="7" t="str">
        <f t="shared" si="72"/>
        <v>特別支援学校</v>
      </c>
      <c r="D2345" s="7" t="s">
        <v>1626</v>
      </c>
      <c r="E2345" s="8" t="s">
        <v>7095</v>
      </c>
      <c r="F2345" s="4" t="str">
        <f>IFERROR(IF(VALUE(LEFT($E2345,5))&gt;50000,"",_xlfn.XLOOKUP(IF(VALUE(LEFT($E2345,2))&gt;9,VALUE(LEFT($E2345,2)),"0"&amp;VALUE(LEFT($E2345,2))),Sheet1!$E:$E,Sheet1!$F:$F)),"")</f>
        <v>神奈川県</v>
      </c>
      <c r="G2345" s="4" t="str">
        <f t="shared" si="73"/>
        <v>公立</v>
      </c>
      <c r="H2345" s="7" t="str">
        <f>IF($D2345="上記以外の高等学校等",_xlfn.XLOOKUP(IF(VALUE(LEFT($E2345,2))&gt;10,VALUE(LEFT($E2345,2)),"0"&amp;VALUE(LEFT($E2345,2))),Sheet1!$E:$E,Sheet1!$F:$F)&amp;"所在の"&amp;$D2345,IF(OR($B2345=1,$B2345=2),$D2345&amp;$C2345,IF($B2345=3,$D2345&amp;"学校",IF($B2345=6,_xlfn.TEXTBEFORE($D2345,"高専")&amp;$C2345,IF($B2345=8,$C2345&amp;"（"&amp;$D2345&amp;"）",IF($B2345=9,$D2345,""))))))</f>
        <v>中村特別支援学校</v>
      </c>
    </row>
    <row r="2346" spans="1:8">
      <c r="A2346" s="4">
        <v>3</v>
      </c>
      <c r="B2346" s="7">
        <v>3</v>
      </c>
      <c r="C2346" s="7" t="str">
        <f t="shared" si="72"/>
        <v>特別支援学校</v>
      </c>
      <c r="D2346" s="7" t="s">
        <v>7093</v>
      </c>
      <c r="E2346" s="8" t="s">
        <v>7094</v>
      </c>
      <c r="F2346" s="4" t="str">
        <f>IFERROR(IF(VALUE(LEFT($E2346,5))&gt;50000,"",_xlfn.XLOOKUP(IF(VALUE(LEFT($E2346,2))&gt;9,VALUE(LEFT($E2346,2)),"0"&amp;VALUE(LEFT($E2346,2))),Sheet1!$E:$E,Sheet1!$F:$F)),"")</f>
        <v>神奈川県</v>
      </c>
      <c r="G2346" s="4" t="str">
        <f t="shared" si="73"/>
        <v>公立</v>
      </c>
      <c r="H2346" s="7" t="str">
        <f>IF($D2346="上記以外の高等学校等",_xlfn.XLOOKUP(IF(VALUE(LEFT($E2346,2))&gt;10,VALUE(LEFT($E2346,2)),"0"&amp;VALUE(LEFT($E2346,2))),Sheet1!$E:$E,Sheet1!$F:$F)&amp;"所在の"&amp;$D2346,IF(OR($B2346=1,$B2346=2),$D2346&amp;$C2346,IF($B2346=3,$D2346&amp;"学校",IF($B2346=6,_xlfn.TEXTBEFORE($D2346,"高専")&amp;$C2346,IF($B2346=8,$C2346&amp;"（"&amp;$D2346&amp;"）",IF($B2346=9,$D2346,""))))))</f>
        <v>東俣野特別支援学校</v>
      </c>
    </row>
    <row r="2347" spans="1:8">
      <c r="A2347" s="4">
        <v>3</v>
      </c>
      <c r="B2347" s="7">
        <v>3</v>
      </c>
      <c r="C2347" s="7" t="str">
        <f t="shared" si="72"/>
        <v>特別支援学校</v>
      </c>
      <c r="D2347" s="7" t="s">
        <v>7091</v>
      </c>
      <c r="E2347" s="8" t="s">
        <v>7092</v>
      </c>
      <c r="F2347" s="4" t="str">
        <f>IFERROR(IF(VALUE(LEFT($E2347,5))&gt;50000,"",_xlfn.XLOOKUP(IF(VALUE(LEFT($E2347,2))&gt;9,VALUE(LEFT($E2347,2)),"0"&amp;VALUE(LEFT($E2347,2))),Sheet1!$E:$E,Sheet1!$F:$F)),"")</f>
        <v>神奈川県</v>
      </c>
      <c r="G2347" s="4" t="str">
        <f t="shared" si="73"/>
        <v>公立</v>
      </c>
      <c r="H2347" s="7" t="str">
        <f>IF($D2347="上記以外の高等学校等",_xlfn.XLOOKUP(IF(VALUE(LEFT($E2347,2))&gt;10,VALUE(LEFT($E2347,2)),"0"&amp;VALUE(LEFT($E2347,2))),Sheet1!$E:$E,Sheet1!$F:$F)&amp;"所在の"&amp;$D2347,IF(OR($B2347=1,$B2347=2),$D2347&amp;$C2347,IF($B2347=3,$D2347&amp;"学校",IF($B2347=6,_xlfn.TEXTBEFORE($D2347,"高専")&amp;$C2347,IF($B2347=8,$C2347&amp;"（"&amp;$D2347&amp;"）",IF($B2347=9,$D2347,""))))))</f>
        <v>若葉台特別支援学校</v>
      </c>
    </row>
    <row r="2348" spans="1:8">
      <c r="A2348" s="4">
        <v>2</v>
      </c>
      <c r="B2348" s="7">
        <v>3</v>
      </c>
      <c r="C2348" s="7" t="str">
        <f t="shared" si="72"/>
        <v>特別支援学校</v>
      </c>
      <c r="D2348" s="7" t="s">
        <v>7089</v>
      </c>
      <c r="E2348" s="8" t="s">
        <v>7090</v>
      </c>
      <c r="F2348" s="4" t="str">
        <f>IFERROR(IF(VALUE(LEFT($E2348,5))&gt;50000,"",_xlfn.XLOOKUP(IF(VALUE(LEFT($E2348,2))&gt;9,VALUE(LEFT($E2348,2)),"0"&amp;VALUE(LEFT($E2348,2))),Sheet1!$E:$E,Sheet1!$F:$F)),"")</f>
        <v>神奈川県</v>
      </c>
      <c r="G2348" s="4" t="str">
        <f t="shared" si="73"/>
        <v>公立</v>
      </c>
      <c r="H2348" s="7" t="str">
        <f>IF($D2348="上記以外の高等学校等",_xlfn.XLOOKUP(IF(VALUE(LEFT($E2348,2))&gt;10,VALUE(LEFT($E2348,2)),"0"&amp;VALUE(LEFT($E2348,2))),Sheet1!$E:$E,Sheet1!$F:$F)&amp;"所在の"&amp;$D2348,IF(OR($B2348=1,$B2348=2),$D2348&amp;$C2348,IF($B2348=3,$D2348&amp;"学校",IF($B2348=6,_xlfn.TEXTBEFORE($D2348,"高専")&amp;$C2348,IF($B2348=8,$C2348&amp;"（"&amp;$D2348&amp;"）",IF($B2348=9,$D2348,""))))))</f>
        <v>相模原中央支援学校</v>
      </c>
    </row>
    <row r="2349" spans="1:8">
      <c r="A2349" s="4">
        <v>2</v>
      </c>
      <c r="B2349" s="7">
        <v>3</v>
      </c>
      <c r="C2349" s="7" t="str">
        <f t="shared" si="72"/>
        <v>特別支援学校</v>
      </c>
      <c r="D2349" s="7" t="s">
        <v>7087</v>
      </c>
      <c r="E2349" s="8" t="s">
        <v>7088</v>
      </c>
      <c r="F2349" s="4" t="str">
        <f>IFERROR(IF(VALUE(LEFT($E2349,5))&gt;50000,"",_xlfn.XLOOKUP(IF(VALUE(LEFT($E2349,2))&gt;9,VALUE(LEFT($E2349,2)),"0"&amp;VALUE(LEFT($E2349,2))),Sheet1!$E:$E,Sheet1!$F:$F)),"")</f>
        <v>神奈川県</v>
      </c>
      <c r="G2349" s="4" t="str">
        <f t="shared" si="73"/>
        <v>公立</v>
      </c>
      <c r="H2349" s="7" t="str">
        <f>IF($D2349="上記以外の高等学校等",_xlfn.XLOOKUP(IF(VALUE(LEFT($E2349,2))&gt;10,VALUE(LEFT($E2349,2)),"0"&amp;VALUE(LEFT($E2349,2))),Sheet1!$E:$E,Sheet1!$F:$F)&amp;"所在の"&amp;$D2349,IF(OR($B2349=1,$B2349=2),$D2349&amp;$C2349,IF($B2349=3,$D2349&amp;"学校",IF($B2349=6,_xlfn.TEXTBEFORE($D2349,"高専")&amp;$C2349,IF($B2349=8,$C2349&amp;"（"&amp;$D2349&amp;"）",IF($B2349=9,$D2349,""))))))</f>
        <v>えびな支援学校</v>
      </c>
    </row>
    <row r="2350" spans="1:8">
      <c r="A2350" s="4">
        <v>3</v>
      </c>
      <c r="B2350" s="7">
        <v>3</v>
      </c>
      <c r="C2350" s="7" t="str">
        <f t="shared" si="72"/>
        <v>特別支援学校</v>
      </c>
      <c r="D2350" s="7" t="s">
        <v>7085</v>
      </c>
      <c r="E2350" s="8" t="s">
        <v>7086</v>
      </c>
      <c r="F2350" s="4" t="str">
        <f>IFERROR(IF(VALUE(LEFT($E2350,5))&gt;50000,"",_xlfn.XLOOKUP(IF(VALUE(LEFT($E2350,2))&gt;9,VALUE(LEFT($E2350,2)),"0"&amp;VALUE(LEFT($E2350,2))),Sheet1!$E:$E,Sheet1!$F:$F)),"")</f>
        <v>神奈川県</v>
      </c>
      <c r="G2350" s="4" t="str">
        <f t="shared" si="73"/>
        <v>公立</v>
      </c>
      <c r="H2350" s="7" t="str">
        <f>IF($D2350="上記以外の高等学校等",_xlfn.XLOOKUP(IF(VALUE(LEFT($E2350,2))&gt;10,VALUE(LEFT($E2350,2)),"0"&amp;VALUE(LEFT($E2350,2))),Sheet1!$E:$E,Sheet1!$F:$F)&amp;"所在の"&amp;$D2350,IF(OR($B2350=1,$B2350=2),$D2350&amp;$C2350,IF($B2350=3,$D2350&amp;"学校",IF($B2350=6,_xlfn.TEXTBEFORE($D2350,"高専")&amp;$C2350,IF($B2350=8,$C2350&amp;"（"&amp;$D2350&amp;"）",IF($B2350=9,$D2350,""))))))</f>
        <v>左近山特別支援学校</v>
      </c>
    </row>
    <row r="2351" spans="1:8">
      <c r="A2351" s="4">
        <v>2</v>
      </c>
      <c r="B2351" s="7">
        <v>3</v>
      </c>
      <c r="C2351" s="7" t="str">
        <f t="shared" si="72"/>
        <v>特別支援学校</v>
      </c>
      <c r="D2351" s="7" t="s">
        <v>7083</v>
      </c>
      <c r="E2351" s="8" t="s">
        <v>7084</v>
      </c>
      <c r="F2351" s="4" t="str">
        <f>IFERROR(IF(VALUE(LEFT($E2351,5))&gt;50000,"",_xlfn.XLOOKUP(IF(VALUE(LEFT($E2351,2))&gt;9,VALUE(LEFT($E2351,2)),"0"&amp;VALUE(LEFT($E2351,2))),Sheet1!$E:$E,Sheet1!$F:$F)),"")</f>
        <v>神奈川県</v>
      </c>
      <c r="G2351" s="4" t="str">
        <f t="shared" si="73"/>
        <v>公立</v>
      </c>
      <c r="H2351" s="7" t="str">
        <f>IF($D2351="上記以外の高等学校等",_xlfn.XLOOKUP(IF(VALUE(LEFT($E2351,2))&gt;10,VALUE(LEFT($E2351,2)),"0"&amp;VALUE(LEFT($E2351,2))),Sheet1!$E:$E,Sheet1!$F:$F)&amp;"所在の"&amp;$D2351,IF(OR($B2351=1,$B2351=2),$D2351&amp;$C2351,IF($B2351=3,$D2351&amp;"学校",IF($B2351=6,_xlfn.TEXTBEFORE($D2351,"高専")&amp;$C2351,IF($B2351=8,$C2351&amp;"（"&amp;$D2351&amp;"）",IF($B2351=9,$D2351,""))))))</f>
        <v>あおば支援学校</v>
      </c>
    </row>
    <row r="2352" spans="1:8">
      <c r="A2352" s="4">
        <v>3</v>
      </c>
      <c r="B2352" s="7">
        <v>3</v>
      </c>
      <c r="C2352" s="7" t="str">
        <f t="shared" si="72"/>
        <v>特別支援学校</v>
      </c>
      <c r="D2352" s="7" t="s">
        <v>7081</v>
      </c>
      <c r="E2352" s="8" t="s">
        <v>7082</v>
      </c>
      <c r="F2352" s="4" t="str">
        <f>IFERROR(IF(VALUE(LEFT($E2352,5))&gt;50000,"",_xlfn.XLOOKUP(IF(VALUE(LEFT($E2352,2))&gt;9,VALUE(LEFT($E2352,2)),"0"&amp;VALUE(LEFT($E2352,2))),Sheet1!$E:$E,Sheet1!$F:$F)),"")</f>
        <v>神奈川県</v>
      </c>
      <c r="G2352" s="4" t="str">
        <f t="shared" si="73"/>
        <v>公立</v>
      </c>
      <c r="H2352" s="7" t="str">
        <f>IF($D2352="上記以外の高等学校等",_xlfn.XLOOKUP(IF(VALUE(LEFT($E2352,2))&gt;10,VALUE(LEFT($E2352,2)),"0"&amp;VALUE(LEFT($E2352,2))),Sheet1!$E:$E,Sheet1!$F:$F)&amp;"所在の"&amp;$D2352,IF(OR($B2352=1,$B2352=2),$D2352&amp;$C2352,IF($B2352=3,$D2352&amp;"学校",IF($B2352=6,_xlfn.TEXTBEFORE($D2352,"高専")&amp;$C2352,IF($B2352=8,$C2352&amp;"（"&amp;$D2352&amp;"）",IF($B2352=9,$D2352,""))))))</f>
        <v>北綱島特別支援学校</v>
      </c>
    </row>
    <row r="2353" spans="1:8">
      <c r="A2353" s="4">
        <v>3</v>
      </c>
      <c r="B2353" s="7">
        <v>3</v>
      </c>
      <c r="C2353" s="7" t="str">
        <f t="shared" si="72"/>
        <v>特別支援学校</v>
      </c>
      <c r="D2353" s="7" t="s">
        <v>7079</v>
      </c>
      <c r="E2353" s="8" t="s">
        <v>7080</v>
      </c>
      <c r="F2353" s="4" t="str">
        <f>IFERROR(IF(VALUE(LEFT($E2353,5))&gt;50000,"",_xlfn.XLOOKUP(IF(VALUE(LEFT($E2353,2))&gt;9,VALUE(LEFT($E2353,2)),"0"&amp;VALUE(LEFT($E2353,2))),Sheet1!$E:$E,Sheet1!$F:$F)),"")</f>
        <v>神奈川県</v>
      </c>
      <c r="G2353" s="4" t="str">
        <f t="shared" si="73"/>
        <v>公立</v>
      </c>
      <c r="H2353" s="7" t="str">
        <f>IF($D2353="上記以外の高等学校等",_xlfn.XLOOKUP(IF(VALUE(LEFT($E2353,2))&gt;10,VALUE(LEFT($E2353,2)),"0"&amp;VALUE(LEFT($E2353,2))),Sheet1!$E:$E,Sheet1!$F:$F)&amp;"所在の"&amp;$D2353,IF(OR($B2353=1,$B2353=2),$D2353&amp;$C2353,IF($B2353=3,$D2353&amp;"学校",IF($B2353=6,_xlfn.TEXTBEFORE($D2353,"高専")&amp;$C2353,IF($B2353=8,$C2353&amp;"（"&amp;$D2353&amp;"）",IF($B2353=9,$D2353,""))))))</f>
        <v>藤沢市立白浜養護学校</v>
      </c>
    </row>
    <row r="2354" spans="1:8">
      <c r="A2354" s="4">
        <v>2</v>
      </c>
      <c r="B2354" s="7">
        <v>3</v>
      </c>
      <c r="C2354" s="7" t="str">
        <f t="shared" si="72"/>
        <v>特別支援学校</v>
      </c>
      <c r="D2354" s="7" t="s">
        <v>7077</v>
      </c>
      <c r="E2354" s="8" t="s">
        <v>7078</v>
      </c>
      <c r="F2354" s="4" t="str">
        <f>IFERROR(IF(VALUE(LEFT($E2354,5))&gt;50000,"",_xlfn.XLOOKUP(IF(VALUE(LEFT($E2354,2))&gt;9,VALUE(LEFT($E2354,2)),"0"&amp;VALUE(LEFT($E2354,2))),Sheet1!$E:$E,Sheet1!$F:$F)),"")</f>
        <v>神奈川県</v>
      </c>
      <c r="G2354" s="4" t="str">
        <f t="shared" si="73"/>
        <v>公立</v>
      </c>
      <c r="H2354" s="7" t="str">
        <f>IF($D2354="上記以外の高等学校等",_xlfn.XLOOKUP(IF(VALUE(LEFT($E2354,2))&gt;10,VALUE(LEFT($E2354,2)),"0"&amp;VALUE(LEFT($E2354,2))),Sheet1!$E:$E,Sheet1!$F:$F)&amp;"所在の"&amp;$D2354,IF(OR($B2354=1,$B2354=2),$D2354&amp;$C2354,IF($B2354=3,$D2354&amp;"学校",IF($B2354=6,_xlfn.TEXTBEFORE($D2354,"高専")&amp;$C2354,IF($B2354=8,$C2354&amp;"（"&amp;$D2354&amp;"）",IF($B2354=9,$D2354,""))))))</f>
        <v>茅ケ崎支援学校</v>
      </c>
    </row>
    <row r="2355" spans="1:8">
      <c r="A2355" s="4">
        <v>2</v>
      </c>
      <c r="B2355" s="7">
        <v>3</v>
      </c>
      <c r="C2355" s="7" t="str">
        <f t="shared" si="72"/>
        <v>特別支援学校</v>
      </c>
      <c r="D2355" s="7" t="s">
        <v>7075</v>
      </c>
      <c r="E2355" s="8" t="s">
        <v>7076</v>
      </c>
      <c r="F2355" s="4" t="str">
        <f>IFERROR(IF(VALUE(LEFT($E2355,5))&gt;50000,"",_xlfn.XLOOKUP(IF(VALUE(LEFT($E2355,2))&gt;9,VALUE(LEFT($E2355,2)),"0"&amp;VALUE(LEFT($E2355,2))),Sheet1!$E:$E,Sheet1!$F:$F)),"")</f>
        <v>神奈川県</v>
      </c>
      <c r="G2355" s="4" t="str">
        <f t="shared" si="73"/>
        <v>公立</v>
      </c>
      <c r="H2355" s="7" t="str">
        <f>IF($D2355="上記以外の高等学校等",_xlfn.XLOOKUP(IF(VALUE(LEFT($E2355,2))&gt;10,VALUE(LEFT($E2355,2)),"0"&amp;VALUE(LEFT($E2355,2))),Sheet1!$E:$E,Sheet1!$F:$F)&amp;"所在の"&amp;$D2355,IF(OR($B2355=1,$B2355=2),$D2355&amp;$C2355,IF($B2355=3,$D2355&amp;"学校",IF($B2355=6,_xlfn.TEXTBEFORE($D2355,"高専")&amp;$C2355,IF($B2355=8,$C2355&amp;"（"&amp;$D2355&amp;"）",IF($B2355=9,$D2355,""))))))</f>
        <v>秦野支援学校</v>
      </c>
    </row>
    <row r="2356" spans="1:8">
      <c r="A2356" s="4">
        <v>2</v>
      </c>
      <c r="B2356" s="7">
        <v>3</v>
      </c>
      <c r="C2356" s="7" t="str">
        <f t="shared" si="72"/>
        <v>特別支援学校</v>
      </c>
      <c r="D2356" s="7" t="s">
        <v>7073</v>
      </c>
      <c r="E2356" s="8" t="s">
        <v>7074</v>
      </c>
      <c r="F2356" s="4" t="str">
        <f>IFERROR(IF(VALUE(LEFT($E2356,5))&gt;50000,"",_xlfn.XLOOKUP(IF(VALUE(LEFT($E2356,2))&gt;9,VALUE(LEFT($E2356,2)),"0"&amp;VALUE(LEFT($E2356,2))),Sheet1!$E:$E,Sheet1!$F:$F)),"")</f>
        <v>神奈川県</v>
      </c>
      <c r="G2356" s="4" t="str">
        <f t="shared" si="73"/>
        <v>公立</v>
      </c>
      <c r="H2356" s="7" t="str">
        <f>IF($D2356="上記以外の高等学校等",_xlfn.XLOOKUP(IF(VALUE(LEFT($E2356,2))&gt;10,VALUE(LEFT($E2356,2)),"0"&amp;VALUE(LEFT($E2356,2))),Sheet1!$E:$E,Sheet1!$F:$F)&amp;"所在の"&amp;$D2356,IF(OR($B2356=1,$B2356=2),$D2356&amp;$C2356,IF($B2356=3,$D2356&amp;"学校",IF($B2356=6,_xlfn.TEXTBEFORE($D2356,"高専")&amp;$C2356,IF($B2356=8,$C2356&amp;"（"&amp;$D2356&amp;"）",IF($B2356=9,$D2356,""))))))</f>
        <v>横浜南支援学校</v>
      </c>
    </row>
    <row r="2357" spans="1:8">
      <c r="A2357" s="4">
        <v>2</v>
      </c>
      <c r="B2357" s="7">
        <v>3</v>
      </c>
      <c r="C2357" s="7" t="str">
        <f t="shared" si="72"/>
        <v>特別支援学校</v>
      </c>
      <c r="D2357" s="7" t="s">
        <v>7071</v>
      </c>
      <c r="E2357" s="8" t="s">
        <v>7072</v>
      </c>
      <c r="F2357" s="4" t="str">
        <f>IFERROR(IF(VALUE(LEFT($E2357,5))&gt;50000,"",_xlfn.XLOOKUP(IF(VALUE(LEFT($E2357,2))&gt;9,VALUE(LEFT($E2357,2)),"0"&amp;VALUE(LEFT($E2357,2))),Sheet1!$E:$E,Sheet1!$F:$F)),"")</f>
        <v>神奈川県</v>
      </c>
      <c r="G2357" s="4" t="str">
        <f t="shared" si="73"/>
        <v>公立</v>
      </c>
      <c r="H2357" s="7" t="str">
        <f>IF($D2357="上記以外の高等学校等",_xlfn.XLOOKUP(IF(VALUE(LEFT($E2357,2))&gt;10,VALUE(LEFT($E2357,2)),"0"&amp;VALUE(LEFT($E2357,2))),Sheet1!$E:$E,Sheet1!$F:$F)&amp;"所在の"&amp;$D2357,IF(OR($B2357=1,$B2357=2),$D2357&amp;$C2357,IF($B2357=3,$D2357&amp;"学校",IF($B2357=6,_xlfn.TEXTBEFORE($D2357,"高専")&amp;$C2357,IF($B2357=8,$C2357&amp;"（"&amp;$D2357&amp;"）",IF($B2357=9,$D2357,""))))))</f>
        <v>津久井支援学校</v>
      </c>
    </row>
    <row r="2358" spans="1:8">
      <c r="A2358" s="4">
        <v>2</v>
      </c>
      <c r="B2358" s="7">
        <v>3</v>
      </c>
      <c r="C2358" s="7" t="str">
        <f t="shared" si="72"/>
        <v>特別支援学校</v>
      </c>
      <c r="D2358" s="7" t="s">
        <v>7069</v>
      </c>
      <c r="E2358" s="8" t="s">
        <v>7070</v>
      </c>
      <c r="F2358" s="4" t="str">
        <f>IFERROR(IF(VALUE(LEFT($E2358,5))&gt;50000,"",_xlfn.XLOOKUP(IF(VALUE(LEFT($E2358,2))&gt;9,VALUE(LEFT($E2358,2)),"0"&amp;VALUE(LEFT($E2358,2))),Sheet1!$E:$E,Sheet1!$F:$F)),"")</f>
        <v>神奈川県</v>
      </c>
      <c r="G2358" s="4" t="str">
        <f t="shared" si="73"/>
        <v>公立</v>
      </c>
      <c r="H2358" s="7" t="str">
        <f>IF($D2358="上記以外の高等学校等",_xlfn.XLOOKUP(IF(VALUE(LEFT($E2358,2))&gt;10,VALUE(LEFT($E2358,2)),"0"&amp;VALUE(LEFT($E2358,2))),Sheet1!$E:$E,Sheet1!$F:$F)&amp;"所在の"&amp;$D2358,IF(OR($B2358=1,$B2358=2),$D2358&amp;$C2358,IF($B2358=3,$D2358&amp;"学校",IF($B2358=6,_xlfn.TEXTBEFORE($D2358,"高専")&amp;$C2358,IF($B2358=8,$C2358&amp;"（"&amp;$D2358&amp;"）",IF($B2358=9,$D2358,""))))))</f>
        <v>麻生支援学校</v>
      </c>
    </row>
    <row r="2359" spans="1:8">
      <c r="A2359" s="4">
        <v>3</v>
      </c>
      <c r="B2359" s="7">
        <v>3</v>
      </c>
      <c r="C2359" s="7" t="str">
        <f t="shared" si="72"/>
        <v>特別支援学校</v>
      </c>
      <c r="D2359" s="7" t="s">
        <v>7067</v>
      </c>
      <c r="E2359" s="8" t="s">
        <v>7068</v>
      </c>
      <c r="F2359" s="4" t="str">
        <f>IFERROR(IF(VALUE(LEFT($E2359,5))&gt;50000,"",_xlfn.XLOOKUP(IF(VALUE(LEFT($E2359,2))&gt;9,VALUE(LEFT($E2359,2)),"0"&amp;VALUE(LEFT($E2359,2))),Sheet1!$E:$E,Sheet1!$F:$F)),"")</f>
        <v>神奈川県</v>
      </c>
      <c r="G2359" s="4" t="str">
        <f t="shared" si="73"/>
        <v>公立</v>
      </c>
      <c r="H2359" s="7" t="str">
        <f>IF($D2359="上記以外の高等学校等",_xlfn.XLOOKUP(IF(VALUE(LEFT($E2359,2))&gt;10,VALUE(LEFT($E2359,2)),"0"&amp;VALUE(LEFT($E2359,2))),Sheet1!$E:$E,Sheet1!$F:$F)&amp;"所在の"&amp;$D2359,IF(OR($B2359=1,$B2359=2),$D2359&amp;$C2359,IF($B2359=3,$D2359&amp;"学校",IF($B2359=6,_xlfn.TEXTBEFORE($D2359,"高専")&amp;$C2359,IF($B2359=8,$C2359&amp;"（"&amp;$D2359&amp;"）",IF($B2359=9,$D2359,""))))))</f>
        <v>二つ橋高等特別支援学校</v>
      </c>
    </row>
    <row r="2360" spans="1:8">
      <c r="A2360" s="4">
        <v>2</v>
      </c>
      <c r="B2360" s="7">
        <v>3</v>
      </c>
      <c r="C2360" s="7" t="str">
        <f t="shared" si="72"/>
        <v>特別支援学校</v>
      </c>
      <c r="D2360" s="7" t="s">
        <v>7065</v>
      </c>
      <c r="E2360" s="8" t="s">
        <v>7066</v>
      </c>
      <c r="F2360" s="4" t="str">
        <f>IFERROR(IF(VALUE(LEFT($E2360,5))&gt;50000,"",_xlfn.XLOOKUP(IF(VALUE(LEFT($E2360,2))&gt;9,VALUE(LEFT($E2360,2)),"0"&amp;VALUE(LEFT($E2360,2))),Sheet1!$E:$E,Sheet1!$F:$F)),"")</f>
        <v>神奈川県</v>
      </c>
      <c r="G2360" s="4" t="str">
        <f t="shared" si="73"/>
        <v>公立</v>
      </c>
      <c r="H2360" s="7" t="str">
        <f>IF($D2360="上記以外の高等学校等",_xlfn.XLOOKUP(IF(VALUE(LEFT($E2360,2))&gt;10,VALUE(LEFT($E2360,2)),"0"&amp;VALUE(LEFT($E2360,2))),Sheet1!$E:$E,Sheet1!$F:$F)&amp;"所在の"&amp;$D2360,IF(OR($B2360=1,$B2360=2),$D2360&amp;$C2360,IF($B2360=3,$D2360&amp;"学校",IF($B2360=6,_xlfn.TEXTBEFORE($D2360,"高専")&amp;$C2360,IF($B2360=8,$C2360&amp;"（"&amp;$D2360&amp;"）",IF($B2360=9,$D2360,""))))))</f>
        <v>金沢支援学校</v>
      </c>
    </row>
    <row r="2361" spans="1:8">
      <c r="A2361" s="4">
        <v>2</v>
      </c>
      <c r="B2361" s="7">
        <v>3</v>
      </c>
      <c r="C2361" s="7" t="str">
        <f t="shared" si="72"/>
        <v>特別支援学校</v>
      </c>
      <c r="D2361" s="7" t="s">
        <v>7063</v>
      </c>
      <c r="E2361" s="8" t="s">
        <v>7064</v>
      </c>
      <c r="F2361" s="4" t="str">
        <f>IFERROR(IF(VALUE(LEFT($E2361,5))&gt;50000,"",_xlfn.XLOOKUP(IF(VALUE(LEFT($E2361,2))&gt;9,VALUE(LEFT($E2361,2)),"0"&amp;VALUE(LEFT($E2361,2))),Sheet1!$E:$E,Sheet1!$F:$F)),"")</f>
        <v>神奈川県</v>
      </c>
      <c r="G2361" s="4" t="str">
        <f t="shared" si="73"/>
        <v>公立</v>
      </c>
      <c r="H2361" s="7" t="str">
        <f>IF($D2361="上記以外の高等学校等",_xlfn.XLOOKUP(IF(VALUE(LEFT($E2361,2))&gt;10,VALUE(LEFT($E2361,2)),"0"&amp;VALUE(LEFT($E2361,2))),Sheet1!$E:$E,Sheet1!$F:$F)&amp;"所在の"&amp;$D2361,IF(OR($B2361=1,$B2361=2),$D2361&amp;$C2361,IF($B2361=3,$D2361&amp;"学校",IF($B2361=6,_xlfn.TEXTBEFORE($D2361,"高専")&amp;$C2361,IF($B2361=8,$C2361&amp;"（"&amp;$D2361&amp;"）",IF($B2361=9,$D2361,""))))))</f>
        <v>横浜ひなたやま支援学校</v>
      </c>
    </row>
    <row r="2362" spans="1:8">
      <c r="A2362" s="4">
        <v>2</v>
      </c>
      <c r="B2362" s="7">
        <v>3</v>
      </c>
      <c r="C2362" s="7" t="str">
        <f t="shared" si="72"/>
        <v>特別支援学校</v>
      </c>
      <c r="D2362" s="7" t="s">
        <v>7061</v>
      </c>
      <c r="E2362" s="8" t="s">
        <v>7062</v>
      </c>
      <c r="F2362" s="4" t="str">
        <f>IFERROR(IF(VALUE(LEFT($E2362,5))&gt;50000,"",_xlfn.XLOOKUP(IF(VALUE(LEFT($E2362,2))&gt;9,VALUE(LEFT($E2362,2)),"0"&amp;VALUE(LEFT($E2362,2))),Sheet1!$E:$E,Sheet1!$F:$F)),"")</f>
        <v>神奈川県</v>
      </c>
      <c r="G2362" s="4" t="str">
        <f t="shared" si="73"/>
        <v>公立</v>
      </c>
      <c r="H2362" s="7" t="str">
        <f>IF($D2362="上記以外の高等学校等",_xlfn.XLOOKUP(IF(VALUE(LEFT($E2362,2))&gt;10,VALUE(LEFT($E2362,2)),"0"&amp;VALUE(LEFT($E2362,2))),Sheet1!$E:$E,Sheet1!$F:$F)&amp;"所在の"&amp;$D2362,IF(OR($B2362=1,$B2362=2),$D2362&amp;$C2362,IF($B2362=3,$D2362&amp;"学校",IF($B2362=6,_xlfn.TEXTBEFORE($D2362,"高専")&amp;$C2362,IF($B2362=8,$C2362&amp;"（"&amp;$D2362&amp;"）",IF($B2362=9,$D2362,""))))))</f>
        <v>平塚盲学校</v>
      </c>
    </row>
    <row r="2363" spans="1:8">
      <c r="A2363" s="4">
        <v>2</v>
      </c>
      <c r="B2363" s="7">
        <v>3</v>
      </c>
      <c r="C2363" s="7" t="str">
        <f t="shared" si="72"/>
        <v>特別支援学校</v>
      </c>
      <c r="D2363" s="7" t="s">
        <v>7059</v>
      </c>
      <c r="E2363" s="8" t="s">
        <v>7060</v>
      </c>
      <c r="F2363" s="4" t="str">
        <f>IFERROR(IF(VALUE(LEFT($E2363,5))&gt;50000,"",_xlfn.XLOOKUP(IF(VALUE(LEFT($E2363,2))&gt;9,VALUE(LEFT($E2363,2)),"0"&amp;VALUE(LEFT($E2363,2))),Sheet1!$E:$E,Sheet1!$F:$F)),"")</f>
        <v>神奈川県</v>
      </c>
      <c r="G2363" s="4" t="str">
        <f t="shared" si="73"/>
        <v>公立</v>
      </c>
      <c r="H2363" s="7" t="str">
        <f>IF($D2363="上記以外の高等学校等",_xlfn.XLOOKUP(IF(VALUE(LEFT($E2363,2))&gt;10,VALUE(LEFT($E2363,2)),"0"&amp;VALUE(LEFT($E2363,2))),Sheet1!$E:$E,Sheet1!$F:$F)&amp;"所在の"&amp;$D2363,IF(OR($B2363=1,$B2363=2),$D2363&amp;$C2363,IF($B2363=3,$D2363&amp;"学校",IF($B2363=6,_xlfn.TEXTBEFORE($D2363,"高専")&amp;$C2363,IF($B2363=8,$C2363&amp;"（"&amp;$D2363&amp;"）",IF($B2363=9,$D2363,""))))))</f>
        <v>平塚ろう学校</v>
      </c>
    </row>
    <row r="2364" spans="1:8">
      <c r="A2364" s="4">
        <v>2</v>
      </c>
      <c r="B2364" s="7">
        <v>3</v>
      </c>
      <c r="C2364" s="7" t="str">
        <f t="shared" si="72"/>
        <v>特別支援学校</v>
      </c>
      <c r="D2364" s="7" t="s">
        <v>7057</v>
      </c>
      <c r="E2364" s="8" t="s">
        <v>7058</v>
      </c>
      <c r="F2364" s="4" t="str">
        <f>IFERROR(IF(VALUE(LEFT($E2364,5))&gt;50000,"",_xlfn.XLOOKUP(IF(VALUE(LEFT($E2364,2))&gt;9,VALUE(LEFT($E2364,2)),"0"&amp;VALUE(LEFT($E2364,2))),Sheet1!$E:$E,Sheet1!$F:$F)),"")</f>
        <v>神奈川県</v>
      </c>
      <c r="G2364" s="4" t="str">
        <f t="shared" si="73"/>
        <v>公立</v>
      </c>
      <c r="H2364" s="7" t="str">
        <f>IF($D2364="上記以外の高等学校等",_xlfn.XLOOKUP(IF(VALUE(LEFT($E2364,2))&gt;10,VALUE(LEFT($E2364,2)),"0"&amp;VALUE(LEFT($E2364,2))),Sheet1!$E:$E,Sheet1!$F:$F)&amp;"所在の"&amp;$D2364,IF(OR($B2364=1,$B2364=2),$D2364&amp;$C2364,IF($B2364=3,$D2364&amp;"学校",IF($B2364=6,_xlfn.TEXTBEFORE($D2364,"高専")&amp;$C2364,IF($B2364=8,$C2364&amp;"（"&amp;$D2364&amp;"）",IF($B2364=9,$D2364,""))))))</f>
        <v>瀬谷支援学校</v>
      </c>
    </row>
    <row r="2365" spans="1:8">
      <c r="A2365" s="4">
        <v>2</v>
      </c>
      <c r="B2365" s="7">
        <v>3</v>
      </c>
      <c r="C2365" s="7" t="str">
        <f t="shared" si="72"/>
        <v>特別支援学校</v>
      </c>
      <c r="D2365" s="7" t="s">
        <v>7055</v>
      </c>
      <c r="E2365" s="8" t="s">
        <v>7056</v>
      </c>
      <c r="F2365" s="4" t="str">
        <f>IFERROR(IF(VALUE(LEFT($E2365,5))&gt;50000,"",_xlfn.XLOOKUP(IF(VALUE(LEFT($E2365,2))&gt;9,VALUE(LEFT($E2365,2)),"0"&amp;VALUE(LEFT($E2365,2))),Sheet1!$E:$E,Sheet1!$F:$F)),"")</f>
        <v>神奈川県</v>
      </c>
      <c r="G2365" s="4" t="str">
        <f t="shared" si="73"/>
        <v>公立</v>
      </c>
      <c r="H2365" s="7" t="str">
        <f>IF($D2365="上記以外の高等学校等",_xlfn.XLOOKUP(IF(VALUE(LEFT($E2365,2))&gt;10,VALUE(LEFT($E2365,2)),"0"&amp;VALUE(LEFT($E2365,2))),Sheet1!$E:$E,Sheet1!$F:$F)&amp;"所在の"&amp;$D2365,IF(OR($B2365=1,$B2365=2),$D2365&amp;$C2365,IF($B2365=3,$D2365&amp;"学校",IF($B2365=6,_xlfn.TEXTBEFORE($D2365,"高専")&amp;$C2365,IF($B2365=8,$C2365&amp;"（"&amp;$D2365&amp;"）",IF($B2365=9,$D2365,""))))))</f>
        <v>三ツ境支援学校</v>
      </c>
    </row>
    <row r="2366" spans="1:8">
      <c r="A2366" s="4">
        <v>2</v>
      </c>
      <c r="B2366" s="7">
        <v>3</v>
      </c>
      <c r="C2366" s="7" t="str">
        <f t="shared" si="72"/>
        <v>特別支援学校</v>
      </c>
      <c r="D2366" s="7" t="s">
        <v>7053</v>
      </c>
      <c r="E2366" s="8" t="s">
        <v>7054</v>
      </c>
      <c r="F2366" s="4" t="str">
        <f>IFERROR(IF(VALUE(LEFT($E2366,5))&gt;50000,"",_xlfn.XLOOKUP(IF(VALUE(LEFT($E2366,2))&gt;9,VALUE(LEFT($E2366,2)),"0"&amp;VALUE(LEFT($E2366,2))),Sheet1!$E:$E,Sheet1!$F:$F)),"")</f>
        <v>神奈川県</v>
      </c>
      <c r="G2366" s="4" t="str">
        <f t="shared" si="73"/>
        <v>公立</v>
      </c>
      <c r="H2366" s="7" t="str">
        <f>IF($D2366="上記以外の高等学校等",_xlfn.XLOOKUP(IF(VALUE(LEFT($E2366,2))&gt;10,VALUE(LEFT($E2366,2)),"0"&amp;VALUE(LEFT($E2366,2))),Sheet1!$E:$E,Sheet1!$F:$F)&amp;"所在の"&amp;$D2366,IF(OR($B2366=1,$B2366=2),$D2366&amp;$C2366,IF($B2366=3,$D2366&amp;"学校",IF($B2366=6,_xlfn.TEXTBEFORE($D2366,"高専")&amp;$C2366,IF($B2366=8,$C2366&amp;"（"&amp;$D2366&amp;"）",IF($B2366=9,$D2366,""))))))</f>
        <v>保土ケ谷支援学校</v>
      </c>
    </row>
    <row r="2367" spans="1:8">
      <c r="A2367" s="4">
        <v>2</v>
      </c>
      <c r="B2367" s="7">
        <v>3</v>
      </c>
      <c r="C2367" s="7" t="str">
        <f t="shared" si="72"/>
        <v>特別支援学校</v>
      </c>
      <c r="D2367" s="7" t="s">
        <v>7051</v>
      </c>
      <c r="E2367" s="8" t="s">
        <v>7052</v>
      </c>
      <c r="F2367" s="4" t="str">
        <f>IFERROR(IF(VALUE(LEFT($E2367,5))&gt;50000,"",_xlfn.XLOOKUP(IF(VALUE(LEFT($E2367,2))&gt;9,VALUE(LEFT($E2367,2)),"0"&amp;VALUE(LEFT($E2367,2))),Sheet1!$E:$E,Sheet1!$F:$F)),"")</f>
        <v>神奈川県</v>
      </c>
      <c r="G2367" s="4" t="str">
        <f t="shared" si="73"/>
        <v>公立</v>
      </c>
      <c r="H2367" s="7" t="str">
        <f>IF($D2367="上記以外の高等学校等",_xlfn.XLOOKUP(IF(VALUE(LEFT($E2367,2))&gt;10,VALUE(LEFT($E2367,2)),"0"&amp;VALUE(LEFT($E2367,2))),Sheet1!$E:$E,Sheet1!$F:$F)&amp;"所在の"&amp;$D2367,IF(OR($B2367=1,$B2367=2),$D2367&amp;$C2367,IF($B2367=3,$D2367&amp;"学校",IF($B2367=6,_xlfn.TEXTBEFORE($D2367,"高専")&amp;$C2367,IF($B2367=8,$C2367&amp;"（"&amp;$D2367&amp;"）",IF($B2367=9,$D2367,""))))))</f>
        <v>中原支援学校</v>
      </c>
    </row>
    <row r="2368" spans="1:8">
      <c r="A2368" s="4">
        <v>2</v>
      </c>
      <c r="B2368" s="7">
        <v>3</v>
      </c>
      <c r="C2368" s="7" t="str">
        <f t="shared" si="72"/>
        <v>特別支援学校</v>
      </c>
      <c r="D2368" s="7" t="s">
        <v>7049</v>
      </c>
      <c r="E2368" s="8" t="s">
        <v>7050</v>
      </c>
      <c r="F2368" s="4" t="str">
        <f>IFERROR(IF(VALUE(LEFT($E2368,5))&gt;50000,"",_xlfn.XLOOKUP(IF(VALUE(LEFT($E2368,2))&gt;9,VALUE(LEFT($E2368,2)),"0"&amp;VALUE(LEFT($E2368,2))),Sheet1!$E:$E,Sheet1!$F:$F)),"")</f>
        <v>神奈川県</v>
      </c>
      <c r="G2368" s="4" t="str">
        <f t="shared" si="73"/>
        <v>公立</v>
      </c>
      <c r="H2368" s="7" t="str">
        <f>IF($D2368="上記以外の高等学校等",_xlfn.XLOOKUP(IF(VALUE(LEFT($E2368,2))&gt;10,VALUE(LEFT($E2368,2)),"0"&amp;VALUE(LEFT($E2368,2))),Sheet1!$E:$E,Sheet1!$F:$F)&amp;"所在の"&amp;$D2368,IF(OR($B2368=1,$B2368=2),$D2368&amp;$C2368,IF($B2368=3,$D2368&amp;"学校",IF($B2368=6,_xlfn.TEXTBEFORE($D2368,"高専")&amp;$C2368,IF($B2368=8,$C2368&amp;"（"&amp;$D2368&amp;"）",IF($B2368=9,$D2368,""))))))</f>
        <v>武山支援学校</v>
      </c>
    </row>
    <row r="2369" spans="1:8">
      <c r="A2369" s="4">
        <v>2</v>
      </c>
      <c r="B2369" s="7">
        <v>3</v>
      </c>
      <c r="C2369" s="7" t="str">
        <f t="shared" si="72"/>
        <v>特別支援学校</v>
      </c>
      <c r="D2369" s="7" t="s">
        <v>7047</v>
      </c>
      <c r="E2369" s="8" t="s">
        <v>7048</v>
      </c>
      <c r="F2369" s="4" t="str">
        <f>IFERROR(IF(VALUE(LEFT($E2369,5))&gt;50000,"",_xlfn.XLOOKUP(IF(VALUE(LEFT($E2369,2))&gt;9,VALUE(LEFT($E2369,2)),"0"&amp;VALUE(LEFT($E2369,2))),Sheet1!$E:$E,Sheet1!$F:$F)),"")</f>
        <v>神奈川県</v>
      </c>
      <c r="G2369" s="4" t="str">
        <f t="shared" si="73"/>
        <v>公立</v>
      </c>
      <c r="H2369" s="7" t="str">
        <f>IF($D2369="上記以外の高等学校等",_xlfn.XLOOKUP(IF(VALUE(LEFT($E2369,2))&gt;10,VALUE(LEFT($E2369,2)),"0"&amp;VALUE(LEFT($E2369,2))),Sheet1!$E:$E,Sheet1!$F:$F)&amp;"所在の"&amp;$D2369,IF(OR($B2369=1,$B2369=2),$D2369&amp;$C2369,IF($B2369=3,$D2369&amp;"学校",IF($B2369=6,_xlfn.TEXTBEFORE($D2369,"高専")&amp;$C2369,IF($B2369=8,$C2369&amp;"（"&amp;$D2369&amp;"）",IF($B2369=9,$D2369,""))))))</f>
        <v>平塚支援学校</v>
      </c>
    </row>
    <row r="2370" spans="1:8">
      <c r="A2370" s="4">
        <v>2</v>
      </c>
      <c r="B2370" s="7">
        <v>3</v>
      </c>
      <c r="C2370" s="7" t="str">
        <f t="shared" si="72"/>
        <v>特別支援学校</v>
      </c>
      <c r="D2370" s="7" t="s">
        <v>7045</v>
      </c>
      <c r="E2370" s="8" t="s">
        <v>7046</v>
      </c>
      <c r="F2370" s="4" t="str">
        <f>IFERROR(IF(VALUE(LEFT($E2370,5))&gt;50000,"",_xlfn.XLOOKUP(IF(VALUE(LEFT($E2370,2))&gt;9,VALUE(LEFT($E2370,2)),"0"&amp;VALUE(LEFT($E2370,2))),Sheet1!$E:$E,Sheet1!$F:$F)),"")</f>
        <v>神奈川県</v>
      </c>
      <c r="G2370" s="4" t="str">
        <f t="shared" si="73"/>
        <v>公立</v>
      </c>
      <c r="H2370" s="7" t="str">
        <f>IF($D2370="上記以外の高等学校等",_xlfn.XLOOKUP(IF(VALUE(LEFT($E2370,2))&gt;10,VALUE(LEFT($E2370,2)),"0"&amp;VALUE(LEFT($E2370,2))),Sheet1!$E:$E,Sheet1!$F:$F)&amp;"所在の"&amp;$D2370,IF(OR($B2370=1,$B2370=2),$D2370&amp;$C2370,IF($B2370=3,$D2370&amp;"学校",IF($B2370=6,_xlfn.TEXTBEFORE($D2370,"高専")&amp;$C2370,IF($B2370=8,$C2370&amp;"（"&amp;$D2370&amp;"）",IF($B2370=9,$D2370,""))))))</f>
        <v>座間支援学校</v>
      </c>
    </row>
    <row r="2371" spans="1:8">
      <c r="A2371" s="4">
        <v>2</v>
      </c>
      <c r="B2371" s="7">
        <v>3</v>
      </c>
      <c r="C2371" s="7" t="str">
        <f t="shared" ref="C2371:C2434" si="74">IF($B2371=1,"高等学校",IF($B2371=2,"中等教育学校",IF($B2371=3,"特別支援学校",IF($B2371=6,"高等専門学校",IF($B2371=8,"高等学校卒業程度認定試験等","")))))</f>
        <v>特別支援学校</v>
      </c>
      <c r="D2371" s="7" t="s">
        <v>7043</v>
      </c>
      <c r="E2371" s="8" t="s">
        <v>7044</v>
      </c>
      <c r="F2371" s="4" t="str">
        <f>IFERROR(IF(VALUE(LEFT($E2371,5))&gt;50000,"",_xlfn.XLOOKUP(IF(VALUE(LEFT($E2371,2))&gt;9,VALUE(LEFT($E2371,2)),"0"&amp;VALUE(LEFT($E2371,2))),Sheet1!$E:$E,Sheet1!$F:$F)),"")</f>
        <v>神奈川県</v>
      </c>
      <c r="G2371" s="4" t="str">
        <f t="shared" ref="G2371:G2434" si="75">IF($A2371=1,"国立",IF($A2371=7,"私立",IF($A2371&lt;7,"公立","")))</f>
        <v>公立</v>
      </c>
      <c r="H2371" s="7" t="str">
        <f>IF($D2371="上記以外の高等学校等",_xlfn.XLOOKUP(IF(VALUE(LEFT($E2371,2))&gt;10,VALUE(LEFT($E2371,2)),"0"&amp;VALUE(LEFT($E2371,2))),Sheet1!$E:$E,Sheet1!$F:$F)&amp;"所在の"&amp;$D2371,IF(OR($B2371=1,$B2371=2),$D2371&amp;$C2371,IF($B2371=3,$D2371&amp;"学校",IF($B2371=6,_xlfn.TEXTBEFORE($D2371,"高専")&amp;$C2371,IF($B2371=8,$C2371&amp;"（"&amp;$D2371&amp;"）",IF($B2371=9,$D2371,""))))))</f>
        <v>相模原支援学校</v>
      </c>
    </row>
    <row r="2372" spans="1:8">
      <c r="A2372" s="4">
        <v>2</v>
      </c>
      <c r="B2372" s="7">
        <v>3</v>
      </c>
      <c r="C2372" s="7" t="str">
        <f t="shared" si="74"/>
        <v>特別支援学校</v>
      </c>
      <c r="D2372" s="7" t="s">
        <v>7041</v>
      </c>
      <c r="E2372" s="8" t="s">
        <v>7042</v>
      </c>
      <c r="F2372" s="4" t="str">
        <f>IFERROR(IF(VALUE(LEFT($E2372,5))&gt;50000,"",_xlfn.XLOOKUP(IF(VALUE(LEFT($E2372,2))&gt;9,VALUE(LEFT($E2372,2)),"0"&amp;VALUE(LEFT($E2372,2))),Sheet1!$E:$E,Sheet1!$F:$F)),"")</f>
        <v>神奈川県</v>
      </c>
      <c r="G2372" s="4" t="str">
        <f t="shared" si="75"/>
        <v>公立</v>
      </c>
      <c r="H2372" s="7" t="str">
        <f>IF($D2372="上記以外の高等学校等",_xlfn.XLOOKUP(IF(VALUE(LEFT($E2372,2))&gt;10,VALUE(LEFT($E2372,2)),"0"&amp;VALUE(LEFT($E2372,2))),Sheet1!$E:$E,Sheet1!$F:$F)&amp;"所在の"&amp;$D2372,IF(OR($B2372=1,$B2372=2),$D2372&amp;$C2372,IF($B2372=3,$D2372&amp;"学校",IF($B2372=6,_xlfn.TEXTBEFORE($D2372,"高専")&amp;$C2372,IF($B2372=8,$C2372&amp;"（"&amp;$D2372&amp;"）",IF($B2372=9,$D2372,""))))))</f>
        <v>鶴見支援学校</v>
      </c>
    </row>
    <row r="2373" spans="1:8">
      <c r="A2373" s="4">
        <v>2</v>
      </c>
      <c r="B2373" s="7">
        <v>3</v>
      </c>
      <c r="C2373" s="7" t="str">
        <f t="shared" si="74"/>
        <v>特別支援学校</v>
      </c>
      <c r="D2373" s="7" t="s">
        <v>7039</v>
      </c>
      <c r="E2373" s="8" t="s">
        <v>7040</v>
      </c>
      <c r="F2373" s="4" t="str">
        <f>IFERROR(IF(VALUE(LEFT($E2373,5))&gt;50000,"",_xlfn.XLOOKUP(IF(VALUE(LEFT($E2373,2))&gt;9,VALUE(LEFT($E2373,2)),"0"&amp;VALUE(LEFT($E2373,2))),Sheet1!$E:$E,Sheet1!$F:$F)),"")</f>
        <v>神奈川県</v>
      </c>
      <c r="G2373" s="4" t="str">
        <f t="shared" si="75"/>
        <v>公立</v>
      </c>
      <c r="H2373" s="7" t="str">
        <f>IF($D2373="上記以外の高等学校等",_xlfn.XLOOKUP(IF(VALUE(LEFT($E2373,2))&gt;10,VALUE(LEFT($E2373,2)),"0"&amp;VALUE(LEFT($E2373,2))),Sheet1!$E:$E,Sheet1!$F:$F)&amp;"所在の"&amp;$D2373,IF(OR($B2373=1,$B2373=2),$D2373&amp;$C2373,IF($B2373=3,$D2373&amp;"学校",IF($B2373=6,_xlfn.TEXTBEFORE($D2373,"高専")&amp;$C2373,IF($B2373=8,$C2373&amp;"（"&amp;$D2373&amp;"）",IF($B2373=9,$D2373,""))))))</f>
        <v>高津支援学校</v>
      </c>
    </row>
    <row r="2374" spans="1:8">
      <c r="A2374" s="4">
        <v>2</v>
      </c>
      <c r="B2374" s="7">
        <v>3</v>
      </c>
      <c r="C2374" s="7" t="str">
        <f t="shared" si="74"/>
        <v>特別支援学校</v>
      </c>
      <c r="D2374" s="7" t="s">
        <v>7037</v>
      </c>
      <c r="E2374" s="8" t="s">
        <v>7038</v>
      </c>
      <c r="F2374" s="4" t="str">
        <f>IFERROR(IF(VALUE(LEFT($E2374,5))&gt;50000,"",_xlfn.XLOOKUP(IF(VALUE(LEFT($E2374,2))&gt;9,VALUE(LEFT($E2374,2)),"0"&amp;VALUE(LEFT($E2374,2))),Sheet1!$E:$E,Sheet1!$F:$F)),"")</f>
        <v>神奈川県</v>
      </c>
      <c r="G2374" s="4" t="str">
        <f t="shared" si="75"/>
        <v>公立</v>
      </c>
      <c r="H2374" s="7" t="str">
        <f>IF($D2374="上記以外の高等学校等",_xlfn.XLOOKUP(IF(VALUE(LEFT($E2374,2))&gt;10,VALUE(LEFT($E2374,2)),"0"&amp;VALUE(LEFT($E2374,2))),Sheet1!$E:$E,Sheet1!$F:$F)&amp;"所在の"&amp;$D2374,IF(OR($B2374=1,$B2374=2),$D2374&amp;$C2374,IF($B2374=3,$D2374&amp;"学校",IF($B2374=6,_xlfn.TEXTBEFORE($D2374,"高専")&amp;$C2374,IF($B2374=8,$C2374&amp;"（"&amp;$D2374&amp;"）",IF($B2374=9,$D2374,""))))))</f>
        <v>藤沢支援学校</v>
      </c>
    </row>
    <row r="2375" spans="1:8">
      <c r="A2375" s="4">
        <v>2</v>
      </c>
      <c r="B2375" s="7">
        <v>3</v>
      </c>
      <c r="C2375" s="7" t="str">
        <f t="shared" si="74"/>
        <v>特別支援学校</v>
      </c>
      <c r="D2375" s="7" t="s">
        <v>7035</v>
      </c>
      <c r="E2375" s="8" t="s">
        <v>7036</v>
      </c>
      <c r="F2375" s="4" t="str">
        <f>IFERROR(IF(VALUE(LEFT($E2375,5))&gt;50000,"",_xlfn.XLOOKUP(IF(VALUE(LEFT($E2375,2))&gt;9,VALUE(LEFT($E2375,2)),"0"&amp;VALUE(LEFT($E2375,2))),Sheet1!$E:$E,Sheet1!$F:$F)),"")</f>
        <v>神奈川県</v>
      </c>
      <c r="G2375" s="4" t="str">
        <f t="shared" si="75"/>
        <v>公立</v>
      </c>
      <c r="H2375" s="7" t="str">
        <f>IF($D2375="上記以外の高等学校等",_xlfn.XLOOKUP(IF(VALUE(LEFT($E2375,2))&gt;10,VALUE(LEFT($E2375,2)),"0"&amp;VALUE(LEFT($E2375,2))),Sheet1!$E:$E,Sheet1!$F:$F)&amp;"所在の"&amp;$D2375,IF(OR($B2375=1,$B2375=2),$D2375&amp;$C2375,IF($B2375=3,$D2375&amp;"学校",IF($B2375=6,_xlfn.TEXTBEFORE($D2375,"高専")&amp;$C2375,IF($B2375=8,$C2375&amp;"（"&amp;$D2375&amp;"）",IF($B2375=9,$D2375,""))))))</f>
        <v>湘南支援学校</v>
      </c>
    </row>
    <row r="2376" spans="1:8">
      <c r="A2376" s="4">
        <v>3</v>
      </c>
      <c r="B2376" s="7">
        <v>3</v>
      </c>
      <c r="C2376" s="7" t="str">
        <f t="shared" si="74"/>
        <v>特別支援学校</v>
      </c>
      <c r="D2376" s="7" t="s">
        <v>7033</v>
      </c>
      <c r="E2376" s="8" t="s">
        <v>7034</v>
      </c>
      <c r="F2376" s="4" t="str">
        <f>IFERROR(IF(VALUE(LEFT($E2376,5))&gt;50000,"",_xlfn.XLOOKUP(IF(VALUE(LEFT($E2376,2))&gt;9,VALUE(LEFT($E2376,2)),"0"&amp;VALUE(LEFT($E2376,2))),Sheet1!$E:$E,Sheet1!$F:$F)),"")</f>
        <v>神奈川県</v>
      </c>
      <c r="G2376" s="4" t="str">
        <f t="shared" si="75"/>
        <v>公立</v>
      </c>
      <c r="H2376" s="7" t="str">
        <f>IF($D2376="上記以外の高等学校等",_xlfn.XLOOKUP(IF(VALUE(LEFT($E2376,2))&gt;10,VALUE(LEFT($E2376,2)),"0"&amp;VALUE(LEFT($E2376,2))),Sheet1!$E:$E,Sheet1!$F:$F)&amp;"所在の"&amp;$D2376,IF(OR($B2376=1,$B2376=2),$D2376&amp;$C2376,IF($B2376=3,$D2376&amp;"学校",IF($B2376=6,_xlfn.TEXTBEFORE($D2376,"高専")&amp;$C2376,IF($B2376=8,$C2376&amp;"（"&amp;$D2376&amp;"）",IF($B2376=9,$D2376,""))))))</f>
        <v>盲特別支援学校</v>
      </c>
    </row>
    <row r="2377" spans="1:8">
      <c r="A2377" s="4">
        <v>3</v>
      </c>
      <c r="B2377" s="7">
        <v>3</v>
      </c>
      <c r="C2377" s="7" t="str">
        <f t="shared" si="74"/>
        <v>特別支援学校</v>
      </c>
      <c r="D2377" s="7" t="s">
        <v>7031</v>
      </c>
      <c r="E2377" s="8" t="s">
        <v>7032</v>
      </c>
      <c r="F2377" s="4" t="str">
        <f>IFERROR(IF(VALUE(LEFT($E2377,5))&gt;50000,"",_xlfn.XLOOKUP(IF(VALUE(LEFT($E2377,2))&gt;9,VALUE(LEFT($E2377,2)),"0"&amp;VALUE(LEFT($E2377,2))),Sheet1!$E:$E,Sheet1!$F:$F)),"")</f>
        <v>神奈川県</v>
      </c>
      <c r="G2377" s="4" t="str">
        <f t="shared" si="75"/>
        <v>公立</v>
      </c>
      <c r="H2377" s="7" t="str">
        <f>IF($D2377="上記以外の高等学校等",_xlfn.XLOOKUP(IF(VALUE(LEFT($E2377,2))&gt;10,VALUE(LEFT($E2377,2)),"0"&amp;VALUE(LEFT($E2377,2))),Sheet1!$E:$E,Sheet1!$F:$F)&amp;"所在の"&amp;$D2377,IF(OR($B2377=1,$B2377=2),$D2377&amp;$C2377,IF($B2377=3,$D2377&amp;"学校",IF($B2377=6,_xlfn.TEXTBEFORE($D2377,"高専")&amp;$C2377,IF($B2377=8,$C2377&amp;"（"&amp;$D2377&amp;"）",IF($B2377=9,$D2377,""))))))</f>
        <v>ろう特別支援学校</v>
      </c>
    </row>
    <row r="2378" spans="1:8">
      <c r="A2378" s="4">
        <v>2</v>
      </c>
      <c r="B2378" s="7">
        <v>3</v>
      </c>
      <c r="C2378" s="7" t="str">
        <f t="shared" si="74"/>
        <v>特別支援学校</v>
      </c>
      <c r="D2378" s="7" t="s">
        <v>7029</v>
      </c>
      <c r="E2378" s="8" t="s">
        <v>7030</v>
      </c>
      <c r="F2378" s="4" t="str">
        <f>IFERROR(IF(VALUE(LEFT($E2378,5))&gt;50000,"",_xlfn.XLOOKUP(IF(VALUE(LEFT($E2378,2))&gt;9,VALUE(LEFT($E2378,2)),"0"&amp;VALUE(LEFT($E2378,2))),Sheet1!$E:$E,Sheet1!$F:$F)),"")</f>
        <v>神奈川県</v>
      </c>
      <c r="G2378" s="4" t="str">
        <f t="shared" si="75"/>
        <v>公立</v>
      </c>
      <c r="H2378" s="7" t="str">
        <f>IF($D2378="上記以外の高等学校等",_xlfn.XLOOKUP(IF(VALUE(LEFT($E2378,2))&gt;10,VALUE(LEFT($E2378,2)),"0"&amp;VALUE(LEFT($E2378,2))),Sheet1!$E:$E,Sheet1!$F:$F)&amp;"所在の"&amp;$D2378,IF(OR($B2378=1,$B2378=2),$D2378&amp;$C2378,IF($B2378=3,$D2378&amp;"学校",IF($B2378=6,_xlfn.TEXTBEFORE($D2378,"高専")&amp;$C2378,IF($B2378=8,$C2378&amp;"（"&amp;$D2378&amp;"）",IF($B2378=9,$D2378,""))))))</f>
        <v>鎌倉支援学校</v>
      </c>
    </row>
    <row r="2379" spans="1:8">
      <c r="A2379" s="4">
        <v>3</v>
      </c>
      <c r="B2379" s="7">
        <v>3</v>
      </c>
      <c r="C2379" s="7" t="str">
        <f t="shared" si="74"/>
        <v>特別支援学校</v>
      </c>
      <c r="D2379" s="7" t="s">
        <v>7027</v>
      </c>
      <c r="E2379" s="8" t="s">
        <v>7028</v>
      </c>
      <c r="F2379" s="4" t="str">
        <f>IFERROR(IF(VALUE(LEFT($E2379,5))&gt;50000,"",_xlfn.XLOOKUP(IF(VALUE(LEFT($E2379,2))&gt;9,VALUE(LEFT($E2379,2)),"0"&amp;VALUE(LEFT($E2379,2))),Sheet1!$E:$E,Sheet1!$F:$F)),"")</f>
        <v>神奈川県</v>
      </c>
      <c r="G2379" s="4" t="str">
        <f t="shared" si="75"/>
        <v>公立</v>
      </c>
      <c r="H2379" s="7" t="str">
        <f>IF($D2379="上記以外の高等学校等",_xlfn.XLOOKUP(IF(VALUE(LEFT($E2379,2))&gt;10,VALUE(LEFT($E2379,2)),"0"&amp;VALUE(LEFT($E2379,2))),Sheet1!$E:$E,Sheet1!$F:$F)&amp;"所在の"&amp;$D2379,IF(OR($B2379=1,$B2379=2),$D2379&amp;$C2379,IF($B2379=3,$D2379&amp;"学校",IF($B2379=6,_xlfn.TEXTBEFORE($D2379,"高専")&amp;$C2379,IF($B2379=8,$C2379&amp;"（"&amp;$D2379&amp;"）",IF($B2379=9,$D2379,""))))))</f>
        <v>港南台ひの特別支援学校</v>
      </c>
    </row>
    <row r="2380" spans="1:8">
      <c r="A2380" s="4">
        <v>3</v>
      </c>
      <c r="B2380" s="7">
        <v>3</v>
      </c>
      <c r="C2380" s="7" t="str">
        <f t="shared" si="74"/>
        <v>特別支援学校</v>
      </c>
      <c r="D2380" s="7" t="s">
        <v>7025</v>
      </c>
      <c r="E2380" s="8" t="s">
        <v>7026</v>
      </c>
      <c r="F2380" s="4" t="str">
        <f>IFERROR(IF(VALUE(LEFT($E2380,5))&gt;50000,"",_xlfn.XLOOKUP(IF(VALUE(LEFT($E2380,2))&gt;9,VALUE(LEFT($E2380,2)),"0"&amp;VALUE(LEFT($E2380,2))),Sheet1!$E:$E,Sheet1!$F:$F)),"")</f>
        <v>神奈川県</v>
      </c>
      <c r="G2380" s="4" t="str">
        <f t="shared" si="75"/>
        <v>公立</v>
      </c>
      <c r="H2380" s="7" t="str">
        <f>IF($D2380="上記以外の高等学校等",_xlfn.XLOOKUP(IF(VALUE(LEFT($E2380,2))&gt;10,VALUE(LEFT($E2380,2)),"0"&amp;VALUE(LEFT($E2380,2))),Sheet1!$E:$E,Sheet1!$F:$F)&amp;"所在の"&amp;$D2380,IF(OR($B2380=1,$B2380=2),$D2380&amp;$C2380,IF($B2380=3,$D2380&amp;"学校",IF($B2380=6,_xlfn.TEXTBEFORE($D2380,"高専")&amp;$C2380,IF($B2380=8,$C2380&amp;"（"&amp;$D2380&amp;"）",IF($B2380=9,$D2380,""))))))</f>
        <v>上菅田特別支援学校</v>
      </c>
    </row>
    <row r="2381" spans="1:8">
      <c r="A2381" s="4">
        <v>3</v>
      </c>
      <c r="B2381" s="7">
        <v>3</v>
      </c>
      <c r="C2381" s="7" t="str">
        <f t="shared" si="74"/>
        <v>特別支援学校</v>
      </c>
      <c r="D2381" s="7" t="s">
        <v>7023</v>
      </c>
      <c r="E2381" s="8" t="s">
        <v>7024</v>
      </c>
      <c r="F2381" s="4" t="str">
        <f>IFERROR(IF(VALUE(LEFT($E2381,5))&gt;50000,"",_xlfn.XLOOKUP(IF(VALUE(LEFT($E2381,2))&gt;9,VALUE(LEFT($E2381,2)),"0"&amp;VALUE(LEFT($E2381,2))),Sheet1!$E:$E,Sheet1!$F:$F)),"")</f>
        <v>神奈川県</v>
      </c>
      <c r="G2381" s="4" t="str">
        <f t="shared" si="75"/>
        <v>公立</v>
      </c>
      <c r="H2381" s="7" t="str">
        <f>IF($D2381="上記以外の高等学校等",_xlfn.XLOOKUP(IF(VALUE(LEFT($E2381,2))&gt;10,VALUE(LEFT($E2381,2)),"0"&amp;VALUE(LEFT($E2381,2))),Sheet1!$E:$E,Sheet1!$F:$F)&amp;"所在の"&amp;$D2381,IF(OR($B2381=1,$B2381=2),$D2381&amp;$C2381,IF($B2381=3,$D2381&amp;"学校",IF($B2381=6,_xlfn.TEXTBEFORE($D2381,"高専")&amp;$C2381,IF($B2381=8,$C2381&amp;"（"&amp;$D2381&amp;"）",IF($B2381=9,$D2381,""))))))</f>
        <v>川崎市立ろう学校</v>
      </c>
    </row>
    <row r="2382" spans="1:8">
      <c r="A2382" s="4">
        <v>3</v>
      </c>
      <c r="B2382" s="7">
        <v>3</v>
      </c>
      <c r="C2382" s="7" t="str">
        <f t="shared" si="74"/>
        <v>特別支援学校</v>
      </c>
      <c r="D2382" s="7" t="s">
        <v>7021</v>
      </c>
      <c r="E2382" s="8" t="s">
        <v>7022</v>
      </c>
      <c r="F2382" s="4" t="str">
        <f>IFERROR(IF(VALUE(LEFT($E2382,5))&gt;50000,"",_xlfn.XLOOKUP(IF(VALUE(LEFT($E2382,2))&gt;9,VALUE(LEFT($E2382,2)),"0"&amp;VALUE(LEFT($E2382,2))),Sheet1!$E:$E,Sheet1!$F:$F)),"")</f>
        <v>神奈川県</v>
      </c>
      <c r="G2382" s="4" t="str">
        <f t="shared" si="75"/>
        <v>公立</v>
      </c>
      <c r="H2382" s="7" t="str">
        <f>IF($D2382="上記以外の高等学校等",_xlfn.XLOOKUP(IF(VALUE(LEFT($E2382,2))&gt;10,VALUE(LEFT($E2382,2)),"0"&amp;VALUE(LEFT($E2382,2))),Sheet1!$E:$E,Sheet1!$F:$F)&amp;"所在の"&amp;$D2382,IF(OR($B2382=1,$B2382=2),$D2382&amp;$C2382,IF($B2382=3,$D2382&amp;"学校",IF($B2382=6,_xlfn.TEXTBEFORE($D2382,"高専")&amp;$C2382,IF($B2382=8,$C2382&amp;"（"&amp;$D2382&amp;"）",IF($B2382=9,$D2382,""))))))</f>
        <v>横須賀市立ろう学校</v>
      </c>
    </row>
    <row r="2383" spans="1:8">
      <c r="A2383" s="4">
        <v>2</v>
      </c>
      <c r="B2383" s="7">
        <v>3</v>
      </c>
      <c r="C2383" s="7" t="str">
        <f t="shared" si="74"/>
        <v>特別支援学校</v>
      </c>
      <c r="D2383" s="7" t="s">
        <v>7019</v>
      </c>
      <c r="E2383" s="8" t="s">
        <v>7020</v>
      </c>
      <c r="F2383" s="4" t="str">
        <f>IFERROR(IF(VALUE(LEFT($E2383,5))&gt;50000,"",_xlfn.XLOOKUP(IF(VALUE(LEFT($E2383,2))&gt;9,VALUE(LEFT($E2383,2)),"0"&amp;VALUE(LEFT($E2383,2))),Sheet1!$E:$E,Sheet1!$F:$F)),"")</f>
        <v>神奈川県</v>
      </c>
      <c r="G2383" s="4" t="str">
        <f t="shared" si="75"/>
        <v>公立</v>
      </c>
      <c r="H2383" s="7" t="str">
        <f>IF($D2383="上記以外の高等学校等",_xlfn.XLOOKUP(IF(VALUE(LEFT($E2383,2))&gt;10,VALUE(LEFT($E2383,2)),"0"&amp;VALUE(LEFT($E2383,2))),Sheet1!$E:$E,Sheet1!$F:$F)&amp;"所在の"&amp;$D2383,IF(OR($B2383=1,$B2383=2),$D2383&amp;$C2383,IF($B2383=3,$D2383&amp;"学校",IF($B2383=6,_xlfn.TEXTBEFORE($D2383,"高専")&amp;$C2383,IF($B2383=8,$C2383&amp;"（"&amp;$D2383&amp;"）",IF($B2383=9,$D2383,""))))))</f>
        <v>みどり支援学校</v>
      </c>
    </row>
    <row r="2384" spans="1:8">
      <c r="A2384" s="4">
        <v>2</v>
      </c>
      <c r="B2384" s="7">
        <v>3</v>
      </c>
      <c r="C2384" s="7" t="str">
        <f t="shared" si="74"/>
        <v>特別支援学校</v>
      </c>
      <c r="D2384" s="7" t="s">
        <v>7017</v>
      </c>
      <c r="E2384" s="8" t="s">
        <v>7018</v>
      </c>
      <c r="F2384" s="4" t="str">
        <f>IFERROR(IF(VALUE(LEFT($E2384,5))&gt;50000,"",_xlfn.XLOOKUP(IF(VALUE(LEFT($E2384,2))&gt;9,VALUE(LEFT($E2384,2)),"0"&amp;VALUE(LEFT($E2384,2))),Sheet1!$E:$E,Sheet1!$F:$F)),"")</f>
        <v>神奈川県</v>
      </c>
      <c r="G2384" s="4" t="str">
        <f t="shared" si="75"/>
        <v>公立</v>
      </c>
      <c r="H2384" s="7" t="str">
        <f>IF($D2384="上記以外の高等学校等",_xlfn.XLOOKUP(IF(VALUE(LEFT($E2384,2))&gt;10,VALUE(LEFT($E2384,2)),"0"&amp;VALUE(LEFT($E2384,2))),Sheet1!$E:$E,Sheet1!$F:$F)&amp;"所在の"&amp;$D2384,IF(OR($B2384=1,$B2384=2),$D2384&amp;$C2384,IF($B2384=3,$D2384&amp;"学校",IF($B2384=6,_xlfn.TEXTBEFORE($D2384,"高専")&amp;$C2384,IF($B2384=8,$C2384&amp;"（"&amp;$D2384&amp;"）",IF($B2384=9,$D2384,""))))))</f>
        <v>伊勢原支援学校</v>
      </c>
    </row>
    <row r="2385" spans="1:8">
      <c r="A2385" s="4">
        <v>2</v>
      </c>
      <c r="B2385" s="7">
        <v>3</v>
      </c>
      <c r="C2385" s="7" t="str">
        <f t="shared" si="74"/>
        <v>特別支援学校</v>
      </c>
      <c r="D2385" s="7" t="s">
        <v>7015</v>
      </c>
      <c r="E2385" s="8" t="s">
        <v>7016</v>
      </c>
      <c r="F2385" s="4" t="str">
        <f>IFERROR(IF(VALUE(LEFT($E2385,5))&gt;50000,"",_xlfn.XLOOKUP(IF(VALUE(LEFT($E2385,2))&gt;9,VALUE(LEFT($E2385,2)),"0"&amp;VALUE(LEFT($E2385,2))),Sheet1!$E:$E,Sheet1!$F:$F)),"")</f>
        <v>神奈川県</v>
      </c>
      <c r="G2385" s="4" t="str">
        <f t="shared" si="75"/>
        <v>公立</v>
      </c>
      <c r="H2385" s="7" t="str">
        <f>IF($D2385="上記以外の高等学校等",_xlfn.XLOOKUP(IF(VALUE(LEFT($E2385,2))&gt;10,VALUE(LEFT($E2385,2)),"0"&amp;VALUE(LEFT($E2385,2))),Sheet1!$E:$E,Sheet1!$F:$F)&amp;"所在の"&amp;$D2385,IF(OR($B2385=1,$B2385=2),$D2385&amp;$C2385,IF($B2385=3,$D2385&amp;"学校",IF($B2385=6,_xlfn.TEXTBEFORE($D2385,"高専")&amp;$C2385,IF($B2385=8,$C2385&amp;"（"&amp;$D2385&amp;"）",IF($B2385=9,$D2385,""))))))</f>
        <v>小田原支援学校</v>
      </c>
    </row>
    <row r="2386" spans="1:8">
      <c r="A2386" s="4">
        <v>3</v>
      </c>
      <c r="B2386" s="7">
        <v>3</v>
      </c>
      <c r="C2386" s="7" t="str">
        <f t="shared" si="74"/>
        <v>特別支援学校</v>
      </c>
      <c r="D2386" s="7" t="s">
        <v>7013</v>
      </c>
      <c r="E2386" s="8" t="s">
        <v>7014</v>
      </c>
      <c r="F2386" s="4" t="str">
        <f>IFERROR(IF(VALUE(LEFT($E2386,5))&gt;50000,"",_xlfn.XLOOKUP(IF(VALUE(LEFT($E2386,2))&gt;9,VALUE(LEFT($E2386,2)),"0"&amp;VALUE(LEFT($E2386,2))),Sheet1!$E:$E,Sheet1!$F:$F)),"")</f>
        <v>神奈川県</v>
      </c>
      <c r="G2386" s="4" t="str">
        <f t="shared" si="75"/>
        <v>公立</v>
      </c>
      <c r="H2386" s="7" t="str">
        <f>IF($D2386="上記以外の高等学校等",_xlfn.XLOOKUP(IF(VALUE(LEFT($E2386,2))&gt;10,VALUE(LEFT($E2386,2)),"0"&amp;VALUE(LEFT($E2386,2))),Sheet1!$E:$E,Sheet1!$F:$F)&amp;"所在の"&amp;$D2386,IF(OR($B2386=1,$B2386=2),$D2386&amp;$C2386,IF($B2386=3,$D2386&amp;"学校",IF($B2386=6,_xlfn.TEXTBEFORE($D2386,"高専")&amp;$C2386,IF($B2386=8,$C2386&amp;"（"&amp;$D2386&amp;"）",IF($B2386=9,$D2386,""))))))</f>
        <v>本郷特別支援学校</v>
      </c>
    </row>
    <row r="2387" spans="1:8">
      <c r="A2387" s="4">
        <v>3</v>
      </c>
      <c r="B2387" s="7">
        <v>3</v>
      </c>
      <c r="C2387" s="7" t="str">
        <f t="shared" si="74"/>
        <v>特別支援学校</v>
      </c>
      <c r="D2387" s="7" t="s">
        <v>7011</v>
      </c>
      <c r="E2387" s="8" t="s">
        <v>7012</v>
      </c>
      <c r="F2387" s="4" t="str">
        <f>IFERROR(IF(VALUE(LEFT($E2387,5))&gt;50000,"",_xlfn.XLOOKUP(IF(VALUE(LEFT($E2387,2))&gt;9,VALUE(LEFT($E2387,2)),"0"&amp;VALUE(LEFT($E2387,2))),Sheet1!$E:$E,Sheet1!$F:$F)),"")</f>
        <v>神奈川県</v>
      </c>
      <c r="G2387" s="4" t="str">
        <f t="shared" si="75"/>
        <v>公立</v>
      </c>
      <c r="H2387" s="7" t="str">
        <f>IF($D2387="上記以外の高等学校等",_xlfn.XLOOKUP(IF(VALUE(LEFT($E2387,2))&gt;10,VALUE(LEFT($E2387,2)),"0"&amp;VALUE(LEFT($E2387,2))),Sheet1!$E:$E,Sheet1!$F:$F)&amp;"所在の"&amp;$D2387,IF(OR($B2387=1,$B2387=2),$D2387&amp;$C2387,IF($B2387=3,$D2387&amp;"学校",IF($B2387=6,_xlfn.TEXTBEFORE($D2387,"高専")&amp;$C2387,IF($B2387=8,$C2387&amp;"（"&amp;$D2387&amp;"）",IF($B2387=9,$D2387,""))))))</f>
        <v>日野中央高等特別支援学校</v>
      </c>
    </row>
    <row r="2388" spans="1:8">
      <c r="A2388" s="4">
        <v>3</v>
      </c>
      <c r="B2388" s="7">
        <v>3</v>
      </c>
      <c r="C2388" s="7" t="str">
        <f t="shared" si="74"/>
        <v>特別支援学校</v>
      </c>
      <c r="D2388" s="7" t="s">
        <v>628</v>
      </c>
      <c r="E2388" s="8" t="s">
        <v>7010</v>
      </c>
      <c r="F2388" s="4" t="str">
        <f>IFERROR(IF(VALUE(LEFT($E2388,5))&gt;50000,"",_xlfn.XLOOKUP(IF(VALUE(LEFT($E2388,2))&gt;9,VALUE(LEFT($E2388,2)),"0"&amp;VALUE(LEFT($E2388,2))),Sheet1!$E:$E,Sheet1!$F:$F)),"")</f>
        <v>神奈川県</v>
      </c>
      <c r="G2388" s="4" t="str">
        <f t="shared" si="75"/>
        <v>公立</v>
      </c>
      <c r="H2388" s="7" t="str">
        <f>IF($D2388="上記以外の高等学校等",_xlfn.XLOOKUP(IF(VALUE(LEFT($E2388,2))&gt;10,VALUE(LEFT($E2388,2)),"0"&amp;VALUE(LEFT($E2388,2))),Sheet1!$E:$E,Sheet1!$F:$F)&amp;"所在の"&amp;$D2388,IF(OR($B2388=1,$B2388=2),$D2388&amp;$C2388,IF($B2388=3,$D2388&amp;"学校",IF($B2388=6,_xlfn.TEXTBEFORE($D2388,"高専")&amp;$C2388,IF($B2388=8,$C2388&amp;"（"&amp;$D2388&amp;"）",IF($B2388=9,$D2388,""))))))</f>
        <v>中央支援学校</v>
      </c>
    </row>
    <row r="2389" spans="1:8">
      <c r="A2389" s="4">
        <v>3</v>
      </c>
      <c r="B2389" s="7">
        <v>3</v>
      </c>
      <c r="C2389" s="7" t="str">
        <f t="shared" si="74"/>
        <v>特別支援学校</v>
      </c>
      <c r="D2389" s="7" t="s">
        <v>7008</v>
      </c>
      <c r="E2389" s="8" t="s">
        <v>7009</v>
      </c>
      <c r="F2389" s="4" t="str">
        <f>IFERROR(IF(VALUE(LEFT($E2389,5))&gt;50000,"",_xlfn.XLOOKUP(IF(VALUE(LEFT($E2389,2))&gt;9,VALUE(LEFT($E2389,2)),"0"&amp;VALUE(LEFT($E2389,2))),Sheet1!$E:$E,Sheet1!$F:$F)),"")</f>
        <v>神奈川県</v>
      </c>
      <c r="G2389" s="4" t="str">
        <f t="shared" si="75"/>
        <v>公立</v>
      </c>
      <c r="H2389" s="7" t="str">
        <f>IF($D2389="上記以外の高等学校等",_xlfn.XLOOKUP(IF(VALUE(LEFT($E2389,2))&gt;10,VALUE(LEFT($E2389,2)),"0"&amp;VALUE(LEFT($E2389,2))),Sheet1!$E:$E,Sheet1!$F:$F)&amp;"所在の"&amp;$D2389,IF(OR($B2389=1,$B2389=2),$D2389&amp;$C2389,IF($B2389=3,$D2389&amp;"学校",IF($B2389=6,_xlfn.TEXTBEFORE($D2389,"高専")&amp;$C2389,IF($B2389=8,$C2389&amp;"（"&amp;$D2389&amp;"）",IF($B2389=9,$D2389,""))))))</f>
        <v>田島支援学校</v>
      </c>
    </row>
    <row r="2390" spans="1:8">
      <c r="A2390" s="4">
        <v>7</v>
      </c>
      <c r="B2390" s="7">
        <v>1</v>
      </c>
      <c r="C2390" s="7" t="str">
        <f t="shared" si="74"/>
        <v>高等学校</v>
      </c>
      <c r="D2390" s="7" t="s">
        <v>7006</v>
      </c>
      <c r="E2390" s="8" t="s">
        <v>7007</v>
      </c>
      <c r="F2390" s="4" t="str">
        <f>IFERROR(IF(VALUE(LEFT($E2390,5))&gt;50000,"",_xlfn.XLOOKUP(IF(VALUE(LEFT($E2390,2))&gt;9,VALUE(LEFT($E2390,2)),"0"&amp;VALUE(LEFT($E2390,2))),Sheet1!$E:$E,Sheet1!$F:$F)),"")</f>
        <v>神奈川県</v>
      </c>
      <c r="G2390" s="4" t="str">
        <f t="shared" si="75"/>
        <v>私立</v>
      </c>
      <c r="H2390" s="7" t="str">
        <f>IF($D2390="上記以外の高等学校等",_xlfn.XLOOKUP(IF(VALUE(LEFT($E2390,2))&gt;10,VALUE(LEFT($E2390,2)),"0"&amp;VALUE(LEFT($E2390,2))),Sheet1!$E:$E,Sheet1!$F:$F)&amp;"所在の"&amp;$D2390,IF(OR($B2390=1,$B2390=2),$D2390&amp;$C2390,IF($B2390=3,$D2390&amp;"学校",IF($B2390=6,_xlfn.TEXTBEFORE($D2390,"高専")&amp;$C2390,IF($B2390=8,$C2390&amp;"（"&amp;$D2390&amp;"）",IF($B2390=9,$D2390,""))))))</f>
        <v>フェリス女学院高等学校</v>
      </c>
    </row>
    <row r="2391" spans="1:8">
      <c r="A2391" s="4">
        <v>7</v>
      </c>
      <c r="B2391" s="7">
        <v>1</v>
      </c>
      <c r="C2391" s="7" t="str">
        <f t="shared" si="74"/>
        <v>高等学校</v>
      </c>
      <c r="D2391" s="7" t="s">
        <v>7004</v>
      </c>
      <c r="E2391" s="8" t="s">
        <v>7005</v>
      </c>
      <c r="F2391" s="4" t="str">
        <f>IFERROR(IF(VALUE(LEFT($E2391,5))&gt;50000,"",_xlfn.XLOOKUP(IF(VALUE(LEFT($E2391,2))&gt;9,VALUE(LEFT($E2391,2)),"0"&amp;VALUE(LEFT($E2391,2))),Sheet1!$E:$E,Sheet1!$F:$F)),"")</f>
        <v>神奈川県</v>
      </c>
      <c r="G2391" s="4" t="str">
        <f t="shared" si="75"/>
        <v>私立</v>
      </c>
      <c r="H2391" s="7" t="str">
        <f>IF($D2391="上記以外の高等学校等",_xlfn.XLOOKUP(IF(VALUE(LEFT($E2391,2))&gt;10,VALUE(LEFT($E2391,2)),"0"&amp;VALUE(LEFT($E2391,2))),Sheet1!$E:$E,Sheet1!$F:$F)&amp;"所在の"&amp;$D2391,IF(OR($B2391=1,$B2391=2),$D2391&amp;$C2391,IF($B2391=3,$D2391&amp;"学校",IF($B2391=6,_xlfn.TEXTBEFORE($D2391,"高専")&amp;$C2391,IF($B2391=8,$C2391&amp;"（"&amp;$D2391&amp;"）",IF($B2391=9,$D2391,""))))))</f>
        <v>横浜雙葉高等学校</v>
      </c>
    </row>
    <row r="2392" spans="1:8">
      <c r="A2392" s="4">
        <v>7</v>
      </c>
      <c r="B2392" s="7">
        <v>1</v>
      </c>
      <c r="C2392" s="7" t="str">
        <f t="shared" si="74"/>
        <v>高等学校</v>
      </c>
      <c r="D2392" s="7" t="s">
        <v>7002</v>
      </c>
      <c r="E2392" s="8" t="s">
        <v>7003</v>
      </c>
      <c r="F2392" s="4" t="str">
        <f>IFERROR(IF(VALUE(LEFT($E2392,5))&gt;50000,"",_xlfn.XLOOKUP(IF(VALUE(LEFT($E2392,2))&gt;9,VALUE(LEFT($E2392,2)),"0"&amp;VALUE(LEFT($E2392,2))),Sheet1!$E:$E,Sheet1!$F:$F)),"")</f>
        <v>神奈川県</v>
      </c>
      <c r="G2392" s="4" t="str">
        <f t="shared" si="75"/>
        <v>私立</v>
      </c>
      <c r="H2392" s="7" t="str">
        <f>IF($D2392="上記以外の高等学校等",_xlfn.XLOOKUP(IF(VALUE(LEFT($E2392,2))&gt;10,VALUE(LEFT($E2392,2)),"0"&amp;VALUE(LEFT($E2392,2))),Sheet1!$E:$E,Sheet1!$F:$F)&amp;"所在の"&amp;$D2392,IF(OR($B2392=1,$B2392=2),$D2392&amp;$C2392,IF($B2392=3,$D2392&amp;"学校",IF($B2392=6,_xlfn.TEXTBEFORE($D2392,"高専")&amp;$C2392,IF($B2392=8,$C2392&amp;"（"&amp;$D2392&amp;"）",IF($B2392=9,$D2392,""))))))</f>
        <v>横浜共立学園高等学校</v>
      </c>
    </row>
    <row r="2393" spans="1:8">
      <c r="A2393" s="4">
        <v>7</v>
      </c>
      <c r="B2393" s="7">
        <v>1</v>
      </c>
      <c r="C2393" s="7" t="str">
        <f t="shared" si="74"/>
        <v>高等学校</v>
      </c>
      <c r="D2393" s="7" t="s">
        <v>7000</v>
      </c>
      <c r="E2393" s="8" t="s">
        <v>7001</v>
      </c>
      <c r="F2393" s="4" t="str">
        <f>IFERROR(IF(VALUE(LEFT($E2393,5))&gt;50000,"",_xlfn.XLOOKUP(IF(VALUE(LEFT($E2393,2))&gt;9,VALUE(LEFT($E2393,2)),"0"&amp;VALUE(LEFT($E2393,2))),Sheet1!$E:$E,Sheet1!$F:$F)),"")</f>
        <v>神奈川県</v>
      </c>
      <c r="G2393" s="4" t="str">
        <f t="shared" si="75"/>
        <v>私立</v>
      </c>
      <c r="H2393" s="7" t="str">
        <f>IF($D2393="上記以外の高等学校等",_xlfn.XLOOKUP(IF(VALUE(LEFT($E2393,2))&gt;10,VALUE(LEFT($E2393,2)),"0"&amp;VALUE(LEFT($E2393,2))),Sheet1!$E:$E,Sheet1!$F:$F)&amp;"所在の"&amp;$D2393,IF(OR($B2393=1,$B2393=2),$D2393&amp;$C2393,IF($B2393=3,$D2393&amp;"学校",IF($B2393=6,_xlfn.TEXTBEFORE($D2393,"高専")&amp;$C2393,IF($B2393=8,$C2393&amp;"（"&amp;$D2393&amp;"）",IF($B2393=9,$D2393,""))))))</f>
        <v>横浜女学院高等学校</v>
      </c>
    </row>
    <row r="2394" spans="1:8">
      <c r="A2394" s="4">
        <v>7</v>
      </c>
      <c r="B2394" s="7">
        <v>1</v>
      </c>
      <c r="C2394" s="7" t="str">
        <f t="shared" si="74"/>
        <v>高等学校</v>
      </c>
      <c r="D2394" s="7" t="s">
        <v>6998</v>
      </c>
      <c r="E2394" s="8" t="s">
        <v>6999</v>
      </c>
      <c r="F2394" s="4" t="str">
        <f>IFERROR(IF(VALUE(LEFT($E2394,5))&gt;50000,"",_xlfn.XLOOKUP(IF(VALUE(LEFT($E2394,2))&gt;9,VALUE(LEFT($E2394,2)),"0"&amp;VALUE(LEFT($E2394,2))),Sheet1!$E:$E,Sheet1!$F:$F)),"")</f>
        <v>神奈川県</v>
      </c>
      <c r="G2394" s="4" t="str">
        <f t="shared" si="75"/>
        <v>私立</v>
      </c>
      <c r="H2394" s="7" t="str">
        <f>IF($D2394="上記以外の高等学校等",_xlfn.XLOOKUP(IF(VALUE(LEFT($E2394,2))&gt;10,VALUE(LEFT($E2394,2)),"0"&amp;VALUE(LEFT($E2394,2))),Sheet1!$E:$E,Sheet1!$F:$F)&amp;"所在の"&amp;$D2394,IF(OR($B2394=1,$B2394=2),$D2394&amp;$C2394,IF($B2394=3,$D2394&amp;"学校",IF($B2394=6,_xlfn.TEXTBEFORE($D2394,"高専")&amp;$C2394,IF($B2394=8,$C2394&amp;"（"&amp;$D2394&amp;"）",IF($B2394=9,$D2394,""))))))</f>
        <v>中央大学附属横浜高等学校</v>
      </c>
    </row>
    <row r="2395" spans="1:8">
      <c r="A2395" s="4">
        <v>7</v>
      </c>
      <c r="B2395" s="7">
        <v>1</v>
      </c>
      <c r="C2395" s="7" t="str">
        <f t="shared" si="74"/>
        <v>高等学校</v>
      </c>
      <c r="D2395" s="7" t="s">
        <v>6996</v>
      </c>
      <c r="E2395" s="8" t="s">
        <v>6997</v>
      </c>
      <c r="F2395" s="4" t="str">
        <f>IFERROR(IF(VALUE(LEFT($E2395,5))&gt;50000,"",_xlfn.XLOOKUP(IF(VALUE(LEFT($E2395,2))&gt;9,VALUE(LEFT($E2395,2)),"0"&amp;VALUE(LEFT($E2395,2))),Sheet1!$E:$E,Sheet1!$F:$F)),"")</f>
        <v>神奈川県</v>
      </c>
      <c r="G2395" s="4" t="str">
        <f t="shared" si="75"/>
        <v>私立</v>
      </c>
      <c r="H2395" s="7" t="str">
        <f>IF($D2395="上記以外の高等学校等",_xlfn.XLOOKUP(IF(VALUE(LEFT($E2395,2))&gt;10,VALUE(LEFT($E2395,2)),"0"&amp;VALUE(LEFT($E2395,2))),Sheet1!$E:$E,Sheet1!$F:$F)&amp;"所在の"&amp;$D2395,IF(OR($B2395=1,$B2395=2),$D2395&amp;$C2395,IF($B2395=3,$D2395&amp;"学校",IF($B2395=6,_xlfn.TEXTBEFORE($D2395,"高専")&amp;$C2395,IF($B2395=8,$C2395&amp;"（"&amp;$D2395&amp;"）",IF($B2395=9,$D2395,""))))))</f>
        <v>聖光学院高等学校</v>
      </c>
    </row>
    <row r="2396" spans="1:8">
      <c r="A2396" s="4">
        <v>7</v>
      </c>
      <c r="B2396" s="7">
        <v>1</v>
      </c>
      <c r="C2396" s="7" t="str">
        <f t="shared" si="74"/>
        <v>高等学校</v>
      </c>
      <c r="D2396" s="7" t="s">
        <v>6994</v>
      </c>
      <c r="E2396" s="8" t="s">
        <v>6995</v>
      </c>
      <c r="F2396" s="4" t="str">
        <f>IFERROR(IF(VALUE(LEFT($E2396,5))&gt;50000,"",_xlfn.XLOOKUP(IF(VALUE(LEFT($E2396,2))&gt;9,VALUE(LEFT($E2396,2)),"0"&amp;VALUE(LEFT($E2396,2))),Sheet1!$E:$E,Sheet1!$F:$F)),"")</f>
        <v>神奈川県</v>
      </c>
      <c r="G2396" s="4" t="str">
        <f t="shared" si="75"/>
        <v>私立</v>
      </c>
      <c r="H2396" s="7" t="str">
        <f>IF($D2396="上記以外の高等学校等",_xlfn.XLOOKUP(IF(VALUE(LEFT($E2396,2))&gt;10,VALUE(LEFT($E2396,2)),"0"&amp;VALUE(LEFT($E2396,2))),Sheet1!$E:$E,Sheet1!$F:$F)&amp;"所在の"&amp;$D2396,IF(OR($B2396=1,$B2396=2),$D2396&amp;$C2396,IF($B2396=3,$D2396&amp;"学校",IF($B2396=6,_xlfn.TEXTBEFORE($D2396,"高専")&amp;$C2396,IF($B2396=8,$C2396&amp;"（"&amp;$D2396&amp;"）",IF($B2396=9,$D2396,""))))))</f>
        <v>関東学院高等学校</v>
      </c>
    </row>
    <row r="2397" spans="1:8">
      <c r="A2397" s="4">
        <v>7</v>
      </c>
      <c r="B2397" s="7">
        <v>1</v>
      </c>
      <c r="C2397" s="7" t="str">
        <f t="shared" si="74"/>
        <v>高等学校</v>
      </c>
      <c r="D2397" s="7" t="s">
        <v>6992</v>
      </c>
      <c r="E2397" s="8" t="s">
        <v>6993</v>
      </c>
      <c r="F2397" s="4" t="str">
        <f>IFERROR(IF(VALUE(LEFT($E2397,5))&gt;50000,"",_xlfn.XLOOKUP(IF(VALUE(LEFT($E2397,2))&gt;9,VALUE(LEFT($E2397,2)),"0"&amp;VALUE(LEFT($E2397,2))),Sheet1!$E:$E,Sheet1!$F:$F)),"")</f>
        <v>神奈川県</v>
      </c>
      <c r="G2397" s="4" t="str">
        <f t="shared" si="75"/>
        <v>私立</v>
      </c>
      <c r="H2397" s="7" t="str">
        <f>IF($D2397="上記以外の高等学校等",_xlfn.XLOOKUP(IF(VALUE(LEFT($E2397,2))&gt;10,VALUE(LEFT($E2397,2)),"0"&amp;VALUE(LEFT($E2397,2))),Sheet1!$E:$E,Sheet1!$F:$F)&amp;"所在の"&amp;$D2397,IF(OR($B2397=1,$B2397=2),$D2397&amp;$C2397,IF($B2397=3,$D2397&amp;"学校",IF($B2397=6,_xlfn.TEXTBEFORE($D2397,"高専")&amp;$C2397,IF($B2397=8,$C2397&amp;"（"&amp;$D2397&amp;"）",IF($B2397=9,$D2397,""))))))</f>
        <v>青山学院横浜英和高等学校</v>
      </c>
    </row>
    <row r="2398" spans="1:8">
      <c r="A2398" s="4">
        <v>7</v>
      </c>
      <c r="B2398" s="7">
        <v>1</v>
      </c>
      <c r="C2398" s="7" t="str">
        <f t="shared" si="74"/>
        <v>高等学校</v>
      </c>
      <c r="D2398" s="7" t="s">
        <v>6990</v>
      </c>
      <c r="E2398" s="8" t="s">
        <v>6991</v>
      </c>
      <c r="F2398" s="4" t="str">
        <f>IFERROR(IF(VALUE(LEFT($E2398,5))&gt;50000,"",_xlfn.XLOOKUP(IF(VALUE(LEFT($E2398,2))&gt;9,VALUE(LEFT($E2398,2)),"0"&amp;VALUE(LEFT($E2398,2))),Sheet1!$E:$E,Sheet1!$F:$F)),"")</f>
        <v>神奈川県</v>
      </c>
      <c r="G2398" s="4" t="str">
        <f t="shared" si="75"/>
        <v>私立</v>
      </c>
      <c r="H2398" s="7" t="str">
        <f>IF($D2398="上記以外の高等学校等",_xlfn.XLOOKUP(IF(VALUE(LEFT($E2398,2))&gt;10,VALUE(LEFT($E2398,2)),"0"&amp;VALUE(LEFT($E2398,2))),Sheet1!$E:$E,Sheet1!$F:$F)&amp;"所在の"&amp;$D2398,IF(OR($B2398=1,$B2398=2),$D2398&amp;$C2398,IF($B2398=3,$D2398&amp;"学校",IF($B2398=6,_xlfn.TEXTBEFORE($D2398,"高専")&amp;$C2398,IF($B2398=8,$C2398&amp;"（"&amp;$D2398&amp;"）",IF($B2398=9,$D2398,""))))))</f>
        <v>横浜清風高等学校</v>
      </c>
    </row>
    <row r="2399" spans="1:8">
      <c r="A2399" s="4">
        <v>7</v>
      </c>
      <c r="B2399" s="7">
        <v>1</v>
      </c>
      <c r="C2399" s="7" t="str">
        <f t="shared" si="74"/>
        <v>高等学校</v>
      </c>
      <c r="D2399" s="7" t="s">
        <v>6988</v>
      </c>
      <c r="E2399" s="8" t="s">
        <v>6989</v>
      </c>
      <c r="F2399" s="4" t="str">
        <f>IFERROR(IF(VALUE(LEFT($E2399,5))&gt;50000,"",_xlfn.XLOOKUP(IF(VALUE(LEFT($E2399,2))&gt;9,VALUE(LEFT($E2399,2)),"0"&amp;VALUE(LEFT($E2399,2))),Sheet1!$E:$E,Sheet1!$F:$F)),"")</f>
        <v>神奈川県</v>
      </c>
      <c r="G2399" s="4" t="str">
        <f t="shared" si="75"/>
        <v>私立</v>
      </c>
      <c r="H2399" s="7" t="str">
        <f>IF($D2399="上記以外の高等学校等",_xlfn.XLOOKUP(IF(VALUE(LEFT($E2399,2))&gt;10,VALUE(LEFT($E2399,2)),"0"&amp;VALUE(LEFT($E2399,2))),Sheet1!$E:$E,Sheet1!$F:$F)&amp;"所在の"&amp;$D2399,IF(OR($B2399=1,$B2399=2),$D2399&amp;$C2399,IF($B2399=3,$D2399&amp;"学校",IF($B2399=6,_xlfn.TEXTBEFORE($D2399,"高専")&amp;$C2399,IF($B2399=8,$C2399&amp;"（"&amp;$D2399&amp;"）",IF($B2399=9,$D2399,""))))))</f>
        <v>浅野高等学校</v>
      </c>
    </row>
    <row r="2400" spans="1:8">
      <c r="A2400" s="4">
        <v>7</v>
      </c>
      <c r="B2400" s="7">
        <v>1</v>
      </c>
      <c r="C2400" s="7" t="str">
        <f t="shared" si="74"/>
        <v>高等学校</v>
      </c>
      <c r="D2400" s="7" t="s">
        <v>6986</v>
      </c>
      <c r="E2400" s="8" t="s">
        <v>6987</v>
      </c>
      <c r="F2400" s="4" t="str">
        <f>IFERROR(IF(VALUE(LEFT($E2400,5))&gt;50000,"",_xlfn.XLOOKUP(IF(VALUE(LEFT($E2400,2))&gt;9,VALUE(LEFT($E2400,2)),"0"&amp;VALUE(LEFT($E2400,2))),Sheet1!$E:$E,Sheet1!$F:$F)),"")</f>
        <v>神奈川県</v>
      </c>
      <c r="G2400" s="4" t="str">
        <f t="shared" si="75"/>
        <v>私立</v>
      </c>
      <c r="H2400" s="7" t="str">
        <f>IF($D2400="上記以外の高等学校等",_xlfn.XLOOKUP(IF(VALUE(LEFT($E2400,2))&gt;10,VALUE(LEFT($E2400,2)),"0"&amp;VALUE(LEFT($E2400,2))),Sheet1!$E:$E,Sheet1!$F:$F)&amp;"所在の"&amp;$D2400,IF(OR($B2400=1,$B2400=2),$D2400&amp;$C2400,IF($B2400=3,$D2400&amp;"学校",IF($B2400=6,_xlfn.TEXTBEFORE($D2400,"高専")&amp;$C2400,IF($B2400=8,$C2400&amp;"（"&amp;$D2400&amp;"）",IF($B2400=9,$D2400,""))))))</f>
        <v>神奈川学園高等学校</v>
      </c>
    </row>
    <row r="2401" spans="1:8">
      <c r="A2401" s="4">
        <v>7</v>
      </c>
      <c r="B2401" s="7">
        <v>1</v>
      </c>
      <c r="C2401" s="7" t="str">
        <f t="shared" si="74"/>
        <v>高等学校</v>
      </c>
      <c r="D2401" s="7" t="s">
        <v>6984</v>
      </c>
      <c r="E2401" s="8" t="s">
        <v>6985</v>
      </c>
      <c r="F2401" s="4" t="str">
        <f>IFERROR(IF(VALUE(LEFT($E2401,5))&gt;50000,"",_xlfn.XLOOKUP(IF(VALUE(LEFT($E2401,2))&gt;9,VALUE(LEFT($E2401,2)),"0"&amp;VALUE(LEFT($E2401,2))),Sheet1!$E:$E,Sheet1!$F:$F)),"")</f>
        <v>神奈川県</v>
      </c>
      <c r="G2401" s="4" t="str">
        <f t="shared" si="75"/>
        <v>私立</v>
      </c>
      <c r="H2401" s="7" t="str">
        <f>IF($D2401="上記以外の高等学校等",_xlfn.XLOOKUP(IF(VALUE(LEFT($E2401,2))&gt;10,VALUE(LEFT($E2401,2)),"0"&amp;VALUE(LEFT($E2401,2))),Sheet1!$E:$E,Sheet1!$F:$F)&amp;"所在の"&amp;$D2401,IF(OR($B2401=1,$B2401=2),$D2401&amp;$C2401,IF($B2401=3,$D2401&amp;"学校",IF($B2401=6,_xlfn.TEXTBEFORE($D2401,"高専")&amp;$C2401,IF($B2401=8,$C2401&amp;"（"&amp;$D2401&amp;"）",IF($B2401=9,$D2401,""))))))</f>
        <v>横浜創英高等学校</v>
      </c>
    </row>
    <row r="2402" spans="1:8">
      <c r="A2402" s="4">
        <v>7</v>
      </c>
      <c r="B2402" s="7">
        <v>1</v>
      </c>
      <c r="C2402" s="7" t="str">
        <f t="shared" si="74"/>
        <v>高等学校</v>
      </c>
      <c r="D2402" s="7" t="s">
        <v>6982</v>
      </c>
      <c r="E2402" s="8" t="s">
        <v>6983</v>
      </c>
      <c r="F2402" s="4" t="str">
        <f>IFERROR(IF(VALUE(LEFT($E2402,5))&gt;50000,"",_xlfn.XLOOKUP(IF(VALUE(LEFT($E2402,2))&gt;9,VALUE(LEFT($E2402,2)),"0"&amp;VALUE(LEFT($E2402,2))),Sheet1!$E:$E,Sheet1!$F:$F)),"")</f>
        <v>神奈川県</v>
      </c>
      <c r="G2402" s="4" t="str">
        <f t="shared" si="75"/>
        <v>私立</v>
      </c>
      <c r="H2402" s="7" t="str">
        <f>IF($D2402="上記以外の高等学校等",_xlfn.XLOOKUP(IF(VALUE(LEFT($E2402,2))&gt;10,VALUE(LEFT($E2402,2)),"0"&amp;VALUE(LEFT($E2402,2))),Sheet1!$E:$E,Sheet1!$F:$F)&amp;"所在の"&amp;$D2402,IF(OR($B2402=1,$B2402=2),$D2402&amp;$C2402,IF($B2402=3,$D2402&amp;"学校",IF($B2402=6,_xlfn.TEXTBEFORE($D2402,"高専")&amp;$C2402,IF($B2402=8,$C2402&amp;"（"&amp;$D2402&amp;"）",IF($B2402=9,$D2402,""))))))</f>
        <v>捜真女学校高等学部高等学校</v>
      </c>
    </row>
    <row r="2403" spans="1:8">
      <c r="A2403" s="4">
        <v>7</v>
      </c>
      <c r="B2403" s="7">
        <v>1</v>
      </c>
      <c r="C2403" s="7" t="str">
        <f t="shared" si="74"/>
        <v>高等学校</v>
      </c>
      <c r="D2403" s="7" t="s">
        <v>6980</v>
      </c>
      <c r="E2403" s="8" t="s">
        <v>6981</v>
      </c>
      <c r="F2403" s="4" t="str">
        <f>IFERROR(IF(VALUE(LEFT($E2403,5))&gt;50000,"",_xlfn.XLOOKUP(IF(VALUE(LEFT($E2403,2))&gt;9,VALUE(LEFT($E2403,2)),"0"&amp;VALUE(LEFT($E2403,2))),Sheet1!$E:$E,Sheet1!$F:$F)),"")</f>
        <v>神奈川県</v>
      </c>
      <c r="G2403" s="4" t="str">
        <f t="shared" si="75"/>
        <v>私立</v>
      </c>
      <c r="H2403" s="7" t="str">
        <f>IF($D2403="上記以外の高等学校等",_xlfn.XLOOKUP(IF(VALUE(LEFT($E2403,2))&gt;10,VALUE(LEFT($E2403,2)),"0"&amp;VALUE(LEFT($E2403,2))),Sheet1!$E:$E,Sheet1!$F:$F)&amp;"所在の"&amp;$D2403,IF(OR($B2403=1,$B2403=2),$D2403&amp;$C2403,IF($B2403=3,$D2403&amp;"学校",IF($B2403=6,_xlfn.TEXTBEFORE($D2403,"高専")&amp;$C2403,IF($B2403=8,$C2403&amp;"（"&amp;$D2403&amp;"）",IF($B2403=9,$D2403,""))))))</f>
        <v>白鵬女子高等学校</v>
      </c>
    </row>
    <row r="2404" spans="1:8">
      <c r="A2404" s="4">
        <v>7</v>
      </c>
      <c r="B2404" s="7">
        <v>1</v>
      </c>
      <c r="C2404" s="7" t="str">
        <f t="shared" si="74"/>
        <v>高等学校</v>
      </c>
      <c r="D2404" s="7" t="s">
        <v>6978</v>
      </c>
      <c r="E2404" s="8" t="s">
        <v>6979</v>
      </c>
      <c r="F2404" s="4" t="str">
        <f>IFERROR(IF(VALUE(LEFT($E2404,5))&gt;50000,"",_xlfn.XLOOKUP(IF(VALUE(LEFT($E2404,2))&gt;9,VALUE(LEFT($E2404,2)),"0"&amp;VALUE(LEFT($E2404,2))),Sheet1!$E:$E,Sheet1!$F:$F)),"")</f>
        <v>神奈川県</v>
      </c>
      <c r="G2404" s="4" t="str">
        <f t="shared" si="75"/>
        <v>私立</v>
      </c>
      <c r="H2404" s="7" t="str">
        <f>IF($D2404="上記以外の高等学校等",_xlfn.XLOOKUP(IF(VALUE(LEFT($E2404,2))&gt;10,VALUE(LEFT($E2404,2)),"0"&amp;VALUE(LEFT($E2404,2))),Sheet1!$E:$E,Sheet1!$F:$F)&amp;"所在の"&amp;$D2404,IF(OR($B2404=1,$B2404=2),$D2404&amp;$C2404,IF($B2404=3,$D2404&amp;"学校",IF($B2404=6,_xlfn.TEXTBEFORE($D2404,"高専")&amp;$C2404,IF($B2404=8,$C2404&amp;"（"&amp;$D2404&amp;"）",IF($B2404=9,$D2404,""))))))</f>
        <v>橘学苑高等学校</v>
      </c>
    </row>
    <row r="2405" spans="1:8">
      <c r="A2405" s="4">
        <v>7</v>
      </c>
      <c r="B2405" s="7">
        <v>1</v>
      </c>
      <c r="C2405" s="7" t="str">
        <f t="shared" si="74"/>
        <v>高等学校</v>
      </c>
      <c r="D2405" s="7" t="s">
        <v>6976</v>
      </c>
      <c r="E2405" s="8" t="s">
        <v>6977</v>
      </c>
      <c r="F2405" s="4" t="str">
        <f>IFERROR(IF(VALUE(LEFT($E2405,5))&gt;50000,"",_xlfn.XLOOKUP(IF(VALUE(LEFT($E2405,2))&gt;9,VALUE(LEFT($E2405,2)),"0"&amp;VALUE(LEFT($E2405,2))),Sheet1!$E:$E,Sheet1!$F:$F)),"")</f>
        <v>神奈川県</v>
      </c>
      <c r="G2405" s="4" t="str">
        <f t="shared" si="75"/>
        <v>私立</v>
      </c>
      <c r="H2405" s="7" t="str">
        <f>IF($D2405="上記以外の高等学校等",_xlfn.XLOOKUP(IF(VALUE(LEFT($E2405,2))&gt;10,VALUE(LEFT($E2405,2)),"0"&amp;VALUE(LEFT($E2405,2))),Sheet1!$E:$E,Sheet1!$F:$F)&amp;"所在の"&amp;$D2405,IF(OR($B2405=1,$B2405=2),$D2405&amp;$C2405,IF($B2405=3,$D2405&amp;"学校",IF($B2405=6,_xlfn.TEXTBEFORE($D2405,"高専")&amp;$C2405,IF($B2405=8,$C2405&amp;"（"&amp;$D2405&amp;"）",IF($B2405=9,$D2405,""))))))</f>
        <v>鶴見大学附属高等学校</v>
      </c>
    </row>
    <row r="2406" spans="1:8">
      <c r="A2406" s="4">
        <v>7</v>
      </c>
      <c r="B2406" s="7">
        <v>1</v>
      </c>
      <c r="C2406" s="7" t="str">
        <f t="shared" si="74"/>
        <v>高等学校</v>
      </c>
      <c r="D2406" s="7" t="s">
        <v>6974</v>
      </c>
      <c r="E2406" s="8" t="s">
        <v>6975</v>
      </c>
      <c r="F2406" s="4" t="str">
        <f>IFERROR(IF(VALUE(LEFT($E2406,5))&gt;50000,"",_xlfn.XLOOKUP(IF(VALUE(LEFT($E2406,2))&gt;9,VALUE(LEFT($E2406,2)),"0"&amp;VALUE(LEFT($E2406,2))),Sheet1!$E:$E,Sheet1!$F:$F)),"")</f>
        <v>神奈川県</v>
      </c>
      <c r="G2406" s="4" t="str">
        <f t="shared" si="75"/>
        <v>私立</v>
      </c>
      <c r="H2406" s="7" t="str">
        <f>IF($D2406="上記以外の高等学校等",_xlfn.XLOOKUP(IF(VALUE(LEFT($E2406,2))&gt;10,VALUE(LEFT($E2406,2)),"0"&amp;VALUE(LEFT($E2406,2))),Sheet1!$E:$E,Sheet1!$F:$F)&amp;"所在の"&amp;$D2406,IF(OR($B2406=1,$B2406=2),$D2406&amp;$C2406,IF($B2406=3,$D2406&amp;"学校",IF($B2406=6,_xlfn.TEXTBEFORE($D2406,"高専")&amp;$C2406,IF($B2406=8,$C2406&amp;"（"&amp;$D2406&amp;"）",IF($B2406=9,$D2406,""))))))</f>
        <v>聖ヨゼフ学園高等学校</v>
      </c>
    </row>
    <row r="2407" spans="1:8">
      <c r="A2407" s="4">
        <v>7</v>
      </c>
      <c r="B2407" s="7">
        <v>1</v>
      </c>
      <c r="C2407" s="7" t="str">
        <f t="shared" si="74"/>
        <v>高等学校</v>
      </c>
      <c r="D2407" s="7" t="s">
        <v>6972</v>
      </c>
      <c r="E2407" s="8" t="s">
        <v>6973</v>
      </c>
      <c r="F2407" s="4" t="str">
        <f>IFERROR(IF(VALUE(LEFT($E2407,5))&gt;50000,"",_xlfn.XLOOKUP(IF(VALUE(LEFT($E2407,2))&gt;9,VALUE(LEFT($E2407,2)),"0"&amp;VALUE(LEFT($E2407,2))),Sheet1!$E:$E,Sheet1!$F:$F)),"")</f>
        <v>神奈川県</v>
      </c>
      <c r="G2407" s="4" t="str">
        <f t="shared" si="75"/>
        <v>私立</v>
      </c>
      <c r="H2407" s="7" t="str">
        <f>IF($D2407="上記以外の高等学校等",_xlfn.XLOOKUP(IF(VALUE(LEFT($E2407,2))&gt;10,VALUE(LEFT($E2407,2)),"0"&amp;VALUE(LEFT($E2407,2))),Sheet1!$E:$E,Sheet1!$F:$F)&amp;"所在の"&amp;$D2407,IF(OR($B2407=1,$B2407=2),$D2407&amp;$C2407,IF($B2407=3,$D2407&amp;"学校",IF($B2407=6,_xlfn.TEXTBEFORE($D2407,"高専")&amp;$C2407,IF($B2407=8,$C2407&amp;"（"&amp;$D2407&amp;"）",IF($B2407=9,$D2407,""))))))</f>
        <v>法政大学国際高等学校</v>
      </c>
    </row>
    <row r="2408" spans="1:8">
      <c r="A2408" s="4">
        <v>7</v>
      </c>
      <c r="B2408" s="7">
        <v>1</v>
      </c>
      <c r="C2408" s="7" t="str">
        <f t="shared" si="74"/>
        <v>高等学校</v>
      </c>
      <c r="D2408" s="7" t="s">
        <v>6970</v>
      </c>
      <c r="E2408" s="8" t="s">
        <v>6971</v>
      </c>
      <c r="F2408" s="4" t="str">
        <f>IFERROR(IF(VALUE(LEFT($E2408,5))&gt;50000,"",_xlfn.XLOOKUP(IF(VALUE(LEFT($E2408,2))&gt;9,VALUE(LEFT($E2408,2)),"0"&amp;VALUE(LEFT($E2408,2))),Sheet1!$E:$E,Sheet1!$F:$F)),"")</f>
        <v>神奈川県</v>
      </c>
      <c r="G2408" s="4" t="str">
        <f t="shared" si="75"/>
        <v>私立</v>
      </c>
      <c r="H2408" s="7" t="str">
        <f>IF($D2408="上記以外の高等学校等",_xlfn.XLOOKUP(IF(VALUE(LEFT($E2408,2))&gt;10,VALUE(LEFT($E2408,2)),"0"&amp;VALUE(LEFT($E2408,2))),Sheet1!$E:$E,Sheet1!$F:$F)&amp;"所在の"&amp;$D2408,IF(OR($B2408=1,$B2408=2),$D2408&amp;$C2408,IF($B2408=3,$D2408&amp;"学校",IF($B2408=6,_xlfn.TEXTBEFORE($D2408,"高専")&amp;$C2408,IF($B2408=8,$C2408&amp;"（"&amp;$D2408&amp;"）",IF($B2408=9,$D2408,""))))))</f>
        <v>横浜商科大学高等学校</v>
      </c>
    </row>
    <row r="2409" spans="1:8">
      <c r="A2409" s="4">
        <v>7</v>
      </c>
      <c r="B2409" s="7">
        <v>1</v>
      </c>
      <c r="C2409" s="7" t="str">
        <f t="shared" si="74"/>
        <v>高等学校</v>
      </c>
      <c r="D2409" s="7" t="s">
        <v>6968</v>
      </c>
      <c r="E2409" s="8" t="s">
        <v>6969</v>
      </c>
      <c r="F2409" s="4" t="str">
        <f>IFERROR(IF(VALUE(LEFT($E2409,5))&gt;50000,"",_xlfn.XLOOKUP(IF(VALUE(LEFT($E2409,2))&gt;9,VALUE(LEFT($E2409,2)),"0"&amp;VALUE(LEFT($E2409,2))),Sheet1!$E:$E,Sheet1!$F:$F)),"")</f>
        <v>神奈川県</v>
      </c>
      <c r="G2409" s="4" t="str">
        <f t="shared" si="75"/>
        <v>私立</v>
      </c>
      <c r="H2409" s="7" t="str">
        <f>IF($D2409="上記以外の高等学校等",_xlfn.XLOOKUP(IF(VALUE(LEFT($E2409,2))&gt;10,VALUE(LEFT($E2409,2)),"0"&amp;VALUE(LEFT($E2409,2))),Sheet1!$E:$E,Sheet1!$F:$F)&amp;"所在の"&amp;$D2409,IF(OR($B2409=1,$B2409=2),$D2409&amp;$C2409,IF($B2409=3,$D2409&amp;"学校",IF($B2409=6,_xlfn.TEXTBEFORE($D2409,"高専")&amp;$C2409,IF($B2409=8,$C2409&amp;"（"&amp;$D2409&amp;"）",IF($B2409=9,$D2409,""))))))</f>
        <v>英理女子学院高等学校</v>
      </c>
    </row>
    <row r="2410" spans="1:8">
      <c r="A2410" s="4">
        <v>7</v>
      </c>
      <c r="B2410" s="7">
        <v>1</v>
      </c>
      <c r="C2410" s="7" t="str">
        <f t="shared" si="74"/>
        <v>高等学校</v>
      </c>
      <c r="D2410" s="7" t="s">
        <v>6966</v>
      </c>
      <c r="E2410" s="8" t="s">
        <v>6967</v>
      </c>
      <c r="F2410" s="4" t="str">
        <f>IFERROR(IF(VALUE(LEFT($E2410,5))&gt;50000,"",_xlfn.XLOOKUP(IF(VALUE(LEFT($E2410,2))&gt;9,VALUE(LEFT($E2410,2)),"0"&amp;VALUE(LEFT($E2410,2))),Sheet1!$E:$E,Sheet1!$F:$F)),"")</f>
        <v>神奈川県</v>
      </c>
      <c r="G2410" s="4" t="str">
        <f t="shared" si="75"/>
        <v>私立</v>
      </c>
      <c r="H2410" s="7" t="str">
        <f>IF($D2410="上記以外の高等学校等",_xlfn.XLOOKUP(IF(VALUE(LEFT($E2410,2))&gt;10,VALUE(LEFT($E2410,2)),"0"&amp;VALUE(LEFT($E2410,2))),Sheet1!$E:$E,Sheet1!$F:$F)&amp;"所在の"&amp;$D2410,IF(OR($B2410=1,$B2410=2),$D2410&amp;$C2410,IF($B2410=3,$D2410&amp;"学校",IF($B2410=6,_xlfn.TEXTBEFORE($D2410,"高専")&amp;$C2410,IF($B2410=8,$C2410&amp;"（"&amp;$D2410&amp;"）",IF($B2410=9,$D2410,""))))))</f>
        <v>慶應義塾高等学校</v>
      </c>
    </row>
    <row r="2411" spans="1:8">
      <c r="A2411" s="4">
        <v>7</v>
      </c>
      <c r="B2411" s="7">
        <v>1</v>
      </c>
      <c r="C2411" s="7" t="str">
        <f t="shared" si="74"/>
        <v>高等学校</v>
      </c>
      <c r="D2411" s="7" t="s">
        <v>6853</v>
      </c>
      <c r="E2411" s="8" t="s">
        <v>6965</v>
      </c>
      <c r="F2411" s="4" t="str">
        <f>IFERROR(IF(VALUE(LEFT($E2411,5))&gt;50000,"",_xlfn.XLOOKUP(IF(VALUE(LEFT($E2411,2))&gt;9,VALUE(LEFT($E2411,2)),"0"&amp;VALUE(LEFT($E2411,2))),Sheet1!$E:$E,Sheet1!$F:$F)),"")</f>
        <v>神奈川県</v>
      </c>
      <c r="G2411" s="4" t="str">
        <f t="shared" si="75"/>
        <v>私立</v>
      </c>
      <c r="H2411" s="7" t="str">
        <f>IF($D2411="上記以外の高等学校等",_xlfn.XLOOKUP(IF(VALUE(LEFT($E2411,2))&gt;10,VALUE(LEFT($E2411,2)),"0"&amp;VALUE(LEFT($E2411,2))),Sheet1!$E:$E,Sheet1!$F:$F)&amp;"所在の"&amp;$D2411,IF(OR($B2411=1,$B2411=2),$D2411&amp;$C2411,IF($B2411=3,$D2411&amp;"学校",IF($B2411=6,_xlfn.TEXTBEFORE($D2411,"高専")&amp;$C2411,IF($B2411=8,$C2411&amp;"（"&amp;$D2411&amp;"）",IF($B2411=9,$D2411,""))))))</f>
        <v>桐蔭学園高等学校</v>
      </c>
    </row>
    <row r="2412" spans="1:8">
      <c r="A2412" s="4">
        <v>7</v>
      </c>
      <c r="B2412" s="7">
        <v>1</v>
      </c>
      <c r="C2412" s="7" t="str">
        <f t="shared" si="74"/>
        <v>高等学校</v>
      </c>
      <c r="D2412" s="7" t="s">
        <v>6963</v>
      </c>
      <c r="E2412" s="8" t="s">
        <v>6964</v>
      </c>
      <c r="F2412" s="4" t="str">
        <f>IFERROR(IF(VALUE(LEFT($E2412,5))&gt;50000,"",_xlfn.XLOOKUP(IF(VALUE(LEFT($E2412,2))&gt;9,VALUE(LEFT($E2412,2)),"0"&amp;VALUE(LEFT($E2412,2))),Sheet1!$E:$E,Sheet1!$F:$F)),"")</f>
        <v>神奈川県</v>
      </c>
      <c r="G2412" s="4" t="str">
        <f t="shared" si="75"/>
        <v>私立</v>
      </c>
      <c r="H2412" s="7" t="str">
        <f>IF($D2412="上記以外の高等学校等",_xlfn.XLOOKUP(IF(VALUE(LEFT($E2412,2))&gt;10,VALUE(LEFT($E2412,2)),"0"&amp;VALUE(LEFT($E2412,2))),Sheet1!$E:$E,Sheet1!$F:$F)&amp;"所在の"&amp;$D2412,IF(OR($B2412=1,$B2412=2),$D2412&amp;$C2412,IF($B2412=3,$D2412&amp;"学校",IF($B2412=6,_xlfn.TEXTBEFORE($D2412,"高専")&amp;$C2412,IF($B2412=8,$C2412&amp;"（"&amp;$D2412&amp;"）",IF($B2412=9,$D2412,""))))))</f>
        <v>日本大学高等学校</v>
      </c>
    </row>
    <row r="2413" spans="1:8">
      <c r="A2413" s="4">
        <v>7</v>
      </c>
      <c r="B2413" s="7">
        <v>1</v>
      </c>
      <c r="C2413" s="7" t="str">
        <f t="shared" si="74"/>
        <v>高等学校</v>
      </c>
      <c r="D2413" s="7" t="s">
        <v>6961</v>
      </c>
      <c r="E2413" s="8" t="s">
        <v>6962</v>
      </c>
      <c r="F2413" s="4" t="str">
        <f>IFERROR(IF(VALUE(LEFT($E2413,5))&gt;50000,"",_xlfn.XLOOKUP(IF(VALUE(LEFT($E2413,2))&gt;9,VALUE(LEFT($E2413,2)),"0"&amp;VALUE(LEFT($E2413,2))),Sheet1!$E:$E,Sheet1!$F:$F)),"")</f>
        <v>神奈川県</v>
      </c>
      <c r="G2413" s="4" t="str">
        <f t="shared" si="75"/>
        <v>私立</v>
      </c>
      <c r="H2413" s="7" t="str">
        <f>IF($D2413="上記以外の高等学校等",_xlfn.XLOOKUP(IF(VALUE(LEFT($E2413,2))&gt;10,VALUE(LEFT($E2413,2)),"0"&amp;VALUE(LEFT($E2413,2))),Sheet1!$E:$E,Sheet1!$F:$F)&amp;"所在の"&amp;$D2413,IF(OR($B2413=1,$B2413=2),$D2413&amp;$C2413,IF($B2413=3,$D2413&amp;"学校",IF($B2413=6,_xlfn.TEXTBEFORE($D2413,"高専")&amp;$C2413,IF($B2413=8,$C2413&amp;"（"&amp;$D2413&amp;"）",IF($B2413=9,$D2413,""))))))</f>
        <v>武相高等学校</v>
      </c>
    </row>
    <row r="2414" spans="1:8">
      <c r="A2414" s="4">
        <v>7</v>
      </c>
      <c r="B2414" s="7">
        <v>1</v>
      </c>
      <c r="C2414" s="7" t="str">
        <f t="shared" si="74"/>
        <v>高等学校</v>
      </c>
      <c r="D2414" s="7" t="s">
        <v>6959</v>
      </c>
      <c r="E2414" s="8" t="s">
        <v>6960</v>
      </c>
      <c r="F2414" s="4" t="str">
        <f>IFERROR(IF(VALUE(LEFT($E2414,5))&gt;50000,"",_xlfn.XLOOKUP(IF(VALUE(LEFT($E2414,2))&gt;9,VALUE(LEFT($E2414,2)),"0"&amp;VALUE(LEFT($E2414,2))),Sheet1!$E:$E,Sheet1!$F:$F)),"")</f>
        <v>神奈川県</v>
      </c>
      <c r="G2414" s="4" t="str">
        <f t="shared" si="75"/>
        <v>私立</v>
      </c>
      <c r="H2414" s="7" t="str">
        <f>IF($D2414="上記以外の高等学校等",_xlfn.XLOOKUP(IF(VALUE(LEFT($E2414,2))&gt;10,VALUE(LEFT($E2414,2)),"0"&amp;VALUE(LEFT($E2414,2))),Sheet1!$E:$E,Sheet1!$F:$F)&amp;"所在の"&amp;$D2414,IF(OR($B2414=1,$B2414=2),$D2414&amp;$C2414,IF($B2414=3,$D2414&amp;"学校",IF($B2414=6,_xlfn.TEXTBEFORE($D2414,"高専")&amp;$C2414,IF($B2414=8,$C2414&amp;"（"&amp;$D2414&amp;"）",IF($B2414=9,$D2414,""))))))</f>
        <v>横浜学園高等学校</v>
      </c>
    </row>
    <row r="2415" spans="1:8">
      <c r="A2415" s="4">
        <v>7</v>
      </c>
      <c r="B2415" s="7">
        <v>1</v>
      </c>
      <c r="C2415" s="7" t="str">
        <f t="shared" si="74"/>
        <v>高等学校</v>
      </c>
      <c r="D2415" s="7" t="s">
        <v>6957</v>
      </c>
      <c r="E2415" s="8" t="s">
        <v>6958</v>
      </c>
      <c r="F2415" s="4" t="str">
        <f>IFERROR(IF(VALUE(LEFT($E2415,5))&gt;50000,"",_xlfn.XLOOKUP(IF(VALUE(LEFT($E2415,2))&gt;9,VALUE(LEFT($E2415,2)),"0"&amp;VALUE(LEFT($E2415,2))),Sheet1!$E:$E,Sheet1!$F:$F)),"")</f>
        <v>神奈川県</v>
      </c>
      <c r="G2415" s="4" t="str">
        <f t="shared" si="75"/>
        <v>私立</v>
      </c>
      <c r="H2415" s="7" t="str">
        <f>IF($D2415="上記以外の高等学校等",_xlfn.XLOOKUP(IF(VALUE(LEFT($E2415,2))&gt;10,VALUE(LEFT($E2415,2)),"0"&amp;VALUE(LEFT($E2415,2))),Sheet1!$E:$E,Sheet1!$F:$F)&amp;"所在の"&amp;$D2415,IF(OR($B2415=1,$B2415=2),$D2415&amp;$C2415,IF($B2415=3,$D2415&amp;"学校",IF($B2415=6,_xlfn.TEXTBEFORE($D2415,"高専")&amp;$C2415,IF($B2415=8,$C2415&amp;"（"&amp;$D2415&amp;"）",IF($B2415=9,$D2415,""))))))</f>
        <v>関東学院六浦高等学校</v>
      </c>
    </row>
    <row r="2416" spans="1:8">
      <c r="A2416" s="4">
        <v>7</v>
      </c>
      <c r="B2416" s="7">
        <v>1</v>
      </c>
      <c r="C2416" s="7" t="str">
        <f t="shared" si="74"/>
        <v>高等学校</v>
      </c>
      <c r="D2416" s="7" t="s">
        <v>6955</v>
      </c>
      <c r="E2416" s="8" t="s">
        <v>6956</v>
      </c>
      <c r="F2416" s="4" t="str">
        <f>IFERROR(IF(VALUE(LEFT($E2416,5))&gt;50000,"",_xlfn.XLOOKUP(IF(VALUE(LEFT($E2416,2))&gt;9,VALUE(LEFT($E2416,2)),"0"&amp;VALUE(LEFT($E2416,2))),Sheet1!$E:$E,Sheet1!$F:$F)),"")</f>
        <v>神奈川県</v>
      </c>
      <c r="G2416" s="4" t="str">
        <f t="shared" si="75"/>
        <v>私立</v>
      </c>
      <c r="H2416" s="7" t="str">
        <f>IF($D2416="上記以外の高等学校等",_xlfn.XLOOKUP(IF(VALUE(LEFT($E2416,2))&gt;10,VALUE(LEFT($E2416,2)),"0"&amp;VALUE(LEFT($E2416,2))),Sheet1!$E:$E,Sheet1!$F:$F)&amp;"所在の"&amp;$D2416,IF(OR($B2416=1,$B2416=2),$D2416&amp;$C2416,IF($B2416=3,$D2416&amp;"学校",IF($B2416=6,_xlfn.TEXTBEFORE($D2416,"高専")&amp;$C2416,IF($B2416=8,$C2416&amp;"（"&amp;$D2416&amp;"）",IF($B2416=9,$D2416,""))))))</f>
        <v>横浜創学館高等学校</v>
      </c>
    </row>
    <row r="2417" spans="1:8">
      <c r="A2417" s="4">
        <v>7</v>
      </c>
      <c r="B2417" s="7">
        <v>1</v>
      </c>
      <c r="C2417" s="7" t="str">
        <f t="shared" si="74"/>
        <v>高等学校</v>
      </c>
      <c r="D2417" s="7" t="s">
        <v>6953</v>
      </c>
      <c r="E2417" s="8" t="s">
        <v>6954</v>
      </c>
      <c r="F2417" s="4" t="str">
        <f>IFERROR(IF(VALUE(LEFT($E2417,5))&gt;50000,"",_xlfn.XLOOKUP(IF(VALUE(LEFT($E2417,2))&gt;9,VALUE(LEFT($E2417,2)),"0"&amp;VALUE(LEFT($E2417,2))),Sheet1!$E:$E,Sheet1!$F:$F)),"")</f>
        <v>神奈川県</v>
      </c>
      <c r="G2417" s="4" t="str">
        <f t="shared" si="75"/>
        <v>私立</v>
      </c>
      <c r="H2417" s="7" t="str">
        <f>IF($D2417="上記以外の高等学校等",_xlfn.XLOOKUP(IF(VALUE(LEFT($E2417,2))&gt;10,VALUE(LEFT($E2417,2)),"0"&amp;VALUE(LEFT($E2417,2))),Sheet1!$E:$E,Sheet1!$F:$F)&amp;"所在の"&amp;$D2417,IF(OR($B2417=1,$B2417=2),$D2417&amp;$C2417,IF($B2417=3,$D2417&amp;"学校",IF($B2417=6,_xlfn.TEXTBEFORE($D2417,"高専")&amp;$C2417,IF($B2417=8,$C2417&amp;"（"&amp;$D2417&amp;"）",IF($B2417=9,$D2417,""))))))</f>
        <v>横浜高等学校</v>
      </c>
    </row>
    <row r="2418" spans="1:8">
      <c r="A2418" s="4">
        <v>7</v>
      </c>
      <c r="B2418" s="7">
        <v>1</v>
      </c>
      <c r="C2418" s="7" t="str">
        <f t="shared" si="74"/>
        <v>高等学校</v>
      </c>
      <c r="D2418" s="7" t="s">
        <v>6951</v>
      </c>
      <c r="E2418" s="8" t="s">
        <v>6952</v>
      </c>
      <c r="F2418" s="4" t="str">
        <f>IFERROR(IF(VALUE(LEFT($E2418,5))&gt;50000,"",_xlfn.XLOOKUP(IF(VALUE(LEFT($E2418,2))&gt;9,VALUE(LEFT($E2418,2)),"0"&amp;VALUE(LEFT($E2418,2))),Sheet1!$E:$E,Sheet1!$F:$F)),"")</f>
        <v>神奈川県</v>
      </c>
      <c r="G2418" s="4" t="str">
        <f t="shared" si="75"/>
        <v>私立</v>
      </c>
      <c r="H2418" s="7" t="str">
        <f>IF($D2418="上記以外の高等学校等",_xlfn.XLOOKUP(IF(VALUE(LEFT($E2418,2))&gt;10,VALUE(LEFT($E2418,2)),"0"&amp;VALUE(LEFT($E2418,2))),Sheet1!$E:$E,Sheet1!$F:$F)&amp;"所在の"&amp;$D2418,IF(OR($B2418=1,$B2418=2),$D2418&amp;$C2418,IF($B2418=3,$D2418&amp;"学校",IF($B2418=6,_xlfn.TEXTBEFORE($D2418,"高専")&amp;$C2418,IF($B2418=8,$C2418&amp;"（"&amp;$D2418&amp;"）",IF($B2418=9,$D2418,""))))))</f>
        <v>山手学院高等学校</v>
      </c>
    </row>
    <row r="2419" spans="1:8">
      <c r="A2419" s="4">
        <v>7</v>
      </c>
      <c r="B2419" s="7">
        <v>1</v>
      </c>
      <c r="C2419" s="7" t="str">
        <f t="shared" si="74"/>
        <v>高等学校</v>
      </c>
      <c r="D2419" s="7" t="s">
        <v>6949</v>
      </c>
      <c r="E2419" s="8" t="s">
        <v>6950</v>
      </c>
      <c r="F2419" s="4" t="str">
        <f>IFERROR(IF(VALUE(LEFT($E2419,5))&gt;50000,"",_xlfn.XLOOKUP(IF(VALUE(LEFT($E2419,2))&gt;9,VALUE(LEFT($E2419,2)),"0"&amp;VALUE(LEFT($E2419,2))),Sheet1!$E:$E,Sheet1!$F:$F)),"")</f>
        <v>神奈川県</v>
      </c>
      <c r="G2419" s="4" t="str">
        <f t="shared" si="75"/>
        <v>私立</v>
      </c>
      <c r="H2419" s="7" t="str">
        <f>IF($D2419="上記以外の高等学校等",_xlfn.XLOOKUP(IF(VALUE(LEFT($E2419,2))&gt;10,VALUE(LEFT($E2419,2)),"0"&amp;VALUE(LEFT($E2419,2))),Sheet1!$E:$E,Sheet1!$F:$F)&amp;"所在の"&amp;$D2419,IF(OR($B2419=1,$B2419=2),$D2419&amp;$C2419,IF($B2419=3,$D2419&amp;"学校",IF($B2419=6,_xlfn.TEXTBEFORE($D2419,"高専")&amp;$C2419,IF($B2419=8,$C2419&amp;"（"&amp;$D2419&amp;"）",IF($B2419=9,$D2419,""))))))</f>
        <v>湘南学院高等学校</v>
      </c>
    </row>
    <row r="2420" spans="1:8">
      <c r="A2420" s="4">
        <v>7</v>
      </c>
      <c r="B2420" s="7">
        <v>1</v>
      </c>
      <c r="C2420" s="7" t="str">
        <f t="shared" si="74"/>
        <v>高等学校</v>
      </c>
      <c r="D2420" s="7" t="s">
        <v>6947</v>
      </c>
      <c r="E2420" s="8" t="s">
        <v>6948</v>
      </c>
      <c r="F2420" s="4" t="str">
        <f>IFERROR(IF(VALUE(LEFT($E2420,5))&gt;50000,"",_xlfn.XLOOKUP(IF(VALUE(LEFT($E2420,2))&gt;9,VALUE(LEFT($E2420,2)),"0"&amp;VALUE(LEFT($E2420,2))),Sheet1!$E:$E,Sheet1!$F:$F)),"")</f>
        <v>神奈川県</v>
      </c>
      <c r="G2420" s="4" t="str">
        <f t="shared" si="75"/>
        <v>私立</v>
      </c>
      <c r="H2420" s="7" t="str">
        <f>IF($D2420="上記以外の高等学校等",_xlfn.XLOOKUP(IF(VALUE(LEFT($E2420,2))&gt;10,VALUE(LEFT($E2420,2)),"0"&amp;VALUE(LEFT($E2420,2))),Sheet1!$E:$E,Sheet1!$F:$F)&amp;"所在の"&amp;$D2420,IF(OR($B2420=1,$B2420=2),$D2420&amp;$C2420,IF($B2420=3,$D2420&amp;"学校",IF($B2420=6,_xlfn.TEXTBEFORE($D2420,"高専")&amp;$C2420,IF($B2420=8,$C2420&amp;"（"&amp;$D2420&amp;"）",IF($B2420=9,$D2420,""))))))</f>
        <v>三浦学苑高等学校</v>
      </c>
    </row>
    <row r="2421" spans="1:8">
      <c r="A2421" s="4">
        <v>7</v>
      </c>
      <c r="B2421" s="7">
        <v>1</v>
      </c>
      <c r="C2421" s="7" t="str">
        <f t="shared" si="74"/>
        <v>高等学校</v>
      </c>
      <c r="D2421" s="7" t="s">
        <v>6945</v>
      </c>
      <c r="E2421" s="8" t="s">
        <v>6946</v>
      </c>
      <c r="F2421" s="4" t="str">
        <f>IFERROR(IF(VALUE(LEFT($E2421,5))&gt;50000,"",_xlfn.XLOOKUP(IF(VALUE(LEFT($E2421,2))&gt;9,VALUE(LEFT($E2421,2)),"0"&amp;VALUE(LEFT($E2421,2))),Sheet1!$E:$E,Sheet1!$F:$F)),"")</f>
        <v>神奈川県</v>
      </c>
      <c r="G2421" s="4" t="str">
        <f t="shared" si="75"/>
        <v>私立</v>
      </c>
      <c r="H2421" s="7" t="str">
        <f>IF($D2421="上記以外の高等学校等",_xlfn.XLOOKUP(IF(VALUE(LEFT($E2421,2))&gt;10,VALUE(LEFT($E2421,2)),"0"&amp;VALUE(LEFT($E2421,2))),Sheet1!$E:$E,Sheet1!$F:$F)&amp;"所在の"&amp;$D2421,IF(OR($B2421=1,$B2421=2),$D2421&amp;$C2421,IF($B2421=3,$D2421&amp;"学校",IF($B2421=6,_xlfn.TEXTBEFORE($D2421,"高専")&amp;$C2421,IF($B2421=8,$C2421&amp;"（"&amp;$D2421&amp;"）",IF($B2421=9,$D2421,""))))))</f>
        <v>神奈川歯科大学系属緑ヶ丘女子高等学校</v>
      </c>
    </row>
    <row r="2422" spans="1:8">
      <c r="A2422" s="4">
        <v>7</v>
      </c>
      <c r="B2422" s="7">
        <v>1</v>
      </c>
      <c r="C2422" s="7" t="str">
        <f t="shared" si="74"/>
        <v>高等学校</v>
      </c>
      <c r="D2422" s="7" t="s">
        <v>6943</v>
      </c>
      <c r="E2422" s="8" t="s">
        <v>6944</v>
      </c>
      <c r="F2422" s="4" t="str">
        <f>IFERROR(IF(VALUE(LEFT($E2422,5))&gt;50000,"",_xlfn.XLOOKUP(IF(VALUE(LEFT($E2422,2))&gt;9,VALUE(LEFT($E2422,2)),"0"&amp;VALUE(LEFT($E2422,2))),Sheet1!$E:$E,Sheet1!$F:$F)),"")</f>
        <v>神奈川県</v>
      </c>
      <c r="G2422" s="4" t="str">
        <f t="shared" si="75"/>
        <v>私立</v>
      </c>
      <c r="H2422" s="7" t="str">
        <f>IF($D2422="上記以外の高等学校等",_xlfn.XLOOKUP(IF(VALUE(LEFT($E2422,2))&gt;10,VALUE(LEFT($E2422,2)),"0"&amp;VALUE(LEFT($E2422,2))),Sheet1!$E:$E,Sheet1!$F:$F)&amp;"所在の"&amp;$D2422,IF(OR($B2422=1,$B2422=2),$D2422&amp;$C2422,IF($B2422=3,$D2422&amp;"学校",IF($B2422=6,_xlfn.TEXTBEFORE($D2422,"高専")&amp;$C2422,IF($B2422=8,$C2422&amp;"（"&amp;$D2422&amp;"）",IF($B2422=9,$D2422,""))))))</f>
        <v>横須賀学院高等学校</v>
      </c>
    </row>
    <row r="2423" spans="1:8">
      <c r="A2423" s="4">
        <v>7</v>
      </c>
      <c r="B2423" s="7">
        <v>1</v>
      </c>
      <c r="C2423" s="7" t="str">
        <f t="shared" si="74"/>
        <v>高等学校</v>
      </c>
      <c r="D2423" s="7" t="s">
        <v>6941</v>
      </c>
      <c r="E2423" s="8" t="s">
        <v>6942</v>
      </c>
      <c r="F2423" s="4" t="str">
        <f>IFERROR(IF(VALUE(LEFT($E2423,5))&gt;50000,"",_xlfn.XLOOKUP(IF(VALUE(LEFT($E2423,2))&gt;9,VALUE(LEFT($E2423,2)),"0"&amp;VALUE(LEFT($E2423,2))),Sheet1!$E:$E,Sheet1!$F:$F)),"")</f>
        <v>神奈川県</v>
      </c>
      <c r="G2423" s="4" t="str">
        <f t="shared" si="75"/>
        <v>私立</v>
      </c>
      <c r="H2423" s="7" t="str">
        <f>IF($D2423="上記以外の高等学校等",_xlfn.XLOOKUP(IF(VALUE(LEFT($E2423,2))&gt;10,VALUE(LEFT($E2423,2)),"0"&amp;VALUE(LEFT($E2423,2))),Sheet1!$E:$E,Sheet1!$F:$F)&amp;"所在の"&amp;$D2423,IF(OR($B2423=1,$B2423=2),$D2423&amp;$C2423,IF($B2423=3,$D2423&amp;"学校",IF($B2423=6,_xlfn.TEXTBEFORE($D2423,"高専")&amp;$C2423,IF($B2423=8,$C2423&amp;"（"&amp;$D2423&amp;"）",IF($B2423=9,$D2423,""))))))</f>
        <v>大西学園高等学校</v>
      </c>
    </row>
    <row r="2424" spans="1:8">
      <c r="A2424" s="4">
        <v>7</v>
      </c>
      <c r="B2424" s="7">
        <v>1</v>
      </c>
      <c r="C2424" s="7" t="str">
        <f t="shared" si="74"/>
        <v>高等学校</v>
      </c>
      <c r="D2424" s="7" t="s">
        <v>6939</v>
      </c>
      <c r="E2424" s="8" t="s">
        <v>6940</v>
      </c>
      <c r="F2424" s="4" t="str">
        <f>IFERROR(IF(VALUE(LEFT($E2424,5))&gt;50000,"",_xlfn.XLOOKUP(IF(VALUE(LEFT($E2424,2))&gt;9,VALUE(LEFT($E2424,2)),"0"&amp;VALUE(LEFT($E2424,2))),Sheet1!$E:$E,Sheet1!$F:$F)),"")</f>
        <v>神奈川県</v>
      </c>
      <c r="G2424" s="4" t="str">
        <f t="shared" si="75"/>
        <v>私立</v>
      </c>
      <c r="H2424" s="7" t="str">
        <f>IF($D2424="上記以外の高等学校等",_xlfn.XLOOKUP(IF(VALUE(LEFT($E2424,2))&gt;10,VALUE(LEFT($E2424,2)),"0"&amp;VALUE(LEFT($E2424,2))),Sheet1!$E:$E,Sheet1!$F:$F)&amp;"所在の"&amp;$D2424,IF(OR($B2424=1,$B2424=2),$D2424&amp;$C2424,IF($B2424=3,$D2424&amp;"学校",IF($B2424=6,_xlfn.TEXTBEFORE($D2424,"高専")&amp;$C2424,IF($B2424=8,$C2424&amp;"（"&amp;$D2424&amp;"）",IF($B2424=9,$D2424,""))))))</f>
        <v>カリタス女子高等学校</v>
      </c>
    </row>
    <row r="2425" spans="1:8">
      <c r="A2425" s="4">
        <v>7</v>
      </c>
      <c r="B2425" s="7">
        <v>1</v>
      </c>
      <c r="C2425" s="7" t="str">
        <f t="shared" si="74"/>
        <v>高等学校</v>
      </c>
      <c r="D2425" s="7" t="s">
        <v>6937</v>
      </c>
      <c r="E2425" s="8" t="s">
        <v>6938</v>
      </c>
      <c r="F2425" s="4" t="str">
        <f>IFERROR(IF(VALUE(LEFT($E2425,5))&gt;50000,"",_xlfn.XLOOKUP(IF(VALUE(LEFT($E2425,2))&gt;9,VALUE(LEFT($E2425,2)),"0"&amp;VALUE(LEFT($E2425,2))),Sheet1!$E:$E,Sheet1!$F:$F)),"")</f>
        <v>神奈川県</v>
      </c>
      <c r="G2425" s="4" t="str">
        <f t="shared" si="75"/>
        <v>私立</v>
      </c>
      <c r="H2425" s="7" t="str">
        <f>IF($D2425="上記以外の高等学校等",_xlfn.XLOOKUP(IF(VALUE(LEFT($E2425,2))&gt;10,VALUE(LEFT($E2425,2)),"0"&amp;VALUE(LEFT($E2425,2))),Sheet1!$E:$E,Sheet1!$F:$F)&amp;"所在の"&amp;$D2425,IF(OR($B2425=1,$B2425=2),$D2425&amp;$C2425,IF($B2425=3,$D2425&amp;"学校",IF($B2425=6,_xlfn.TEXTBEFORE($D2425,"高専")&amp;$C2425,IF($B2425=8,$C2425&amp;"（"&amp;$D2425&amp;"）",IF($B2425=9,$D2425,""))))))</f>
        <v>サレジオ学院高等学校</v>
      </c>
    </row>
    <row r="2426" spans="1:8">
      <c r="A2426" s="4">
        <v>7</v>
      </c>
      <c r="B2426" s="7">
        <v>1</v>
      </c>
      <c r="C2426" s="7" t="str">
        <f t="shared" si="74"/>
        <v>高等学校</v>
      </c>
      <c r="D2426" s="7" t="s">
        <v>6935</v>
      </c>
      <c r="E2426" s="8" t="s">
        <v>6936</v>
      </c>
      <c r="F2426" s="4" t="str">
        <f>IFERROR(IF(VALUE(LEFT($E2426,5))&gt;50000,"",_xlfn.XLOOKUP(IF(VALUE(LEFT($E2426,2))&gt;9,VALUE(LEFT($E2426,2)),"0"&amp;VALUE(LEFT($E2426,2))),Sheet1!$E:$E,Sheet1!$F:$F)),"")</f>
        <v>神奈川県</v>
      </c>
      <c r="G2426" s="4" t="str">
        <f t="shared" si="75"/>
        <v>私立</v>
      </c>
      <c r="H2426" s="7" t="str">
        <f>IF($D2426="上記以外の高等学校等",_xlfn.XLOOKUP(IF(VALUE(LEFT($E2426,2))&gt;10,VALUE(LEFT($E2426,2)),"0"&amp;VALUE(LEFT($E2426,2))),Sheet1!$E:$E,Sheet1!$F:$F)&amp;"所在の"&amp;$D2426,IF(OR($B2426=1,$B2426=2),$D2426&amp;$C2426,IF($B2426=3,$D2426&amp;"学校",IF($B2426=6,_xlfn.TEXTBEFORE($D2426,"高専")&amp;$C2426,IF($B2426=8,$C2426&amp;"（"&amp;$D2426&amp;"）",IF($B2426=9,$D2426,""))))))</f>
        <v>洗足学園高等学校</v>
      </c>
    </row>
    <row r="2427" spans="1:8">
      <c r="A2427" s="4">
        <v>7</v>
      </c>
      <c r="B2427" s="7">
        <v>1</v>
      </c>
      <c r="C2427" s="7" t="str">
        <f t="shared" si="74"/>
        <v>高等学校</v>
      </c>
      <c r="D2427" s="7" t="s">
        <v>6933</v>
      </c>
      <c r="E2427" s="8" t="s">
        <v>6934</v>
      </c>
      <c r="F2427" s="4" t="str">
        <f>IFERROR(IF(VALUE(LEFT($E2427,5))&gt;50000,"",_xlfn.XLOOKUP(IF(VALUE(LEFT($E2427,2))&gt;9,VALUE(LEFT($E2427,2)),"0"&amp;VALUE(LEFT($E2427,2))),Sheet1!$E:$E,Sheet1!$F:$F)),"")</f>
        <v>神奈川県</v>
      </c>
      <c r="G2427" s="4" t="str">
        <f t="shared" si="75"/>
        <v>私立</v>
      </c>
      <c r="H2427" s="7" t="str">
        <f>IF($D2427="上記以外の高等学校等",_xlfn.XLOOKUP(IF(VALUE(LEFT($E2427,2))&gt;10,VALUE(LEFT($E2427,2)),"0"&amp;VALUE(LEFT($E2427,2))),Sheet1!$E:$E,Sheet1!$F:$F)&amp;"所在の"&amp;$D2427,IF(OR($B2427=1,$B2427=2),$D2427&amp;$C2427,IF($B2427=3,$D2427&amp;"学校",IF($B2427=6,_xlfn.TEXTBEFORE($D2427,"高専")&amp;$C2427,IF($B2427=8,$C2427&amp;"（"&amp;$D2427&amp;"）",IF($B2427=9,$D2427,""))))))</f>
        <v>法政大学第二高等学校</v>
      </c>
    </row>
    <row r="2428" spans="1:8">
      <c r="A2428" s="4">
        <v>7</v>
      </c>
      <c r="B2428" s="7">
        <v>1</v>
      </c>
      <c r="C2428" s="7" t="str">
        <f t="shared" si="74"/>
        <v>高等学校</v>
      </c>
      <c r="D2428" s="7" t="s">
        <v>6931</v>
      </c>
      <c r="E2428" s="8" t="s">
        <v>6932</v>
      </c>
      <c r="F2428" s="4" t="str">
        <f>IFERROR(IF(VALUE(LEFT($E2428,5))&gt;50000,"",_xlfn.XLOOKUP(IF(VALUE(LEFT($E2428,2))&gt;9,VALUE(LEFT($E2428,2)),"0"&amp;VALUE(LEFT($E2428,2))),Sheet1!$E:$E,Sheet1!$F:$F)),"")</f>
        <v>神奈川県</v>
      </c>
      <c r="G2428" s="4" t="str">
        <f t="shared" si="75"/>
        <v>私立</v>
      </c>
      <c r="H2428" s="7" t="str">
        <f>IF($D2428="上記以外の高等学校等",_xlfn.XLOOKUP(IF(VALUE(LEFT($E2428,2))&gt;10,VALUE(LEFT($E2428,2)),"0"&amp;VALUE(LEFT($E2428,2))),Sheet1!$E:$E,Sheet1!$F:$F)&amp;"所在の"&amp;$D2428,IF(OR($B2428=1,$B2428=2),$D2428&amp;$C2428,IF($B2428=3,$D2428&amp;"学校",IF($B2428=6,_xlfn.TEXTBEFORE($D2428,"高専")&amp;$C2428,IF($B2428=8,$C2428&amp;"（"&amp;$D2428&amp;"）",IF($B2428=9,$D2428,""))))))</f>
        <v>日本女子大学附属高等学校</v>
      </c>
    </row>
    <row r="2429" spans="1:8">
      <c r="A2429" s="4">
        <v>7</v>
      </c>
      <c r="B2429" s="7">
        <v>1</v>
      </c>
      <c r="C2429" s="7" t="str">
        <f t="shared" si="74"/>
        <v>高等学校</v>
      </c>
      <c r="D2429" s="7" t="s">
        <v>6929</v>
      </c>
      <c r="E2429" s="8" t="s">
        <v>6930</v>
      </c>
      <c r="F2429" s="4" t="str">
        <f>IFERROR(IF(VALUE(LEFT($E2429,5))&gt;50000,"",_xlfn.XLOOKUP(IF(VALUE(LEFT($E2429,2))&gt;9,VALUE(LEFT($E2429,2)),"0"&amp;VALUE(LEFT($E2429,2))),Sheet1!$E:$E,Sheet1!$F:$F)),"")</f>
        <v>神奈川県</v>
      </c>
      <c r="G2429" s="4" t="str">
        <f t="shared" si="75"/>
        <v>私立</v>
      </c>
      <c r="H2429" s="7" t="str">
        <f>IF($D2429="上記以外の高等学校等",_xlfn.XLOOKUP(IF(VALUE(LEFT($E2429,2))&gt;10,VALUE(LEFT($E2429,2)),"0"&amp;VALUE(LEFT($E2429,2))),Sheet1!$E:$E,Sheet1!$F:$F)&amp;"所在の"&amp;$D2429,IF(OR($B2429=1,$B2429=2),$D2429&amp;$C2429,IF($B2429=3,$D2429&amp;"学校",IF($B2429=6,_xlfn.TEXTBEFORE($D2429,"高専")&amp;$C2429,IF($B2429=8,$C2429&amp;"（"&amp;$D2429&amp;"）",IF($B2429=9,$D2429,""))))))</f>
        <v>平塚学園高等学校</v>
      </c>
    </row>
    <row r="2430" spans="1:8">
      <c r="A2430" s="4">
        <v>7</v>
      </c>
      <c r="B2430" s="7">
        <v>1</v>
      </c>
      <c r="C2430" s="7" t="str">
        <f t="shared" si="74"/>
        <v>高等学校</v>
      </c>
      <c r="D2430" s="7" t="s">
        <v>6927</v>
      </c>
      <c r="E2430" s="8" t="s">
        <v>6928</v>
      </c>
      <c r="F2430" s="4" t="str">
        <f>IFERROR(IF(VALUE(LEFT($E2430,5))&gt;50000,"",_xlfn.XLOOKUP(IF(VALUE(LEFT($E2430,2))&gt;9,VALUE(LEFT($E2430,2)),"0"&amp;VALUE(LEFT($E2430,2))),Sheet1!$E:$E,Sheet1!$F:$F)),"")</f>
        <v>神奈川県</v>
      </c>
      <c r="G2430" s="4" t="str">
        <f t="shared" si="75"/>
        <v>私立</v>
      </c>
      <c r="H2430" s="7" t="str">
        <f>IF($D2430="上記以外の高等学校等",_xlfn.XLOOKUP(IF(VALUE(LEFT($E2430,2))&gt;10,VALUE(LEFT($E2430,2)),"0"&amp;VALUE(LEFT($E2430,2))),Sheet1!$E:$E,Sheet1!$F:$F)&amp;"所在の"&amp;$D2430,IF(OR($B2430=1,$B2430=2),$D2430&amp;$C2430,IF($B2430=3,$D2430&amp;"学校",IF($B2430=6,_xlfn.TEXTBEFORE($D2430,"高専")&amp;$C2430,IF($B2430=8,$C2430&amp;"（"&amp;$D2430&amp;"）",IF($B2430=9,$D2430,""))))))</f>
        <v>栄光学園高等学校</v>
      </c>
    </row>
    <row r="2431" spans="1:8">
      <c r="A2431" s="4">
        <v>7</v>
      </c>
      <c r="B2431" s="7">
        <v>1</v>
      </c>
      <c r="C2431" s="7" t="str">
        <f t="shared" si="74"/>
        <v>高等学校</v>
      </c>
      <c r="D2431" s="7" t="s">
        <v>6925</v>
      </c>
      <c r="E2431" s="8" t="s">
        <v>6926</v>
      </c>
      <c r="F2431" s="4" t="str">
        <f>IFERROR(IF(VALUE(LEFT($E2431,5))&gt;50000,"",_xlfn.XLOOKUP(IF(VALUE(LEFT($E2431,2))&gt;9,VALUE(LEFT($E2431,2)),"0"&amp;VALUE(LEFT($E2431,2))),Sheet1!$E:$E,Sheet1!$F:$F)),"")</f>
        <v>神奈川県</v>
      </c>
      <c r="G2431" s="4" t="str">
        <f t="shared" si="75"/>
        <v>私立</v>
      </c>
      <c r="H2431" s="7" t="str">
        <f>IF($D2431="上記以外の高等学校等",_xlfn.XLOOKUP(IF(VALUE(LEFT($E2431,2))&gt;10,VALUE(LEFT($E2431,2)),"0"&amp;VALUE(LEFT($E2431,2))),Sheet1!$E:$E,Sheet1!$F:$F)&amp;"所在の"&amp;$D2431,IF(OR($B2431=1,$B2431=2),$D2431&amp;$C2431,IF($B2431=3,$D2431&amp;"学校",IF($B2431=6,_xlfn.TEXTBEFORE($D2431,"高専")&amp;$C2431,IF($B2431=8,$C2431&amp;"（"&amp;$D2431&amp;"）",IF($B2431=9,$D2431,""))))))</f>
        <v>鎌倉学園高等学校</v>
      </c>
    </row>
    <row r="2432" spans="1:8">
      <c r="A2432" s="4">
        <v>7</v>
      </c>
      <c r="B2432" s="7">
        <v>1</v>
      </c>
      <c r="C2432" s="7" t="str">
        <f t="shared" si="74"/>
        <v>高等学校</v>
      </c>
      <c r="D2432" s="7" t="s">
        <v>6923</v>
      </c>
      <c r="E2432" s="8" t="s">
        <v>6924</v>
      </c>
      <c r="F2432" s="4" t="str">
        <f>IFERROR(IF(VALUE(LEFT($E2432,5))&gt;50000,"",_xlfn.XLOOKUP(IF(VALUE(LEFT($E2432,2))&gt;9,VALUE(LEFT($E2432,2)),"0"&amp;VALUE(LEFT($E2432,2))),Sheet1!$E:$E,Sheet1!$F:$F)),"")</f>
        <v>神奈川県</v>
      </c>
      <c r="G2432" s="4" t="str">
        <f t="shared" si="75"/>
        <v>私立</v>
      </c>
      <c r="H2432" s="7" t="str">
        <f>IF($D2432="上記以外の高等学校等",_xlfn.XLOOKUP(IF(VALUE(LEFT($E2432,2))&gt;10,VALUE(LEFT($E2432,2)),"0"&amp;VALUE(LEFT($E2432,2))),Sheet1!$E:$E,Sheet1!$F:$F)&amp;"所在の"&amp;$D2432,IF(OR($B2432=1,$B2432=2),$D2432&amp;$C2432,IF($B2432=3,$D2432&amp;"学校",IF($B2432=6,_xlfn.TEXTBEFORE($D2432,"高専")&amp;$C2432,IF($B2432=8,$C2432&amp;"（"&amp;$D2432&amp;"）",IF($B2432=9,$D2432,""))))))</f>
        <v>鎌倉女学院高等学校</v>
      </c>
    </row>
    <row r="2433" spans="1:8">
      <c r="A2433" s="4">
        <v>7</v>
      </c>
      <c r="B2433" s="7">
        <v>1</v>
      </c>
      <c r="C2433" s="7" t="str">
        <f t="shared" si="74"/>
        <v>高等学校</v>
      </c>
      <c r="D2433" s="7" t="s">
        <v>6921</v>
      </c>
      <c r="E2433" s="8" t="s">
        <v>6922</v>
      </c>
      <c r="F2433" s="4" t="str">
        <f>IFERROR(IF(VALUE(LEFT($E2433,5))&gt;50000,"",_xlfn.XLOOKUP(IF(VALUE(LEFT($E2433,2))&gt;9,VALUE(LEFT($E2433,2)),"0"&amp;VALUE(LEFT($E2433,2))),Sheet1!$E:$E,Sheet1!$F:$F)),"")</f>
        <v>神奈川県</v>
      </c>
      <c r="G2433" s="4" t="str">
        <f t="shared" si="75"/>
        <v>私立</v>
      </c>
      <c r="H2433" s="7" t="str">
        <f>IF($D2433="上記以外の高等学校等",_xlfn.XLOOKUP(IF(VALUE(LEFT($E2433,2))&gt;10,VALUE(LEFT($E2433,2)),"0"&amp;VALUE(LEFT($E2433,2))),Sheet1!$E:$E,Sheet1!$F:$F)&amp;"所在の"&amp;$D2433,IF(OR($B2433=1,$B2433=2),$D2433&amp;$C2433,IF($B2433=3,$D2433&amp;"学校",IF($B2433=6,_xlfn.TEXTBEFORE($D2433,"高専")&amp;$C2433,IF($B2433=8,$C2433&amp;"（"&amp;$D2433&amp;"）",IF($B2433=9,$D2433,""))))))</f>
        <v>北鎌倉女子学園高等学校</v>
      </c>
    </row>
    <row r="2434" spans="1:8">
      <c r="A2434" s="4">
        <v>7</v>
      </c>
      <c r="B2434" s="7">
        <v>1</v>
      </c>
      <c r="C2434" s="7" t="str">
        <f t="shared" si="74"/>
        <v>高等学校</v>
      </c>
      <c r="D2434" s="7" t="s">
        <v>6919</v>
      </c>
      <c r="E2434" s="8" t="s">
        <v>6920</v>
      </c>
      <c r="F2434" s="4" t="str">
        <f>IFERROR(IF(VALUE(LEFT($E2434,5))&gt;50000,"",_xlfn.XLOOKUP(IF(VALUE(LEFT($E2434,2))&gt;9,VALUE(LEFT($E2434,2)),"0"&amp;VALUE(LEFT($E2434,2))),Sheet1!$E:$E,Sheet1!$F:$F)),"")</f>
        <v>神奈川県</v>
      </c>
      <c r="G2434" s="4" t="str">
        <f t="shared" si="75"/>
        <v>私立</v>
      </c>
      <c r="H2434" s="7" t="str">
        <f>IF($D2434="上記以外の高等学校等",_xlfn.XLOOKUP(IF(VALUE(LEFT($E2434,2))&gt;10,VALUE(LEFT($E2434,2)),"0"&amp;VALUE(LEFT($E2434,2))),Sheet1!$E:$E,Sheet1!$F:$F)&amp;"所在の"&amp;$D2434,IF(OR($B2434=1,$B2434=2),$D2434&amp;$C2434,IF($B2434=3,$D2434&amp;"学校",IF($B2434=6,_xlfn.TEXTBEFORE($D2434,"高専")&amp;$C2434,IF($B2434=8,$C2434&amp;"（"&amp;$D2434&amp;"）",IF($B2434=9,$D2434,""))))))</f>
        <v>鎌倉国際文理高等学校</v>
      </c>
    </row>
    <row r="2435" spans="1:8">
      <c r="A2435" s="4">
        <v>7</v>
      </c>
      <c r="B2435" s="7">
        <v>1</v>
      </c>
      <c r="C2435" s="7" t="str">
        <f t="shared" ref="C2435:C2498" si="76">IF($B2435=1,"高等学校",IF($B2435=2,"中等教育学校",IF($B2435=3,"特別支援学校",IF($B2435=6,"高等専門学校",IF($B2435=8,"高等学校卒業程度認定試験等","")))))</f>
        <v>高等学校</v>
      </c>
      <c r="D2435" s="7" t="s">
        <v>6917</v>
      </c>
      <c r="E2435" s="8" t="s">
        <v>6918</v>
      </c>
      <c r="F2435" s="4" t="str">
        <f>IFERROR(IF(VALUE(LEFT($E2435,5))&gt;50000,"",_xlfn.XLOOKUP(IF(VALUE(LEFT($E2435,2))&gt;9,VALUE(LEFT($E2435,2)),"0"&amp;VALUE(LEFT($E2435,2))),Sheet1!$E:$E,Sheet1!$F:$F)),"")</f>
        <v>神奈川県</v>
      </c>
      <c r="G2435" s="4" t="str">
        <f t="shared" ref="G2435:G2498" si="77">IF($A2435=1,"国立",IF($A2435=7,"私立",IF($A2435&lt;7,"公立","")))</f>
        <v>私立</v>
      </c>
      <c r="H2435" s="7" t="str">
        <f>IF($D2435="上記以外の高等学校等",_xlfn.XLOOKUP(IF(VALUE(LEFT($E2435,2))&gt;10,VALUE(LEFT($E2435,2)),"0"&amp;VALUE(LEFT($E2435,2))),Sheet1!$E:$E,Sheet1!$F:$F)&amp;"所在の"&amp;$D2435,IF(OR($B2435=1,$B2435=2),$D2435&amp;$C2435,IF($B2435=3,$D2435&amp;"学校",IF($B2435=6,_xlfn.TEXTBEFORE($D2435,"高専")&amp;$C2435,IF($B2435=8,$C2435&amp;"（"&amp;$D2435&amp;"）",IF($B2435=9,$D2435,""))))))</f>
        <v>清泉女学院高等学校</v>
      </c>
    </row>
    <row r="2436" spans="1:8">
      <c r="A2436" s="4">
        <v>7</v>
      </c>
      <c r="B2436" s="7">
        <v>1</v>
      </c>
      <c r="C2436" s="7" t="str">
        <f t="shared" si="76"/>
        <v>高等学校</v>
      </c>
      <c r="D2436" s="7" t="s">
        <v>6915</v>
      </c>
      <c r="E2436" s="8" t="s">
        <v>6916</v>
      </c>
      <c r="F2436" s="4" t="str">
        <f>IFERROR(IF(VALUE(LEFT($E2436,5))&gt;50000,"",_xlfn.XLOOKUP(IF(VALUE(LEFT($E2436,2))&gt;9,VALUE(LEFT($E2436,2)),"0"&amp;VALUE(LEFT($E2436,2))),Sheet1!$E:$E,Sheet1!$F:$F)),"")</f>
        <v>神奈川県</v>
      </c>
      <c r="G2436" s="4" t="str">
        <f t="shared" si="77"/>
        <v>私立</v>
      </c>
      <c r="H2436" s="7" t="str">
        <f>IF($D2436="上記以外の高等学校等",_xlfn.XLOOKUP(IF(VALUE(LEFT($E2436,2))&gt;10,VALUE(LEFT($E2436,2)),"0"&amp;VALUE(LEFT($E2436,2))),Sheet1!$E:$E,Sheet1!$F:$F)&amp;"所在の"&amp;$D2436,IF(OR($B2436=1,$B2436=2),$D2436&amp;$C2436,IF($B2436=3,$D2436&amp;"学校",IF($B2436=6,_xlfn.TEXTBEFORE($D2436,"高専")&amp;$C2436,IF($B2436=8,$C2436&amp;"（"&amp;$D2436&amp;"）",IF($B2436=9,$D2436,""))))))</f>
        <v>鵠沼高等学校</v>
      </c>
    </row>
    <row r="2437" spans="1:8">
      <c r="A2437" s="4">
        <v>7</v>
      </c>
      <c r="B2437" s="7">
        <v>1</v>
      </c>
      <c r="C2437" s="7" t="str">
        <f t="shared" si="76"/>
        <v>高等学校</v>
      </c>
      <c r="D2437" s="7" t="s">
        <v>6913</v>
      </c>
      <c r="E2437" s="8" t="s">
        <v>6914</v>
      </c>
      <c r="F2437" s="4" t="str">
        <f>IFERROR(IF(VALUE(LEFT($E2437,5))&gt;50000,"",_xlfn.XLOOKUP(IF(VALUE(LEFT($E2437,2))&gt;9,VALUE(LEFT($E2437,2)),"0"&amp;VALUE(LEFT($E2437,2))),Sheet1!$E:$E,Sheet1!$F:$F)),"")</f>
        <v>神奈川県</v>
      </c>
      <c r="G2437" s="4" t="str">
        <f t="shared" si="77"/>
        <v>私立</v>
      </c>
      <c r="H2437" s="7" t="str">
        <f>IF($D2437="上記以外の高等学校等",_xlfn.XLOOKUP(IF(VALUE(LEFT($E2437,2))&gt;10,VALUE(LEFT($E2437,2)),"0"&amp;VALUE(LEFT($E2437,2))),Sheet1!$E:$E,Sheet1!$F:$F)&amp;"所在の"&amp;$D2437,IF(OR($B2437=1,$B2437=2),$D2437&amp;$C2437,IF($B2437=3,$D2437&amp;"学校",IF($B2437=6,_xlfn.TEXTBEFORE($D2437,"高専")&amp;$C2437,IF($B2437=8,$C2437&amp;"（"&amp;$D2437&amp;"）",IF($B2437=9,$D2437,""))))))</f>
        <v>湘南工科大学附属高等学校</v>
      </c>
    </row>
    <row r="2438" spans="1:8">
      <c r="A2438" s="4">
        <v>7</v>
      </c>
      <c r="B2438" s="7">
        <v>1</v>
      </c>
      <c r="C2438" s="7" t="str">
        <f t="shared" si="76"/>
        <v>高等学校</v>
      </c>
      <c r="D2438" s="7" t="s">
        <v>6911</v>
      </c>
      <c r="E2438" s="8" t="s">
        <v>6912</v>
      </c>
      <c r="F2438" s="4" t="str">
        <f>IFERROR(IF(VALUE(LEFT($E2438,5))&gt;50000,"",_xlfn.XLOOKUP(IF(VALUE(LEFT($E2438,2))&gt;9,VALUE(LEFT($E2438,2)),"0"&amp;VALUE(LEFT($E2438,2))),Sheet1!$E:$E,Sheet1!$F:$F)),"")</f>
        <v>神奈川県</v>
      </c>
      <c r="G2438" s="4" t="str">
        <f t="shared" si="77"/>
        <v>私立</v>
      </c>
      <c r="H2438" s="7" t="str">
        <f>IF($D2438="上記以外の高等学校等",_xlfn.XLOOKUP(IF(VALUE(LEFT($E2438,2))&gt;10,VALUE(LEFT($E2438,2)),"0"&amp;VALUE(LEFT($E2438,2))),Sheet1!$E:$E,Sheet1!$F:$F)&amp;"所在の"&amp;$D2438,IF(OR($B2438=1,$B2438=2),$D2438&amp;$C2438,IF($B2438=3,$D2438&amp;"学校",IF($B2438=6,_xlfn.TEXTBEFORE($D2438,"高専")&amp;$C2438,IF($B2438=8,$C2438&amp;"（"&amp;$D2438&amp;"）",IF($B2438=9,$D2438,""))))))</f>
        <v>湘南学園高等学校</v>
      </c>
    </row>
    <row r="2439" spans="1:8">
      <c r="A2439" s="4">
        <v>7</v>
      </c>
      <c r="B2439" s="7">
        <v>1</v>
      </c>
      <c r="C2439" s="7" t="str">
        <f t="shared" si="76"/>
        <v>高等学校</v>
      </c>
      <c r="D2439" s="7" t="s">
        <v>6909</v>
      </c>
      <c r="E2439" s="8" t="s">
        <v>6910</v>
      </c>
      <c r="F2439" s="4" t="str">
        <f>IFERROR(IF(VALUE(LEFT($E2439,5))&gt;50000,"",_xlfn.XLOOKUP(IF(VALUE(LEFT($E2439,2))&gt;9,VALUE(LEFT($E2439,2)),"0"&amp;VALUE(LEFT($E2439,2))),Sheet1!$E:$E,Sheet1!$F:$F)),"")</f>
        <v>神奈川県</v>
      </c>
      <c r="G2439" s="4" t="str">
        <f t="shared" si="77"/>
        <v>私立</v>
      </c>
      <c r="H2439" s="7" t="str">
        <f>IF($D2439="上記以外の高等学校等",_xlfn.XLOOKUP(IF(VALUE(LEFT($E2439,2))&gt;10,VALUE(LEFT($E2439,2)),"0"&amp;VALUE(LEFT($E2439,2))),Sheet1!$E:$E,Sheet1!$F:$F)&amp;"所在の"&amp;$D2439,IF(OR($B2439=1,$B2439=2),$D2439&amp;$C2439,IF($B2439=3,$D2439&amp;"学校",IF($B2439=6,_xlfn.TEXTBEFORE($D2439,"高専")&amp;$C2439,IF($B2439=8,$C2439&amp;"（"&amp;$D2439&amp;"）",IF($B2439=9,$D2439,""))))))</f>
        <v>湘南白百合学園高等学校</v>
      </c>
    </row>
    <row r="2440" spans="1:8">
      <c r="A2440" s="4">
        <v>7</v>
      </c>
      <c r="B2440" s="7">
        <v>1</v>
      </c>
      <c r="C2440" s="7" t="str">
        <f t="shared" si="76"/>
        <v>高等学校</v>
      </c>
      <c r="D2440" s="7" t="s">
        <v>6907</v>
      </c>
      <c r="E2440" s="8" t="s">
        <v>6908</v>
      </c>
      <c r="F2440" s="4" t="str">
        <f>IFERROR(IF(VALUE(LEFT($E2440,5))&gt;50000,"",_xlfn.XLOOKUP(IF(VALUE(LEFT($E2440,2))&gt;9,VALUE(LEFT($E2440,2)),"0"&amp;VALUE(LEFT($E2440,2))),Sheet1!$E:$E,Sheet1!$F:$F)),"")</f>
        <v>神奈川県</v>
      </c>
      <c r="G2440" s="4" t="str">
        <f t="shared" si="77"/>
        <v>私立</v>
      </c>
      <c r="H2440" s="7" t="str">
        <f>IF($D2440="上記以外の高等学校等",_xlfn.XLOOKUP(IF(VALUE(LEFT($E2440,2))&gt;10,VALUE(LEFT($E2440,2)),"0"&amp;VALUE(LEFT($E2440,2))),Sheet1!$E:$E,Sheet1!$F:$F)&amp;"所在の"&amp;$D2440,IF(OR($B2440=1,$B2440=2),$D2440&amp;$C2440,IF($B2440=3,$D2440&amp;"学校",IF($B2440=6,_xlfn.TEXTBEFORE($D2440,"高専")&amp;$C2440,IF($B2440=8,$C2440&amp;"（"&amp;$D2440&amp;"）",IF($B2440=9,$D2440,""))))))</f>
        <v>日本大学藤沢高等学校</v>
      </c>
    </row>
    <row r="2441" spans="1:8">
      <c r="A2441" s="4">
        <v>7</v>
      </c>
      <c r="B2441" s="7">
        <v>1</v>
      </c>
      <c r="C2441" s="7" t="str">
        <f t="shared" si="76"/>
        <v>高等学校</v>
      </c>
      <c r="D2441" s="7" t="s">
        <v>6905</v>
      </c>
      <c r="E2441" s="8" t="s">
        <v>6906</v>
      </c>
      <c r="F2441" s="4" t="str">
        <f>IFERROR(IF(VALUE(LEFT($E2441,5))&gt;50000,"",_xlfn.XLOOKUP(IF(VALUE(LEFT($E2441,2))&gt;9,VALUE(LEFT($E2441,2)),"0"&amp;VALUE(LEFT($E2441,2))),Sheet1!$E:$E,Sheet1!$F:$F)),"")</f>
        <v>神奈川県</v>
      </c>
      <c r="G2441" s="4" t="str">
        <f t="shared" si="77"/>
        <v>私立</v>
      </c>
      <c r="H2441" s="7" t="str">
        <f>IF($D2441="上記以外の高等学校等",_xlfn.XLOOKUP(IF(VALUE(LEFT($E2441,2))&gt;10,VALUE(LEFT($E2441,2)),"0"&amp;VALUE(LEFT($E2441,2))),Sheet1!$E:$E,Sheet1!$F:$F)&amp;"所在の"&amp;$D2441,IF(OR($B2441=1,$B2441=2),$D2441&amp;$C2441,IF($B2441=3,$D2441&amp;"学校",IF($B2441=6,_xlfn.TEXTBEFORE($D2441,"高専")&amp;$C2441,IF($B2441=8,$C2441&amp;"（"&amp;$D2441&amp;"）",IF($B2441=9,$D2441,""))))))</f>
        <v>藤嶺学園藤沢高等学校</v>
      </c>
    </row>
    <row r="2442" spans="1:8">
      <c r="A2442" s="4">
        <v>7</v>
      </c>
      <c r="B2442" s="7">
        <v>1</v>
      </c>
      <c r="C2442" s="7" t="str">
        <f t="shared" si="76"/>
        <v>高等学校</v>
      </c>
      <c r="D2442" s="7" t="s">
        <v>6903</v>
      </c>
      <c r="E2442" s="8" t="s">
        <v>6904</v>
      </c>
      <c r="F2442" s="4" t="str">
        <f>IFERROR(IF(VALUE(LEFT($E2442,5))&gt;50000,"",_xlfn.XLOOKUP(IF(VALUE(LEFT($E2442,2))&gt;9,VALUE(LEFT($E2442,2)),"0"&amp;VALUE(LEFT($E2442,2))),Sheet1!$E:$E,Sheet1!$F:$F)),"")</f>
        <v>神奈川県</v>
      </c>
      <c r="G2442" s="4" t="str">
        <f t="shared" si="77"/>
        <v>私立</v>
      </c>
      <c r="H2442" s="7" t="str">
        <f>IF($D2442="上記以外の高等学校等",_xlfn.XLOOKUP(IF(VALUE(LEFT($E2442,2))&gt;10,VALUE(LEFT($E2442,2)),"0"&amp;VALUE(LEFT($E2442,2))),Sheet1!$E:$E,Sheet1!$F:$F)&amp;"所在の"&amp;$D2442,IF(OR($B2442=1,$B2442=2),$D2442&amp;$C2442,IF($B2442=3,$D2442&amp;"学校",IF($B2442=6,_xlfn.TEXTBEFORE($D2442,"高専")&amp;$C2442,IF($B2442=8,$C2442&amp;"（"&amp;$D2442&amp;"）",IF($B2442=9,$D2442,""))))))</f>
        <v>藤沢翔陵高等学校</v>
      </c>
    </row>
    <row r="2443" spans="1:8">
      <c r="A2443" s="4">
        <v>7</v>
      </c>
      <c r="B2443" s="7">
        <v>1</v>
      </c>
      <c r="C2443" s="7" t="str">
        <f t="shared" si="76"/>
        <v>高等学校</v>
      </c>
      <c r="D2443" s="7" t="s">
        <v>6901</v>
      </c>
      <c r="E2443" s="8" t="s">
        <v>6902</v>
      </c>
      <c r="F2443" s="4" t="str">
        <f>IFERROR(IF(VALUE(LEFT($E2443,5))&gt;50000,"",_xlfn.XLOOKUP(IF(VALUE(LEFT($E2443,2))&gt;9,VALUE(LEFT($E2443,2)),"0"&amp;VALUE(LEFT($E2443,2))),Sheet1!$E:$E,Sheet1!$F:$F)),"")</f>
        <v>神奈川県</v>
      </c>
      <c r="G2443" s="4" t="str">
        <f t="shared" si="77"/>
        <v>私立</v>
      </c>
      <c r="H2443" s="7" t="str">
        <f>IF($D2443="上記以外の高等学校等",_xlfn.XLOOKUP(IF(VALUE(LEFT($E2443,2))&gt;10,VALUE(LEFT($E2443,2)),"0"&amp;VALUE(LEFT($E2443,2))),Sheet1!$E:$E,Sheet1!$F:$F)&amp;"所在の"&amp;$D2443,IF(OR($B2443=1,$B2443=2),$D2443&amp;$C2443,IF($B2443=3,$D2443&amp;"学校",IF($B2443=6,_xlfn.TEXTBEFORE($D2443,"高専")&amp;$C2443,IF($B2443=8,$C2443&amp;"（"&amp;$D2443&amp;"）",IF($B2443=9,$D2443,""))))))</f>
        <v>聖園女学院高等学校</v>
      </c>
    </row>
    <row r="2444" spans="1:8">
      <c r="A2444" s="4">
        <v>7</v>
      </c>
      <c r="B2444" s="7">
        <v>1</v>
      </c>
      <c r="C2444" s="7" t="str">
        <f t="shared" si="76"/>
        <v>高等学校</v>
      </c>
      <c r="D2444" s="7" t="s">
        <v>6899</v>
      </c>
      <c r="E2444" s="8" t="s">
        <v>6900</v>
      </c>
      <c r="F2444" s="4" t="str">
        <f>IFERROR(IF(VALUE(LEFT($E2444,5))&gt;50000,"",_xlfn.XLOOKUP(IF(VALUE(LEFT($E2444,2))&gt;9,VALUE(LEFT($E2444,2)),"0"&amp;VALUE(LEFT($E2444,2))),Sheet1!$E:$E,Sheet1!$F:$F)),"")</f>
        <v>神奈川県</v>
      </c>
      <c r="G2444" s="4" t="str">
        <f t="shared" si="77"/>
        <v>私立</v>
      </c>
      <c r="H2444" s="7" t="str">
        <f>IF($D2444="上記以外の高等学校等",_xlfn.XLOOKUP(IF(VALUE(LEFT($E2444,2))&gt;10,VALUE(LEFT($E2444,2)),"0"&amp;VALUE(LEFT($E2444,2))),Sheet1!$E:$E,Sheet1!$F:$F)&amp;"所在の"&amp;$D2444,IF(OR($B2444=1,$B2444=2),$D2444&amp;$C2444,IF($B2444=3,$D2444&amp;"学校",IF($B2444=6,_xlfn.TEXTBEFORE($D2444,"高専")&amp;$C2444,IF($B2444=8,$C2444&amp;"（"&amp;$D2444&amp;"）",IF($B2444=9,$D2444,""))))))</f>
        <v>向上高等学校</v>
      </c>
    </row>
    <row r="2445" spans="1:8">
      <c r="A2445" s="4">
        <v>7</v>
      </c>
      <c r="B2445" s="7">
        <v>1</v>
      </c>
      <c r="C2445" s="7" t="str">
        <f t="shared" si="76"/>
        <v>高等学校</v>
      </c>
      <c r="D2445" s="7" t="s">
        <v>6897</v>
      </c>
      <c r="E2445" s="8" t="s">
        <v>6898</v>
      </c>
      <c r="F2445" s="4" t="str">
        <f>IFERROR(IF(VALUE(LEFT($E2445,5))&gt;50000,"",_xlfn.XLOOKUP(IF(VALUE(LEFT($E2445,2))&gt;9,VALUE(LEFT($E2445,2)),"0"&amp;VALUE(LEFT($E2445,2))),Sheet1!$E:$E,Sheet1!$F:$F)),"")</f>
        <v>神奈川県</v>
      </c>
      <c r="G2445" s="4" t="str">
        <f t="shared" si="77"/>
        <v>私立</v>
      </c>
      <c r="H2445" s="7" t="str">
        <f>IF($D2445="上記以外の高等学校等",_xlfn.XLOOKUP(IF(VALUE(LEFT($E2445,2))&gt;10,VALUE(LEFT($E2445,2)),"0"&amp;VALUE(LEFT($E2445,2))),Sheet1!$E:$E,Sheet1!$F:$F)&amp;"所在の"&amp;$D2445,IF(OR($B2445=1,$B2445=2),$D2445&amp;$C2445,IF($B2445=3,$D2445&amp;"学校",IF($B2445=6,_xlfn.TEXTBEFORE($D2445,"高専")&amp;$C2445,IF($B2445=8,$C2445&amp;"（"&amp;$D2445&amp;"）",IF($B2445=9,$D2445,""))))))</f>
        <v>相洋高等学校</v>
      </c>
    </row>
    <row r="2446" spans="1:8">
      <c r="A2446" s="4">
        <v>7</v>
      </c>
      <c r="B2446" s="7">
        <v>1</v>
      </c>
      <c r="C2446" s="7" t="str">
        <f t="shared" si="76"/>
        <v>高等学校</v>
      </c>
      <c r="D2446" s="7" t="s">
        <v>5356</v>
      </c>
      <c r="E2446" s="8" t="s">
        <v>6896</v>
      </c>
      <c r="F2446" s="4" t="str">
        <f>IFERROR(IF(VALUE(LEFT($E2446,5))&gt;50000,"",_xlfn.XLOOKUP(IF(VALUE(LEFT($E2446,2))&gt;9,VALUE(LEFT($E2446,2)),"0"&amp;VALUE(LEFT($E2446,2))),Sheet1!$E:$E,Sheet1!$F:$F)),"")</f>
        <v>神奈川県</v>
      </c>
      <c r="G2446" s="4" t="str">
        <f t="shared" si="77"/>
        <v>私立</v>
      </c>
      <c r="H2446" s="7" t="str">
        <f>IF($D2446="上記以外の高等学校等",_xlfn.XLOOKUP(IF(VALUE(LEFT($E2446,2))&gt;10,VALUE(LEFT($E2446,2)),"0"&amp;VALUE(LEFT($E2446,2))),Sheet1!$E:$E,Sheet1!$F:$F)&amp;"所在の"&amp;$D2446,IF(OR($B2446=1,$B2446=2),$D2446&amp;$C2446,IF($B2446=3,$D2446&amp;"学校",IF($B2446=6,_xlfn.TEXTBEFORE($D2446,"高専")&amp;$C2446,IF($B2446=8,$C2446&amp;"（"&amp;$D2446&amp;"）",IF($B2446=9,$D2446,""))))))</f>
        <v>旭丘高等学校</v>
      </c>
    </row>
    <row r="2447" spans="1:8">
      <c r="A2447" s="4">
        <v>7</v>
      </c>
      <c r="B2447" s="7">
        <v>1</v>
      </c>
      <c r="C2447" s="7" t="str">
        <f t="shared" si="76"/>
        <v>高等学校</v>
      </c>
      <c r="D2447" s="7" t="s">
        <v>6894</v>
      </c>
      <c r="E2447" s="8" t="s">
        <v>6895</v>
      </c>
      <c r="F2447" s="4" t="str">
        <f>IFERROR(IF(VALUE(LEFT($E2447,5))&gt;50000,"",_xlfn.XLOOKUP(IF(VALUE(LEFT($E2447,2))&gt;9,VALUE(LEFT($E2447,2)),"0"&amp;VALUE(LEFT($E2447,2))),Sheet1!$E:$E,Sheet1!$F:$F)),"")</f>
        <v>神奈川県</v>
      </c>
      <c r="G2447" s="4" t="str">
        <f t="shared" si="77"/>
        <v>私立</v>
      </c>
      <c r="H2447" s="7" t="str">
        <f>IF($D2447="上記以外の高等学校等",_xlfn.XLOOKUP(IF(VALUE(LEFT($E2447,2))&gt;10,VALUE(LEFT($E2447,2)),"0"&amp;VALUE(LEFT($E2447,2))),Sheet1!$E:$E,Sheet1!$F:$F)&amp;"所在の"&amp;$D2447,IF(OR($B2447=1,$B2447=2),$D2447&amp;$C2447,IF($B2447=3,$D2447&amp;"学校",IF($B2447=6,_xlfn.TEXTBEFORE($D2447,"高専")&amp;$C2447,IF($B2447=8,$C2447&amp;"（"&amp;$D2447&amp;"）",IF($B2447=9,$D2447,""))))))</f>
        <v>アレセイア湘南高等学校</v>
      </c>
    </row>
    <row r="2448" spans="1:8">
      <c r="A2448" s="4">
        <v>7</v>
      </c>
      <c r="B2448" s="7">
        <v>1</v>
      </c>
      <c r="C2448" s="7" t="str">
        <f t="shared" si="76"/>
        <v>高等学校</v>
      </c>
      <c r="D2448" s="7" t="s">
        <v>6892</v>
      </c>
      <c r="E2448" s="8" t="s">
        <v>6893</v>
      </c>
      <c r="F2448" s="4" t="str">
        <f>IFERROR(IF(VALUE(LEFT($E2448,5))&gt;50000,"",_xlfn.XLOOKUP(IF(VALUE(LEFT($E2448,2))&gt;9,VALUE(LEFT($E2448,2)),"0"&amp;VALUE(LEFT($E2448,2))),Sheet1!$E:$E,Sheet1!$F:$F)),"")</f>
        <v>神奈川県</v>
      </c>
      <c r="G2448" s="4" t="str">
        <f t="shared" si="77"/>
        <v>私立</v>
      </c>
      <c r="H2448" s="7" t="str">
        <f>IF($D2448="上記以外の高等学校等",_xlfn.XLOOKUP(IF(VALUE(LEFT($E2448,2))&gt;10,VALUE(LEFT($E2448,2)),"0"&amp;VALUE(LEFT($E2448,2))),Sheet1!$E:$E,Sheet1!$F:$F)&amp;"所在の"&amp;$D2448,IF(OR($B2448=1,$B2448=2),$D2448&amp;$C2448,IF($B2448=3,$D2448&amp;"学校",IF($B2448=6,_xlfn.TEXTBEFORE($D2448,"高専")&amp;$C2448,IF($B2448=8,$C2448&amp;"（"&amp;$D2448&amp;"）",IF($B2448=9,$D2448,""))))))</f>
        <v>聖和学院高等学校</v>
      </c>
    </row>
    <row r="2449" spans="1:8">
      <c r="A2449" s="4">
        <v>7</v>
      </c>
      <c r="B2449" s="7">
        <v>1</v>
      </c>
      <c r="C2449" s="7" t="str">
        <f t="shared" si="76"/>
        <v>高等学校</v>
      </c>
      <c r="D2449" s="7" t="s">
        <v>6890</v>
      </c>
      <c r="E2449" s="8" t="s">
        <v>6891</v>
      </c>
      <c r="F2449" s="4" t="str">
        <f>IFERROR(IF(VALUE(LEFT($E2449,5))&gt;50000,"",_xlfn.XLOOKUP(IF(VALUE(LEFT($E2449,2))&gt;9,VALUE(LEFT($E2449,2)),"0"&amp;VALUE(LEFT($E2449,2))),Sheet1!$E:$E,Sheet1!$F:$F)),"")</f>
        <v>神奈川県</v>
      </c>
      <c r="G2449" s="4" t="str">
        <f t="shared" si="77"/>
        <v>私立</v>
      </c>
      <c r="H2449" s="7" t="str">
        <f>IF($D2449="上記以外の高等学校等",_xlfn.XLOOKUP(IF(VALUE(LEFT($E2449,2))&gt;10,VALUE(LEFT($E2449,2)),"0"&amp;VALUE(LEFT($E2449,2))),Sheet1!$E:$E,Sheet1!$F:$F)&amp;"所在の"&amp;$D2449,IF(OR($B2449=1,$B2449=2),$D2449&amp;$C2449,IF($B2449=3,$D2449&amp;"学校",IF($B2449=6,_xlfn.TEXTBEFORE($D2449,"高専")&amp;$C2449,IF($B2449=8,$C2449&amp;"（"&amp;$D2449&amp;"）",IF($B2449=9,$D2449,""))))))</f>
        <v>逗子開成高等学校</v>
      </c>
    </row>
    <row r="2450" spans="1:8">
      <c r="A2450" s="4">
        <v>7</v>
      </c>
      <c r="B2450" s="7">
        <v>1</v>
      </c>
      <c r="C2450" s="7" t="str">
        <f t="shared" si="76"/>
        <v>高等学校</v>
      </c>
      <c r="D2450" s="7" t="s">
        <v>6888</v>
      </c>
      <c r="E2450" s="8" t="s">
        <v>6889</v>
      </c>
      <c r="F2450" s="4" t="str">
        <f>IFERROR(IF(VALUE(LEFT($E2450,5))&gt;50000,"",_xlfn.XLOOKUP(IF(VALUE(LEFT($E2450,2))&gt;9,VALUE(LEFT($E2450,2)),"0"&amp;VALUE(LEFT($E2450,2))),Sheet1!$E:$E,Sheet1!$F:$F)),"")</f>
        <v>神奈川県</v>
      </c>
      <c r="G2450" s="4" t="str">
        <f t="shared" si="77"/>
        <v>私立</v>
      </c>
      <c r="H2450" s="7" t="str">
        <f>IF($D2450="上記以外の高等学校等",_xlfn.XLOOKUP(IF(VALUE(LEFT($E2450,2))&gt;10,VALUE(LEFT($E2450,2)),"0"&amp;VALUE(LEFT($E2450,2))),Sheet1!$E:$E,Sheet1!$F:$F)&amp;"所在の"&amp;$D2450,IF(OR($B2450=1,$B2450=2),$D2450&amp;$C2450,IF($B2450=3,$D2450&amp;"学校",IF($B2450=6,_xlfn.TEXTBEFORE($D2450,"高専")&amp;$C2450,IF($B2450=8,$C2450&amp;"（"&amp;$D2450&amp;"）",IF($B2450=9,$D2450,""))))))</f>
        <v>相模原（私立）高等学校</v>
      </c>
    </row>
    <row r="2451" spans="1:8">
      <c r="A2451" s="4">
        <v>7</v>
      </c>
      <c r="B2451" s="7">
        <v>1</v>
      </c>
      <c r="C2451" s="7" t="str">
        <f t="shared" si="76"/>
        <v>高等学校</v>
      </c>
      <c r="D2451" s="7" t="s">
        <v>6886</v>
      </c>
      <c r="E2451" s="8" t="s">
        <v>6887</v>
      </c>
      <c r="F2451" s="4" t="str">
        <f>IFERROR(IF(VALUE(LEFT($E2451,5))&gt;50000,"",_xlfn.XLOOKUP(IF(VALUE(LEFT($E2451,2))&gt;9,VALUE(LEFT($E2451,2)),"0"&amp;VALUE(LEFT($E2451,2))),Sheet1!$E:$E,Sheet1!$F:$F)),"")</f>
        <v>神奈川県</v>
      </c>
      <c r="G2451" s="4" t="str">
        <f t="shared" si="77"/>
        <v>私立</v>
      </c>
      <c r="H2451" s="7" t="str">
        <f>IF($D2451="上記以外の高等学校等",_xlfn.XLOOKUP(IF(VALUE(LEFT($E2451,2))&gt;10,VALUE(LEFT($E2451,2)),"0"&amp;VALUE(LEFT($E2451,2))),Sheet1!$E:$E,Sheet1!$F:$F)&amp;"所在の"&amp;$D2451,IF(OR($B2451=1,$B2451=2),$D2451&amp;$C2451,IF($B2451=3,$D2451&amp;"学校",IF($B2451=6,_xlfn.TEXTBEFORE($D2451,"高専")&amp;$C2451,IF($B2451=8,$C2451&amp;"（"&amp;$D2451&amp;"）",IF($B2451=9,$D2451,""))))))</f>
        <v>相模女子大学高等部高等学校</v>
      </c>
    </row>
    <row r="2452" spans="1:8">
      <c r="A2452" s="4">
        <v>7</v>
      </c>
      <c r="B2452" s="7">
        <v>1</v>
      </c>
      <c r="C2452" s="7" t="str">
        <f t="shared" si="76"/>
        <v>高等学校</v>
      </c>
      <c r="D2452" s="7" t="s">
        <v>6884</v>
      </c>
      <c r="E2452" s="8" t="s">
        <v>6885</v>
      </c>
      <c r="F2452" s="4" t="str">
        <f>IFERROR(IF(VALUE(LEFT($E2452,5))&gt;50000,"",_xlfn.XLOOKUP(IF(VALUE(LEFT($E2452,2))&gt;9,VALUE(LEFT($E2452,2)),"0"&amp;VALUE(LEFT($E2452,2))),Sheet1!$E:$E,Sheet1!$F:$F)),"")</f>
        <v>神奈川県</v>
      </c>
      <c r="G2452" s="4" t="str">
        <f t="shared" si="77"/>
        <v>私立</v>
      </c>
      <c r="H2452" s="7" t="str">
        <f>IF($D2452="上記以外の高等学校等",_xlfn.XLOOKUP(IF(VALUE(LEFT($E2452,2))&gt;10,VALUE(LEFT($E2452,2)),"0"&amp;VALUE(LEFT($E2452,2))),Sheet1!$E:$E,Sheet1!$F:$F)&amp;"所在の"&amp;$D2452,IF(OR($B2452=1,$B2452=2),$D2452&amp;$C2452,IF($B2452=3,$D2452&amp;"学校",IF($B2452=6,_xlfn.TEXTBEFORE($D2452,"高専")&amp;$C2452,IF($B2452=8,$C2452&amp;"（"&amp;$D2452&amp;"）",IF($B2452=9,$D2452,""))))))</f>
        <v>東海大学付属相模高等学校</v>
      </c>
    </row>
    <row r="2453" spans="1:8">
      <c r="A2453" s="4">
        <v>7</v>
      </c>
      <c r="B2453" s="7">
        <v>1</v>
      </c>
      <c r="C2453" s="7" t="str">
        <f t="shared" si="76"/>
        <v>高等学校</v>
      </c>
      <c r="D2453" s="7" t="s">
        <v>6882</v>
      </c>
      <c r="E2453" s="8" t="s">
        <v>6883</v>
      </c>
      <c r="F2453" s="4" t="str">
        <f>IFERROR(IF(VALUE(LEFT($E2453,5))&gt;50000,"",_xlfn.XLOOKUP(IF(VALUE(LEFT($E2453,2))&gt;9,VALUE(LEFT($E2453,2)),"0"&amp;VALUE(LEFT($E2453,2))),Sheet1!$E:$E,Sheet1!$F:$F)),"")</f>
        <v>神奈川県</v>
      </c>
      <c r="G2453" s="4" t="str">
        <f t="shared" si="77"/>
        <v>私立</v>
      </c>
      <c r="H2453" s="7" t="str">
        <f>IF($D2453="上記以外の高等学校等",_xlfn.XLOOKUP(IF(VALUE(LEFT($E2453,2))&gt;10,VALUE(LEFT($E2453,2)),"0"&amp;VALUE(LEFT($E2453,2))),Sheet1!$E:$E,Sheet1!$F:$F)&amp;"所在の"&amp;$D2453,IF(OR($B2453=1,$B2453=2),$D2453&amp;$C2453,IF($B2453=3,$D2453&amp;"学校",IF($B2453=6,_xlfn.TEXTBEFORE($D2453,"高専")&amp;$C2453,IF($B2453=8,$C2453&amp;"（"&amp;$D2453&amp;"）",IF($B2453=9,$D2453,""))))))</f>
        <v>麻布大学附属高等学校</v>
      </c>
    </row>
    <row r="2454" spans="1:8">
      <c r="A2454" s="4">
        <v>7</v>
      </c>
      <c r="B2454" s="7">
        <v>1</v>
      </c>
      <c r="C2454" s="7" t="str">
        <f t="shared" si="76"/>
        <v>高等学校</v>
      </c>
      <c r="D2454" s="7" t="s">
        <v>6880</v>
      </c>
      <c r="E2454" s="8" t="s">
        <v>6881</v>
      </c>
      <c r="F2454" s="4" t="str">
        <f>IFERROR(IF(VALUE(LEFT($E2454,5))&gt;50000,"",_xlfn.XLOOKUP(IF(VALUE(LEFT($E2454,2))&gt;9,VALUE(LEFT($E2454,2)),"0"&amp;VALUE(LEFT($E2454,2))),Sheet1!$E:$E,Sheet1!$F:$F)),"")</f>
        <v>神奈川県</v>
      </c>
      <c r="G2454" s="4" t="str">
        <f t="shared" si="77"/>
        <v>私立</v>
      </c>
      <c r="H2454" s="7" t="str">
        <f>IF($D2454="上記以外の高等学校等",_xlfn.XLOOKUP(IF(VALUE(LEFT($E2454,2))&gt;10,VALUE(LEFT($E2454,2)),"0"&amp;VALUE(LEFT($E2454,2))),Sheet1!$E:$E,Sheet1!$F:$F)&amp;"所在の"&amp;$D2454,IF(OR($B2454=1,$B2454=2),$D2454&amp;$C2454,IF($B2454=3,$D2454&amp;"学校",IF($B2454=6,_xlfn.TEXTBEFORE($D2454,"高専")&amp;$C2454,IF($B2454=8,$C2454&amp;"（"&amp;$D2454&amp;"）",IF($B2454=9,$D2454,""))))))</f>
        <v>聖セシリア女子高等学校</v>
      </c>
    </row>
    <row r="2455" spans="1:8">
      <c r="A2455" s="4">
        <v>7</v>
      </c>
      <c r="B2455" s="7">
        <v>1</v>
      </c>
      <c r="C2455" s="7" t="str">
        <f t="shared" si="76"/>
        <v>高等学校</v>
      </c>
      <c r="D2455" s="7" t="s">
        <v>6878</v>
      </c>
      <c r="E2455" s="8" t="s">
        <v>6879</v>
      </c>
      <c r="F2455" s="4" t="str">
        <f>IFERROR(IF(VALUE(LEFT($E2455,5))&gt;50000,"",_xlfn.XLOOKUP(IF(VALUE(LEFT($E2455,2))&gt;9,VALUE(LEFT($E2455,2)),"0"&amp;VALUE(LEFT($E2455,2))),Sheet1!$E:$E,Sheet1!$F:$F)),"")</f>
        <v>神奈川県</v>
      </c>
      <c r="G2455" s="4" t="str">
        <f t="shared" si="77"/>
        <v>私立</v>
      </c>
      <c r="H2455" s="7" t="str">
        <f>IF($D2455="上記以外の高等学校等",_xlfn.XLOOKUP(IF(VALUE(LEFT($E2455,2))&gt;10,VALUE(LEFT($E2455,2)),"0"&amp;VALUE(LEFT($E2455,2))),Sheet1!$E:$E,Sheet1!$F:$F)&amp;"所在の"&amp;$D2455,IF(OR($B2455=1,$B2455=2),$D2455&amp;$C2455,IF($B2455=3,$D2455&amp;"学校",IF($B2455=6,_xlfn.TEXTBEFORE($D2455,"高専")&amp;$C2455,IF($B2455=8,$C2455&amp;"（"&amp;$D2455&amp;"）",IF($B2455=9,$D2455,""))))))</f>
        <v>立花学園高等学校</v>
      </c>
    </row>
    <row r="2456" spans="1:8">
      <c r="A2456" s="4">
        <v>7</v>
      </c>
      <c r="B2456" s="7">
        <v>1</v>
      </c>
      <c r="C2456" s="7" t="str">
        <f t="shared" si="76"/>
        <v>高等学校</v>
      </c>
      <c r="D2456" s="7" t="s">
        <v>6876</v>
      </c>
      <c r="E2456" s="8" t="s">
        <v>6877</v>
      </c>
      <c r="F2456" s="4" t="str">
        <f>IFERROR(IF(VALUE(LEFT($E2456,5))&gt;50000,"",_xlfn.XLOOKUP(IF(VALUE(LEFT($E2456,2))&gt;9,VALUE(LEFT($E2456,2)),"0"&amp;VALUE(LEFT($E2456,2))),Sheet1!$E:$E,Sheet1!$F:$F)),"")</f>
        <v>神奈川県</v>
      </c>
      <c r="G2456" s="4" t="str">
        <f t="shared" si="77"/>
        <v>私立</v>
      </c>
      <c r="H2456" s="7" t="str">
        <f>IF($D2456="上記以外の高等学校等",_xlfn.XLOOKUP(IF(VALUE(LEFT($E2456,2))&gt;10,VALUE(LEFT($E2456,2)),"0"&amp;VALUE(LEFT($E2456,2))),Sheet1!$E:$E,Sheet1!$F:$F)&amp;"所在の"&amp;$D2456,IF(OR($B2456=1,$B2456=2),$D2456&amp;$C2456,IF($B2456=3,$D2456&amp;"学校",IF($B2456=6,_xlfn.TEXTBEFORE($D2456,"高専")&amp;$C2456,IF($B2456=8,$C2456&amp;"（"&amp;$D2456&amp;"）",IF($B2456=9,$D2456,""))))))</f>
        <v>函嶺白百合学園高等学校</v>
      </c>
    </row>
    <row r="2457" spans="1:8">
      <c r="A2457" s="4">
        <v>7</v>
      </c>
      <c r="B2457" s="7">
        <v>1</v>
      </c>
      <c r="C2457" s="7" t="str">
        <f t="shared" si="76"/>
        <v>高等学校</v>
      </c>
      <c r="D2457" s="7" t="s">
        <v>2556</v>
      </c>
      <c r="E2457" s="8" t="s">
        <v>6875</v>
      </c>
      <c r="F2457" s="4" t="str">
        <f>IFERROR(IF(VALUE(LEFT($E2457,5))&gt;50000,"",_xlfn.XLOOKUP(IF(VALUE(LEFT($E2457,2))&gt;9,VALUE(LEFT($E2457,2)),"0"&amp;VALUE(LEFT($E2457,2))),Sheet1!$E:$E,Sheet1!$F:$F)),"")</f>
        <v>神奈川県</v>
      </c>
      <c r="G2457" s="4" t="str">
        <f t="shared" si="77"/>
        <v>私立</v>
      </c>
      <c r="H2457" s="7" t="str">
        <f>IF($D2457="上記以外の高等学校等",_xlfn.XLOOKUP(IF(VALUE(LEFT($E2457,2))&gt;10,VALUE(LEFT($E2457,2)),"0"&amp;VALUE(LEFT($E2457,2))),Sheet1!$E:$E,Sheet1!$F:$F)&amp;"所在の"&amp;$D2457,IF(OR($B2457=1,$B2457=2),$D2457&amp;$C2457,IF($B2457=3,$D2457&amp;"学校",IF($B2457=6,_xlfn.TEXTBEFORE($D2457,"高専")&amp;$C2457,IF($B2457=8,$C2457&amp;"（"&amp;$D2457&amp;"）",IF($B2457=9,$D2457,""))))))</f>
        <v>清心女子高等学校</v>
      </c>
    </row>
    <row r="2458" spans="1:8">
      <c r="A2458" s="4">
        <v>7</v>
      </c>
      <c r="B2458" s="7">
        <v>1</v>
      </c>
      <c r="C2458" s="7" t="str">
        <f t="shared" si="76"/>
        <v>高等学校</v>
      </c>
      <c r="D2458" s="7" t="s">
        <v>6873</v>
      </c>
      <c r="E2458" s="8" t="s">
        <v>6874</v>
      </c>
      <c r="F2458" s="4" t="str">
        <f>IFERROR(IF(VALUE(LEFT($E2458,5))&gt;50000,"",_xlfn.XLOOKUP(IF(VALUE(LEFT($E2458,2))&gt;9,VALUE(LEFT($E2458,2)),"0"&amp;VALUE(LEFT($E2458,2))),Sheet1!$E:$E,Sheet1!$F:$F)),"")</f>
        <v>神奈川県</v>
      </c>
      <c r="G2458" s="4" t="str">
        <f t="shared" si="77"/>
        <v>私立</v>
      </c>
      <c r="H2458" s="7" t="str">
        <f>IF($D2458="上記以外の高等学校等",_xlfn.XLOOKUP(IF(VALUE(LEFT($E2458,2))&gt;10,VALUE(LEFT($E2458,2)),"0"&amp;VALUE(LEFT($E2458,2))),Sheet1!$E:$E,Sheet1!$F:$F)&amp;"所在の"&amp;$D2458,IF(OR($B2458=1,$B2458=2),$D2458&amp;$C2458,IF($B2458=3,$D2458&amp;"学校",IF($B2458=6,_xlfn.TEXTBEFORE($D2458,"高専")&amp;$C2458,IF($B2458=8,$C2458&amp;"（"&amp;$D2458&amp;"）",IF($B2458=9,$D2458,""))))))</f>
        <v>神奈川大学附属高等学校</v>
      </c>
    </row>
    <row r="2459" spans="1:8">
      <c r="A2459" s="4">
        <v>7</v>
      </c>
      <c r="B2459" s="7">
        <v>1</v>
      </c>
      <c r="C2459" s="7" t="str">
        <f t="shared" si="76"/>
        <v>高等学校</v>
      </c>
      <c r="D2459" s="7" t="s">
        <v>6871</v>
      </c>
      <c r="E2459" s="8" t="s">
        <v>6872</v>
      </c>
      <c r="F2459" s="4" t="str">
        <f>IFERROR(IF(VALUE(LEFT($E2459,5))&gt;50000,"",_xlfn.XLOOKUP(IF(VALUE(LEFT($E2459,2))&gt;9,VALUE(LEFT($E2459,2)),"0"&amp;VALUE(LEFT($E2459,2))),Sheet1!$E:$E,Sheet1!$F:$F)),"")</f>
        <v>神奈川県</v>
      </c>
      <c r="G2459" s="4" t="str">
        <f t="shared" si="77"/>
        <v>私立</v>
      </c>
      <c r="H2459" s="7" t="str">
        <f>IF($D2459="上記以外の高等学校等",_xlfn.XLOOKUP(IF(VALUE(LEFT($E2459,2))&gt;10,VALUE(LEFT($E2459,2)),"0"&amp;VALUE(LEFT($E2459,2))),Sheet1!$E:$E,Sheet1!$F:$F)&amp;"所在の"&amp;$D2459,IF(OR($B2459=1,$B2459=2),$D2459&amp;$C2459,IF($B2459=3,$D2459&amp;"学校",IF($B2459=6,_xlfn.TEXTBEFORE($D2459,"高専")&amp;$C2459,IF($B2459=8,$C2459&amp;"（"&amp;$D2459&amp;"）",IF($B2459=9,$D2459,""))))))</f>
        <v>横浜隼人高等学校</v>
      </c>
    </row>
    <row r="2460" spans="1:8">
      <c r="A2460" s="4">
        <v>7</v>
      </c>
      <c r="B2460" s="7">
        <v>1</v>
      </c>
      <c r="C2460" s="7" t="str">
        <f t="shared" si="76"/>
        <v>高等学校</v>
      </c>
      <c r="D2460" s="7" t="s">
        <v>6869</v>
      </c>
      <c r="E2460" s="8" t="s">
        <v>6870</v>
      </c>
      <c r="F2460" s="4" t="str">
        <f>IFERROR(IF(VALUE(LEFT($E2460,5))&gt;50000,"",_xlfn.XLOOKUP(IF(VALUE(LEFT($E2460,2))&gt;9,VALUE(LEFT($E2460,2)),"0"&amp;VALUE(LEFT($E2460,2))),Sheet1!$E:$E,Sheet1!$F:$F)),"")</f>
        <v>神奈川県</v>
      </c>
      <c r="G2460" s="4" t="str">
        <f t="shared" si="77"/>
        <v>私立</v>
      </c>
      <c r="H2460" s="7" t="str">
        <f>IF($D2460="上記以外の高等学校等",_xlfn.XLOOKUP(IF(VALUE(LEFT($E2460,2))&gt;10,VALUE(LEFT($E2460,2)),"0"&amp;VALUE(LEFT($E2460,2))),Sheet1!$E:$E,Sheet1!$F:$F)&amp;"所在の"&amp;$D2460,IF(OR($B2460=1,$B2460=2),$D2460&amp;$C2460,IF($B2460=3,$D2460&amp;"学校",IF($B2460=6,_xlfn.TEXTBEFORE($D2460,"高専")&amp;$C2460,IF($B2460=8,$C2460&amp;"（"&amp;$D2460&amp;"）",IF($B2460=9,$D2460,""))))))</f>
        <v>桐光学園高等学校</v>
      </c>
    </row>
    <row r="2461" spans="1:8">
      <c r="A2461" s="4">
        <v>7</v>
      </c>
      <c r="B2461" s="7">
        <v>1</v>
      </c>
      <c r="C2461" s="7" t="str">
        <f t="shared" si="76"/>
        <v>高等学校</v>
      </c>
      <c r="D2461" s="7" t="s">
        <v>6867</v>
      </c>
      <c r="E2461" s="8" t="s">
        <v>6868</v>
      </c>
      <c r="F2461" s="4" t="str">
        <f>IFERROR(IF(VALUE(LEFT($E2461,5))&gt;50000,"",_xlfn.XLOOKUP(IF(VALUE(LEFT($E2461,2))&gt;9,VALUE(LEFT($E2461,2)),"0"&amp;VALUE(LEFT($E2461,2))),Sheet1!$E:$E,Sheet1!$F:$F)),"")</f>
        <v>神奈川県</v>
      </c>
      <c r="G2461" s="4" t="str">
        <f t="shared" si="77"/>
        <v>私立</v>
      </c>
      <c r="H2461" s="7" t="str">
        <f>IF($D2461="上記以外の高等学校等",_xlfn.XLOOKUP(IF(VALUE(LEFT($E2461,2))&gt;10,VALUE(LEFT($E2461,2)),"0"&amp;VALUE(LEFT($E2461,2))),Sheet1!$E:$E,Sheet1!$F:$F)&amp;"所在の"&amp;$D2461,IF(OR($B2461=1,$B2461=2),$D2461&amp;$C2461,IF($B2461=3,$D2461&amp;"学校",IF($B2461=6,_xlfn.TEXTBEFORE($D2461,"高専")&amp;$C2461,IF($B2461=8,$C2461&amp;"（"&amp;$D2461&amp;"）",IF($B2461=9,$D2461,""))))))</f>
        <v>森村学園高等部高等学校</v>
      </c>
    </row>
    <row r="2462" spans="1:8">
      <c r="A2462" s="4">
        <v>7</v>
      </c>
      <c r="B2462" s="7">
        <v>1</v>
      </c>
      <c r="C2462" s="7" t="str">
        <f t="shared" si="76"/>
        <v>高等学校</v>
      </c>
      <c r="D2462" s="7" t="s">
        <v>6865</v>
      </c>
      <c r="E2462" s="8" t="s">
        <v>6866</v>
      </c>
      <c r="F2462" s="4" t="str">
        <f>IFERROR(IF(VALUE(LEFT($E2462,5))&gt;50000,"",_xlfn.XLOOKUP(IF(VALUE(LEFT($E2462,2))&gt;9,VALUE(LEFT($E2462,2)),"0"&amp;VALUE(LEFT($E2462,2))),Sheet1!$E:$E,Sheet1!$F:$F)),"")</f>
        <v>神奈川県</v>
      </c>
      <c r="G2462" s="4" t="str">
        <f t="shared" si="77"/>
        <v>私立</v>
      </c>
      <c r="H2462" s="7" t="str">
        <f>IF($D2462="上記以外の高等学校等",_xlfn.XLOOKUP(IF(VALUE(LEFT($E2462,2))&gt;10,VALUE(LEFT($E2462,2)),"0"&amp;VALUE(LEFT($E2462,2))),Sheet1!$E:$E,Sheet1!$F:$F)&amp;"所在の"&amp;$D2462,IF(OR($B2462=1,$B2462=2),$D2462&amp;$C2462,IF($B2462=3,$D2462&amp;"学校",IF($B2462=6,_xlfn.TEXTBEFORE($D2462,"高専")&amp;$C2462,IF($B2462=8,$C2462&amp;"（"&amp;$D2462&amp;"）",IF($B2462=9,$D2462,""))))))</f>
        <v>秀英高等学校</v>
      </c>
    </row>
    <row r="2463" spans="1:8">
      <c r="A2463" s="4">
        <v>7</v>
      </c>
      <c r="B2463" s="7">
        <v>1</v>
      </c>
      <c r="C2463" s="7" t="str">
        <f t="shared" si="76"/>
        <v>高等学校</v>
      </c>
      <c r="D2463" s="7" t="s">
        <v>6863</v>
      </c>
      <c r="E2463" s="8" t="s">
        <v>6864</v>
      </c>
      <c r="F2463" s="4" t="str">
        <f>IFERROR(IF(VALUE(LEFT($E2463,5))&gt;50000,"",_xlfn.XLOOKUP(IF(VALUE(LEFT($E2463,2))&gt;9,VALUE(LEFT($E2463,2)),"0"&amp;VALUE(LEFT($E2463,2))),Sheet1!$E:$E,Sheet1!$F:$F)),"")</f>
        <v>神奈川県</v>
      </c>
      <c r="G2463" s="4" t="str">
        <f t="shared" si="77"/>
        <v>私立</v>
      </c>
      <c r="H2463" s="7" t="str">
        <f>IF($D2463="上記以外の高等学校等",_xlfn.XLOOKUP(IF(VALUE(LEFT($E2463,2))&gt;10,VALUE(LEFT($E2463,2)),"0"&amp;VALUE(LEFT($E2463,2))),Sheet1!$E:$E,Sheet1!$F:$F)&amp;"所在の"&amp;$D2463,IF(OR($B2463=1,$B2463=2),$D2463&amp;$C2463,IF($B2463=3,$D2463&amp;"学校",IF($B2463=6,_xlfn.TEXTBEFORE($D2463,"高専")&amp;$C2463,IF($B2463=8,$C2463&amp;"（"&amp;$D2463&amp;"）",IF($B2463=9,$D2463,""))))))</f>
        <v>横浜翠陵高等学校</v>
      </c>
    </row>
    <row r="2464" spans="1:8">
      <c r="A2464" s="4">
        <v>7</v>
      </c>
      <c r="B2464" s="7">
        <v>1</v>
      </c>
      <c r="C2464" s="7" t="str">
        <f t="shared" si="76"/>
        <v>高等学校</v>
      </c>
      <c r="D2464" s="7" t="s">
        <v>6861</v>
      </c>
      <c r="E2464" s="8" t="s">
        <v>6862</v>
      </c>
      <c r="F2464" s="4" t="str">
        <f>IFERROR(IF(VALUE(LEFT($E2464,5))&gt;50000,"",_xlfn.XLOOKUP(IF(VALUE(LEFT($E2464,2))&gt;9,VALUE(LEFT($E2464,2)),"0"&amp;VALUE(LEFT($E2464,2))),Sheet1!$E:$E,Sheet1!$F:$F)),"")</f>
        <v>神奈川県</v>
      </c>
      <c r="G2464" s="4" t="str">
        <f t="shared" si="77"/>
        <v>私立</v>
      </c>
      <c r="H2464" s="7" t="str">
        <f>IF($D2464="上記以外の高等学校等",_xlfn.XLOOKUP(IF(VALUE(LEFT($E2464,2))&gt;10,VALUE(LEFT($E2464,2)),"0"&amp;VALUE(LEFT($E2464,2))),Sheet1!$E:$E,Sheet1!$F:$F)&amp;"所在の"&amp;$D2464,IF(OR($B2464=1,$B2464=2),$D2464&amp;$C2464,IF($B2464=3,$D2464&amp;"学校",IF($B2464=6,_xlfn.TEXTBEFORE($D2464,"高専")&amp;$C2464,IF($B2464=8,$C2464&amp;"（"&amp;$D2464&amp;"）",IF($B2464=9,$D2464,""))))))</f>
        <v>慶應義塾湘南藤沢高等部高等学校</v>
      </c>
    </row>
    <row r="2465" spans="1:8">
      <c r="A2465" s="4">
        <v>7</v>
      </c>
      <c r="B2465" s="7">
        <v>1</v>
      </c>
      <c r="C2465" s="7" t="str">
        <f t="shared" si="76"/>
        <v>高等学校</v>
      </c>
      <c r="D2465" s="7" t="s">
        <v>6859</v>
      </c>
      <c r="E2465" s="8" t="s">
        <v>6860</v>
      </c>
      <c r="F2465" s="4" t="str">
        <f>IFERROR(IF(VALUE(LEFT($E2465,5))&gt;50000,"",_xlfn.XLOOKUP(IF(VALUE(LEFT($E2465,2))&gt;9,VALUE(LEFT($E2465,2)),"0"&amp;VALUE(LEFT($E2465,2))),Sheet1!$E:$E,Sheet1!$F:$F)),"")</f>
        <v>神奈川県</v>
      </c>
      <c r="G2465" s="4" t="str">
        <f t="shared" si="77"/>
        <v>私立</v>
      </c>
      <c r="H2465" s="7" t="str">
        <f>IF($D2465="上記以外の高等学校等",_xlfn.XLOOKUP(IF(VALUE(LEFT($E2465,2))&gt;10,VALUE(LEFT($E2465,2)),"0"&amp;VALUE(LEFT($E2465,2))),Sheet1!$E:$E,Sheet1!$F:$F)&amp;"所在の"&amp;$D2465,IF(OR($B2465=1,$B2465=2),$D2465&amp;$C2465,IF($B2465=3,$D2465&amp;"学校",IF($B2465=6,_xlfn.TEXTBEFORE($D2465,"高専")&amp;$C2465,IF($B2465=8,$C2465&amp;"（"&amp;$D2465&amp;"）",IF($B2465=9,$D2465,""))))))</f>
        <v>公文国際学園高等部高等学校</v>
      </c>
    </row>
    <row r="2466" spans="1:8">
      <c r="A2466" s="4">
        <v>7</v>
      </c>
      <c r="B2466" s="7">
        <v>1</v>
      </c>
      <c r="C2466" s="7" t="str">
        <f t="shared" si="76"/>
        <v>高等学校</v>
      </c>
      <c r="D2466" s="7" t="s">
        <v>6857</v>
      </c>
      <c r="E2466" s="8" t="s">
        <v>6858</v>
      </c>
      <c r="F2466" s="4" t="str">
        <f>IFERROR(IF(VALUE(LEFT($E2466,5))&gt;50000,"",_xlfn.XLOOKUP(IF(VALUE(LEFT($E2466,2))&gt;9,VALUE(LEFT($E2466,2)),"0"&amp;VALUE(LEFT($E2466,2))),Sheet1!$E:$E,Sheet1!$F:$F)),"")</f>
        <v>神奈川県</v>
      </c>
      <c r="G2466" s="4" t="str">
        <f t="shared" si="77"/>
        <v>私立</v>
      </c>
      <c r="H2466" s="7" t="str">
        <f>IF($D2466="上記以外の高等学校等",_xlfn.XLOOKUP(IF(VALUE(LEFT($E2466,2))&gt;10,VALUE(LEFT($E2466,2)),"0"&amp;VALUE(LEFT($E2466,2))),Sheet1!$E:$E,Sheet1!$F:$F)&amp;"所在の"&amp;$D2466,IF(OR($B2466=1,$B2466=2),$D2466&amp;$C2466,IF($B2466=3,$D2466&amp;"学校",IF($B2466=6,_xlfn.TEXTBEFORE($D2466,"高専")&amp;$C2466,IF($B2466=8,$C2466&amp;"（"&amp;$D2466&amp;"）",IF($B2466=9,$D2466,""))))))</f>
        <v>柏木学園高等学校</v>
      </c>
    </row>
    <row r="2467" spans="1:8">
      <c r="A2467" s="4">
        <v>7</v>
      </c>
      <c r="B2467" s="7">
        <v>1</v>
      </c>
      <c r="C2467" s="7" t="str">
        <f t="shared" si="76"/>
        <v>高等学校</v>
      </c>
      <c r="D2467" s="7" t="s">
        <v>6855</v>
      </c>
      <c r="E2467" s="8" t="s">
        <v>6856</v>
      </c>
      <c r="F2467" s="4" t="str">
        <f>IFERROR(IF(VALUE(LEFT($E2467,5))&gt;50000,"",_xlfn.XLOOKUP(IF(VALUE(LEFT($E2467,2))&gt;9,VALUE(LEFT($E2467,2)),"0"&amp;VALUE(LEFT($E2467,2))),Sheet1!$E:$E,Sheet1!$F:$F)),"")</f>
        <v>神奈川県</v>
      </c>
      <c r="G2467" s="4" t="str">
        <f t="shared" si="77"/>
        <v>私立</v>
      </c>
      <c r="H2467" s="7" t="str">
        <f>IF($D2467="上記以外の高等学校等",_xlfn.XLOOKUP(IF(VALUE(LEFT($E2467,2))&gt;10,VALUE(LEFT($E2467,2)),"0"&amp;VALUE(LEFT($E2467,2))),Sheet1!$E:$E,Sheet1!$F:$F)&amp;"所在の"&amp;$D2467,IF(OR($B2467=1,$B2467=2),$D2467&amp;$C2467,IF($B2467=3,$D2467&amp;"学校",IF($B2467=6,_xlfn.TEXTBEFORE($D2467,"高専")&amp;$C2467,IF($B2467=8,$C2467&amp;"（"&amp;$D2467&amp;"）",IF($B2467=9,$D2467,""))))))</f>
        <v>厚木中央高等学校</v>
      </c>
    </row>
    <row r="2468" spans="1:8">
      <c r="A2468" s="4">
        <v>7</v>
      </c>
      <c r="B2468" s="7">
        <v>2</v>
      </c>
      <c r="C2468" s="7" t="str">
        <f t="shared" si="76"/>
        <v>中等教育学校</v>
      </c>
      <c r="D2468" s="7" t="s">
        <v>6853</v>
      </c>
      <c r="E2468" s="8" t="s">
        <v>6854</v>
      </c>
      <c r="F2468" s="4" t="str">
        <f>IFERROR(IF(VALUE(LEFT($E2468,5))&gt;50000,"",_xlfn.XLOOKUP(IF(VALUE(LEFT($E2468,2))&gt;9,VALUE(LEFT($E2468,2)),"0"&amp;VALUE(LEFT($E2468,2))),Sheet1!$E:$E,Sheet1!$F:$F)),"")</f>
        <v>神奈川県</v>
      </c>
      <c r="G2468" s="4" t="str">
        <f t="shared" si="77"/>
        <v>私立</v>
      </c>
      <c r="H2468" s="7" t="str">
        <f>IF($D2468="上記以外の高等学校等",_xlfn.XLOOKUP(IF(VALUE(LEFT($E2468,2))&gt;10,VALUE(LEFT($E2468,2)),"0"&amp;VALUE(LEFT($E2468,2))),Sheet1!$E:$E,Sheet1!$F:$F)&amp;"所在の"&amp;$D2468,IF(OR($B2468=1,$B2468=2),$D2468&amp;$C2468,IF($B2468=3,$D2468&amp;"学校",IF($B2468=6,_xlfn.TEXTBEFORE($D2468,"高専")&amp;$C2468,IF($B2468=8,$C2468&amp;"（"&amp;$D2468&amp;"）",IF($B2468=9,$D2468,""))))))</f>
        <v>桐蔭学園中等教育学校</v>
      </c>
    </row>
    <row r="2469" spans="1:8">
      <c r="A2469" s="4">
        <v>7</v>
      </c>
      <c r="B2469" s="7">
        <v>2</v>
      </c>
      <c r="C2469" s="7" t="str">
        <f t="shared" si="76"/>
        <v>中等教育学校</v>
      </c>
      <c r="D2469" s="7" t="s">
        <v>6851</v>
      </c>
      <c r="E2469" s="8" t="s">
        <v>6852</v>
      </c>
      <c r="F2469" s="4" t="str">
        <f>IFERROR(IF(VALUE(LEFT($E2469,5))&gt;50000,"",_xlfn.XLOOKUP(IF(VALUE(LEFT($E2469,2))&gt;9,VALUE(LEFT($E2469,2)),"0"&amp;VALUE(LEFT($E2469,2))),Sheet1!$E:$E,Sheet1!$F:$F)),"")</f>
        <v>神奈川県</v>
      </c>
      <c r="G2469" s="4" t="str">
        <f t="shared" si="77"/>
        <v>私立</v>
      </c>
      <c r="H2469" s="7" t="str">
        <f>IF($D2469="上記以外の高等学校等",_xlfn.XLOOKUP(IF(VALUE(LEFT($E2469,2))&gt;10,VALUE(LEFT($E2469,2)),"0"&amp;VALUE(LEFT($E2469,2))),Sheet1!$E:$E,Sheet1!$F:$F)&amp;"所在の"&amp;$D2469,IF(OR($B2469=1,$B2469=2),$D2469&amp;$C2469,IF($B2469=3,$D2469&amp;"学校",IF($B2469=6,_xlfn.TEXTBEFORE($D2469,"高専")&amp;$C2469,IF($B2469=8,$C2469&amp;"（"&amp;$D2469&amp;"）",IF($B2469=9,$D2469,""))))))</f>
        <v>自修館中等教育学校</v>
      </c>
    </row>
    <row r="2470" spans="1:8">
      <c r="A2470" s="4">
        <v>7</v>
      </c>
      <c r="B2470" s="7">
        <v>1</v>
      </c>
      <c r="C2470" s="7" t="str">
        <f t="shared" si="76"/>
        <v>高等学校</v>
      </c>
      <c r="D2470" s="7" t="s">
        <v>6849</v>
      </c>
      <c r="E2470" s="8" t="s">
        <v>6850</v>
      </c>
      <c r="F2470" s="4" t="str">
        <f>IFERROR(IF(VALUE(LEFT($E2470,5))&gt;50000,"",_xlfn.XLOOKUP(IF(VALUE(LEFT($E2470,2))&gt;9,VALUE(LEFT($E2470,2)),"0"&amp;VALUE(LEFT($E2470,2))),Sheet1!$E:$E,Sheet1!$F:$F)),"")</f>
        <v>神奈川県</v>
      </c>
      <c r="G2470" s="4" t="str">
        <f t="shared" si="77"/>
        <v>私立</v>
      </c>
      <c r="H2470" s="7" t="str">
        <f>IF($D2470="上記以外の高等学校等",_xlfn.XLOOKUP(IF(VALUE(LEFT($E2470,2))&gt;10,VALUE(LEFT($E2470,2)),"0"&amp;VALUE(LEFT($E2470,2))),Sheet1!$E:$E,Sheet1!$F:$F)&amp;"所在の"&amp;$D2470,IF(OR($B2470=1,$B2470=2),$D2470&amp;$C2470,IF($B2470=3,$D2470&amp;"学校",IF($B2470=6,_xlfn.TEXTBEFORE($D2470,"高専")&amp;$C2470,IF($B2470=8,$C2470&amp;"（"&amp;$D2470&amp;"）",IF($B2470=9,$D2470,""))))))</f>
        <v>星槎高等学校</v>
      </c>
    </row>
    <row r="2471" spans="1:8">
      <c r="A2471" s="4">
        <v>7</v>
      </c>
      <c r="B2471" s="7">
        <v>1</v>
      </c>
      <c r="C2471" s="7" t="str">
        <f t="shared" si="76"/>
        <v>高等学校</v>
      </c>
      <c r="D2471" s="7" t="s">
        <v>6847</v>
      </c>
      <c r="E2471" s="8" t="s">
        <v>6848</v>
      </c>
      <c r="F2471" s="4" t="str">
        <f>IFERROR(IF(VALUE(LEFT($E2471,5))&gt;50000,"",_xlfn.XLOOKUP(IF(VALUE(LEFT($E2471,2))&gt;9,VALUE(LEFT($E2471,2)),"0"&amp;VALUE(LEFT($E2471,2))),Sheet1!$E:$E,Sheet1!$F:$F)),"")</f>
        <v>神奈川県</v>
      </c>
      <c r="G2471" s="4" t="str">
        <f t="shared" si="77"/>
        <v>私立</v>
      </c>
      <c r="H2471" s="7" t="str">
        <f>IF($D2471="上記以外の高等学校等",_xlfn.XLOOKUP(IF(VALUE(LEFT($E2471,2))&gt;10,VALUE(LEFT($E2471,2)),"0"&amp;VALUE(LEFT($E2471,2))),Sheet1!$E:$E,Sheet1!$F:$F)&amp;"所在の"&amp;$D2471,IF(OR($B2471=1,$B2471=2),$D2471&amp;$C2471,IF($B2471=3,$D2471&amp;"学校",IF($B2471=6,_xlfn.TEXTBEFORE($D2471,"高専")&amp;$C2471,IF($B2471=8,$C2471&amp;"（"&amp;$D2471&amp;"）",IF($B2471=9,$D2471,""))))))</f>
        <v>シュタイナー学園高等部高等学校</v>
      </c>
    </row>
    <row r="2472" spans="1:8">
      <c r="A2472" s="4">
        <v>7</v>
      </c>
      <c r="B2472" s="7">
        <v>1</v>
      </c>
      <c r="C2472" s="7" t="str">
        <f t="shared" si="76"/>
        <v>高等学校</v>
      </c>
      <c r="D2472" s="7" t="s">
        <v>6845</v>
      </c>
      <c r="E2472" s="8" t="s">
        <v>6846</v>
      </c>
      <c r="F2472" s="4" t="str">
        <f>IFERROR(IF(VALUE(LEFT($E2472,5))&gt;50000,"",_xlfn.XLOOKUP(IF(VALUE(LEFT($E2472,2))&gt;9,VALUE(LEFT($E2472,2)),"0"&amp;VALUE(LEFT($E2472,2))),Sheet1!$E:$E,Sheet1!$F:$F)),"")</f>
        <v>神奈川県</v>
      </c>
      <c r="G2472" s="4" t="str">
        <f t="shared" si="77"/>
        <v>私立</v>
      </c>
      <c r="H2472" s="7" t="str">
        <f>IF($D2472="上記以外の高等学校等",_xlfn.XLOOKUP(IF(VALUE(LEFT($E2472,2))&gt;10,VALUE(LEFT($E2472,2)),"0"&amp;VALUE(LEFT($E2472,2))),Sheet1!$E:$E,Sheet1!$F:$F)&amp;"所在の"&amp;$D2472,IF(OR($B2472=1,$B2472=2),$D2472&amp;$C2472,IF($B2472=3,$D2472&amp;"学校",IF($B2472=6,_xlfn.TEXTBEFORE($D2472,"高専")&amp;$C2472,IF($B2472=8,$C2472&amp;"（"&amp;$D2472&amp;"）",IF($B2472=9,$D2472,""))))))</f>
        <v>横浜富士見丘学園高等学校</v>
      </c>
    </row>
    <row r="2473" spans="1:8">
      <c r="A2473" s="4">
        <v>7</v>
      </c>
      <c r="B2473" s="7">
        <v>1</v>
      </c>
      <c r="C2473" s="7" t="str">
        <f t="shared" si="76"/>
        <v>高等学校</v>
      </c>
      <c r="D2473" s="7" t="s">
        <v>6843</v>
      </c>
      <c r="E2473" s="8" t="s">
        <v>6844</v>
      </c>
      <c r="F2473" s="4" t="str">
        <f>IFERROR(IF(VALUE(LEFT($E2473,5))&gt;50000,"",_xlfn.XLOOKUP(IF(VALUE(LEFT($E2473,2))&gt;9,VALUE(LEFT($E2473,2)),"0"&amp;VALUE(LEFT($E2473,2))),Sheet1!$E:$E,Sheet1!$F:$F)),"")</f>
        <v>神奈川県</v>
      </c>
      <c r="G2473" s="4" t="str">
        <f t="shared" si="77"/>
        <v>私立</v>
      </c>
      <c r="H2473" s="7" t="str">
        <f>IF($D2473="上記以外の高等学校等",_xlfn.XLOOKUP(IF(VALUE(LEFT($E2473,2))&gt;10,VALUE(LEFT($E2473,2)),"0"&amp;VALUE(LEFT($E2473,2))),Sheet1!$E:$E,Sheet1!$F:$F)&amp;"所在の"&amp;$D2473,IF(OR($B2473=1,$B2473=2),$D2473&amp;$C2473,IF($B2473=3,$D2473&amp;"学校",IF($B2473=6,_xlfn.TEXTBEFORE($D2473,"高専")&amp;$C2473,IF($B2473=8,$C2473&amp;"（"&amp;$D2473&amp;"）",IF($B2473=9,$D2473,""))))))</f>
        <v>鹿島山北高等学校</v>
      </c>
    </row>
    <row r="2474" spans="1:8">
      <c r="A2474" s="4">
        <v>7</v>
      </c>
      <c r="B2474" s="7">
        <v>3</v>
      </c>
      <c r="C2474" s="7" t="str">
        <f t="shared" si="76"/>
        <v>特別支援学校</v>
      </c>
      <c r="D2474" s="7" t="s">
        <v>6841</v>
      </c>
      <c r="E2474" s="8" t="s">
        <v>6842</v>
      </c>
      <c r="F2474" s="4" t="str">
        <f>IFERROR(IF(VALUE(LEFT($E2474,5))&gt;50000,"",_xlfn.XLOOKUP(IF(VALUE(LEFT($E2474,2))&gt;9,VALUE(LEFT($E2474,2)),"0"&amp;VALUE(LEFT($E2474,2))),Sheet1!$E:$E,Sheet1!$F:$F)),"")</f>
        <v>神奈川県</v>
      </c>
      <c r="G2474" s="4" t="str">
        <f t="shared" si="77"/>
        <v>私立</v>
      </c>
      <c r="H2474" s="7" t="str">
        <f>IF($D2474="上記以外の高等学校等",_xlfn.XLOOKUP(IF(VALUE(LEFT($E2474,2))&gt;10,VALUE(LEFT($E2474,2)),"0"&amp;VALUE(LEFT($E2474,2))),Sheet1!$E:$E,Sheet1!$F:$F)&amp;"所在の"&amp;$D2474,IF(OR($B2474=1,$B2474=2),$D2474&amp;$C2474,IF($B2474=3,$D2474&amp;"学校",IF($B2474=6,_xlfn.TEXTBEFORE($D2474,"高専")&amp;$C2474,IF($B2474=8,$C2474&amp;"（"&amp;$D2474&amp;"）",IF($B2474=9,$D2474,""))))))</f>
        <v>横浜訓盲学院高等部学校</v>
      </c>
    </row>
    <row r="2475" spans="1:8">
      <c r="A2475" s="4">
        <v>7</v>
      </c>
      <c r="B2475" s="7">
        <v>3</v>
      </c>
      <c r="C2475" s="7" t="str">
        <f t="shared" si="76"/>
        <v>特別支援学校</v>
      </c>
      <c r="D2475" s="7" t="s">
        <v>6839</v>
      </c>
      <c r="E2475" s="8" t="s">
        <v>6840</v>
      </c>
      <c r="F2475" s="4" t="str">
        <f>IFERROR(IF(VALUE(LEFT($E2475,5))&gt;50000,"",_xlfn.XLOOKUP(IF(VALUE(LEFT($E2475,2))&gt;9,VALUE(LEFT($E2475,2)),"0"&amp;VALUE(LEFT($E2475,2))),Sheet1!$E:$E,Sheet1!$F:$F)),"")</f>
        <v>神奈川県</v>
      </c>
      <c r="G2475" s="4" t="str">
        <f t="shared" si="77"/>
        <v>私立</v>
      </c>
      <c r="H2475" s="7" t="str">
        <f>IF($D2475="上記以外の高等学校等",_xlfn.XLOOKUP(IF(VALUE(LEFT($E2475,2))&gt;10,VALUE(LEFT($E2475,2)),"0"&amp;VALUE(LEFT($E2475,2))),Sheet1!$E:$E,Sheet1!$F:$F)&amp;"所在の"&amp;$D2475,IF(OR($B2475=1,$B2475=2),$D2475&amp;$C2475,IF($B2475=3,$D2475&amp;"学校",IF($B2475=6,_xlfn.TEXTBEFORE($D2475,"高専")&amp;$C2475,IF($B2475=8,$C2475&amp;"（"&amp;$D2475&amp;"）",IF($B2475=9,$D2475,""))))))</f>
        <v>聖坂支援学校高等部学校</v>
      </c>
    </row>
    <row r="2476" spans="1:8">
      <c r="A2476" s="4">
        <v>9</v>
      </c>
      <c r="B2476" s="7">
        <v>9</v>
      </c>
      <c r="C2476" s="7" t="str">
        <f t="shared" si="76"/>
        <v/>
      </c>
      <c r="D2476" s="7" t="s">
        <v>35</v>
      </c>
      <c r="E2476" s="8" t="s">
        <v>6838</v>
      </c>
      <c r="F2476" s="4" t="str">
        <f>IFERROR(IF(VALUE(LEFT($E2476,5))&gt;50000,"",_xlfn.XLOOKUP(IF(VALUE(LEFT($E2476,2))&gt;9,VALUE(LEFT($E2476,2)),"0"&amp;VALUE(LEFT($E2476,2))),Sheet1!$E:$E,Sheet1!$F:$F)),"")</f>
        <v>神奈川県</v>
      </c>
      <c r="G2476" s="4" t="str">
        <f t="shared" si="77"/>
        <v/>
      </c>
      <c r="H2476" s="7" t="str">
        <f>IF($D2476="上記以外の高等学校等",_xlfn.XLOOKUP(IF(VALUE(LEFT($E2476,2))&gt;10,VALUE(LEFT($E2476,2)),"0"&amp;VALUE(LEFT($E2476,2))),Sheet1!$E:$E,Sheet1!$F:$F)&amp;"所在の"&amp;$D2476,IF(OR($B2476=1,$B2476=2),$D2476&amp;$C2476,IF($B2476=3,$D2476&amp;"学校",IF($B2476=6,_xlfn.TEXTBEFORE($D2476,"高専")&amp;$C2476,IF($B2476=8,$C2476&amp;"（"&amp;$D2476&amp;"）",IF($B2476=9,$D2476,""))))))</f>
        <v>神奈川県所在の上記以外の高等学校等</v>
      </c>
    </row>
    <row r="2477" spans="1:8">
      <c r="A2477" s="4">
        <v>1</v>
      </c>
      <c r="B2477" s="7">
        <v>3</v>
      </c>
      <c r="C2477" s="7" t="str">
        <f t="shared" si="76"/>
        <v>特別支援学校</v>
      </c>
      <c r="D2477" s="7" t="s">
        <v>6836</v>
      </c>
      <c r="E2477" s="8" t="s">
        <v>6837</v>
      </c>
      <c r="F2477" s="4" t="str">
        <f>IFERROR(IF(VALUE(LEFT($E2477,5))&gt;50000,"",_xlfn.XLOOKUP(IF(VALUE(LEFT($E2477,2))&gt;9,VALUE(LEFT($E2477,2)),"0"&amp;VALUE(LEFT($E2477,2))),Sheet1!$E:$E,Sheet1!$F:$F)),"")</f>
        <v>新潟県</v>
      </c>
      <c r="G2477" s="4" t="str">
        <f t="shared" si="77"/>
        <v>国立</v>
      </c>
      <c r="H2477" s="7" t="str">
        <f>IF($D2477="上記以外の高等学校等",_xlfn.XLOOKUP(IF(VALUE(LEFT($E2477,2))&gt;10,VALUE(LEFT($E2477,2)),"0"&amp;VALUE(LEFT($E2477,2))),Sheet1!$E:$E,Sheet1!$F:$F)&amp;"所在の"&amp;$D2477,IF(OR($B2477=1,$B2477=2),$D2477&amp;$C2477,IF($B2477=3,$D2477&amp;"学校",IF($B2477=6,_xlfn.TEXTBEFORE($D2477,"高専")&amp;$C2477,IF($B2477=8,$C2477&amp;"（"&amp;$D2477&amp;"）",IF($B2477=9,$D2477,""))))))</f>
        <v>新潟大学附属特別支援学校</v>
      </c>
    </row>
    <row r="2478" spans="1:8">
      <c r="A2478" s="4">
        <v>1</v>
      </c>
      <c r="B2478" s="7">
        <v>6</v>
      </c>
      <c r="C2478" s="7" t="str">
        <f t="shared" si="76"/>
        <v>高等専門学校</v>
      </c>
      <c r="D2478" s="7" t="s">
        <v>6834</v>
      </c>
      <c r="E2478" s="8" t="s">
        <v>6835</v>
      </c>
      <c r="F2478" s="4" t="str">
        <f>IFERROR(IF(VALUE(LEFT($E2478,5))&gt;50000,"",_xlfn.XLOOKUP(IF(VALUE(LEFT($E2478,2))&gt;9,VALUE(LEFT($E2478,2)),"0"&amp;VALUE(LEFT($E2478,2))),Sheet1!$E:$E,Sheet1!$F:$F)),"")</f>
        <v>新潟県</v>
      </c>
      <c r="G2478" s="4" t="str">
        <f t="shared" si="77"/>
        <v>国立</v>
      </c>
      <c r="H2478" s="7" t="str">
        <f>IF($D2478="上記以外の高等学校等",_xlfn.XLOOKUP(IF(VALUE(LEFT($E2478,2))&gt;10,VALUE(LEFT($E2478,2)),"0"&amp;VALUE(LEFT($E2478,2))),Sheet1!$E:$E,Sheet1!$F:$F)&amp;"所在の"&amp;$D2478,IF(OR($B2478=1,$B2478=2),$D2478&amp;$C2478,IF($B2478=3,$D2478&amp;"学校",IF($B2478=6,_xlfn.TEXTBEFORE($D2478,"高専")&amp;$C2478,IF($B2478=8,$C2478&amp;"（"&amp;$D2478&amp;"）",IF($B2478=9,$D2478,""))))))</f>
        <v>長岡工業高等専門学校</v>
      </c>
    </row>
    <row r="2479" spans="1:8">
      <c r="A2479" s="4">
        <v>2</v>
      </c>
      <c r="B2479" s="7">
        <v>1</v>
      </c>
      <c r="C2479" s="7" t="str">
        <f t="shared" si="76"/>
        <v>高等学校</v>
      </c>
      <c r="D2479" s="7" t="s">
        <v>6832</v>
      </c>
      <c r="E2479" s="8" t="s">
        <v>6833</v>
      </c>
      <c r="F2479" s="4" t="str">
        <f>IFERROR(IF(VALUE(LEFT($E2479,5))&gt;50000,"",_xlfn.XLOOKUP(IF(VALUE(LEFT($E2479,2))&gt;9,VALUE(LEFT($E2479,2)),"0"&amp;VALUE(LEFT($E2479,2))),Sheet1!$E:$E,Sheet1!$F:$F)),"")</f>
        <v>新潟県</v>
      </c>
      <c r="G2479" s="4" t="str">
        <f t="shared" si="77"/>
        <v>公立</v>
      </c>
      <c r="H2479" s="7" t="str">
        <f>IF($D2479="上記以外の高等学校等",_xlfn.XLOOKUP(IF(VALUE(LEFT($E2479,2))&gt;10,VALUE(LEFT($E2479,2)),"0"&amp;VALUE(LEFT($E2479,2))),Sheet1!$E:$E,Sheet1!$F:$F)&amp;"所在の"&amp;$D2479,IF(OR($B2479=1,$B2479=2),$D2479&amp;$C2479,IF($B2479=3,$D2479&amp;"学校",IF($B2479=6,_xlfn.TEXTBEFORE($D2479,"高専")&amp;$C2479,IF($B2479=8,$C2479&amp;"（"&amp;$D2479&amp;"）",IF($B2479=9,$D2479,""))))))</f>
        <v>新潟高等学校</v>
      </c>
    </row>
    <row r="2480" spans="1:8">
      <c r="A2480" s="4">
        <v>2</v>
      </c>
      <c r="B2480" s="7">
        <v>1</v>
      </c>
      <c r="C2480" s="7" t="str">
        <f t="shared" si="76"/>
        <v>高等学校</v>
      </c>
      <c r="D2480" s="7" t="s">
        <v>6830</v>
      </c>
      <c r="E2480" s="8" t="s">
        <v>6831</v>
      </c>
      <c r="F2480" s="4" t="str">
        <f>IFERROR(IF(VALUE(LEFT($E2480,5))&gt;50000,"",_xlfn.XLOOKUP(IF(VALUE(LEFT($E2480,2))&gt;9,VALUE(LEFT($E2480,2)),"0"&amp;VALUE(LEFT($E2480,2))),Sheet1!$E:$E,Sheet1!$F:$F)),"")</f>
        <v>新潟県</v>
      </c>
      <c r="G2480" s="4" t="str">
        <f t="shared" si="77"/>
        <v>公立</v>
      </c>
      <c r="H2480" s="7" t="str">
        <f>IF($D2480="上記以外の高等学校等",_xlfn.XLOOKUP(IF(VALUE(LEFT($E2480,2))&gt;10,VALUE(LEFT($E2480,2)),"0"&amp;VALUE(LEFT($E2480,2))),Sheet1!$E:$E,Sheet1!$F:$F)&amp;"所在の"&amp;$D2480,IF(OR($B2480=1,$B2480=2),$D2480&amp;$C2480,IF($B2480=3,$D2480&amp;"学校",IF($B2480=6,_xlfn.TEXTBEFORE($D2480,"高専")&amp;$C2480,IF($B2480=8,$C2480&amp;"（"&amp;$D2480&amp;"）",IF($B2480=9,$D2480,""))))))</f>
        <v>新潟中央高等学校</v>
      </c>
    </row>
    <row r="2481" spans="1:8">
      <c r="A2481" s="4">
        <v>2</v>
      </c>
      <c r="B2481" s="7">
        <v>1</v>
      </c>
      <c r="C2481" s="7" t="str">
        <f t="shared" si="76"/>
        <v>高等学校</v>
      </c>
      <c r="D2481" s="7" t="s">
        <v>6828</v>
      </c>
      <c r="E2481" s="8" t="s">
        <v>6829</v>
      </c>
      <c r="F2481" s="4" t="str">
        <f>IFERROR(IF(VALUE(LEFT($E2481,5))&gt;50000,"",_xlfn.XLOOKUP(IF(VALUE(LEFT($E2481,2))&gt;9,VALUE(LEFT($E2481,2)),"0"&amp;VALUE(LEFT($E2481,2))),Sheet1!$E:$E,Sheet1!$F:$F)),"")</f>
        <v>新潟県</v>
      </c>
      <c r="G2481" s="4" t="str">
        <f t="shared" si="77"/>
        <v>公立</v>
      </c>
      <c r="H2481" s="7" t="str">
        <f>IF($D2481="上記以外の高等学校等",_xlfn.XLOOKUP(IF(VALUE(LEFT($E2481,2))&gt;10,VALUE(LEFT($E2481,2)),"0"&amp;VALUE(LEFT($E2481,2))),Sheet1!$E:$E,Sheet1!$F:$F)&amp;"所在の"&amp;$D2481,IF(OR($B2481=1,$B2481=2),$D2481&amp;$C2481,IF($B2481=3,$D2481&amp;"学校",IF($B2481=6,_xlfn.TEXTBEFORE($D2481,"高専")&amp;$C2481,IF($B2481=8,$C2481&amp;"（"&amp;$D2481&amp;"）",IF($B2481=9,$D2481,""))))))</f>
        <v>新潟南高等学校</v>
      </c>
    </row>
    <row r="2482" spans="1:8">
      <c r="A2482" s="4">
        <v>2</v>
      </c>
      <c r="B2482" s="7">
        <v>1</v>
      </c>
      <c r="C2482" s="7" t="str">
        <f t="shared" si="76"/>
        <v>高等学校</v>
      </c>
      <c r="D2482" s="7" t="s">
        <v>6826</v>
      </c>
      <c r="E2482" s="8" t="s">
        <v>6827</v>
      </c>
      <c r="F2482" s="4" t="str">
        <f>IFERROR(IF(VALUE(LEFT($E2482,5))&gt;50000,"",_xlfn.XLOOKUP(IF(VALUE(LEFT($E2482,2))&gt;9,VALUE(LEFT($E2482,2)),"0"&amp;VALUE(LEFT($E2482,2))),Sheet1!$E:$E,Sheet1!$F:$F)),"")</f>
        <v>新潟県</v>
      </c>
      <c r="G2482" s="4" t="str">
        <f t="shared" si="77"/>
        <v>公立</v>
      </c>
      <c r="H2482" s="7" t="str">
        <f>IF($D2482="上記以外の高等学校等",_xlfn.XLOOKUP(IF(VALUE(LEFT($E2482,2))&gt;10,VALUE(LEFT($E2482,2)),"0"&amp;VALUE(LEFT($E2482,2))),Sheet1!$E:$E,Sheet1!$F:$F)&amp;"所在の"&amp;$D2482,IF(OR($B2482=1,$B2482=2),$D2482&amp;$C2482,IF($B2482=3,$D2482&amp;"学校",IF($B2482=6,_xlfn.TEXTBEFORE($D2482,"高専")&amp;$C2482,IF($B2482=8,$C2482&amp;"（"&amp;$D2482&amp;"）",IF($B2482=9,$D2482,""))))))</f>
        <v>新潟江南高等学校</v>
      </c>
    </row>
    <row r="2483" spans="1:8">
      <c r="A2483" s="4">
        <v>2</v>
      </c>
      <c r="B2483" s="7">
        <v>1</v>
      </c>
      <c r="C2483" s="7" t="str">
        <f t="shared" si="76"/>
        <v>高等学校</v>
      </c>
      <c r="D2483" s="7" t="s">
        <v>6824</v>
      </c>
      <c r="E2483" s="8" t="s">
        <v>6825</v>
      </c>
      <c r="F2483" s="4" t="str">
        <f>IFERROR(IF(VALUE(LEFT($E2483,5))&gt;50000,"",_xlfn.XLOOKUP(IF(VALUE(LEFT($E2483,2))&gt;9,VALUE(LEFT($E2483,2)),"0"&amp;VALUE(LEFT($E2483,2))),Sheet1!$E:$E,Sheet1!$F:$F)),"")</f>
        <v>新潟県</v>
      </c>
      <c r="G2483" s="4" t="str">
        <f t="shared" si="77"/>
        <v>公立</v>
      </c>
      <c r="H2483" s="7" t="str">
        <f>IF($D2483="上記以外の高等学校等",_xlfn.XLOOKUP(IF(VALUE(LEFT($E2483,2))&gt;10,VALUE(LEFT($E2483,2)),"0"&amp;VALUE(LEFT($E2483,2))),Sheet1!$E:$E,Sheet1!$F:$F)&amp;"所在の"&amp;$D2483,IF(OR($B2483=1,$B2483=2),$D2483&amp;$C2483,IF($B2483=3,$D2483&amp;"学校",IF($B2483=6,_xlfn.TEXTBEFORE($D2483,"高専")&amp;$C2483,IF($B2483=8,$C2483&amp;"（"&amp;$D2483&amp;"）",IF($B2483=9,$D2483,""))))))</f>
        <v>新潟西高等学校</v>
      </c>
    </row>
    <row r="2484" spans="1:8">
      <c r="A2484" s="4">
        <v>2</v>
      </c>
      <c r="B2484" s="7">
        <v>1</v>
      </c>
      <c r="C2484" s="7" t="str">
        <f t="shared" si="76"/>
        <v>高等学校</v>
      </c>
      <c r="D2484" s="7" t="s">
        <v>6822</v>
      </c>
      <c r="E2484" s="8" t="s">
        <v>6823</v>
      </c>
      <c r="F2484" s="4" t="str">
        <f>IFERROR(IF(VALUE(LEFT($E2484,5))&gt;50000,"",_xlfn.XLOOKUP(IF(VALUE(LEFT($E2484,2))&gt;9,VALUE(LEFT($E2484,2)),"0"&amp;VALUE(LEFT($E2484,2))),Sheet1!$E:$E,Sheet1!$F:$F)),"")</f>
        <v>新潟県</v>
      </c>
      <c r="G2484" s="4" t="str">
        <f t="shared" si="77"/>
        <v>公立</v>
      </c>
      <c r="H2484" s="7" t="str">
        <f>IF($D2484="上記以外の高等学校等",_xlfn.XLOOKUP(IF(VALUE(LEFT($E2484,2))&gt;10,VALUE(LEFT($E2484,2)),"0"&amp;VALUE(LEFT($E2484,2))),Sheet1!$E:$E,Sheet1!$F:$F)&amp;"所在の"&amp;$D2484,IF(OR($B2484=1,$B2484=2),$D2484&amp;$C2484,IF($B2484=3,$D2484&amp;"学校",IF($B2484=6,_xlfn.TEXTBEFORE($D2484,"高専")&amp;$C2484,IF($B2484=8,$C2484&amp;"（"&amp;$D2484&amp;"）",IF($B2484=9,$D2484,""))))))</f>
        <v>新潟工業高等学校</v>
      </c>
    </row>
    <row r="2485" spans="1:8">
      <c r="A2485" s="4">
        <v>2</v>
      </c>
      <c r="B2485" s="7">
        <v>1</v>
      </c>
      <c r="C2485" s="7" t="str">
        <f t="shared" si="76"/>
        <v>高等学校</v>
      </c>
      <c r="D2485" s="7" t="s">
        <v>6820</v>
      </c>
      <c r="E2485" s="8" t="s">
        <v>6821</v>
      </c>
      <c r="F2485" s="4" t="str">
        <f>IFERROR(IF(VALUE(LEFT($E2485,5))&gt;50000,"",_xlfn.XLOOKUP(IF(VALUE(LEFT($E2485,2))&gt;9,VALUE(LEFT($E2485,2)),"0"&amp;VALUE(LEFT($E2485,2))),Sheet1!$E:$E,Sheet1!$F:$F)),"")</f>
        <v>新潟県</v>
      </c>
      <c r="G2485" s="4" t="str">
        <f t="shared" si="77"/>
        <v>公立</v>
      </c>
      <c r="H2485" s="7" t="str">
        <f>IF($D2485="上記以外の高等学校等",_xlfn.XLOOKUP(IF(VALUE(LEFT($E2485,2))&gt;10,VALUE(LEFT($E2485,2)),"0"&amp;VALUE(LEFT($E2485,2))),Sheet1!$E:$E,Sheet1!$F:$F)&amp;"所在の"&amp;$D2485,IF(OR($B2485=1,$B2485=2),$D2485&amp;$C2485,IF($B2485=3,$D2485&amp;"学校",IF($B2485=6,_xlfn.TEXTBEFORE($D2485,"高専")&amp;$C2485,IF($B2485=8,$C2485&amp;"（"&amp;$D2485&amp;"）",IF($B2485=9,$D2485,""))))))</f>
        <v>新潟商業高等学校</v>
      </c>
    </row>
    <row r="2486" spans="1:8">
      <c r="A2486" s="4">
        <v>2</v>
      </c>
      <c r="B2486" s="7">
        <v>1</v>
      </c>
      <c r="C2486" s="7" t="str">
        <f t="shared" si="76"/>
        <v>高等学校</v>
      </c>
      <c r="D2486" s="7" t="s">
        <v>6818</v>
      </c>
      <c r="E2486" s="8" t="s">
        <v>6819</v>
      </c>
      <c r="F2486" s="4" t="str">
        <f>IFERROR(IF(VALUE(LEFT($E2486,5))&gt;50000,"",_xlfn.XLOOKUP(IF(VALUE(LEFT($E2486,2))&gt;9,VALUE(LEFT($E2486,2)),"0"&amp;VALUE(LEFT($E2486,2))),Sheet1!$E:$E,Sheet1!$F:$F)),"")</f>
        <v>新潟県</v>
      </c>
      <c r="G2486" s="4" t="str">
        <f t="shared" si="77"/>
        <v>公立</v>
      </c>
      <c r="H2486" s="7" t="str">
        <f>IF($D2486="上記以外の高等学校等",_xlfn.XLOOKUP(IF(VALUE(LEFT($E2486,2))&gt;10,VALUE(LEFT($E2486,2)),"0"&amp;VALUE(LEFT($E2486,2))),Sheet1!$E:$E,Sheet1!$F:$F)&amp;"所在の"&amp;$D2486,IF(OR($B2486=1,$B2486=2),$D2486&amp;$C2486,IF($B2486=3,$D2486&amp;"学校",IF($B2486=6,_xlfn.TEXTBEFORE($D2486,"高専")&amp;$C2486,IF($B2486=8,$C2486&amp;"（"&amp;$D2486&amp;"）",IF($B2486=9,$D2486,""))))))</f>
        <v>新潟向陽高等学校</v>
      </c>
    </row>
    <row r="2487" spans="1:8">
      <c r="A2487" s="4">
        <v>2</v>
      </c>
      <c r="B2487" s="7">
        <v>1</v>
      </c>
      <c r="C2487" s="7" t="str">
        <f t="shared" si="76"/>
        <v>高等学校</v>
      </c>
      <c r="D2487" s="7" t="s">
        <v>6816</v>
      </c>
      <c r="E2487" s="8" t="s">
        <v>6817</v>
      </c>
      <c r="F2487" s="4" t="str">
        <f>IFERROR(IF(VALUE(LEFT($E2487,5))&gt;50000,"",_xlfn.XLOOKUP(IF(VALUE(LEFT($E2487,2))&gt;9,VALUE(LEFT($E2487,2)),"0"&amp;VALUE(LEFT($E2487,2))),Sheet1!$E:$E,Sheet1!$F:$F)),"")</f>
        <v>新潟県</v>
      </c>
      <c r="G2487" s="4" t="str">
        <f t="shared" si="77"/>
        <v>公立</v>
      </c>
      <c r="H2487" s="7" t="str">
        <f>IF($D2487="上記以外の高等学校等",_xlfn.XLOOKUP(IF(VALUE(LEFT($E2487,2))&gt;10,VALUE(LEFT($E2487,2)),"0"&amp;VALUE(LEFT($E2487,2))),Sheet1!$E:$E,Sheet1!$F:$F)&amp;"所在の"&amp;$D2487,IF(OR($B2487=1,$B2487=2),$D2487&amp;$C2487,IF($B2487=3,$D2487&amp;"学校",IF($B2487=6,_xlfn.TEXTBEFORE($D2487,"高専")&amp;$C2487,IF($B2487=8,$C2487&amp;"（"&amp;$D2487&amp;"）",IF($B2487=9,$D2487,""))))))</f>
        <v>巻高等学校</v>
      </c>
    </row>
    <row r="2488" spans="1:8">
      <c r="A2488" s="4">
        <v>2</v>
      </c>
      <c r="B2488" s="7">
        <v>1</v>
      </c>
      <c r="C2488" s="7" t="str">
        <f t="shared" si="76"/>
        <v>高等学校</v>
      </c>
      <c r="D2488" s="7" t="s">
        <v>6814</v>
      </c>
      <c r="E2488" s="8" t="s">
        <v>6815</v>
      </c>
      <c r="F2488" s="4" t="str">
        <f>IFERROR(IF(VALUE(LEFT($E2488,5))&gt;50000,"",_xlfn.XLOOKUP(IF(VALUE(LEFT($E2488,2))&gt;9,VALUE(LEFT($E2488,2)),"0"&amp;VALUE(LEFT($E2488,2))),Sheet1!$E:$E,Sheet1!$F:$F)),"")</f>
        <v>新潟県</v>
      </c>
      <c r="G2488" s="4" t="str">
        <f t="shared" si="77"/>
        <v>公立</v>
      </c>
      <c r="H2488" s="7" t="str">
        <f>IF($D2488="上記以外の高等学校等",_xlfn.XLOOKUP(IF(VALUE(LEFT($E2488,2))&gt;10,VALUE(LEFT($E2488,2)),"0"&amp;VALUE(LEFT($E2488,2))),Sheet1!$E:$E,Sheet1!$F:$F)&amp;"所在の"&amp;$D2488,IF(OR($B2488=1,$B2488=2),$D2488&amp;$C2488,IF($B2488=3,$D2488&amp;"学校",IF($B2488=6,_xlfn.TEXTBEFORE($D2488,"高専")&amp;$C2488,IF($B2488=8,$C2488&amp;"（"&amp;$D2488&amp;"）",IF($B2488=9,$D2488,""))))))</f>
        <v>巻総合高等学校</v>
      </c>
    </row>
    <row r="2489" spans="1:8">
      <c r="A2489" s="4">
        <v>2</v>
      </c>
      <c r="B2489" s="7">
        <v>1</v>
      </c>
      <c r="C2489" s="7" t="str">
        <f t="shared" si="76"/>
        <v>高等学校</v>
      </c>
      <c r="D2489" s="7" t="s">
        <v>1776</v>
      </c>
      <c r="E2489" s="8" t="s">
        <v>6813</v>
      </c>
      <c r="F2489" s="4" t="str">
        <f>IFERROR(IF(VALUE(LEFT($E2489,5))&gt;50000,"",_xlfn.XLOOKUP(IF(VALUE(LEFT($E2489,2))&gt;9,VALUE(LEFT($E2489,2)),"0"&amp;VALUE(LEFT($E2489,2))),Sheet1!$E:$E,Sheet1!$F:$F)),"")</f>
        <v>新潟県</v>
      </c>
      <c r="G2489" s="4" t="str">
        <f t="shared" si="77"/>
        <v>公立</v>
      </c>
      <c r="H2489" s="7" t="str">
        <f>IF($D2489="上記以外の高等学校等",_xlfn.XLOOKUP(IF(VALUE(LEFT($E2489,2))&gt;10,VALUE(LEFT($E2489,2)),"0"&amp;VALUE(LEFT($E2489,2))),Sheet1!$E:$E,Sheet1!$F:$F)&amp;"所在の"&amp;$D2489,IF(OR($B2489=1,$B2489=2),$D2489&amp;$C2489,IF($B2489=3,$D2489&amp;"学校",IF($B2489=6,_xlfn.TEXTBEFORE($D2489,"高専")&amp;$C2489,IF($B2489=8,$C2489&amp;"（"&amp;$D2489&amp;"）",IF($B2489=9,$D2489,""))))))</f>
        <v>吉田高等学校</v>
      </c>
    </row>
    <row r="2490" spans="1:8">
      <c r="A2490" s="4">
        <v>2</v>
      </c>
      <c r="B2490" s="7">
        <v>1</v>
      </c>
      <c r="C2490" s="7" t="str">
        <f t="shared" si="76"/>
        <v>高等学校</v>
      </c>
      <c r="D2490" s="7" t="s">
        <v>6811</v>
      </c>
      <c r="E2490" s="8" t="s">
        <v>6812</v>
      </c>
      <c r="F2490" s="4" t="str">
        <f>IFERROR(IF(VALUE(LEFT($E2490,5))&gt;50000,"",_xlfn.XLOOKUP(IF(VALUE(LEFT($E2490,2))&gt;9,VALUE(LEFT($E2490,2)),"0"&amp;VALUE(LEFT($E2490,2))),Sheet1!$E:$E,Sheet1!$F:$F)),"")</f>
        <v>新潟県</v>
      </c>
      <c r="G2490" s="4" t="str">
        <f t="shared" si="77"/>
        <v>公立</v>
      </c>
      <c r="H2490" s="7" t="str">
        <f>IF($D2490="上記以外の高等学校等",_xlfn.XLOOKUP(IF(VALUE(LEFT($E2490,2))&gt;10,VALUE(LEFT($E2490,2)),"0"&amp;VALUE(LEFT($E2490,2))),Sheet1!$E:$E,Sheet1!$F:$F)&amp;"所在の"&amp;$D2490,IF(OR($B2490=1,$B2490=2),$D2490&amp;$C2490,IF($B2490=3,$D2490&amp;"学校",IF($B2490=6,_xlfn.TEXTBEFORE($D2490,"高専")&amp;$C2490,IF($B2490=8,$C2490&amp;"（"&amp;$D2490&amp;"）",IF($B2490=9,$D2490,""))))))</f>
        <v>新発田高等学校</v>
      </c>
    </row>
    <row r="2491" spans="1:8">
      <c r="A2491" s="4">
        <v>2</v>
      </c>
      <c r="B2491" s="7">
        <v>1</v>
      </c>
      <c r="C2491" s="7" t="str">
        <f t="shared" si="76"/>
        <v>高等学校</v>
      </c>
      <c r="D2491" s="7" t="s">
        <v>6809</v>
      </c>
      <c r="E2491" s="8" t="s">
        <v>6810</v>
      </c>
      <c r="F2491" s="4" t="str">
        <f>IFERROR(IF(VALUE(LEFT($E2491,5))&gt;50000,"",_xlfn.XLOOKUP(IF(VALUE(LEFT($E2491,2))&gt;9,VALUE(LEFT($E2491,2)),"0"&amp;VALUE(LEFT($E2491,2))),Sheet1!$E:$E,Sheet1!$F:$F)),"")</f>
        <v>新潟県</v>
      </c>
      <c r="G2491" s="4" t="str">
        <f t="shared" si="77"/>
        <v>公立</v>
      </c>
      <c r="H2491" s="7" t="str">
        <f>IF($D2491="上記以外の高等学校等",_xlfn.XLOOKUP(IF(VALUE(LEFT($E2491,2))&gt;10,VALUE(LEFT($E2491,2)),"0"&amp;VALUE(LEFT($E2491,2))),Sheet1!$E:$E,Sheet1!$F:$F)&amp;"所在の"&amp;$D2491,IF(OR($B2491=1,$B2491=2),$D2491&amp;$C2491,IF($B2491=3,$D2491&amp;"学校",IF($B2491=6,_xlfn.TEXTBEFORE($D2491,"高専")&amp;$C2491,IF($B2491=8,$C2491&amp;"（"&amp;$D2491&amp;"）",IF($B2491=9,$D2491,""))))))</f>
        <v>西新発田高等学校</v>
      </c>
    </row>
    <row r="2492" spans="1:8">
      <c r="A2492" s="4">
        <v>2</v>
      </c>
      <c r="B2492" s="7">
        <v>1</v>
      </c>
      <c r="C2492" s="7" t="str">
        <f t="shared" si="76"/>
        <v>高等学校</v>
      </c>
      <c r="D2492" s="7" t="s">
        <v>6807</v>
      </c>
      <c r="E2492" s="8" t="s">
        <v>6808</v>
      </c>
      <c r="F2492" s="4" t="str">
        <f>IFERROR(IF(VALUE(LEFT($E2492,5))&gt;50000,"",_xlfn.XLOOKUP(IF(VALUE(LEFT($E2492,2))&gt;9,VALUE(LEFT($E2492,2)),"0"&amp;VALUE(LEFT($E2492,2))),Sheet1!$E:$E,Sheet1!$F:$F)),"")</f>
        <v>新潟県</v>
      </c>
      <c r="G2492" s="4" t="str">
        <f t="shared" si="77"/>
        <v>公立</v>
      </c>
      <c r="H2492" s="7" t="str">
        <f>IF($D2492="上記以外の高等学校等",_xlfn.XLOOKUP(IF(VALUE(LEFT($E2492,2))&gt;10,VALUE(LEFT($E2492,2)),"0"&amp;VALUE(LEFT($E2492,2))),Sheet1!$E:$E,Sheet1!$F:$F)&amp;"所在の"&amp;$D2492,IF(OR($B2492=1,$B2492=2),$D2492&amp;$C2492,IF($B2492=3,$D2492&amp;"学校",IF($B2492=6,_xlfn.TEXTBEFORE($D2492,"高専")&amp;$C2492,IF($B2492=8,$C2492&amp;"（"&amp;$D2492&amp;"）",IF($B2492=9,$D2492,""))))))</f>
        <v>新発田農業高等学校</v>
      </c>
    </row>
    <row r="2493" spans="1:8">
      <c r="A2493" s="4">
        <v>2</v>
      </c>
      <c r="B2493" s="7">
        <v>1</v>
      </c>
      <c r="C2493" s="7" t="str">
        <f t="shared" si="76"/>
        <v>高等学校</v>
      </c>
      <c r="D2493" s="7" t="s">
        <v>6687</v>
      </c>
      <c r="E2493" s="8" t="s">
        <v>6806</v>
      </c>
      <c r="F2493" s="4" t="str">
        <f>IFERROR(IF(VALUE(LEFT($E2493,5))&gt;50000,"",_xlfn.XLOOKUP(IF(VALUE(LEFT($E2493,2))&gt;9,VALUE(LEFT($E2493,2)),"0"&amp;VALUE(LEFT($E2493,2))),Sheet1!$E:$E,Sheet1!$F:$F)),"")</f>
        <v>新潟県</v>
      </c>
      <c r="G2493" s="4" t="str">
        <f t="shared" si="77"/>
        <v>公立</v>
      </c>
      <c r="H2493" s="7" t="str">
        <f>IF($D2493="上記以外の高等学校等",_xlfn.XLOOKUP(IF(VALUE(LEFT($E2493,2))&gt;10,VALUE(LEFT($E2493,2)),"0"&amp;VALUE(LEFT($E2493,2))),Sheet1!$E:$E,Sheet1!$F:$F)&amp;"所在の"&amp;$D2493,IF(OR($B2493=1,$B2493=2),$D2493&amp;$C2493,IF($B2493=3,$D2493&amp;"学校",IF($B2493=6,_xlfn.TEXTBEFORE($D2493,"高専")&amp;$C2493,IF($B2493=8,$C2493&amp;"（"&amp;$D2493&amp;"）",IF($B2493=9,$D2493,""))))))</f>
        <v>村上高等学校</v>
      </c>
    </row>
    <row r="2494" spans="1:8">
      <c r="A2494" s="4">
        <v>2</v>
      </c>
      <c r="B2494" s="7">
        <v>1</v>
      </c>
      <c r="C2494" s="7" t="str">
        <f t="shared" si="76"/>
        <v>高等学校</v>
      </c>
      <c r="D2494" s="7" t="s">
        <v>6804</v>
      </c>
      <c r="E2494" s="8" t="s">
        <v>6805</v>
      </c>
      <c r="F2494" s="4" t="str">
        <f>IFERROR(IF(VALUE(LEFT($E2494,5))&gt;50000,"",_xlfn.XLOOKUP(IF(VALUE(LEFT($E2494,2))&gt;9,VALUE(LEFT($E2494,2)),"0"&amp;VALUE(LEFT($E2494,2))),Sheet1!$E:$E,Sheet1!$F:$F)),"")</f>
        <v>新潟県</v>
      </c>
      <c r="G2494" s="4" t="str">
        <f t="shared" si="77"/>
        <v>公立</v>
      </c>
      <c r="H2494" s="7" t="str">
        <f>IF($D2494="上記以外の高等学校等",_xlfn.XLOOKUP(IF(VALUE(LEFT($E2494,2))&gt;10,VALUE(LEFT($E2494,2)),"0"&amp;VALUE(LEFT($E2494,2))),Sheet1!$E:$E,Sheet1!$F:$F)&amp;"所在の"&amp;$D2494,IF(OR($B2494=1,$B2494=2),$D2494&amp;$C2494,IF($B2494=3,$D2494&amp;"学校",IF($B2494=6,_xlfn.TEXTBEFORE($D2494,"高専")&amp;$C2494,IF($B2494=8,$C2494&amp;"（"&amp;$D2494&amp;"）",IF($B2494=9,$D2494,""))))))</f>
        <v>村上桜ケ丘高等学校</v>
      </c>
    </row>
    <row r="2495" spans="1:8">
      <c r="A2495" s="4">
        <v>2</v>
      </c>
      <c r="B2495" s="7">
        <v>1</v>
      </c>
      <c r="C2495" s="7" t="str">
        <f t="shared" si="76"/>
        <v>高等学校</v>
      </c>
      <c r="D2495" s="7" t="s">
        <v>6802</v>
      </c>
      <c r="E2495" s="8" t="s">
        <v>6803</v>
      </c>
      <c r="F2495" s="4" t="str">
        <f>IFERROR(IF(VALUE(LEFT($E2495,5))&gt;50000,"",_xlfn.XLOOKUP(IF(VALUE(LEFT($E2495,2))&gt;9,VALUE(LEFT($E2495,2)),"0"&amp;VALUE(LEFT($E2495,2))),Sheet1!$E:$E,Sheet1!$F:$F)),"")</f>
        <v>新潟県</v>
      </c>
      <c r="G2495" s="4" t="str">
        <f t="shared" si="77"/>
        <v>公立</v>
      </c>
      <c r="H2495" s="7" t="str">
        <f>IF($D2495="上記以外の高等学校等",_xlfn.XLOOKUP(IF(VALUE(LEFT($E2495,2))&gt;10,VALUE(LEFT($E2495,2)),"0"&amp;VALUE(LEFT($E2495,2))),Sheet1!$E:$E,Sheet1!$F:$F)&amp;"所在の"&amp;$D2495,IF(OR($B2495=1,$B2495=2),$D2495&amp;$C2495,IF($B2495=3,$D2495&amp;"学校",IF($B2495=6,_xlfn.TEXTBEFORE($D2495,"高専")&amp;$C2495,IF($B2495=8,$C2495&amp;"（"&amp;$D2495&amp;"）",IF($B2495=9,$D2495,""))))))</f>
        <v>中条高等学校</v>
      </c>
    </row>
    <row r="2496" spans="1:8">
      <c r="A2496" s="4">
        <v>2</v>
      </c>
      <c r="B2496" s="7">
        <v>1</v>
      </c>
      <c r="C2496" s="7" t="str">
        <f t="shared" si="76"/>
        <v>高等学校</v>
      </c>
      <c r="D2496" s="7" t="s">
        <v>6800</v>
      </c>
      <c r="E2496" s="8" t="s">
        <v>6801</v>
      </c>
      <c r="F2496" s="4" t="str">
        <f>IFERROR(IF(VALUE(LEFT($E2496,5))&gt;50000,"",_xlfn.XLOOKUP(IF(VALUE(LEFT($E2496,2))&gt;9,VALUE(LEFT($E2496,2)),"0"&amp;VALUE(LEFT($E2496,2))),Sheet1!$E:$E,Sheet1!$F:$F)),"")</f>
        <v>新潟県</v>
      </c>
      <c r="G2496" s="4" t="str">
        <f t="shared" si="77"/>
        <v>公立</v>
      </c>
      <c r="H2496" s="7" t="str">
        <f>IF($D2496="上記以外の高等学校等",_xlfn.XLOOKUP(IF(VALUE(LEFT($E2496,2))&gt;10,VALUE(LEFT($E2496,2)),"0"&amp;VALUE(LEFT($E2496,2))),Sheet1!$E:$E,Sheet1!$F:$F)&amp;"所在の"&amp;$D2496,IF(OR($B2496=1,$B2496=2),$D2496&amp;$C2496,IF($B2496=3,$D2496&amp;"学校",IF($B2496=6,_xlfn.TEXTBEFORE($D2496,"高専")&amp;$C2496,IF($B2496=8,$C2496&amp;"（"&amp;$D2496&amp;"）",IF($B2496=9,$D2496,""))))))</f>
        <v>豊栄高等学校</v>
      </c>
    </row>
    <row r="2497" spans="1:8">
      <c r="A2497" s="4">
        <v>2</v>
      </c>
      <c r="B2497" s="7">
        <v>1</v>
      </c>
      <c r="C2497" s="7" t="str">
        <f t="shared" si="76"/>
        <v>高等学校</v>
      </c>
      <c r="D2497" s="7" t="s">
        <v>6798</v>
      </c>
      <c r="E2497" s="8" t="s">
        <v>6799</v>
      </c>
      <c r="F2497" s="4" t="str">
        <f>IFERROR(IF(VALUE(LEFT($E2497,5))&gt;50000,"",_xlfn.XLOOKUP(IF(VALUE(LEFT($E2497,2))&gt;9,VALUE(LEFT($E2497,2)),"0"&amp;VALUE(LEFT($E2497,2))),Sheet1!$E:$E,Sheet1!$F:$F)),"")</f>
        <v>新潟県</v>
      </c>
      <c r="G2497" s="4" t="str">
        <f t="shared" si="77"/>
        <v>公立</v>
      </c>
      <c r="H2497" s="7" t="str">
        <f>IF($D2497="上記以外の高等学校等",_xlfn.XLOOKUP(IF(VALUE(LEFT($E2497,2))&gt;10,VALUE(LEFT($E2497,2)),"0"&amp;VALUE(LEFT($E2497,2))),Sheet1!$E:$E,Sheet1!$F:$F)&amp;"所在の"&amp;$D2497,IF(OR($B2497=1,$B2497=2),$D2497&amp;$C2497,IF($B2497=3,$D2497&amp;"学校",IF($B2497=6,_xlfn.TEXTBEFORE($D2497,"高専")&amp;$C2497,IF($B2497=8,$C2497&amp;"（"&amp;$D2497&amp;"）",IF($B2497=9,$D2497,""))))))</f>
        <v>新津高等学校</v>
      </c>
    </row>
    <row r="2498" spans="1:8">
      <c r="A2498" s="4">
        <v>2</v>
      </c>
      <c r="B2498" s="7">
        <v>1</v>
      </c>
      <c r="C2498" s="7" t="str">
        <f t="shared" si="76"/>
        <v>高等学校</v>
      </c>
      <c r="D2498" s="7" t="s">
        <v>6796</v>
      </c>
      <c r="E2498" s="8" t="s">
        <v>6797</v>
      </c>
      <c r="F2498" s="4" t="str">
        <f>IFERROR(IF(VALUE(LEFT($E2498,5))&gt;50000,"",_xlfn.XLOOKUP(IF(VALUE(LEFT($E2498,2))&gt;9,VALUE(LEFT($E2498,2)),"0"&amp;VALUE(LEFT($E2498,2))),Sheet1!$E:$E,Sheet1!$F:$F)),"")</f>
        <v>新潟県</v>
      </c>
      <c r="G2498" s="4" t="str">
        <f t="shared" si="77"/>
        <v>公立</v>
      </c>
      <c r="H2498" s="7" t="str">
        <f>IF($D2498="上記以外の高等学校等",_xlfn.XLOOKUP(IF(VALUE(LEFT($E2498,2))&gt;10,VALUE(LEFT($E2498,2)),"0"&amp;VALUE(LEFT($E2498,2))),Sheet1!$E:$E,Sheet1!$F:$F)&amp;"所在の"&amp;$D2498,IF(OR($B2498=1,$B2498=2),$D2498&amp;$C2498,IF($B2498=3,$D2498&amp;"学校",IF($B2498=6,_xlfn.TEXTBEFORE($D2498,"高専")&amp;$C2498,IF($B2498=8,$C2498&amp;"（"&amp;$D2498&amp;"）",IF($B2498=9,$D2498,""))))))</f>
        <v>新津工業高等学校</v>
      </c>
    </row>
    <row r="2499" spans="1:8">
      <c r="A2499" s="4">
        <v>2</v>
      </c>
      <c r="B2499" s="7">
        <v>1</v>
      </c>
      <c r="C2499" s="7" t="str">
        <f t="shared" ref="C2499:C2562" si="78">IF($B2499=1,"高等学校",IF($B2499=2,"中等教育学校",IF($B2499=3,"特別支援学校",IF($B2499=6,"高等専門学校",IF($B2499=8,"高等学校卒業程度認定試験等","")))))</f>
        <v>高等学校</v>
      </c>
      <c r="D2499" s="7" t="s">
        <v>6202</v>
      </c>
      <c r="E2499" s="8" t="s">
        <v>6795</v>
      </c>
      <c r="F2499" s="4" t="str">
        <f>IFERROR(IF(VALUE(LEFT($E2499,5))&gt;50000,"",_xlfn.XLOOKUP(IF(VALUE(LEFT($E2499,2))&gt;9,VALUE(LEFT($E2499,2)),"0"&amp;VALUE(LEFT($E2499,2))),Sheet1!$E:$E,Sheet1!$F:$F)),"")</f>
        <v>新潟県</v>
      </c>
      <c r="G2499" s="4" t="str">
        <f t="shared" ref="G2499:G2562" si="79">IF($A2499=1,"国立",IF($A2499=7,"私立",IF($A2499&lt;7,"公立","")))</f>
        <v>公立</v>
      </c>
      <c r="H2499" s="7" t="str">
        <f>IF($D2499="上記以外の高等学校等",_xlfn.XLOOKUP(IF(VALUE(LEFT($E2499,2))&gt;10,VALUE(LEFT($E2499,2)),"0"&amp;VALUE(LEFT($E2499,2))),Sheet1!$E:$E,Sheet1!$F:$F)&amp;"所在の"&amp;$D2499,IF(OR($B2499=1,$B2499=2),$D2499&amp;$C2499,IF($B2499=3,$D2499&amp;"学校",IF($B2499=6,_xlfn.TEXTBEFORE($D2499,"高専")&amp;$C2499,IF($B2499=8,$C2499&amp;"（"&amp;$D2499&amp;"）",IF($B2499=9,$D2499,""))))))</f>
        <v>白根高等学校</v>
      </c>
    </row>
    <row r="2500" spans="1:8">
      <c r="A2500" s="4">
        <v>2</v>
      </c>
      <c r="B2500" s="7">
        <v>1</v>
      </c>
      <c r="C2500" s="7" t="str">
        <f t="shared" si="78"/>
        <v>高等学校</v>
      </c>
      <c r="D2500" s="7" t="s">
        <v>6793</v>
      </c>
      <c r="E2500" s="8" t="s">
        <v>6794</v>
      </c>
      <c r="F2500" s="4" t="str">
        <f>IFERROR(IF(VALUE(LEFT($E2500,5))&gt;50000,"",_xlfn.XLOOKUP(IF(VALUE(LEFT($E2500,2))&gt;9,VALUE(LEFT($E2500,2)),"0"&amp;VALUE(LEFT($E2500,2))),Sheet1!$E:$E,Sheet1!$F:$F)),"")</f>
        <v>新潟県</v>
      </c>
      <c r="G2500" s="4" t="str">
        <f t="shared" si="79"/>
        <v>公立</v>
      </c>
      <c r="H2500" s="7" t="str">
        <f>IF($D2500="上記以外の高等学校等",_xlfn.XLOOKUP(IF(VALUE(LEFT($E2500,2))&gt;10,VALUE(LEFT($E2500,2)),"0"&amp;VALUE(LEFT($E2500,2))),Sheet1!$E:$E,Sheet1!$F:$F)&amp;"所在の"&amp;$D2500,IF(OR($B2500=1,$B2500=2),$D2500&amp;$C2500,IF($B2500=3,$D2500&amp;"学校",IF($B2500=6,_xlfn.TEXTBEFORE($D2500,"高専")&amp;$C2500,IF($B2500=8,$C2500&amp;"（"&amp;$D2500&amp;"）",IF($B2500=9,$D2500,""))))))</f>
        <v>五泉高等学校</v>
      </c>
    </row>
    <row r="2501" spans="1:8">
      <c r="A2501" s="4">
        <v>2</v>
      </c>
      <c r="B2501" s="7">
        <v>1</v>
      </c>
      <c r="C2501" s="7" t="str">
        <f t="shared" si="78"/>
        <v>高等学校</v>
      </c>
      <c r="D2501" s="7" t="s">
        <v>6791</v>
      </c>
      <c r="E2501" s="8" t="s">
        <v>6792</v>
      </c>
      <c r="F2501" s="4" t="str">
        <f>IFERROR(IF(VALUE(LEFT($E2501,5))&gt;50000,"",_xlfn.XLOOKUP(IF(VALUE(LEFT($E2501,2))&gt;9,VALUE(LEFT($E2501,2)),"0"&amp;VALUE(LEFT($E2501,2))),Sheet1!$E:$E,Sheet1!$F:$F)),"")</f>
        <v>新潟県</v>
      </c>
      <c r="G2501" s="4" t="str">
        <f t="shared" si="79"/>
        <v>公立</v>
      </c>
      <c r="H2501" s="7" t="str">
        <f>IF($D2501="上記以外の高等学校等",_xlfn.XLOOKUP(IF(VALUE(LEFT($E2501,2))&gt;10,VALUE(LEFT($E2501,2)),"0"&amp;VALUE(LEFT($E2501,2))),Sheet1!$E:$E,Sheet1!$F:$F)&amp;"所在の"&amp;$D2501,IF(OR($B2501=1,$B2501=2),$D2501&amp;$C2501,IF($B2501=3,$D2501&amp;"学校",IF($B2501=6,_xlfn.TEXTBEFORE($D2501,"高専")&amp;$C2501,IF($B2501=8,$C2501&amp;"（"&amp;$D2501&amp;"）",IF($B2501=9,$D2501,""))))))</f>
        <v>村松高等学校</v>
      </c>
    </row>
    <row r="2502" spans="1:8">
      <c r="A2502" s="4">
        <v>2</v>
      </c>
      <c r="B2502" s="7">
        <v>1</v>
      </c>
      <c r="C2502" s="7" t="str">
        <f t="shared" si="78"/>
        <v>高等学校</v>
      </c>
      <c r="D2502" s="7" t="s">
        <v>6789</v>
      </c>
      <c r="E2502" s="8" t="s">
        <v>6790</v>
      </c>
      <c r="F2502" s="4" t="str">
        <f>IFERROR(IF(VALUE(LEFT($E2502,5))&gt;50000,"",_xlfn.XLOOKUP(IF(VALUE(LEFT($E2502,2))&gt;9,VALUE(LEFT($E2502,2)),"0"&amp;VALUE(LEFT($E2502,2))),Sheet1!$E:$E,Sheet1!$F:$F)),"")</f>
        <v>新潟県</v>
      </c>
      <c r="G2502" s="4" t="str">
        <f t="shared" si="79"/>
        <v>公立</v>
      </c>
      <c r="H2502" s="7" t="str">
        <f>IF($D2502="上記以外の高等学校等",_xlfn.XLOOKUP(IF(VALUE(LEFT($E2502,2))&gt;10,VALUE(LEFT($E2502,2)),"0"&amp;VALUE(LEFT($E2502,2))),Sheet1!$E:$E,Sheet1!$F:$F)&amp;"所在の"&amp;$D2502,IF(OR($B2502=1,$B2502=2),$D2502&amp;$C2502,IF($B2502=3,$D2502&amp;"学校",IF($B2502=6,_xlfn.TEXTBEFORE($D2502,"高専")&amp;$C2502,IF($B2502=8,$C2502&amp;"（"&amp;$D2502&amp;"）",IF($B2502=9,$D2502,""))))))</f>
        <v>阿賀黎明高等学校</v>
      </c>
    </row>
    <row r="2503" spans="1:8">
      <c r="A2503" s="4">
        <v>2</v>
      </c>
      <c r="B2503" s="7">
        <v>1</v>
      </c>
      <c r="C2503" s="7" t="str">
        <f t="shared" si="78"/>
        <v>高等学校</v>
      </c>
      <c r="D2503" s="7" t="s">
        <v>6787</v>
      </c>
      <c r="E2503" s="8" t="s">
        <v>6788</v>
      </c>
      <c r="F2503" s="4" t="str">
        <f>IFERROR(IF(VALUE(LEFT($E2503,5))&gt;50000,"",_xlfn.XLOOKUP(IF(VALUE(LEFT($E2503,2))&gt;9,VALUE(LEFT($E2503,2)),"0"&amp;VALUE(LEFT($E2503,2))),Sheet1!$E:$E,Sheet1!$F:$F)),"")</f>
        <v>新潟県</v>
      </c>
      <c r="G2503" s="4" t="str">
        <f t="shared" si="79"/>
        <v>公立</v>
      </c>
      <c r="H2503" s="7" t="str">
        <f>IF($D2503="上記以外の高等学校等",_xlfn.XLOOKUP(IF(VALUE(LEFT($E2503,2))&gt;10,VALUE(LEFT($E2503,2)),"0"&amp;VALUE(LEFT($E2503,2))),Sheet1!$E:$E,Sheet1!$F:$F)&amp;"所在の"&amp;$D2503,IF(OR($B2503=1,$B2503=2),$D2503&amp;$C2503,IF($B2503=3,$D2503&amp;"学校",IF($B2503=6,_xlfn.TEXTBEFORE($D2503,"高専")&amp;$C2503,IF($B2503=8,$C2503&amp;"（"&amp;$D2503&amp;"）",IF($B2503=9,$D2503,""))))))</f>
        <v>長岡高等学校</v>
      </c>
    </row>
    <row r="2504" spans="1:8">
      <c r="A2504" s="4">
        <v>2</v>
      </c>
      <c r="B2504" s="7">
        <v>1</v>
      </c>
      <c r="C2504" s="7" t="str">
        <f t="shared" si="78"/>
        <v>高等学校</v>
      </c>
      <c r="D2504" s="7" t="s">
        <v>6785</v>
      </c>
      <c r="E2504" s="8" t="s">
        <v>6786</v>
      </c>
      <c r="F2504" s="4" t="str">
        <f>IFERROR(IF(VALUE(LEFT($E2504,5))&gt;50000,"",_xlfn.XLOOKUP(IF(VALUE(LEFT($E2504,2))&gt;9,VALUE(LEFT($E2504,2)),"0"&amp;VALUE(LEFT($E2504,2))),Sheet1!$E:$E,Sheet1!$F:$F)),"")</f>
        <v>新潟県</v>
      </c>
      <c r="G2504" s="4" t="str">
        <f t="shared" si="79"/>
        <v>公立</v>
      </c>
      <c r="H2504" s="7" t="str">
        <f>IF($D2504="上記以外の高等学校等",_xlfn.XLOOKUP(IF(VALUE(LEFT($E2504,2))&gt;10,VALUE(LEFT($E2504,2)),"0"&amp;VALUE(LEFT($E2504,2))),Sheet1!$E:$E,Sheet1!$F:$F)&amp;"所在の"&amp;$D2504,IF(OR($B2504=1,$B2504=2),$D2504&amp;$C2504,IF($B2504=3,$D2504&amp;"学校",IF($B2504=6,_xlfn.TEXTBEFORE($D2504,"高専")&amp;$C2504,IF($B2504=8,$C2504&amp;"（"&amp;$D2504&amp;"）",IF($B2504=9,$D2504,""))))))</f>
        <v>長岡大手高等学校</v>
      </c>
    </row>
    <row r="2505" spans="1:8">
      <c r="A2505" s="4">
        <v>2</v>
      </c>
      <c r="B2505" s="7">
        <v>1</v>
      </c>
      <c r="C2505" s="7" t="str">
        <f t="shared" si="78"/>
        <v>高等学校</v>
      </c>
      <c r="D2505" s="7" t="s">
        <v>6783</v>
      </c>
      <c r="E2505" s="8" t="s">
        <v>6784</v>
      </c>
      <c r="F2505" s="4" t="str">
        <f>IFERROR(IF(VALUE(LEFT($E2505,5))&gt;50000,"",_xlfn.XLOOKUP(IF(VALUE(LEFT($E2505,2))&gt;9,VALUE(LEFT($E2505,2)),"0"&amp;VALUE(LEFT($E2505,2))),Sheet1!$E:$E,Sheet1!$F:$F)),"")</f>
        <v>新潟県</v>
      </c>
      <c r="G2505" s="4" t="str">
        <f t="shared" si="79"/>
        <v>公立</v>
      </c>
      <c r="H2505" s="7" t="str">
        <f>IF($D2505="上記以外の高等学校等",_xlfn.XLOOKUP(IF(VALUE(LEFT($E2505,2))&gt;10,VALUE(LEFT($E2505,2)),"0"&amp;VALUE(LEFT($E2505,2))),Sheet1!$E:$E,Sheet1!$F:$F)&amp;"所在の"&amp;$D2505,IF(OR($B2505=1,$B2505=2),$D2505&amp;$C2505,IF($B2505=3,$D2505&amp;"学校",IF($B2505=6,_xlfn.TEXTBEFORE($D2505,"高専")&amp;$C2505,IF($B2505=8,$C2505&amp;"（"&amp;$D2505&amp;"）",IF($B2505=9,$D2505,""))))))</f>
        <v>長岡明徳高等学校</v>
      </c>
    </row>
    <row r="2506" spans="1:8">
      <c r="A2506" s="4">
        <v>2</v>
      </c>
      <c r="B2506" s="7">
        <v>1</v>
      </c>
      <c r="C2506" s="7" t="str">
        <f t="shared" si="78"/>
        <v>高等学校</v>
      </c>
      <c r="D2506" s="7" t="s">
        <v>6781</v>
      </c>
      <c r="E2506" s="8" t="s">
        <v>6782</v>
      </c>
      <c r="F2506" s="4" t="str">
        <f>IFERROR(IF(VALUE(LEFT($E2506,5))&gt;50000,"",_xlfn.XLOOKUP(IF(VALUE(LEFT($E2506,2))&gt;9,VALUE(LEFT($E2506,2)),"0"&amp;VALUE(LEFT($E2506,2))),Sheet1!$E:$E,Sheet1!$F:$F)),"")</f>
        <v>新潟県</v>
      </c>
      <c r="G2506" s="4" t="str">
        <f t="shared" si="79"/>
        <v>公立</v>
      </c>
      <c r="H2506" s="7" t="str">
        <f>IF($D2506="上記以外の高等学校等",_xlfn.XLOOKUP(IF(VALUE(LEFT($E2506,2))&gt;10,VALUE(LEFT($E2506,2)),"0"&amp;VALUE(LEFT($E2506,2))),Sheet1!$E:$E,Sheet1!$F:$F)&amp;"所在の"&amp;$D2506,IF(OR($B2506=1,$B2506=2),$D2506&amp;$C2506,IF($B2506=3,$D2506&amp;"学校",IF($B2506=6,_xlfn.TEXTBEFORE($D2506,"高専")&amp;$C2506,IF($B2506=8,$C2506&amp;"（"&amp;$D2506&amp;"）",IF($B2506=9,$D2506,""))))))</f>
        <v>長岡農業高等学校</v>
      </c>
    </row>
    <row r="2507" spans="1:8">
      <c r="A2507" s="4">
        <v>2</v>
      </c>
      <c r="B2507" s="7">
        <v>1</v>
      </c>
      <c r="C2507" s="7" t="str">
        <f t="shared" si="78"/>
        <v>高等学校</v>
      </c>
      <c r="D2507" s="7" t="s">
        <v>6779</v>
      </c>
      <c r="E2507" s="8" t="s">
        <v>6780</v>
      </c>
      <c r="F2507" s="4" t="str">
        <f>IFERROR(IF(VALUE(LEFT($E2507,5))&gt;50000,"",_xlfn.XLOOKUP(IF(VALUE(LEFT($E2507,2))&gt;9,VALUE(LEFT($E2507,2)),"0"&amp;VALUE(LEFT($E2507,2))),Sheet1!$E:$E,Sheet1!$F:$F)),"")</f>
        <v>新潟県</v>
      </c>
      <c r="G2507" s="4" t="str">
        <f t="shared" si="79"/>
        <v>公立</v>
      </c>
      <c r="H2507" s="7" t="str">
        <f>IF($D2507="上記以外の高等学校等",_xlfn.XLOOKUP(IF(VALUE(LEFT($E2507,2))&gt;10,VALUE(LEFT($E2507,2)),"0"&amp;VALUE(LEFT($E2507,2))),Sheet1!$E:$E,Sheet1!$F:$F)&amp;"所在の"&amp;$D2507,IF(OR($B2507=1,$B2507=2),$D2507&amp;$C2507,IF($B2507=3,$D2507&amp;"学校",IF($B2507=6,_xlfn.TEXTBEFORE($D2507,"高専")&amp;$C2507,IF($B2507=8,$C2507&amp;"（"&amp;$D2507&amp;"）",IF($B2507=9,$D2507,""))))))</f>
        <v>長岡工業高等学校</v>
      </c>
    </row>
    <row r="2508" spans="1:8">
      <c r="A2508" s="4">
        <v>2</v>
      </c>
      <c r="B2508" s="7">
        <v>1</v>
      </c>
      <c r="C2508" s="7" t="str">
        <f t="shared" si="78"/>
        <v>高等学校</v>
      </c>
      <c r="D2508" s="7" t="s">
        <v>6777</v>
      </c>
      <c r="E2508" s="8" t="s">
        <v>6778</v>
      </c>
      <c r="F2508" s="4" t="str">
        <f>IFERROR(IF(VALUE(LEFT($E2508,5))&gt;50000,"",_xlfn.XLOOKUP(IF(VALUE(LEFT($E2508,2))&gt;9,VALUE(LEFT($E2508,2)),"0"&amp;VALUE(LEFT($E2508,2))),Sheet1!$E:$E,Sheet1!$F:$F)),"")</f>
        <v>新潟県</v>
      </c>
      <c r="G2508" s="4" t="str">
        <f t="shared" si="79"/>
        <v>公立</v>
      </c>
      <c r="H2508" s="7" t="str">
        <f>IF($D2508="上記以外の高等学校等",_xlfn.XLOOKUP(IF(VALUE(LEFT($E2508,2))&gt;10,VALUE(LEFT($E2508,2)),"0"&amp;VALUE(LEFT($E2508,2))),Sheet1!$E:$E,Sheet1!$F:$F)&amp;"所在の"&amp;$D2508,IF(OR($B2508=1,$B2508=2),$D2508&amp;$C2508,IF($B2508=3,$D2508&amp;"学校",IF($B2508=6,_xlfn.TEXTBEFORE($D2508,"高専")&amp;$C2508,IF($B2508=8,$C2508&amp;"（"&amp;$D2508&amp;"）",IF($B2508=9,$D2508,""))))))</f>
        <v>長岡商業高等学校</v>
      </c>
    </row>
    <row r="2509" spans="1:8">
      <c r="A2509" s="4">
        <v>2</v>
      </c>
      <c r="B2509" s="7">
        <v>1</v>
      </c>
      <c r="C2509" s="7" t="str">
        <f t="shared" si="78"/>
        <v>高等学校</v>
      </c>
      <c r="D2509" s="7" t="s">
        <v>6775</v>
      </c>
      <c r="E2509" s="8" t="s">
        <v>6776</v>
      </c>
      <c r="F2509" s="4" t="str">
        <f>IFERROR(IF(VALUE(LEFT($E2509,5))&gt;50000,"",_xlfn.XLOOKUP(IF(VALUE(LEFT($E2509,2))&gt;9,VALUE(LEFT($E2509,2)),"0"&amp;VALUE(LEFT($E2509,2))),Sheet1!$E:$E,Sheet1!$F:$F)),"")</f>
        <v>新潟県</v>
      </c>
      <c r="G2509" s="4" t="str">
        <f t="shared" si="79"/>
        <v>公立</v>
      </c>
      <c r="H2509" s="7" t="str">
        <f>IF($D2509="上記以外の高等学校等",_xlfn.XLOOKUP(IF(VALUE(LEFT($E2509,2))&gt;10,VALUE(LEFT($E2509,2)),"0"&amp;VALUE(LEFT($E2509,2))),Sheet1!$E:$E,Sheet1!$F:$F)&amp;"所在の"&amp;$D2509,IF(OR($B2509=1,$B2509=2),$D2509&amp;$C2509,IF($B2509=3,$D2509&amp;"学校",IF($B2509=6,_xlfn.TEXTBEFORE($D2509,"高専")&amp;$C2509,IF($B2509=8,$C2509&amp;"（"&amp;$D2509&amp;"）",IF($B2509=9,$D2509,""))))))</f>
        <v>見附高等学校</v>
      </c>
    </row>
    <row r="2510" spans="1:8">
      <c r="A2510" s="4">
        <v>2</v>
      </c>
      <c r="B2510" s="7">
        <v>1</v>
      </c>
      <c r="C2510" s="7" t="str">
        <f t="shared" si="78"/>
        <v>高等学校</v>
      </c>
      <c r="D2510" s="7" t="s">
        <v>6773</v>
      </c>
      <c r="E2510" s="8" t="s">
        <v>6774</v>
      </c>
      <c r="F2510" s="4" t="str">
        <f>IFERROR(IF(VALUE(LEFT($E2510,5))&gt;50000,"",_xlfn.XLOOKUP(IF(VALUE(LEFT($E2510,2))&gt;9,VALUE(LEFT($E2510,2)),"0"&amp;VALUE(LEFT($E2510,2))),Sheet1!$E:$E,Sheet1!$F:$F)),"")</f>
        <v>新潟県</v>
      </c>
      <c r="G2510" s="4" t="str">
        <f t="shared" si="79"/>
        <v>公立</v>
      </c>
      <c r="H2510" s="7" t="str">
        <f>IF($D2510="上記以外の高等学校等",_xlfn.XLOOKUP(IF(VALUE(LEFT($E2510,2))&gt;10,VALUE(LEFT($E2510,2)),"0"&amp;VALUE(LEFT($E2510,2))),Sheet1!$E:$E,Sheet1!$F:$F)&amp;"所在の"&amp;$D2510,IF(OR($B2510=1,$B2510=2),$D2510&amp;$C2510,IF($B2510=3,$D2510&amp;"学校",IF($B2510=6,_xlfn.TEXTBEFORE($D2510,"高専")&amp;$C2510,IF($B2510=8,$C2510&amp;"（"&amp;$D2510&amp;"）",IF($B2510=9,$D2510,""))))))</f>
        <v>栃尾高等学校</v>
      </c>
    </row>
    <row r="2511" spans="1:8">
      <c r="A2511" s="4">
        <v>2</v>
      </c>
      <c r="B2511" s="7">
        <v>1</v>
      </c>
      <c r="C2511" s="7" t="str">
        <f t="shared" si="78"/>
        <v>高等学校</v>
      </c>
      <c r="D2511" s="7" t="s">
        <v>6771</v>
      </c>
      <c r="E2511" s="8" t="s">
        <v>6772</v>
      </c>
      <c r="F2511" s="4" t="str">
        <f>IFERROR(IF(VALUE(LEFT($E2511,5))&gt;50000,"",_xlfn.XLOOKUP(IF(VALUE(LEFT($E2511,2))&gt;9,VALUE(LEFT($E2511,2)),"0"&amp;VALUE(LEFT($E2511,2))),Sheet1!$E:$E,Sheet1!$F:$F)),"")</f>
        <v>新潟県</v>
      </c>
      <c r="G2511" s="4" t="str">
        <f t="shared" si="79"/>
        <v>公立</v>
      </c>
      <c r="H2511" s="7" t="str">
        <f>IF($D2511="上記以外の高等学校等",_xlfn.XLOOKUP(IF(VALUE(LEFT($E2511,2))&gt;10,VALUE(LEFT($E2511,2)),"0"&amp;VALUE(LEFT($E2511,2))),Sheet1!$E:$E,Sheet1!$F:$F)&amp;"所在の"&amp;$D2511,IF(OR($B2511=1,$B2511=2),$D2511&amp;$C2511,IF($B2511=3,$D2511&amp;"学校",IF($B2511=6,_xlfn.TEXTBEFORE($D2511,"高専")&amp;$C2511,IF($B2511=8,$C2511&amp;"（"&amp;$D2511&amp;"）",IF($B2511=9,$D2511,""))))))</f>
        <v>三条高等学校</v>
      </c>
    </row>
    <row r="2512" spans="1:8">
      <c r="A2512" s="4">
        <v>2</v>
      </c>
      <c r="B2512" s="7">
        <v>1</v>
      </c>
      <c r="C2512" s="7" t="str">
        <f t="shared" si="78"/>
        <v>高等学校</v>
      </c>
      <c r="D2512" s="7" t="s">
        <v>6769</v>
      </c>
      <c r="E2512" s="8" t="s">
        <v>6770</v>
      </c>
      <c r="F2512" s="4" t="str">
        <f>IFERROR(IF(VALUE(LEFT($E2512,5))&gt;50000,"",_xlfn.XLOOKUP(IF(VALUE(LEFT($E2512,2))&gt;9,VALUE(LEFT($E2512,2)),"0"&amp;VALUE(LEFT($E2512,2))),Sheet1!$E:$E,Sheet1!$F:$F)),"")</f>
        <v>新潟県</v>
      </c>
      <c r="G2512" s="4" t="str">
        <f t="shared" si="79"/>
        <v>公立</v>
      </c>
      <c r="H2512" s="7" t="str">
        <f>IF($D2512="上記以外の高等学校等",_xlfn.XLOOKUP(IF(VALUE(LEFT($E2512,2))&gt;10,VALUE(LEFT($E2512,2)),"0"&amp;VALUE(LEFT($E2512,2))),Sheet1!$E:$E,Sheet1!$F:$F)&amp;"所在の"&amp;$D2512,IF(OR($B2512=1,$B2512=2),$D2512&amp;$C2512,IF($B2512=3,$D2512&amp;"学校",IF($B2512=6,_xlfn.TEXTBEFORE($D2512,"高専")&amp;$C2512,IF($B2512=8,$C2512&amp;"（"&amp;$D2512&amp;"）",IF($B2512=9,$D2512,""))))))</f>
        <v>三条東高等学校</v>
      </c>
    </row>
    <row r="2513" spans="1:8">
      <c r="A2513" s="4">
        <v>2</v>
      </c>
      <c r="B2513" s="7">
        <v>1</v>
      </c>
      <c r="C2513" s="7" t="str">
        <f t="shared" si="78"/>
        <v>高等学校</v>
      </c>
      <c r="D2513" s="7" t="s">
        <v>6767</v>
      </c>
      <c r="E2513" s="8" t="s">
        <v>6768</v>
      </c>
      <c r="F2513" s="4" t="str">
        <f>IFERROR(IF(VALUE(LEFT($E2513,5))&gt;50000,"",_xlfn.XLOOKUP(IF(VALUE(LEFT($E2513,2))&gt;9,VALUE(LEFT($E2513,2)),"0"&amp;VALUE(LEFT($E2513,2))),Sheet1!$E:$E,Sheet1!$F:$F)),"")</f>
        <v>新潟県</v>
      </c>
      <c r="G2513" s="4" t="str">
        <f t="shared" si="79"/>
        <v>公立</v>
      </c>
      <c r="H2513" s="7" t="str">
        <f>IF($D2513="上記以外の高等学校等",_xlfn.XLOOKUP(IF(VALUE(LEFT($E2513,2))&gt;10,VALUE(LEFT($E2513,2)),"0"&amp;VALUE(LEFT($E2513,2))),Sheet1!$E:$E,Sheet1!$F:$F)&amp;"所在の"&amp;$D2513,IF(OR($B2513=1,$B2513=2),$D2513&amp;$C2513,IF($B2513=3,$D2513&amp;"学校",IF($B2513=6,_xlfn.TEXTBEFORE($D2513,"高専")&amp;$C2513,IF($B2513=8,$C2513&amp;"（"&amp;$D2513&amp;"）",IF($B2513=9,$D2513,""))))))</f>
        <v>新潟県央工業高等学校</v>
      </c>
    </row>
    <row r="2514" spans="1:8">
      <c r="A2514" s="4">
        <v>2</v>
      </c>
      <c r="B2514" s="7">
        <v>1</v>
      </c>
      <c r="C2514" s="7" t="str">
        <f t="shared" si="78"/>
        <v>高等学校</v>
      </c>
      <c r="D2514" s="7" t="s">
        <v>6765</v>
      </c>
      <c r="E2514" s="8" t="s">
        <v>6766</v>
      </c>
      <c r="F2514" s="4" t="str">
        <f>IFERROR(IF(VALUE(LEFT($E2514,5))&gt;50000,"",_xlfn.XLOOKUP(IF(VALUE(LEFT($E2514,2))&gt;9,VALUE(LEFT($E2514,2)),"0"&amp;VALUE(LEFT($E2514,2))),Sheet1!$E:$E,Sheet1!$F:$F)),"")</f>
        <v>新潟県</v>
      </c>
      <c r="G2514" s="4" t="str">
        <f t="shared" si="79"/>
        <v>公立</v>
      </c>
      <c r="H2514" s="7" t="str">
        <f>IF($D2514="上記以外の高等学校等",_xlfn.XLOOKUP(IF(VALUE(LEFT($E2514,2))&gt;10,VALUE(LEFT($E2514,2)),"0"&amp;VALUE(LEFT($E2514,2))),Sheet1!$E:$E,Sheet1!$F:$F)&amp;"所在の"&amp;$D2514,IF(OR($B2514=1,$B2514=2),$D2514&amp;$C2514,IF($B2514=3,$D2514&amp;"学校",IF($B2514=6,_xlfn.TEXTBEFORE($D2514,"高専")&amp;$C2514,IF($B2514=8,$C2514&amp;"（"&amp;$D2514&amp;"）",IF($B2514=9,$D2514,""))))))</f>
        <v>三条商業高等学校</v>
      </c>
    </row>
    <row r="2515" spans="1:8">
      <c r="A2515" s="4">
        <v>2</v>
      </c>
      <c r="B2515" s="7">
        <v>1</v>
      </c>
      <c r="C2515" s="7" t="str">
        <f t="shared" si="78"/>
        <v>高等学校</v>
      </c>
      <c r="D2515" s="7" t="s">
        <v>5845</v>
      </c>
      <c r="E2515" s="8" t="s">
        <v>6764</v>
      </c>
      <c r="F2515" s="4" t="str">
        <f>IFERROR(IF(VALUE(LEFT($E2515,5))&gt;50000,"",_xlfn.XLOOKUP(IF(VALUE(LEFT($E2515,2))&gt;9,VALUE(LEFT($E2515,2)),"0"&amp;VALUE(LEFT($E2515,2))),Sheet1!$E:$E,Sheet1!$F:$F)),"")</f>
        <v>新潟県</v>
      </c>
      <c r="G2515" s="4" t="str">
        <f t="shared" si="79"/>
        <v>公立</v>
      </c>
      <c r="H2515" s="7" t="str">
        <f>IF($D2515="上記以外の高等学校等",_xlfn.XLOOKUP(IF(VALUE(LEFT($E2515,2))&gt;10,VALUE(LEFT($E2515,2)),"0"&amp;VALUE(LEFT($E2515,2))),Sheet1!$E:$E,Sheet1!$F:$F)&amp;"所在の"&amp;$D2515,IF(OR($B2515=1,$B2515=2),$D2515&amp;$C2515,IF($B2515=3,$D2515&amp;"学校",IF($B2515=6,_xlfn.TEXTBEFORE($D2515,"高専")&amp;$C2515,IF($B2515=8,$C2515&amp;"（"&amp;$D2515&amp;"）",IF($B2515=9,$D2515,""))))))</f>
        <v>加茂高等学校</v>
      </c>
    </row>
    <row r="2516" spans="1:8">
      <c r="A2516" s="4">
        <v>2</v>
      </c>
      <c r="B2516" s="7">
        <v>1</v>
      </c>
      <c r="C2516" s="7" t="str">
        <f t="shared" si="78"/>
        <v>高等学校</v>
      </c>
      <c r="D2516" s="7" t="s">
        <v>5843</v>
      </c>
      <c r="E2516" s="8" t="s">
        <v>6763</v>
      </c>
      <c r="F2516" s="4" t="str">
        <f>IFERROR(IF(VALUE(LEFT($E2516,5))&gt;50000,"",_xlfn.XLOOKUP(IF(VALUE(LEFT($E2516,2))&gt;9,VALUE(LEFT($E2516,2)),"0"&amp;VALUE(LEFT($E2516,2))),Sheet1!$E:$E,Sheet1!$F:$F)),"")</f>
        <v>新潟県</v>
      </c>
      <c r="G2516" s="4" t="str">
        <f t="shared" si="79"/>
        <v>公立</v>
      </c>
      <c r="H2516" s="7" t="str">
        <f>IF($D2516="上記以外の高等学校等",_xlfn.XLOOKUP(IF(VALUE(LEFT($E2516,2))&gt;10,VALUE(LEFT($E2516,2)),"0"&amp;VALUE(LEFT($E2516,2))),Sheet1!$E:$E,Sheet1!$F:$F)&amp;"所在の"&amp;$D2516,IF(OR($B2516=1,$B2516=2),$D2516&amp;$C2516,IF($B2516=3,$D2516&amp;"学校",IF($B2516=6,_xlfn.TEXTBEFORE($D2516,"高専")&amp;$C2516,IF($B2516=8,$C2516&amp;"（"&amp;$D2516&amp;"）",IF($B2516=9,$D2516,""))))))</f>
        <v>加茂農林高等学校</v>
      </c>
    </row>
    <row r="2517" spans="1:8">
      <c r="A2517" s="4">
        <v>2</v>
      </c>
      <c r="B2517" s="7">
        <v>1</v>
      </c>
      <c r="C2517" s="7" t="str">
        <f t="shared" si="78"/>
        <v>高等学校</v>
      </c>
      <c r="D2517" s="7" t="s">
        <v>6761</v>
      </c>
      <c r="E2517" s="8" t="s">
        <v>6762</v>
      </c>
      <c r="F2517" s="4" t="str">
        <f>IFERROR(IF(VALUE(LEFT($E2517,5))&gt;50000,"",_xlfn.XLOOKUP(IF(VALUE(LEFT($E2517,2))&gt;9,VALUE(LEFT($E2517,2)),"0"&amp;VALUE(LEFT($E2517,2))),Sheet1!$E:$E,Sheet1!$F:$F)),"")</f>
        <v>新潟県</v>
      </c>
      <c r="G2517" s="4" t="str">
        <f t="shared" si="79"/>
        <v>公立</v>
      </c>
      <c r="H2517" s="7" t="str">
        <f>IF($D2517="上記以外の高等学校等",_xlfn.XLOOKUP(IF(VALUE(LEFT($E2517,2))&gt;10,VALUE(LEFT($E2517,2)),"0"&amp;VALUE(LEFT($E2517,2))),Sheet1!$E:$E,Sheet1!$F:$F)&amp;"所在の"&amp;$D2517,IF(OR($B2517=1,$B2517=2),$D2517&amp;$C2517,IF($B2517=3,$D2517&amp;"学校",IF($B2517=6,_xlfn.TEXTBEFORE($D2517,"高専")&amp;$C2517,IF($B2517=8,$C2517&amp;"（"&amp;$D2517&amp;"）",IF($B2517=9,$D2517,""))))))</f>
        <v>小千谷高等学校</v>
      </c>
    </row>
    <row r="2518" spans="1:8">
      <c r="A2518" s="4">
        <v>2</v>
      </c>
      <c r="B2518" s="7">
        <v>1</v>
      </c>
      <c r="C2518" s="7" t="str">
        <f t="shared" si="78"/>
        <v>高等学校</v>
      </c>
      <c r="D2518" s="7" t="s">
        <v>6759</v>
      </c>
      <c r="E2518" s="8" t="s">
        <v>6760</v>
      </c>
      <c r="F2518" s="4" t="str">
        <f>IFERROR(IF(VALUE(LEFT($E2518,5))&gt;50000,"",_xlfn.XLOOKUP(IF(VALUE(LEFT($E2518,2))&gt;9,VALUE(LEFT($E2518,2)),"0"&amp;VALUE(LEFT($E2518,2))),Sheet1!$E:$E,Sheet1!$F:$F)),"")</f>
        <v>新潟県</v>
      </c>
      <c r="G2518" s="4" t="str">
        <f t="shared" si="79"/>
        <v>公立</v>
      </c>
      <c r="H2518" s="7" t="str">
        <f>IF($D2518="上記以外の高等学校等",_xlfn.XLOOKUP(IF(VALUE(LEFT($E2518,2))&gt;10,VALUE(LEFT($E2518,2)),"0"&amp;VALUE(LEFT($E2518,2))),Sheet1!$E:$E,Sheet1!$F:$F)&amp;"所在の"&amp;$D2518,IF(OR($B2518=1,$B2518=2),$D2518&amp;$C2518,IF($B2518=3,$D2518&amp;"学校",IF($B2518=6,_xlfn.TEXTBEFORE($D2518,"高専")&amp;$C2518,IF($B2518=8,$C2518&amp;"（"&amp;$D2518&amp;"）",IF($B2518=9,$D2518,""))))))</f>
        <v>小千谷西高等学校</v>
      </c>
    </row>
    <row r="2519" spans="1:8">
      <c r="A2519" s="4">
        <v>2</v>
      </c>
      <c r="B2519" s="7">
        <v>1</v>
      </c>
      <c r="C2519" s="7" t="str">
        <f t="shared" si="78"/>
        <v>高等学校</v>
      </c>
      <c r="D2519" s="7" t="s">
        <v>6757</v>
      </c>
      <c r="E2519" s="8" t="s">
        <v>6758</v>
      </c>
      <c r="F2519" s="4" t="str">
        <f>IFERROR(IF(VALUE(LEFT($E2519,5))&gt;50000,"",_xlfn.XLOOKUP(IF(VALUE(LEFT($E2519,2))&gt;9,VALUE(LEFT($E2519,2)),"0"&amp;VALUE(LEFT($E2519,2))),Sheet1!$E:$E,Sheet1!$F:$F)),"")</f>
        <v>新潟県</v>
      </c>
      <c r="G2519" s="4" t="str">
        <f t="shared" si="79"/>
        <v>公立</v>
      </c>
      <c r="H2519" s="7" t="str">
        <f>IF($D2519="上記以外の高等学校等",_xlfn.XLOOKUP(IF(VALUE(LEFT($E2519,2))&gt;10,VALUE(LEFT($E2519,2)),"0"&amp;VALUE(LEFT($E2519,2))),Sheet1!$E:$E,Sheet1!$F:$F)&amp;"所在の"&amp;$D2519,IF(OR($B2519=1,$B2519=2),$D2519&amp;$C2519,IF($B2519=3,$D2519&amp;"学校",IF($B2519=6,_xlfn.TEXTBEFORE($D2519,"高専")&amp;$C2519,IF($B2519=8,$C2519&amp;"（"&amp;$D2519&amp;"）",IF($B2519=9,$D2519,""))))))</f>
        <v>堀之内高等学校</v>
      </c>
    </row>
    <row r="2520" spans="1:8">
      <c r="A2520" s="4">
        <v>2</v>
      </c>
      <c r="B2520" s="7">
        <v>1</v>
      </c>
      <c r="C2520" s="7" t="str">
        <f t="shared" si="78"/>
        <v>高等学校</v>
      </c>
      <c r="D2520" s="7" t="s">
        <v>6755</v>
      </c>
      <c r="E2520" s="8" t="s">
        <v>6756</v>
      </c>
      <c r="F2520" s="4" t="str">
        <f>IFERROR(IF(VALUE(LEFT($E2520,5))&gt;50000,"",_xlfn.XLOOKUP(IF(VALUE(LEFT($E2520,2))&gt;9,VALUE(LEFT($E2520,2)),"0"&amp;VALUE(LEFT($E2520,2))),Sheet1!$E:$E,Sheet1!$F:$F)),"")</f>
        <v>新潟県</v>
      </c>
      <c r="G2520" s="4" t="str">
        <f t="shared" si="79"/>
        <v>公立</v>
      </c>
      <c r="H2520" s="7" t="str">
        <f>IF($D2520="上記以外の高等学校等",_xlfn.XLOOKUP(IF(VALUE(LEFT($E2520,2))&gt;10,VALUE(LEFT($E2520,2)),"0"&amp;VALUE(LEFT($E2520,2))),Sheet1!$E:$E,Sheet1!$F:$F)&amp;"所在の"&amp;$D2520,IF(OR($B2520=1,$B2520=2),$D2520&amp;$C2520,IF($B2520=3,$D2520&amp;"学校",IF($B2520=6,_xlfn.TEXTBEFORE($D2520,"高専")&amp;$C2520,IF($B2520=8,$C2520&amp;"（"&amp;$D2520&amp;"）",IF($B2520=9,$D2520,""))))))</f>
        <v>小出高等学校</v>
      </c>
    </row>
    <row r="2521" spans="1:8">
      <c r="A2521" s="4">
        <v>2</v>
      </c>
      <c r="B2521" s="7">
        <v>1</v>
      </c>
      <c r="C2521" s="7" t="str">
        <f t="shared" si="78"/>
        <v>高等学校</v>
      </c>
      <c r="D2521" s="7" t="s">
        <v>6753</v>
      </c>
      <c r="E2521" s="8" t="s">
        <v>6754</v>
      </c>
      <c r="F2521" s="4" t="str">
        <f>IFERROR(IF(VALUE(LEFT($E2521,5))&gt;50000,"",_xlfn.XLOOKUP(IF(VALUE(LEFT($E2521,2))&gt;9,VALUE(LEFT($E2521,2)),"0"&amp;VALUE(LEFT($E2521,2))),Sheet1!$E:$E,Sheet1!$F:$F)),"")</f>
        <v>新潟県</v>
      </c>
      <c r="G2521" s="4" t="str">
        <f t="shared" si="79"/>
        <v>公立</v>
      </c>
      <c r="H2521" s="7" t="str">
        <f>IF($D2521="上記以外の高等学校等",_xlfn.XLOOKUP(IF(VALUE(LEFT($E2521,2))&gt;10,VALUE(LEFT($E2521,2)),"0"&amp;VALUE(LEFT($E2521,2))),Sheet1!$E:$E,Sheet1!$F:$F)&amp;"所在の"&amp;$D2521,IF(OR($B2521=1,$B2521=2),$D2521&amp;$C2521,IF($B2521=3,$D2521&amp;"学校",IF($B2521=6,_xlfn.TEXTBEFORE($D2521,"高専")&amp;$C2521,IF($B2521=8,$C2521&amp;"（"&amp;$D2521&amp;"）",IF($B2521=9,$D2521,""))))))</f>
        <v>六日町高等学校</v>
      </c>
    </row>
    <row r="2522" spans="1:8">
      <c r="A2522" s="4">
        <v>2</v>
      </c>
      <c r="B2522" s="7">
        <v>1</v>
      </c>
      <c r="C2522" s="7" t="str">
        <f t="shared" si="78"/>
        <v>高等学校</v>
      </c>
      <c r="D2522" s="7" t="s">
        <v>6751</v>
      </c>
      <c r="E2522" s="8" t="s">
        <v>6752</v>
      </c>
      <c r="F2522" s="4" t="str">
        <f>IFERROR(IF(VALUE(LEFT($E2522,5))&gt;50000,"",_xlfn.XLOOKUP(IF(VALUE(LEFT($E2522,2))&gt;9,VALUE(LEFT($E2522,2)),"0"&amp;VALUE(LEFT($E2522,2))),Sheet1!$E:$E,Sheet1!$F:$F)),"")</f>
        <v>新潟県</v>
      </c>
      <c r="G2522" s="4" t="str">
        <f t="shared" si="79"/>
        <v>公立</v>
      </c>
      <c r="H2522" s="7" t="str">
        <f>IF($D2522="上記以外の高等学校等",_xlfn.XLOOKUP(IF(VALUE(LEFT($E2522,2))&gt;10,VALUE(LEFT($E2522,2)),"0"&amp;VALUE(LEFT($E2522,2))),Sheet1!$E:$E,Sheet1!$F:$F)&amp;"所在の"&amp;$D2522,IF(OR($B2522=1,$B2522=2),$D2522&amp;$C2522,IF($B2522=3,$D2522&amp;"学校",IF($B2522=6,_xlfn.TEXTBEFORE($D2522,"高専")&amp;$C2522,IF($B2522=8,$C2522&amp;"（"&amp;$D2522&amp;"）",IF($B2522=9,$D2522,""))))))</f>
        <v>八海高等学校</v>
      </c>
    </row>
    <row r="2523" spans="1:8">
      <c r="A2523" s="4">
        <v>2</v>
      </c>
      <c r="B2523" s="7">
        <v>1</v>
      </c>
      <c r="C2523" s="7" t="str">
        <f t="shared" si="78"/>
        <v>高等学校</v>
      </c>
      <c r="D2523" s="7" t="s">
        <v>6749</v>
      </c>
      <c r="E2523" s="8" t="s">
        <v>6750</v>
      </c>
      <c r="F2523" s="4" t="str">
        <f>IFERROR(IF(VALUE(LEFT($E2523,5))&gt;50000,"",_xlfn.XLOOKUP(IF(VALUE(LEFT($E2523,2))&gt;9,VALUE(LEFT($E2523,2)),"0"&amp;VALUE(LEFT($E2523,2))),Sheet1!$E:$E,Sheet1!$F:$F)),"")</f>
        <v>新潟県</v>
      </c>
      <c r="G2523" s="4" t="str">
        <f t="shared" si="79"/>
        <v>公立</v>
      </c>
      <c r="H2523" s="7" t="str">
        <f>IF($D2523="上記以外の高等学校等",_xlfn.XLOOKUP(IF(VALUE(LEFT($E2523,2))&gt;10,VALUE(LEFT($E2523,2)),"0"&amp;VALUE(LEFT($E2523,2))),Sheet1!$E:$E,Sheet1!$F:$F)&amp;"所在の"&amp;$D2523,IF(OR($B2523=1,$B2523=2),$D2523&amp;$C2523,IF($B2523=3,$D2523&amp;"学校",IF($B2523=6,_xlfn.TEXTBEFORE($D2523,"高専")&amp;$C2523,IF($B2523=8,$C2523&amp;"（"&amp;$D2523&amp;"）",IF($B2523=9,$D2523,""))))))</f>
        <v>塩沢商工高等学校</v>
      </c>
    </row>
    <row r="2524" spans="1:8">
      <c r="A2524" s="4">
        <v>2</v>
      </c>
      <c r="B2524" s="7">
        <v>1</v>
      </c>
      <c r="C2524" s="7" t="str">
        <f t="shared" si="78"/>
        <v>高等学校</v>
      </c>
      <c r="D2524" s="7" t="s">
        <v>6747</v>
      </c>
      <c r="E2524" s="8" t="s">
        <v>6748</v>
      </c>
      <c r="F2524" s="4" t="str">
        <f>IFERROR(IF(VALUE(LEFT($E2524,5))&gt;50000,"",_xlfn.XLOOKUP(IF(VALUE(LEFT($E2524,2))&gt;9,VALUE(LEFT($E2524,2)),"0"&amp;VALUE(LEFT($E2524,2))),Sheet1!$E:$E,Sheet1!$F:$F)),"")</f>
        <v>新潟県</v>
      </c>
      <c r="G2524" s="4" t="str">
        <f t="shared" si="79"/>
        <v>公立</v>
      </c>
      <c r="H2524" s="7" t="str">
        <f>IF($D2524="上記以外の高等学校等",_xlfn.XLOOKUP(IF(VALUE(LEFT($E2524,2))&gt;10,VALUE(LEFT($E2524,2)),"0"&amp;VALUE(LEFT($E2524,2))),Sheet1!$E:$E,Sheet1!$F:$F)&amp;"所在の"&amp;$D2524,IF(OR($B2524=1,$B2524=2),$D2524&amp;$C2524,IF($B2524=3,$D2524&amp;"学校",IF($B2524=6,_xlfn.TEXTBEFORE($D2524,"高専")&amp;$C2524,IF($B2524=8,$C2524&amp;"（"&amp;$D2524&amp;"）",IF($B2524=9,$D2524,""))))))</f>
        <v>十日町高等学校</v>
      </c>
    </row>
    <row r="2525" spans="1:8">
      <c r="A2525" s="4">
        <v>2</v>
      </c>
      <c r="B2525" s="7">
        <v>1</v>
      </c>
      <c r="C2525" s="7" t="str">
        <f t="shared" si="78"/>
        <v>高等学校</v>
      </c>
      <c r="D2525" s="7" t="s">
        <v>6745</v>
      </c>
      <c r="E2525" s="8" t="s">
        <v>6746</v>
      </c>
      <c r="F2525" s="4" t="str">
        <f>IFERROR(IF(VALUE(LEFT($E2525,5))&gt;50000,"",_xlfn.XLOOKUP(IF(VALUE(LEFT($E2525,2))&gt;9,VALUE(LEFT($E2525,2)),"0"&amp;VALUE(LEFT($E2525,2))),Sheet1!$E:$E,Sheet1!$F:$F)),"")</f>
        <v>新潟県</v>
      </c>
      <c r="G2525" s="4" t="str">
        <f t="shared" si="79"/>
        <v>公立</v>
      </c>
      <c r="H2525" s="7" t="str">
        <f>IF($D2525="上記以外の高等学校等",_xlfn.XLOOKUP(IF(VALUE(LEFT($E2525,2))&gt;10,VALUE(LEFT($E2525,2)),"0"&amp;VALUE(LEFT($E2525,2))),Sheet1!$E:$E,Sheet1!$F:$F)&amp;"所在の"&amp;$D2525,IF(OR($B2525=1,$B2525=2),$D2525&amp;$C2525,IF($B2525=3,$D2525&amp;"学校",IF($B2525=6,_xlfn.TEXTBEFORE($D2525,"高専")&amp;$C2525,IF($B2525=8,$C2525&amp;"（"&amp;$D2525&amp;"）",IF($B2525=9,$D2525,""))))))</f>
        <v>十日町総合高等学校</v>
      </c>
    </row>
    <row r="2526" spans="1:8">
      <c r="A2526" s="4">
        <v>2</v>
      </c>
      <c r="B2526" s="7">
        <v>1</v>
      </c>
      <c r="C2526" s="7" t="str">
        <f t="shared" si="78"/>
        <v>高等学校</v>
      </c>
      <c r="D2526" s="7" t="s">
        <v>6121</v>
      </c>
      <c r="E2526" s="8" t="s">
        <v>6744</v>
      </c>
      <c r="F2526" s="4" t="str">
        <f>IFERROR(IF(VALUE(LEFT($E2526,5))&gt;50000,"",_xlfn.XLOOKUP(IF(VALUE(LEFT($E2526,2))&gt;9,VALUE(LEFT($E2526,2)),"0"&amp;VALUE(LEFT($E2526,2))),Sheet1!$E:$E,Sheet1!$F:$F)),"")</f>
        <v>新潟県</v>
      </c>
      <c r="G2526" s="4" t="str">
        <f t="shared" si="79"/>
        <v>公立</v>
      </c>
      <c r="H2526" s="7" t="str">
        <f>IF($D2526="上記以外の高等学校等",_xlfn.XLOOKUP(IF(VALUE(LEFT($E2526,2))&gt;10,VALUE(LEFT($E2526,2)),"0"&amp;VALUE(LEFT($E2526,2))),Sheet1!$E:$E,Sheet1!$F:$F)&amp;"所在の"&amp;$D2526,IF(OR($B2526=1,$B2526=2),$D2526&amp;$C2526,IF($B2526=3,$D2526&amp;"学校",IF($B2526=6,_xlfn.TEXTBEFORE($D2526,"高専")&amp;$C2526,IF($B2526=8,$C2526&amp;"（"&amp;$D2526&amp;"）",IF($B2526=9,$D2526,""))))))</f>
        <v>松代高等学校</v>
      </c>
    </row>
    <row r="2527" spans="1:8">
      <c r="A2527" s="4">
        <v>2</v>
      </c>
      <c r="B2527" s="7">
        <v>1</v>
      </c>
      <c r="C2527" s="7" t="str">
        <f t="shared" si="78"/>
        <v>高等学校</v>
      </c>
      <c r="D2527" s="7" t="s">
        <v>6742</v>
      </c>
      <c r="E2527" s="8" t="s">
        <v>6743</v>
      </c>
      <c r="F2527" s="4" t="str">
        <f>IFERROR(IF(VALUE(LEFT($E2527,5))&gt;50000,"",_xlfn.XLOOKUP(IF(VALUE(LEFT($E2527,2))&gt;9,VALUE(LEFT($E2527,2)),"0"&amp;VALUE(LEFT($E2527,2))),Sheet1!$E:$E,Sheet1!$F:$F)),"")</f>
        <v>新潟県</v>
      </c>
      <c r="G2527" s="4" t="str">
        <f t="shared" si="79"/>
        <v>公立</v>
      </c>
      <c r="H2527" s="7" t="str">
        <f>IF($D2527="上記以外の高等学校等",_xlfn.XLOOKUP(IF(VALUE(LEFT($E2527,2))&gt;10,VALUE(LEFT($E2527,2)),"0"&amp;VALUE(LEFT($E2527,2))),Sheet1!$E:$E,Sheet1!$F:$F)&amp;"所在の"&amp;$D2527,IF(OR($B2527=1,$B2527=2),$D2527&amp;$C2527,IF($B2527=3,$D2527&amp;"学校",IF($B2527=6,_xlfn.TEXTBEFORE($D2527,"高専")&amp;$C2527,IF($B2527=8,$C2527&amp;"（"&amp;$D2527&amp;"）",IF($B2527=9,$D2527,""))))))</f>
        <v>柏崎高等学校</v>
      </c>
    </row>
    <row r="2528" spans="1:8">
      <c r="A2528" s="4">
        <v>2</v>
      </c>
      <c r="B2528" s="7">
        <v>1</v>
      </c>
      <c r="C2528" s="7" t="str">
        <f t="shared" si="78"/>
        <v>高等学校</v>
      </c>
      <c r="D2528" s="7" t="s">
        <v>6740</v>
      </c>
      <c r="E2528" s="8" t="s">
        <v>6741</v>
      </c>
      <c r="F2528" s="4" t="str">
        <f>IFERROR(IF(VALUE(LEFT($E2528,5))&gt;50000,"",_xlfn.XLOOKUP(IF(VALUE(LEFT($E2528,2))&gt;9,VALUE(LEFT($E2528,2)),"0"&amp;VALUE(LEFT($E2528,2))),Sheet1!$E:$E,Sheet1!$F:$F)),"")</f>
        <v>新潟県</v>
      </c>
      <c r="G2528" s="4" t="str">
        <f t="shared" si="79"/>
        <v>公立</v>
      </c>
      <c r="H2528" s="7" t="str">
        <f>IF($D2528="上記以外の高等学校等",_xlfn.XLOOKUP(IF(VALUE(LEFT($E2528,2))&gt;10,VALUE(LEFT($E2528,2)),"0"&amp;VALUE(LEFT($E2528,2))),Sheet1!$E:$E,Sheet1!$F:$F)&amp;"所在の"&amp;$D2528,IF(OR($B2528=1,$B2528=2),$D2528&amp;$C2528,IF($B2528=3,$D2528&amp;"学校",IF($B2528=6,_xlfn.TEXTBEFORE($D2528,"高専")&amp;$C2528,IF($B2528=8,$C2528&amp;"（"&amp;$D2528&amp;"）",IF($B2528=9,$D2528,""))))))</f>
        <v>柏崎常盤高等学校</v>
      </c>
    </row>
    <row r="2529" spans="1:8">
      <c r="A2529" s="4">
        <v>2</v>
      </c>
      <c r="B2529" s="7">
        <v>1</v>
      </c>
      <c r="C2529" s="7" t="str">
        <f t="shared" si="78"/>
        <v>高等学校</v>
      </c>
      <c r="D2529" s="7" t="s">
        <v>6738</v>
      </c>
      <c r="E2529" s="8" t="s">
        <v>6739</v>
      </c>
      <c r="F2529" s="4" t="str">
        <f>IFERROR(IF(VALUE(LEFT($E2529,5))&gt;50000,"",_xlfn.XLOOKUP(IF(VALUE(LEFT($E2529,2))&gt;9,VALUE(LEFT($E2529,2)),"0"&amp;VALUE(LEFT($E2529,2))),Sheet1!$E:$E,Sheet1!$F:$F)),"")</f>
        <v>新潟県</v>
      </c>
      <c r="G2529" s="4" t="str">
        <f t="shared" si="79"/>
        <v>公立</v>
      </c>
      <c r="H2529" s="7" t="str">
        <f>IF($D2529="上記以外の高等学校等",_xlfn.XLOOKUP(IF(VALUE(LEFT($E2529,2))&gt;10,VALUE(LEFT($E2529,2)),"0"&amp;VALUE(LEFT($E2529,2))),Sheet1!$E:$E,Sheet1!$F:$F)&amp;"所在の"&amp;$D2529,IF(OR($B2529=1,$B2529=2),$D2529&amp;$C2529,IF($B2529=3,$D2529&amp;"学校",IF($B2529=6,_xlfn.TEXTBEFORE($D2529,"高専")&amp;$C2529,IF($B2529=8,$C2529&amp;"（"&amp;$D2529&amp;"）",IF($B2529=9,$D2529,""))))))</f>
        <v>柏崎総合高等学校</v>
      </c>
    </row>
    <row r="2530" spans="1:8">
      <c r="A2530" s="4">
        <v>2</v>
      </c>
      <c r="B2530" s="7">
        <v>1</v>
      </c>
      <c r="C2530" s="7" t="str">
        <f t="shared" si="78"/>
        <v>高等学校</v>
      </c>
      <c r="D2530" s="7" t="s">
        <v>6736</v>
      </c>
      <c r="E2530" s="8" t="s">
        <v>6737</v>
      </c>
      <c r="F2530" s="4" t="str">
        <f>IFERROR(IF(VALUE(LEFT($E2530,5))&gt;50000,"",_xlfn.XLOOKUP(IF(VALUE(LEFT($E2530,2))&gt;9,VALUE(LEFT($E2530,2)),"0"&amp;VALUE(LEFT($E2530,2))),Sheet1!$E:$E,Sheet1!$F:$F)),"")</f>
        <v>新潟県</v>
      </c>
      <c r="G2530" s="4" t="str">
        <f t="shared" si="79"/>
        <v>公立</v>
      </c>
      <c r="H2530" s="7" t="str">
        <f>IF($D2530="上記以外の高等学校等",_xlfn.XLOOKUP(IF(VALUE(LEFT($E2530,2))&gt;10,VALUE(LEFT($E2530,2)),"0"&amp;VALUE(LEFT($E2530,2))),Sheet1!$E:$E,Sheet1!$F:$F)&amp;"所在の"&amp;$D2530,IF(OR($B2530=1,$B2530=2),$D2530&amp;$C2530,IF($B2530=3,$D2530&amp;"学校",IF($B2530=6,_xlfn.TEXTBEFORE($D2530,"高専")&amp;$C2530,IF($B2530=8,$C2530&amp;"（"&amp;$D2530&amp;"）",IF($B2530=9,$D2530,""))))))</f>
        <v>柏崎工業高等学校</v>
      </c>
    </row>
    <row r="2531" spans="1:8">
      <c r="A2531" s="4">
        <v>2</v>
      </c>
      <c r="B2531" s="7">
        <v>1</v>
      </c>
      <c r="C2531" s="7" t="str">
        <f t="shared" si="78"/>
        <v>高等学校</v>
      </c>
      <c r="D2531" s="7" t="s">
        <v>6734</v>
      </c>
      <c r="E2531" s="8" t="s">
        <v>6735</v>
      </c>
      <c r="F2531" s="4" t="str">
        <f>IFERROR(IF(VALUE(LEFT($E2531,5))&gt;50000,"",_xlfn.XLOOKUP(IF(VALUE(LEFT($E2531,2))&gt;9,VALUE(LEFT($E2531,2)),"0"&amp;VALUE(LEFT($E2531,2))),Sheet1!$E:$E,Sheet1!$F:$F)),"")</f>
        <v>新潟県</v>
      </c>
      <c r="G2531" s="4" t="str">
        <f t="shared" si="79"/>
        <v>公立</v>
      </c>
      <c r="H2531" s="7" t="str">
        <f>IF($D2531="上記以外の高等学校等",_xlfn.XLOOKUP(IF(VALUE(LEFT($E2531,2))&gt;10,VALUE(LEFT($E2531,2)),"0"&amp;VALUE(LEFT($E2531,2))),Sheet1!$E:$E,Sheet1!$F:$F)&amp;"所在の"&amp;$D2531,IF(OR($B2531=1,$B2531=2),$D2531&amp;$C2531,IF($B2531=3,$D2531&amp;"学校",IF($B2531=6,_xlfn.TEXTBEFORE($D2531,"高専")&amp;$C2531,IF($B2531=8,$C2531&amp;"（"&amp;$D2531&amp;"）",IF($B2531=9,$D2531,""))))))</f>
        <v>出雲崎高等学校</v>
      </c>
    </row>
    <row r="2532" spans="1:8">
      <c r="A2532" s="4">
        <v>2</v>
      </c>
      <c r="B2532" s="7">
        <v>1</v>
      </c>
      <c r="C2532" s="7" t="str">
        <f t="shared" si="78"/>
        <v>高等学校</v>
      </c>
      <c r="D2532" s="7" t="s">
        <v>706</v>
      </c>
      <c r="E2532" s="8" t="s">
        <v>6733</v>
      </c>
      <c r="F2532" s="4" t="str">
        <f>IFERROR(IF(VALUE(LEFT($E2532,5))&gt;50000,"",_xlfn.XLOOKUP(IF(VALUE(LEFT($E2532,2))&gt;9,VALUE(LEFT($E2532,2)),"0"&amp;VALUE(LEFT($E2532,2))),Sheet1!$E:$E,Sheet1!$F:$F)),"")</f>
        <v>新潟県</v>
      </c>
      <c r="G2532" s="4" t="str">
        <f t="shared" si="79"/>
        <v>公立</v>
      </c>
      <c r="H2532" s="7" t="str">
        <f>IF($D2532="上記以外の高等学校等",_xlfn.XLOOKUP(IF(VALUE(LEFT($E2532,2))&gt;10,VALUE(LEFT($E2532,2)),"0"&amp;VALUE(LEFT($E2532,2))),Sheet1!$E:$E,Sheet1!$F:$F)&amp;"所在の"&amp;$D2532,IF(OR($B2532=1,$B2532=2),$D2532&amp;$C2532,IF($B2532=3,$D2532&amp;"学校",IF($B2532=6,_xlfn.TEXTBEFORE($D2532,"高専")&amp;$C2532,IF($B2532=8,$C2532&amp;"（"&amp;$D2532&amp;"）",IF($B2532=9,$D2532,""))))))</f>
        <v>高田高等学校</v>
      </c>
    </row>
    <row r="2533" spans="1:8">
      <c r="A2533" s="4">
        <v>2</v>
      </c>
      <c r="B2533" s="7">
        <v>1</v>
      </c>
      <c r="C2533" s="7" t="str">
        <f t="shared" si="78"/>
        <v>高等学校</v>
      </c>
      <c r="D2533" s="7" t="s">
        <v>6731</v>
      </c>
      <c r="E2533" s="8" t="s">
        <v>6732</v>
      </c>
      <c r="F2533" s="4" t="str">
        <f>IFERROR(IF(VALUE(LEFT($E2533,5))&gt;50000,"",_xlfn.XLOOKUP(IF(VALUE(LEFT($E2533,2))&gt;9,VALUE(LEFT($E2533,2)),"0"&amp;VALUE(LEFT($E2533,2))),Sheet1!$E:$E,Sheet1!$F:$F)),"")</f>
        <v>新潟県</v>
      </c>
      <c r="G2533" s="4" t="str">
        <f t="shared" si="79"/>
        <v>公立</v>
      </c>
      <c r="H2533" s="7" t="str">
        <f>IF($D2533="上記以外の高等学校等",_xlfn.XLOOKUP(IF(VALUE(LEFT($E2533,2))&gt;10,VALUE(LEFT($E2533,2)),"0"&amp;VALUE(LEFT($E2533,2))),Sheet1!$E:$E,Sheet1!$F:$F)&amp;"所在の"&amp;$D2533,IF(OR($B2533=1,$B2533=2),$D2533&amp;$C2533,IF($B2533=3,$D2533&amp;"学校",IF($B2533=6,_xlfn.TEXTBEFORE($D2533,"高専")&amp;$C2533,IF($B2533=8,$C2533&amp;"（"&amp;$D2533&amp;"）",IF($B2533=9,$D2533,""))))))</f>
        <v>高田北城高等学校</v>
      </c>
    </row>
    <row r="2534" spans="1:8">
      <c r="A2534" s="4">
        <v>2</v>
      </c>
      <c r="B2534" s="7">
        <v>1</v>
      </c>
      <c r="C2534" s="7" t="str">
        <f t="shared" si="78"/>
        <v>高等学校</v>
      </c>
      <c r="D2534" s="7" t="s">
        <v>6729</v>
      </c>
      <c r="E2534" s="8" t="s">
        <v>6730</v>
      </c>
      <c r="F2534" s="4" t="str">
        <f>IFERROR(IF(VALUE(LEFT($E2534,5))&gt;50000,"",_xlfn.XLOOKUP(IF(VALUE(LEFT($E2534,2))&gt;9,VALUE(LEFT($E2534,2)),"0"&amp;VALUE(LEFT($E2534,2))),Sheet1!$E:$E,Sheet1!$F:$F)),"")</f>
        <v>新潟県</v>
      </c>
      <c r="G2534" s="4" t="str">
        <f t="shared" si="79"/>
        <v>公立</v>
      </c>
      <c r="H2534" s="7" t="str">
        <f>IF($D2534="上記以外の高等学校等",_xlfn.XLOOKUP(IF(VALUE(LEFT($E2534,2))&gt;10,VALUE(LEFT($E2534,2)),"0"&amp;VALUE(LEFT($E2534,2))),Sheet1!$E:$E,Sheet1!$F:$F)&amp;"所在の"&amp;$D2534,IF(OR($B2534=1,$B2534=2),$D2534&amp;$C2534,IF($B2534=3,$D2534&amp;"学校",IF($B2534=6,_xlfn.TEXTBEFORE($D2534,"高専")&amp;$C2534,IF($B2534=8,$C2534&amp;"（"&amp;$D2534&amp;"）",IF($B2534=9,$D2534,""))))))</f>
        <v>高田南城高等学校</v>
      </c>
    </row>
    <row r="2535" spans="1:8">
      <c r="A2535" s="4">
        <v>2</v>
      </c>
      <c r="B2535" s="7">
        <v>1</v>
      </c>
      <c r="C2535" s="7" t="str">
        <f t="shared" si="78"/>
        <v>高等学校</v>
      </c>
      <c r="D2535" s="7" t="s">
        <v>6727</v>
      </c>
      <c r="E2535" s="8" t="s">
        <v>6728</v>
      </c>
      <c r="F2535" s="4" t="str">
        <f>IFERROR(IF(VALUE(LEFT($E2535,5))&gt;50000,"",_xlfn.XLOOKUP(IF(VALUE(LEFT($E2535,2))&gt;9,VALUE(LEFT($E2535,2)),"0"&amp;VALUE(LEFT($E2535,2))),Sheet1!$E:$E,Sheet1!$F:$F)),"")</f>
        <v>新潟県</v>
      </c>
      <c r="G2535" s="4" t="str">
        <f t="shared" si="79"/>
        <v>公立</v>
      </c>
      <c r="H2535" s="7" t="str">
        <f>IF($D2535="上記以外の高等学校等",_xlfn.XLOOKUP(IF(VALUE(LEFT($E2535,2))&gt;10,VALUE(LEFT($E2535,2)),"0"&amp;VALUE(LEFT($E2535,2))),Sheet1!$E:$E,Sheet1!$F:$F)&amp;"所在の"&amp;$D2535,IF(OR($B2535=1,$B2535=2),$D2535&amp;$C2535,IF($B2535=3,$D2535&amp;"学校",IF($B2535=6,_xlfn.TEXTBEFORE($D2535,"高専")&amp;$C2535,IF($B2535=8,$C2535&amp;"（"&amp;$D2535&amp;"）",IF($B2535=9,$D2535,""))))))</f>
        <v>高田農業高等学校</v>
      </c>
    </row>
    <row r="2536" spans="1:8">
      <c r="A2536" s="4">
        <v>2</v>
      </c>
      <c r="B2536" s="7">
        <v>1</v>
      </c>
      <c r="C2536" s="7" t="str">
        <f t="shared" si="78"/>
        <v>高等学校</v>
      </c>
      <c r="D2536" s="7" t="s">
        <v>6725</v>
      </c>
      <c r="E2536" s="8" t="s">
        <v>6726</v>
      </c>
      <c r="F2536" s="4" t="str">
        <f>IFERROR(IF(VALUE(LEFT($E2536,5))&gt;50000,"",_xlfn.XLOOKUP(IF(VALUE(LEFT($E2536,2))&gt;9,VALUE(LEFT($E2536,2)),"0"&amp;VALUE(LEFT($E2536,2))),Sheet1!$E:$E,Sheet1!$F:$F)),"")</f>
        <v>新潟県</v>
      </c>
      <c r="G2536" s="4" t="str">
        <f t="shared" si="79"/>
        <v>公立</v>
      </c>
      <c r="H2536" s="7" t="str">
        <f>IF($D2536="上記以外の高等学校等",_xlfn.XLOOKUP(IF(VALUE(LEFT($E2536,2))&gt;10,VALUE(LEFT($E2536,2)),"0"&amp;VALUE(LEFT($E2536,2))),Sheet1!$E:$E,Sheet1!$F:$F)&amp;"所在の"&amp;$D2536,IF(OR($B2536=1,$B2536=2),$D2536&amp;$C2536,IF($B2536=3,$D2536&amp;"学校",IF($B2536=6,_xlfn.TEXTBEFORE($D2536,"高専")&amp;$C2536,IF($B2536=8,$C2536&amp;"（"&amp;$D2536&amp;"）",IF($B2536=9,$D2536,""))))))</f>
        <v>上越総合技術高等学校</v>
      </c>
    </row>
    <row r="2537" spans="1:8">
      <c r="A2537" s="4">
        <v>2</v>
      </c>
      <c r="B2537" s="7">
        <v>1</v>
      </c>
      <c r="C2537" s="7" t="str">
        <f t="shared" si="78"/>
        <v>高等学校</v>
      </c>
      <c r="D2537" s="7" t="s">
        <v>3147</v>
      </c>
      <c r="E2537" s="8" t="s">
        <v>6724</v>
      </c>
      <c r="F2537" s="4" t="str">
        <f>IFERROR(IF(VALUE(LEFT($E2537,5))&gt;50000,"",_xlfn.XLOOKUP(IF(VALUE(LEFT($E2537,2))&gt;9,VALUE(LEFT($E2537,2)),"0"&amp;VALUE(LEFT($E2537,2))),Sheet1!$E:$E,Sheet1!$F:$F)),"")</f>
        <v>新潟県</v>
      </c>
      <c r="G2537" s="4" t="str">
        <f t="shared" si="79"/>
        <v>公立</v>
      </c>
      <c r="H2537" s="7" t="str">
        <f>IF($D2537="上記以外の高等学校等",_xlfn.XLOOKUP(IF(VALUE(LEFT($E2537,2))&gt;10,VALUE(LEFT($E2537,2)),"0"&amp;VALUE(LEFT($E2537,2))),Sheet1!$E:$E,Sheet1!$F:$F)&amp;"所在の"&amp;$D2537,IF(OR($B2537=1,$B2537=2),$D2537&amp;$C2537,IF($B2537=3,$D2537&amp;"学校",IF($B2537=6,_xlfn.TEXTBEFORE($D2537,"高専")&amp;$C2537,IF($B2537=8,$C2537&amp;"（"&amp;$D2537&amp;"）",IF($B2537=9,$D2537,""))))))</f>
        <v>高田商業高等学校</v>
      </c>
    </row>
    <row r="2538" spans="1:8">
      <c r="A2538" s="4">
        <v>2</v>
      </c>
      <c r="B2538" s="7">
        <v>1</v>
      </c>
      <c r="C2538" s="7" t="str">
        <f t="shared" si="78"/>
        <v>高等学校</v>
      </c>
      <c r="D2538" s="7" t="s">
        <v>6722</v>
      </c>
      <c r="E2538" s="8" t="s">
        <v>6723</v>
      </c>
      <c r="F2538" s="4" t="str">
        <f>IFERROR(IF(VALUE(LEFT($E2538,5))&gt;50000,"",_xlfn.XLOOKUP(IF(VALUE(LEFT($E2538,2))&gt;9,VALUE(LEFT($E2538,2)),"0"&amp;VALUE(LEFT($E2538,2))),Sheet1!$E:$E,Sheet1!$F:$F)),"")</f>
        <v>新潟県</v>
      </c>
      <c r="G2538" s="4" t="str">
        <f t="shared" si="79"/>
        <v>公立</v>
      </c>
      <c r="H2538" s="7" t="str">
        <f>IF($D2538="上記以外の高等学校等",_xlfn.XLOOKUP(IF(VALUE(LEFT($E2538,2))&gt;10,VALUE(LEFT($E2538,2)),"0"&amp;VALUE(LEFT($E2538,2))),Sheet1!$E:$E,Sheet1!$F:$F)&amp;"所在の"&amp;$D2538,IF(OR($B2538=1,$B2538=2),$D2538&amp;$C2538,IF($B2538=3,$D2538&amp;"学校",IF($B2538=6,_xlfn.TEXTBEFORE($D2538,"高専")&amp;$C2538,IF($B2538=8,$C2538&amp;"（"&amp;$D2538&amp;"）",IF($B2538=9,$D2538,""))))))</f>
        <v>新井高等学校</v>
      </c>
    </row>
    <row r="2539" spans="1:8">
      <c r="A2539" s="4">
        <v>2</v>
      </c>
      <c r="B2539" s="7">
        <v>1</v>
      </c>
      <c r="C2539" s="7" t="str">
        <f t="shared" si="78"/>
        <v>高等学校</v>
      </c>
      <c r="D2539" s="7" t="s">
        <v>6720</v>
      </c>
      <c r="E2539" s="8" t="s">
        <v>6721</v>
      </c>
      <c r="F2539" s="4" t="str">
        <f>IFERROR(IF(VALUE(LEFT($E2539,5))&gt;50000,"",_xlfn.XLOOKUP(IF(VALUE(LEFT($E2539,2))&gt;9,VALUE(LEFT($E2539,2)),"0"&amp;VALUE(LEFT($E2539,2))),Sheet1!$E:$E,Sheet1!$F:$F)),"")</f>
        <v>新潟県</v>
      </c>
      <c r="G2539" s="4" t="str">
        <f t="shared" si="79"/>
        <v>公立</v>
      </c>
      <c r="H2539" s="7" t="str">
        <f>IF($D2539="上記以外の高等学校等",_xlfn.XLOOKUP(IF(VALUE(LEFT($E2539,2))&gt;10,VALUE(LEFT($E2539,2)),"0"&amp;VALUE(LEFT($E2539,2))),Sheet1!$E:$E,Sheet1!$F:$F)&amp;"所在の"&amp;$D2539,IF(OR($B2539=1,$B2539=2),$D2539&amp;$C2539,IF($B2539=3,$D2539&amp;"学校",IF($B2539=6,_xlfn.TEXTBEFORE($D2539,"高専")&amp;$C2539,IF($B2539=8,$C2539&amp;"（"&amp;$D2539&amp;"）",IF($B2539=9,$D2539,""))))))</f>
        <v>有恒高等学校</v>
      </c>
    </row>
    <row r="2540" spans="1:8">
      <c r="A2540" s="4">
        <v>2</v>
      </c>
      <c r="B2540" s="7">
        <v>1</v>
      </c>
      <c r="C2540" s="7" t="str">
        <f t="shared" si="78"/>
        <v>高等学校</v>
      </c>
      <c r="D2540" s="7" t="s">
        <v>6718</v>
      </c>
      <c r="E2540" s="8" t="s">
        <v>6719</v>
      </c>
      <c r="F2540" s="4" t="str">
        <f>IFERROR(IF(VALUE(LEFT($E2540,5))&gt;50000,"",_xlfn.XLOOKUP(IF(VALUE(LEFT($E2540,2))&gt;9,VALUE(LEFT($E2540,2)),"0"&amp;VALUE(LEFT($E2540,2))),Sheet1!$E:$E,Sheet1!$F:$F)),"")</f>
        <v>新潟県</v>
      </c>
      <c r="G2540" s="4" t="str">
        <f t="shared" si="79"/>
        <v>公立</v>
      </c>
      <c r="H2540" s="7" t="str">
        <f>IF($D2540="上記以外の高等学校等",_xlfn.XLOOKUP(IF(VALUE(LEFT($E2540,2))&gt;10,VALUE(LEFT($E2540,2)),"0"&amp;VALUE(LEFT($E2540,2))),Sheet1!$E:$E,Sheet1!$F:$F)&amp;"所在の"&amp;$D2540,IF(OR($B2540=1,$B2540=2),$D2540&amp;$C2540,IF($B2540=3,$D2540&amp;"学校",IF($B2540=6,_xlfn.TEXTBEFORE($D2540,"高専")&amp;$C2540,IF($B2540=8,$C2540&amp;"（"&amp;$D2540&amp;"）",IF($B2540=9,$D2540,""))))))</f>
        <v>糸魚川高等学校</v>
      </c>
    </row>
    <row r="2541" spans="1:8">
      <c r="A2541" s="4">
        <v>2</v>
      </c>
      <c r="B2541" s="7">
        <v>1</v>
      </c>
      <c r="C2541" s="7" t="str">
        <f t="shared" si="78"/>
        <v>高等学校</v>
      </c>
      <c r="D2541" s="7" t="s">
        <v>6716</v>
      </c>
      <c r="E2541" s="8" t="s">
        <v>6717</v>
      </c>
      <c r="F2541" s="4" t="str">
        <f>IFERROR(IF(VALUE(LEFT($E2541,5))&gt;50000,"",_xlfn.XLOOKUP(IF(VALUE(LEFT($E2541,2))&gt;9,VALUE(LEFT($E2541,2)),"0"&amp;VALUE(LEFT($E2541,2))),Sheet1!$E:$E,Sheet1!$F:$F)),"")</f>
        <v>新潟県</v>
      </c>
      <c r="G2541" s="4" t="str">
        <f t="shared" si="79"/>
        <v>公立</v>
      </c>
      <c r="H2541" s="7" t="str">
        <f>IF($D2541="上記以外の高等学校等",_xlfn.XLOOKUP(IF(VALUE(LEFT($E2541,2))&gt;10,VALUE(LEFT($E2541,2)),"0"&amp;VALUE(LEFT($E2541,2))),Sheet1!$E:$E,Sheet1!$F:$F)&amp;"所在の"&amp;$D2541,IF(OR($B2541=1,$B2541=2),$D2541&amp;$C2541,IF($B2541=3,$D2541&amp;"学校",IF($B2541=6,_xlfn.TEXTBEFORE($D2541,"高専")&amp;$C2541,IF($B2541=8,$C2541&amp;"（"&amp;$D2541&amp;"）",IF($B2541=9,$D2541,""))))))</f>
        <v>糸魚川白嶺高等学校</v>
      </c>
    </row>
    <row r="2542" spans="1:8">
      <c r="A2542" s="4">
        <v>2</v>
      </c>
      <c r="B2542" s="7">
        <v>1</v>
      </c>
      <c r="C2542" s="7" t="str">
        <f t="shared" si="78"/>
        <v>高等学校</v>
      </c>
      <c r="D2542" s="7" t="s">
        <v>4477</v>
      </c>
      <c r="E2542" s="8" t="s">
        <v>6715</v>
      </c>
      <c r="F2542" s="4" t="str">
        <f>IFERROR(IF(VALUE(LEFT($E2542,5))&gt;50000,"",_xlfn.XLOOKUP(IF(VALUE(LEFT($E2542,2))&gt;9,VALUE(LEFT($E2542,2)),"0"&amp;VALUE(LEFT($E2542,2))),Sheet1!$E:$E,Sheet1!$F:$F)),"")</f>
        <v>新潟県</v>
      </c>
      <c r="G2542" s="4" t="str">
        <f t="shared" si="79"/>
        <v>公立</v>
      </c>
      <c r="H2542" s="7" t="str">
        <f>IF($D2542="上記以外の高等学校等",_xlfn.XLOOKUP(IF(VALUE(LEFT($E2542,2))&gt;10,VALUE(LEFT($E2542,2)),"0"&amp;VALUE(LEFT($E2542,2))),Sheet1!$E:$E,Sheet1!$F:$F)&amp;"所在の"&amp;$D2542,IF(OR($B2542=1,$B2542=2),$D2542&amp;$C2542,IF($B2542=3,$D2542&amp;"学校",IF($B2542=6,_xlfn.TEXTBEFORE($D2542,"高専")&amp;$C2542,IF($B2542=8,$C2542&amp;"（"&amp;$D2542&amp;"）",IF($B2542=9,$D2542,""))))))</f>
        <v>海洋高等学校</v>
      </c>
    </row>
    <row r="2543" spans="1:8">
      <c r="A2543" s="4">
        <v>2</v>
      </c>
      <c r="B2543" s="7">
        <v>1</v>
      </c>
      <c r="C2543" s="7" t="str">
        <f t="shared" si="78"/>
        <v>高等学校</v>
      </c>
      <c r="D2543" s="7" t="s">
        <v>6671</v>
      </c>
      <c r="E2543" s="8" t="s">
        <v>6714</v>
      </c>
      <c r="F2543" s="4" t="str">
        <f>IFERROR(IF(VALUE(LEFT($E2543,5))&gt;50000,"",_xlfn.XLOOKUP(IF(VALUE(LEFT($E2543,2))&gt;9,VALUE(LEFT($E2543,2)),"0"&amp;VALUE(LEFT($E2543,2))),Sheet1!$E:$E,Sheet1!$F:$F)),"")</f>
        <v>新潟県</v>
      </c>
      <c r="G2543" s="4" t="str">
        <f t="shared" si="79"/>
        <v>公立</v>
      </c>
      <c r="H2543" s="7" t="str">
        <f>IF($D2543="上記以外の高等学校等",_xlfn.XLOOKUP(IF(VALUE(LEFT($E2543,2))&gt;10,VALUE(LEFT($E2543,2)),"0"&amp;VALUE(LEFT($E2543,2))),Sheet1!$E:$E,Sheet1!$F:$F)&amp;"所在の"&amp;$D2543,IF(OR($B2543=1,$B2543=2),$D2543&amp;$C2543,IF($B2543=3,$D2543&amp;"学校",IF($B2543=6,_xlfn.TEXTBEFORE($D2543,"高専")&amp;$C2543,IF($B2543=8,$C2543&amp;"（"&amp;$D2543&amp;"）",IF($B2543=9,$D2543,""))))))</f>
        <v>佐渡高等学校</v>
      </c>
    </row>
    <row r="2544" spans="1:8">
      <c r="A2544" s="4">
        <v>2</v>
      </c>
      <c r="B2544" s="7">
        <v>1</v>
      </c>
      <c r="C2544" s="7" t="str">
        <f t="shared" si="78"/>
        <v>高等学校</v>
      </c>
      <c r="D2544" s="7" t="s">
        <v>6712</v>
      </c>
      <c r="E2544" s="8" t="s">
        <v>6713</v>
      </c>
      <c r="F2544" s="4" t="str">
        <f>IFERROR(IF(VALUE(LEFT($E2544,5))&gt;50000,"",_xlfn.XLOOKUP(IF(VALUE(LEFT($E2544,2))&gt;9,VALUE(LEFT($E2544,2)),"0"&amp;VALUE(LEFT($E2544,2))),Sheet1!$E:$E,Sheet1!$F:$F)),"")</f>
        <v>新潟県</v>
      </c>
      <c r="G2544" s="4" t="str">
        <f t="shared" si="79"/>
        <v>公立</v>
      </c>
      <c r="H2544" s="7" t="str">
        <f>IF($D2544="上記以外の高等学校等",_xlfn.XLOOKUP(IF(VALUE(LEFT($E2544,2))&gt;10,VALUE(LEFT($E2544,2)),"0"&amp;VALUE(LEFT($E2544,2))),Sheet1!$E:$E,Sheet1!$F:$F)&amp;"所在の"&amp;$D2544,IF(OR($B2544=1,$B2544=2),$D2544&amp;$C2544,IF($B2544=3,$D2544&amp;"学校",IF($B2544=6,_xlfn.TEXTBEFORE($D2544,"高専")&amp;$C2544,IF($B2544=8,$C2544&amp;"（"&amp;$D2544&amp;"）",IF($B2544=9,$D2544,""))))))</f>
        <v>羽茂高等学校</v>
      </c>
    </row>
    <row r="2545" spans="1:8">
      <c r="A2545" s="4">
        <v>2</v>
      </c>
      <c r="B2545" s="7">
        <v>1</v>
      </c>
      <c r="C2545" s="7" t="str">
        <f t="shared" si="78"/>
        <v>高等学校</v>
      </c>
      <c r="D2545" s="7" t="s">
        <v>6710</v>
      </c>
      <c r="E2545" s="8" t="s">
        <v>6711</v>
      </c>
      <c r="F2545" s="4" t="str">
        <f>IFERROR(IF(VALUE(LEFT($E2545,5))&gt;50000,"",_xlfn.XLOOKUP(IF(VALUE(LEFT($E2545,2))&gt;9,VALUE(LEFT($E2545,2)),"0"&amp;VALUE(LEFT($E2545,2))),Sheet1!$E:$E,Sheet1!$F:$F)),"")</f>
        <v>新潟県</v>
      </c>
      <c r="G2545" s="4" t="str">
        <f t="shared" si="79"/>
        <v>公立</v>
      </c>
      <c r="H2545" s="7" t="str">
        <f>IF($D2545="上記以外の高等学校等",_xlfn.XLOOKUP(IF(VALUE(LEFT($E2545,2))&gt;10,VALUE(LEFT($E2545,2)),"0"&amp;VALUE(LEFT($E2545,2))),Sheet1!$E:$E,Sheet1!$F:$F)&amp;"所在の"&amp;$D2545,IF(OR($B2545=1,$B2545=2),$D2545&amp;$C2545,IF($B2545=3,$D2545&amp;"学校",IF($B2545=6,_xlfn.TEXTBEFORE($D2545,"高専")&amp;$C2545,IF($B2545=8,$C2545&amp;"（"&amp;$D2545&amp;"）",IF($B2545=9,$D2545,""))))))</f>
        <v>佐渡総合高等学校</v>
      </c>
    </row>
    <row r="2546" spans="1:8">
      <c r="A2546" s="4">
        <v>3</v>
      </c>
      <c r="B2546" s="7">
        <v>1</v>
      </c>
      <c r="C2546" s="7" t="str">
        <f t="shared" si="78"/>
        <v>高等学校</v>
      </c>
      <c r="D2546" s="7" t="s">
        <v>6708</v>
      </c>
      <c r="E2546" s="8" t="s">
        <v>6709</v>
      </c>
      <c r="F2546" s="4" t="str">
        <f>IFERROR(IF(VALUE(LEFT($E2546,5))&gt;50000,"",_xlfn.XLOOKUP(IF(VALUE(LEFT($E2546,2))&gt;9,VALUE(LEFT($E2546,2)),"0"&amp;VALUE(LEFT($E2546,2))),Sheet1!$E:$E,Sheet1!$F:$F)),"")</f>
        <v>新潟県</v>
      </c>
      <c r="G2546" s="4" t="str">
        <f t="shared" si="79"/>
        <v>公立</v>
      </c>
      <c r="H2546" s="7" t="str">
        <f>IF($D2546="上記以外の高等学校等",_xlfn.XLOOKUP(IF(VALUE(LEFT($E2546,2))&gt;10,VALUE(LEFT($E2546,2)),"0"&amp;VALUE(LEFT($E2546,2))),Sheet1!$E:$E,Sheet1!$F:$F)&amp;"所在の"&amp;$D2546,IF(OR($B2546=1,$B2546=2),$D2546&amp;$C2546,IF($B2546=3,$D2546&amp;"学校",IF($B2546=6,_xlfn.TEXTBEFORE($D2546,"高専")&amp;$C2546,IF($B2546=8,$C2546&amp;"（"&amp;$D2546&amp;"）",IF($B2546=9,$D2546,""))))))</f>
        <v>万代高等学校</v>
      </c>
    </row>
    <row r="2547" spans="1:8">
      <c r="A2547" s="4">
        <v>2</v>
      </c>
      <c r="B2547" s="7">
        <v>1</v>
      </c>
      <c r="C2547" s="7" t="str">
        <f t="shared" si="78"/>
        <v>高等学校</v>
      </c>
      <c r="D2547" s="7" t="s">
        <v>6706</v>
      </c>
      <c r="E2547" s="8" t="s">
        <v>6707</v>
      </c>
      <c r="F2547" s="4" t="str">
        <f>IFERROR(IF(VALUE(LEFT($E2547,5))&gt;50000,"",_xlfn.XLOOKUP(IF(VALUE(LEFT($E2547,2))&gt;9,VALUE(LEFT($E2547,2)),"0"&amp;VALUE(LEFT($E2547,2))),Sheet1!$E:$E,Sheet1!$F:$F)),"")</f>
        <v>新潟県</v>
      </c>
      <c r="G2547" s="4" t="str">
        <f t="shared" si="79"/>
        <v>公立</v>
      </c>
      <c r="H2547" s="7" t="str">
        <f>IF($D2547="上記以外の高等学校等",_xlfn.XLOOKUP(IF(VALUE(LEFT($E2547,2))&gt;10,VALUE(LEFT($E2547,2)),"0"&amp;VALUE(LEFT($E2547,2))),Sheet1!$E:$E,Sheet1!$F:$F)&amp;"所在の"&amp;$D2547,IF(OR($B2547=1,$B2547=2),$D2547&amp;$C2547,IF($B2547=3,$D2547&amp;"学校",IF($B2547=6,_xlfn.TEXTBEFORE($D2547,"高専")&amp;$C2547,IF($B2547=8,$C2547&amp;"（"&amp;$D2547&amp;"）",IF($B2547=9,$D2547,""))))))</f>
        <v>新潟東高等学校</v>
      </c>
    </row>
    <row r="2548" spans="1:8">
      <c r="A2548" s="4">
        <v>2</v>
      </c>
      <c r="B2548" s="7">
        <v>1</v>
      </c>
      <c r="C2548" s="7" t="str">
        <f t="shared" si="78"/>
        <v>高等学校</v>
      </c>
      <c r="D2548" s="7" t="s">
        <v>6704</v>
      </c>
      <c r="E2548" s="8" t="s">
        <v>6705</v>
      </c>
      <c r="F2548" s="4" t="str">
        <f>IFERROR(IF(VALUE(LEFT($E2548,5))&gt;50000,"",_xlfn.XLOOKUP(IF(VALUE(LEFT($E2548,2))&gt;9,VALUE(LEFT($E2548,2)),"0"&amp;VALUE(LEFT($E2548,2))),Sheet1!$E:$E,Sheet1!$F:$F)),"")</f>
        <v>新潟県</v>
      </c>
      <c r="G2548" s="4" t="str">
        <f t="shared" si="79"/>
        <v>公立</v>
      </c>
      <c r="H2548" s="7" t="str">
        <f>IF($D2548="上記以外の高等学校等",_xlfn.XLOOKUP(IF(VALUE(LEFT($E2548,2))&gt;10,VALUE(LEFT($E2548,2)),"0"&amp;VALUE(LEFT($E2548,2))),Sheet1!$E:$E,Sheet1!$F:$F)&amp;"所在の"&amp;$D2548,IF(OR($B2548=1,$B2548=2),$D2548&amp;$C2548,IF($B2548=3,$D2548&amp;"学校",IF($B2548=6,_xlfn.TEXTBEFORE($D2548,"高専")&amp;$C2548,IF($B2548=8,$C2548&amp;"（"&amp;$D2548&amp;"）",IF($B2548=9,$D2548,""))))))</f>
        <v>新津南高等学校</v>
      </c>
    </row>
    <row r="2549" spans="1:8">
      <c r="A2549" s="4">
        <v>3</v>
      </c>
      <c r="B2549" s="7">
        <v>1</v>
      </c>
      <c r="C2549" s="7" t="str">
        <f t="shared" si="78"/>
        <v>高等学校</v>
      </c>
      <c r="D2549" s="7" t="s">
        <v>6702</v>
      </c>
      <c r="E2549" s="8" t="s">
        <v>6703</v>
      </c>
      <c r="F2549" s="4" t="str">
        <f>IFERROR(IF(VALUE(LEFT($E2549,5))&gt;50000,"",_xlfn.XLOOKUP(IF(VALUE(LEFT($E2549,2))&gt;9,VALUE(LEFT($E2549,2)),"0"&amp;VALUE(LEFT($E2549,2))),Sheet1!$E:$E,Sheet1!$F:$F)),"")</f>
        <v>新潟県</v>
      </c>
      <c r="G2549" s="4" t="str">
        <f t="shared" si="79"/>
        <v>公立</v>
      </c>
      <c r="H2549" s="7" t="str">
        <f>IF($D2549="上記以外の高等学校等",_xlfn.XLOOKUP(IF(VALUE(LEFT($E2549,2))&gt;10,VALUE(LEFT($E2549,2)),"0"&amp;VALUE(LEFT($E2549,2))),Sheet1!$E:$E,Sheet1!$F:$F)&amp;"所在の"&amp;$D2549,IF(OR($B2549=1,$B2549=2),$D2549&amp;$C2549,IF($B2549=3,$D2549&amp;"学校",IF($B2549=6,_xlfn.TEXTBEFORE($D2549,"高専")&amp;$C2549,IF($B2549=8,$C2549&amp;"（"&amp;$D2549&amp;"）",IF($B2549=9,$D2549,""))))))</f>
        <v>明鏡高等学校</v>
      </c>
    </row>
    <row r="2550" spans="1:8">
      <c r="A2550" s="4">
        <v>2</v>
      </c>
      <c r="B2550" s="7">
        <v>1</v>
      </c>
      <c r="C2550" s="7" t="str">
        <f t="shared" si="78"/>
        <v>高等学校</v>
      </c>
      <c r="D2550" s="7" t="s">
        <v>6700</v>
      </c>
      <c r="E2550" s="8" t="s">
        <v>6701</v>
      </c>
      <c r="F2550" s="4" t="str">
        <f>IFERROR(IF(VALUE(LEFT($E2550,5))&gt;50000,"",_xlfn.XLOOKUP(IF(VALUE(LEFT($E2550,2))&gt;9,VALUE(LEFT($E2550,2)),"0"&amp;VALUE(LEFT($E2550,2))),Sheet1!$E:$E,Sheet1!$F:$F)),"")</f>
        <v>新潟県</v>
      </c>
      <c r="G2550" s="4" t="str">
        <f t="shared" si="79"/>
        <v>公立</v>
      </c>
      <c r="H2550" s="7" t="str">
        <f>IF($D2550="上記以外の高等学校等",_xlfn.XLOOKUP(IF(VALUE(LEFT($E2550,2))&gt;10,VALUE(LEFT($E2550,2)),"0"&amp;VALUE(LEFT($E2550,2))),Sheet1!$E:$E,Sheet1!$F:$F)&amp;"所在の"&amp;$D2550,IF(OR($B2550=1,$B2550=2),$D2550&amp;$C2550,IF($B2550=3,$D2550&amp;"学校",IF($B2550=6,_xlfn.TEXTBEFORE($D2550,"高専")&amp;$C2550,IF($B2550=8,$C2550&amp;"（"&amp;$D2550&amp;"）",IF($B2550=9,$D2550,""))))))</f>
        <v>新潟北高等学校</v>
      </c>
    </row>
    <row r="2551" spans="1:8">
      <c r="A2551" s="4">
        <v>2</v>
      </c>
      <c r="B2551" s="7">
        <v>1</v>
      </c>
      <c r="C2551" s="7" t="str">
        <f t="shared" si="78"/>
        <v>高等学校</v>
      </c>
      <c r="D2551" s="7" t="s">
        <v>6698</v>
      </c>
      <c r="E2551" s="8" t="s">
        <v>6699</v>
      </c>
      <c r="F2551" s="4" t="str">
        <f>IFERROR(IF(VALUE(LEFT($E2551,5))&gt;50000,"",_xlfn.XLOOKUP(IF(VALUE(LEFT($E2551,2))&gt;9,VALUE(LEFT($E2551,2)),"0"&amp;VALUE(LEFT($E2551,2))),Sheet1!$E:$E,Sheet1!$F:$F)),"")</f>
        <v>新潟県</v>
      </c>
      <c r="G2551" s="4" t="str">
        <f t="shared" si="79"/>
        <v>公立</v>
      </c>
      <c r="H2551" s="7" t="str">
        <f>IF($D2551="上記以外の高等学校等",_xlfn.XLOOKUP(IF(VALUE(LEFT($E2551,2))&gt;10,VALUE(LEFT($E2551,2)),"0"&amp;VALUE(LEFT($E2551,2))),Sheet1!$E:$E,Sheet1!$F:$F)&amp;"所在の"&amp;$D2551,IF(OR($B2551=1,$B2551=2),$D2551&amp;$C2551,IF($B2551=3,$D2551&amp;"学校",IF($B2551=6,_xlfn.TEXTBEFORE($D2551,"高専")&amp;$C2551,IF($B2551=8,$C2551&amp;"（"&amp;$D2551&amp;"）",IF($B2551=9,$D2551,""))))))</f>
        <v>分水高等学校</v>
      </c>
    </row>
    <row r="2552" spans="1:8">
      <c r="A2552" s="4">
        <v>2</v>
      </c>
      <c r="B2552" s="7">
        <v>1</v>
      </c>
      <c r="C2552" s="7" t="str">
        <f t="shared" si="78"/>
        <v>高等学校</v>
      </c>
      <c r="D2552" s="7" t="s">
        <v>6696</v>
      </c>
      <c r="E2552" s="8" t="s">
        <v>6697</v>
      </c>
      <c r="F2552" s="4" t="str">
        <f>IFERROR(IF(VALUE(LEFT($E2552,5))&gt;50000,"",_xlfn.XLOOKUP(IF(VALUE(LEFT($E2552,2))&gt;9,VALUE(LEFT($E2552,2)),"0"&amp;VALUE(LEFT($E2552,2))),Sheet1!$E:$E,Sheet1!$F:$F)),"")</f>
        <v>新潟県</v>
      </c>
      <c r="G2552" s="4" t="str">
        <f t="shared" si="79"/>
        <v>公立</v>
      </c>
      <c r="H2552" s="7" t="str">
        <f>IF($D2552="上記以外の高等学校等",_xlfn.XLOOKUP(IF(VALUE(LEFT($E2552,2))&gt;10,VALUE(LEFT($E2552,2)),"0"&amp;VALUE(LEFT($E2552,2))),Sheet1!$E:$E,Sheet1!$F:$F)&amp;"所在の"&amp;$D2552,IF(OR($B2552=1,$B2552=2),$D2552&amp;$C2552,IF($B2552=3,$D2552&amp;"学校",IF($B2552=6,_xlfn.TEXTBEFORE($D2552,"高専")&amp;$C2552,IF($B2552=8,$C2552&amp;"（"&amp;$D2552&amp;"）",IF($B2552=9,$D2552,""))))))</f>
        <v>新発田南高等学校</v>
      </c>
    </row>
    <row r="2553" spans="1:8">
      <c r="A2553" s="4">
        <v>2</v>
      </c>
      <c r="B2553" s="7">
        <v>1</v>
      </c>
      <c r="C2553" s="7" t="str">
        <f t="shared" si="78"/>
        <v>高等学校</v>
      </c>
      <c r="D2553" s="7" t="s">
        <v>6694</v>
      </c>
      <c r="E2553" s="8" t="s">
        <v>6695</v>
      </c>
      <c r="F2553" s="4" t="str">
        <f>IFERROR(IF(VALUE(LEFT($E2553,5))&gt;50000,"",_xlfn.XLOOKUP(IF(VALUE(LEFT($E2553,2))&gt;9,VALUE(LEFT($E2553,2)),"0"&amp;VALUE(LEFT($E2553,2))),Sheet1!$E:$E,Sheet1!$F:$F)),"")</f>
        <v>新潟県</v>
      </c>
      <c r="G2553" s="4" t="str">
        <f t="shared" si="79"/>
        <v>公立</v>
      </c>
      <c r="H2553" s="7" t="str">
        <f>IF($D2553="上記以外の高等学校等",_xlfn.XLOOKUP(IF(VALUE(LEFT($E2553,2))&gt;10,VALUE(LEFT($E2553,2)),"0"&amp;VALUE(LEFT($E2553,2))),Sheet1!$E:$E,Sheet1!$F:$F)&amp;"所在の"&amp;$D2553,IF(OR($B2553=1,$B2553=2),$D2553&amp;$C2553,IF($B2553=3,$D2553&amp;"学校",IF($B2553=6,_xlfn.TEXTBEFORE($D2553,"高専")&amp;$C2553,IF($B2553=8,$C2553&amp;"（"&amp;$D2553&amp;"）",IF($B2553=9,$D2553,""))))))</f>
        <v>新発田商業高等学校</v>
      </c>
    </row>
    <row r="2554" spans="1:8">
      <c r="A2554" s="4">
        <v>2</v>
      </c>
      <c r="B2554" s="7">
        <v>1</v>
      </c>
      <c r="C2554" s="7" t="str">
        <f t="shared" si="78"/>
        <v>高等学校</v>
      </c>
      <c r="D2554" s="7" t="s">
        <v>6692</v>
      </c>
      <c r="E2554" s="8" t="s">
        <v>6693</v>
      </c>
      <c r="F2554" s="4" t="str">
        <f>IFERROR(IF(VALUE(LEFT($E2554,5))&gt;50000,"",_xlfn.XLOOKUP(IF(VALUE(LEFT($E2554,2))&gt;9,VALUE(LEFT($E2554,2)),"0"&amp;VALUE(LEFT($E2554,2))),Sheet1!$E:$E,Sheet1!$F:$F)),"")</f>
        <v>新潟県</v>
      </c>
      <c r="G2554" s="4" t="str">
        <f t="shared" si="79"/>
        <v>公立</v>
      </c>
      <c r="H2554" s="7" t="str">
        <f>IF($D2554="上記以外の高等学校等",_xlfn.XLOOKUP(IF(VALUE(LEFT($E2554,2))&gt;10,VALUE(LEFT($E2554,2)),"0"&amp;VALUE(LEFT($E2554,2))),Sheet1!$E:$E,Sheet1!$F:$F)&amp;"所在の"&amp;$D2554,IF(OR($B2554=1,$B2554=2),$D2554&amp;$C2554,IF($B2554=3,$D2554&amp;"学校",IF($B2554=6,_xlfn.TEXTBEFORE($D2554,"高専")&amp;$C2554,IF($B2554=8,$C2554&amp;"（"&amp;$D2554&amp;"）",IF($B2554=9,$D2554,""))))))</f>
        <v>荒川高等学校</v>
      </c>
    </row>
    <row r="2555" spans="1:8">
      <c r="A2555" s="4">
        <v>2</v>
      </c>
      <c r="B2555" s="7">
        <v>1</v>
      </c>
      <c r="C2555" s="7" t="str">
        <f t="shared" si="78"/>
        <v>高等学校</v>
      </c>
      <c r="D2555" s="7" t="s">
        <v>6690</v>
      </c>
      <c r="E2555" s="8" t="s">
        <v>6691</v>
      </c>
      <c r="F2555" s="4" t="str">
        <f>IFERROR(IF(VALUE(LEFT($E2555,5))&gt;50000,"",_xlfn.XLOOKUP(IF(VALUE(LEFT($E2555,2))&gt;9,VALUE(LEFT($E2555,2)),"0"&amp;VALUE(LEFT($E2555,2))),Sheet1!$E:$E,Sheet1!$F:$F)),"")</f>
        <v>新潟県</v>
      </c>
      <c r="G2555" s="4" t="str">
        <f t="shared" si="79"/>
        <v>公立</v>
      </c>
      <c r="H2555" s="7" t="str">
        <f>IF($D2555="上記以外の高等学校等",_xlfn.XLOOKUP(IF(VALUE(LEFT($E2555,2))&gt;10,VALUE(LEFT($E2555,2)),"0"&amp;VALUE(LEFT($E2555,2))),Sheet1!$E:$E,Sheet1!$F:$F)&amp;"所在の"&amp;$D2555,IF(OR($B2555=1,$B2555=2),$D2555&amp;$C2555,IF($B2555=3,$D2555&amp;"学校",IF($B2555=6,_xlfn.TEXTBEFORE($D2555,"高専")&amp;$C2555,IF($B2555=8,$C2555&amp;"（"&amp;$D2555&amp;"）",IF($B2555=9,$D2555,""))))))</f>
        <v>長岡向陵高等学校</v>
      </c>
    </row>
    <row r="2556" spans="1:8">
      <c r="A2556" s="4">
        <v>2</v>
      </c>
      <c r="B2556" s="7">
        <v>1</v>
      </c>
      <c r="C2556" s="7" t="str">
        <f t="shared" si="78"/>
        <v>高等学校</v>
      </c>
      <c r="D2556" s="7" t="s">
        <v>4595</v>
      </c>
      <c r="E2556" s="8" t="s">
        <v>6689</v>
      </c>
      <c r="F2556" s="4" t="str">
        <f>IFERROR(IF(VALUE(LEFT($E2556,5))&gt;50000,"",_xlfn.XLOOKUP(IF(VALUE(LEFT($E2556,2))&gt;9,VALUE(LEFT($E2556,2)),"0"&amp;VALUE(LEFT($E2556,2))),Sheet1!$E:$E,Sheet1!$F:$F)),"")</f>
        <v>新潟県</v>
      </c>
      <c r="G2556" s="4" t="str">
        <f t="shared" si="79"/>
        <v>公立</v>
      </c>
      <c r="H2556" s="7" t="str">
        <f>IF($D2556="上記以外の高等学校等",_xlfn.XLOOKUP(IF(VALUE(LEFT($E2556,2))&gt;10,VALUE(LEFT($E2556,2)),"0"&amp;VALUE(LEFT($E2556,2))),Sheet1!$E:$E,Sheet1!$F:$F)&amp;"所在の"&amp;$D2556,IF(OR($B2556=1,$B2556=2),$D2556&amp;$C2556,IF($B2556=3,$D2556&amp;"学校",IF($B2556=6,_xlfn.TEXTBEFORE($D2556,"高専")&amp;$C2556,IF($B2556=8,$C2556&amp;"（"&amp;$D2556&amp;"）",IF($B2556=9,$D2556,""))))))</f>
        <v>国際情報高等学校</v>
      </c>
    </row>
    <row r="2557" spans="1:8">
      <c r="A2557" s="4">
        <v>2</v>
      </c>
      <c r="B2557" s="7">
        <v>2</v>
      </c>
      <c r="C2557" s="7" t="str">
        <f t="shared" si="78"/>
        <v>中等教育学校</v>
      </c>
      <c r="D2557" s="7" t="s">
        <v>6687</v>
      </c>
      <c r="E2557" s="8" t="s">
        <v>6688</v>
      </c>
      <c r="F2557" s="4" t="str">
        <f>IFERROR(IF(VALUE(LEFT($E2557,5))&gt;50000,"",_xlfn.XLOOKUP(IF(VALUE(LEFT($E2557,2))&gt;9,VALUE(LEFT($E2557,2)),"0"&amp;VALUE(LEFT($E2557,2))),Sheet1!$E:$E,Sheet1!$F:$F)),"")</f>
        <v>新潟県</v>
      </c>
      <c r="G2557" s="4" t="str">
        <f t="shared" si="79"/>
        <v>公立</v>
      </c>
      <c r="H2557" s="7" t="str">
        <f>IF($D2557="上記以外の高等学校等",_xlfn.XLOOKUP(IF(VALUE(LEFT($E2557,2))&gt;10,VALUE(LEFT($E2557,2)),"0"&amp;VALUE(LEFT($E2557,2))),Sheet1!$E:$E,Sheet1!$F:$F)&amp;"所在の"&amp;$D2557,IF(OR($B2557=1,$B2557=2),$D2557&amp;$C2557,IF($B2557=3,$D2557&amp;"学校",IF($B2557=6,_xlfn.TEXTBEFORE($D2557,"高専")&amp;$C2557,IF($B2557=8,$C2557&amp;"（"&amp;$D2557&amp;"）",IF($B2557=9,$D2557,""))))))</f>
        <v>村上中等教育学校</v>
      </c>
    </row>
    <row r="2558" spans="1:8">
      <c r="A2558" s="4">
        <v>2</v>
      </c>
      <c r="B2558" s="7">
        <v>2</v>
      </c>
      <c r="C2558" s="7" t="str">
        <f t="shared" si="78"/>
        <v>中等教育学校</v>
      </c>
      <c r="D2558" s="7" t="s">
        <v>6685</v>
      </c>
      <c r="E2558" s="8" t="s">
        <v>6686</v>
      </c>
      <c r="F2558" s="4" t="str">
        <f>IFERROR(IF(VALUE(LEFT($E2558,5))&gt;50000,"",_xlfn.XLOOKUP(IF(VALUE(LEFT($E2558,2))&gt;9,VALUE(LEFT($E2558,2)),"0"&amp;VALUE(LEFT($E2558,2))),Sheet1!$E:$E,Sheet1!$F:$F)),"")</f>
        <v>新潟県</v>
      </c>
      <c r="G2558" s="4" t="str">
        <f t="shared" si="79"/>
        <v>公立</v>
      </c>
      <c r="H2558" s="7" t="str">
        <f>IF($D2558="上記以外の高等学校等",_xlfn.XLOOKUP(IF(VALUE(LEFT($E2558,2))&gt;10,VALUE(LEFT($E2558,2)),"0"&amp;VALUE(LEFT($E2558,2))),Sheet1!$E:$E,Sheet1!$F:$F)&amp;"所在の"&amp;$D2558,IF(OR($B2558=1,$B2558=2),$D2558&amp;$C2558,IF($B2558=3,$D2558&amp;"学校",IF($B2558=6,_xlfn.TEXTBEFORE($D2558,"高専")&amp;$C2558,IF($B2558=8,$C2558&amp;"（"&amp;$D2558&amp;"）",IF($B2558=9,$D2558,""))))))</f>
        <v>柏崎翔洋中等教育学校</v>
      </c>
    </row>
    <row r="2559" spans="1:8">
      <c r="A2559" s="4">
        <v>2</v>
      </c>
      <c r="B2559" s="7">
        <v>1</v>
      </c>
      <c r="C2559" s="7" t="str">
        <f t="shared" si="78"/>
        <v>高等学校</v>
      </c>
      <c r="D2559" s="7" t="s">
        <v>6683</v>
      </c>
      <c r="E2559" s="8" t="s">
        <v>6684</v>
      </c>
      <c r="F2559" s="4" t="str">
        <f>IFERROR(IF(VALUE(LEFT($E2559,5))&gt;50000,"",_xlfn.XLOOKUP(IF(VALUE(LEFT($E2559,2))&gt;9,VALUE(LEFT($E2559,2)),"0"&amp;VALUE(LEFT($E2559,2))),Sheet1!$E:$E,Sheet1!$F:$F)),"")</f>
        <v>新潟県</v>
      </c>
      <c r="G2559" s="4" t="str">
        <f t="shared" si="79"/>
        <v>公立</v>
      </c>
      <c r="H2559" s="7" t="str">
        <f>IF($D2559="上記以外の高等学校等",_xlfn.XLOOKUP(IF(VALUE(LEFT($E2559,2))&gt;10,VALUE(LEFT($E2559,2)),"0"&amp;VALUE(LEFT($E2559,2))),Sheet1!$E:$E,Sheet1!$F:$F)&amp;"所在の"&amp;$D2559,IF(OR($B2559=1,$B2559=2),$D2559&amp;$C2559,IF($B2559=3,$D2559&amp;"学校",IF($B2559=6,_xlfn.TEXTBEFORE($D2559,"高専")&amp;$C2559,IF($B2559=8,$C2559&amp;"（"&amp;$D2559&amp;"）",IF($B2559=9,$D2559,""))))))</f>
        <v>新潟翠江高等学校</v>
      </c>
    </row>
    <row r="2560" spans="1:8">
      <c r="A2560" s="4">
        <v>2</v>
      </c>
      <c r="B2560" s="7">
        <v>1</v>
      </c>
      <c r="C2560" s="7" t="str">
        <f t="shared" si="78"/>
        <v>高等学校</v>
      </c>
      <c r="D2560" s="7" t="s">
        <v>6681</v>
      </c>
      <c r="E2560" s="8" t="s">
        <v>6682</v>
      </c>
      <c r="F2560" s="4" t="str">
        <f>IFERROR(IF(VALUE(LEFT($E2560,5))&gt;50000,"",_xlfn.XLOOKUP(IF(VALUE(LEFT($E2560,2))&gt;9,VALUE(LEFT($E2560,2)),"0"&amp;VALUE(LEFT($E2560,2))),Sheet1!$E:$E,Sheet1!$F:$F)),"")</f>
        <v>新潟県</v>
      </c>
      <c r="G2560" s="4" t="str">
        <f t="shared" si="79"/>
        <v>公立</v>
      </c>
      <c r="H2560" s="7" t="str">
        <f>IF($D2560="上記以外の高等学校等",_xlfn.XLOOKUP(IF(VALUE(LEFT($E2560,2))&gt;10,VALUE(LEFT($E2560,2)),"0"&amp;VALUE(LEFT($E2560,2))),Sheet1!$E:$E,Sheet1!$F:$F)&amp;"所在の"&amp;$D2560,IF(OR($B2560=1,$B2560=2),$D2560&amp;$C2560,IF($B2560=3,$D2560&amp;"学校",IF($B2560=6,_xlfn.TEXTBEFORE($D2560,"高専")&amp;$C2560,IF($B2560=8,$C2560&amp;"（"&amp;$D2560&amp;"）",IF($B2560=9,$D2560,""))))))</f>
        <v>阿賀野高等学校</v>
      </c>
    </row>
    <row r="2561" spans="1:8">
      <c r="A2561" s="4">
        <v>2</v>
      </c>
      <c r="B2561" s="7">
        <v>1</v>
      </c>
      <c r="C2561" s="7" t="str">
        <f t="shared" si="78"/>
        <v>高等学校</v>
      </c>
      <c r="D2561" s="7" t="s">
        <v>6679</v>
      </c>
      <c r="E2561" s="8" t="s">
        <v>6680</v>
      </c>
      <c r="F2561" s="4" t="str">
        <f>IFERROR(IF(VALUE(LEFT($E2561,5))&gt;50000,"",_xlfn.XLOOKUP(IF(VALUE(LEFT($E2561,2))&gt;9,VALUE(LEFT($E2561,2)),"0"&amp;VALUE(LEFT($E2561,2))),Sheet1!$E:$E,Sheet1!$F:$F)),"")</f>
        <v>新潟県</v>
      </c>
      <c r="G2561" s="4" t="str">
        <f t="shared" si="79"/>
        <v>公立</v>
      </c>
      <c r="H2561" s="7" t="str">
        <f>IF($D2561="上記以外の高等学校等",_xlfn.XLOOKUP(IF(VALUE(LEFT($E2561,2))&gt;10,VALUE(LEFT($E2561,2)),"0"&amp;VALUE(LEFT($E2561,2))),Sheet1!$E:$E,Sheet1!$F:$F)&amp;"所在の"&amp;$D2561,IF(OR($B2561=1,$B2561=2),$D2561&amp;$C2561,IF($B2561=3,$D2561&amp;"学校",IF($B2561=6,_xlfn.TEXTBEFORE($D2561,"高専")&amp;$C2561,IF($B2561=8,$C2561&amp;"（"&amp;$D2561&amp;"）",IF($B2561=9,$D2561,""))))))</f>
        <v>正徳館高等学校</v>
      </c>
    </row>
    <row r="2562" spans="1:8">
      <c r="A2562" s="4">
        <v>2</v>
      </c>
      <c r="B2562" s="7">
        <v>2</v>
      </c>
      <c r="C2562" s="7" t="str">
        <f t="shared" si="78"/>
        <v>中等教育学校</v>
      </c>
      <c r="D2562" s="7" t="s">
        <v>6677</v>
      </c>
      <c r="E2562" s="8" t="s">
        <v>6678</v>
      </c>
      <c r="F2562" s="4" t="str">
        <f>IFERROR(IF(VALUE(LEFT($E2562,5))&gt;50000,"",_xlfn.XLOOKUP(IF(VALUE(LEFT($E2562,2))&gt;9,VALUE(LEFT($E2562,2)),"0"&amp;VALUE(LEFT($E2562,2))),Sheet1!$E:$E,Sheet1!$F:$F)),"")</f>
        <v>新潟県</v>
      </c>
      <c r="G2562" s="4" t="str">
        <f t="shared" si="79"/>
        <v>公立</v>
      </c>
      <c r="H2562" s="7" t="str">
        <f>IF($D2562="上記以外の高等学校等",_xlfn.XLOOKUP(IF(VALUE(LEFT($E2562,2))&gt;10,VALUE(LEFT($E2562,2)),"0"&amp;VALUE(LEFT($E2562,2))),Sheet1!$E:$E,Sheet1!$F:$F)&amp;"所在の"&amp;$D2562,IF(OR($B2562=1,$B2562=2),$D2562&amp;$C2562,IF($B2562=3,$D2562&amp;"学校",IF($B2562=6,_xlfn.TEXTBEFORE($D2562,"高専")&amp;$C2562,IF($B2562=8,$C2562&amp;"（"&amp;$D2562&amp;"）",IF($B2562=9,$D2562,""))))))</f>
        <v>燕中等教育学校</v>
      </c>
    </row>
    <row r="2563" spans="1:8">
      <c r="A2563" s="4">
        <v>2</v>
      </c>
      <c r="B2563" s="7">
        <v>2</v>
      </c>
      <c r="C2563" s="7" t="str">
        <f t="shared" ref="C2563:C2626" si="80">IF($B2563=1,"高等学校",IF($B2563=2,"中等教育学校",IF($B2563=3,"特別支援学校",IF($B2563=6,"高等専門学校",IF($B2563=8,"高等学校卒業程度認定試験等","")))))</f>
        <v>中等教育学校</v>
      </c>
      <c r="D2563" s="7" t="s">
        <v>6675</v>
      </c>
      <c r="E2563" s="8" t="s">
        <v>6676</v>
      </c>
      <c r="F2563" s="4" t="str">
        <f>IFERROR(IF(VALUE(LEFT($E2563,5))&gt;50000,"",_xlfn.XLOOKUP(IF(VALUE(LEFT($E2563,2))&gt;9,VALUE(LEFT($E2563,2)),"0"&amp;VALUE(LEFT($E2563,2))),Sheet1!$E:$E,Sheet1!$F:$F)),"")</f>
        <v>新潟県</v>
      </c>
      <c r="G2563" s="4" t="str">
        <f t="shared" ref="G2563:G2626" si="81">IF($A2563=1,"国立",IF($A2563=7,"私立",IF($A2563&lt;7,"公立","")))</f>
        <v>公立</v>
      </c>
      <c r="H2563" s="7" t="str">
        <f>IF($D2563="上記以外の高等学校等",_xlfn.XLOOKUP(IF(VALUE(LEFT($E2563,2))&gt;10,VALUE(LEFT($E2563,2)),"0"&amp;VALUE(LEFT($E2563,2))),Sheet1!$E:$E,Sheet1!$F:$F)&amp;"所在の"&amp;$D2563,IF(OR($B2563=1,$B2563=2),$D2563&amp;$C2563,IF($B2563=3,$D2563&amp;"学校",IF($B2563=6,_xlfn.TEXTBEFORE($D2563,"高専")&amp;$C2563,IF($B2563=8,$C2563&amp;"（"&amp;$D2563&amp;"）",IF($B2563=9,$D2563,""))))))</f>
        <v>津南中等教育学校</v>
      </c>
    </row>
    <row r="2564" spans="1:8">
      <c r="A2564" s="4">
        <v>2</v>
      </c>
      <c r="B2564" s="7">
        <v>2</v>
      </c>
      <c r="C2564" s="7" t="str">
        <f t="shared" si="80"/>
        <v>中等教育学校</v>
      </c>
      <c r="D2564" s="7" t="s">
        <v>6673</v>
      </c>
      <c r="E2564" s="8" t="s">
        <v>6674</v>
      </c>
      <c r="F2564" s="4" t="str">
        <f>IFERROR(IF(VALUE(LEFT($E2564,5))&gt;50000,"",_xlfn.XLOOKUP(IF(VALUE(LEFT($E2564,2))&gt;9,VALUE(LEFT($E2564,2)),"0"&amp;VALUE(LEFT($E2564,2))),Sheet1!$E:$E,Sheet1!$F:$F)),"")</f>
        <v>新潟県</v>
      </c>
      <c r="G2564" s="4" t="str">
        <f t="shared" si="81"/>
        <v>公立</v>
      </c>
      <c r="H2564" s="7" t="str">
        <f>IF($D2564="上記以外の高等学校等",_xlfn.XLOOKUP(IF(VALUE(LEFT($E2564,2))&gt;10,VALUE(LEFT($E2564,2)),"0"&amp;VALUE(LEFT($E2564,2))),Sheet1!$E:$E,Sheet1!$F:$F)&amp;"所在の"&amp;$D2564,IF(OR($B2564=1,$B2564=2),$D2564&amp;$C2564,IF($B2564=3,$D2564&amp;"学校",IF($B2564=6,_xlfn.TEXTBEFORE($D2564,"高専")&amp;$C2564,IF($B2564=8,$C2564&amp;"（"&amp;$D2564&amp;"）",IF($B2564=9,$D2564,""))))))</f>
        <v>直江津中等教育学校</v>
      </c>
    </row>
    <row r="2565" spans="1:8">
      <c r="A2565" s="4">
        <v>2</v>
      </c>
      <c r="B2565" s="7">
        <v>2</v>
      </c>
      <c r="C2565" s="7" t="str">
        <f t="shared" si="80"/>
        <v>中等教育学校</v>
      </c>
      <c r="D2565" s="7" t="s">
        <v>6671</v>
      </c>
      <c r="E2565" s="8" t="s">
        <v>6672</v>
      </c>
      <c r="F2565" s="4" t="str">
        <f>IFERROR(IF(VALUE(LEFT($E2565,5))&gt;50000,"",_xlfn.XLOOKUP(IF(VALUE(LEFT($E2565,2))&gt;9,VALUE(LEFT($E2565,2)),"0"&amp;VALUE(LEFT($E2565,2))),Sheet1!$E:$E,Sheet1!$F:$F)),"")</f>
        <v>新潟県</v>
      </c>
      <c r="G2565" s="4" t="str">
        <f t="shared" si="81"/>
        <v>公立</v>
      </c>
      <c r="H2565" s="7" t="str">
        <f>IF($D2565="上記以外の高等学校等",_xlfn.XLOOKUP(IF(VALUE(LEFT($E2565,2))&gt;10,VALUE(LEFT($E2565,2)),"0"&amp;VALUE(LEFT($E2565,2))),Sheet1!$E:$E,Sheet1!$F:$F)&amp;"所在の"&amp;$D2565,IF(OR($B2565=1,$B2565=2),$D2565&amp;$C2565,IF($B2565=3,$D2565&amp;"学校",IF($B2565=6,_xlfn.TEXTBEFORE($D2565,"高専")&amp;$C2565,IF($B2565=8,$C2565&amp;"（"&amp;$D2565&amp;"）",IF($B2565=9,$D2565,""))))))</f>
        <v>佐渡中等教育学校</v>
      </c>
    </row>
    <row r="2566" spans="1:8">
      <c r="A2566" s="4">
        <v>3</v>
      </c>
      <c r="B2566" s="7">
        <v>2</v>
      </c>
      <c r="C2566" s="7" t="str">
        <f t="shared" si="80"/>
        <v>中等教育学校</v>
      </c>
      <c r="D2566" s="7" t="s">
        <v>6328</v>
      </c>
      <c r="E2566" s="8" t="s">
        <v>6670</v>
      </c>
      <c r="F2566" s="4" t="str">
        <f>IFERROR(IF(VALUE(LEFT($E2566,5))&gt;50000,"",_xlfn.XLOOKUP(IF(VALUE(LEFT($E2566,2))&gt;9,VALUE(LEFT($E2566,2)),"0"&amp;VALUE(LEFT($E2566,2))),Sheet1!$E:$E,Sheet1!$F:$F)),"")</f>
        <v>新潟県</v>
      </c>
      <c r="G2566" s="4" t="str">
        <f t="shared" si="81"/>
        <v>公立</v>
      </c>
      <c r="H2566" s="7" t="str">
        <f>IF($D2566="上記以外の高等学校等",_xlfn.XLOOKUP(IF(VALUE(LEFT($E2566,2))&gt;10,VALUE(LEFT($E2566,2)),"0"&amp;VALUE(LEFT($E2566,2))),Sheet1!$E:$E,Sheet1!$F:$F)&amp;"所在の"&amp;$D2566,IF(OR($B2566=1,$B2566=2),$D2566&amp;$C2566,IF($B2566=3,$D2566&amp;"学校",IF($B2566=6,_xlfn.TEXTBEFORE($D2566,"高専")&amp;$C2566,IF($B2566=8,$C2566&amp;"（"&amp;$D2566&amp;"）",IF($B2566=9,$D2566,""))))))</f>
        <v>高志中等教育学校</v>
      </c>
    </row>
    <row r="2567" spans="1:8">
      <c r="A2567" s="4">
        <v>2</v>
      </c>
      <c r="B2567" s="7">
        <v>1</v>
      </c>
      <c r="C2567" s="7" t="str">
        <f t="shared" si="80"/>
        <v>高等学校</v>
      </c>
      <c r="D2567" s="7" t="s">
        <v>6668</v>
      </c>
      <c r="E2567" s="8" t="s">
        <v>6669</v>
      </c>
      <c r="F2567" s="4" t="str">
        <f>IFERROR(IF(VALUE(LEFT($E2567,5))&gt;50000,"",_xlfn.XLOOKUP(IF(VALUE(LEFT($E2567,2))&gt;9,VALUE(LEFT($E2567,2)),"0"&amp;VALUE(LEFT($E2567,2))),Sheet1!$E:$E,Sheet1!$F:$F)),"")</f>
        <v>新潟県</v>
      </c>
      <c r="G2567" s="4" t="str">
        <f t="shared" si="81"/>
        <v>公立</v>
      </c>
      <c r="H2567" s="7" t="str">
        <f>IF($D2567="上記以外の高等学校等",_xlfn.XLOOKUP(IF(VALUE(LEFT($E2567,2))&gt;10,VALUE(LEFT($E2567,2)),"0"&amp;VALUE(LEFT($E2567,2))),Sheet1!$E:$E,Sheet1!$F:$F)&amp;"所在の"&amp;$D2567,IF(OR($B2567=1,$B2567=2),$D2567&amp;$C2567,IF($B2567=3,$D2567&amp;"学校",IF($B2567=6,_xlfn.TEXTBEFORE($D2567,"高専")&amp;$C2567,IF($B2567=8,$C2567&amp;"（"&amp;$D2567&amp;"）",IF($B2567=9,$D2567,""))))))</f>
        <v>碧高等学校</v>
      </c>
    </row>
    <row r="2568" spans="1:8">
      <c r="A2568" s="4">
        <v>2</v>
      </c>
      <c r="B2568" s="7">
        <v>3</v>
      </c>
      <c r="C2568" s="7" t="str">
        <f t="shared" si="80"/>
        <v>特別支援学校</v>
      </c>
      <c r="D2568" s="7" t="s">
        <v>6666</v>
      </c>
      <c r="E2568" s="8" t="s">
        <v>6667</v>
      </c>
      <c r="F2568" s="4" t="str">
        <f>IFERROR(IF(VALUE(LEFT($E2568,5))&gt;50000,"",_xlfn.XLOOKUP(IF(VALUE(LEFT($E2568,2))&gt;9,VALUE(LEFT($E2568,2)),"0"&amp;VALUE(LEFT($E2568,2))),Sheet1!$E:$E,Sheet1!$F:$F)),"")</f>
        <v>新潟県</v>
      </c>
      <c r="G2568" s="4" t="str">
        <f t="shared" si="81"/>
        <v>公立</v>
      </c>
      <c r="H2568" s="7" t="str">
        <f>IF($D2568="上記以外の高等学校等",_xlfn.XLOOKUP(IF(VALUE(LEFT($E2568,2))&gt;10,VALUE(LEFT($E2568,2)),"0"&amp;VALUE(LEFT($E2568,2))),Sheet1!$E:$E,Sheet1!$F:$F)&amp;"所在の"&amp;$D2568,IF(OR($B2568=1,$B2568=2),$D2568&amp;$C2568,IF($B2568=3,$D2568&amp;"学校",IF($B2568=6,_xlfn.TEXTBEFORE($D2568,"高専")&amp;$C2568,IF($B2568=8,$C2568&amp;"（"&amp;$D2568&amp;"）",IF($B2568=9,$D2568,""))))))</f>
        <v>五泉特別支援学校</v>
      </c>
    </row>
    <row r="2569" spans="1:8">
      <c r="A2569" s="4">
        <v>2</v>
      </c>
      <c r="B2569" s="7">
        <v>3</v>
      </c>
      <c r="C2569" s="7" t="str">
        <f t="shared" si="80"/>
        <v>特別支援学校</v>
      </c>
      <c r="D2569" s="7" t="s">
        <v>6664</v>
      </c>
      <c r="E2569" s="8" t="s">
        <v>6665</v>
      </c>
      <c r="F2569" s="4" t="str">
        <f>IFERROR(IF(VALUE(LEFT($E2569,5))&gt;50000,"",_xlfn.XLOOKUP(IF(VALUE(LEFT($E2569,2))&gt;9,VALUE(LEFT($E2569,2)),"0"&amp;VALUE(LEFT($E2569,2))),Sheet1!$E:$E,Sheet1!$F:$F)),"")</f>
        <v>新潟県</v>
      </c>
      <c r="G2569" s="4" t="str">
        <f t="shared" si="81"/>
        <v>公立</v>
      </c>
      <c r="H2569" s="7" t="str">
        <f>IF($D2569="上記以外の高等学校等",_xlfn.XLOOKUP(IF(VALUE(LEFT($E2569,2))&gt;10,VALUE(LEFT($E2569,2)),"0"&amp;VALUE(LEFT($E2569,2))),Sheet1!$E:$E,Sheet1!$F:$F)&amp;"所在の"&amp;$D2569,IF(OR($B2569=1,$B2569=2),$D2569&amp;$C2569,IF($B2569=3,$D2569&amp;"学校",IF($B2569=6,_xlfn.TEXTBEFORE($D2569,"高専")&amp;$C2569,IF($B2569=8,$C2569&amp;"（"&amp;$D2569&amp;"）",IF($B2569=9,$D2569,""))))))</f>
        <v>はまなす特別支援学校</v>
      </c>
    </row>
    <row r="2570" spans="1:8">
      <c r="A2570" s="4">
        <v>2</v>
      </c>
      <c r="B2570" s="7">
        <v>3</v>
      </c>
      <c r="C2570" s="7" t="str">
        <f t="shared" si="80"/>
        <v>特別支援学校</v>
      </c>
      <c r="D2570" s="7" t="s">
        <v>6662</v>
      </c>
      <c r="E2570" s="8" t="s">
        <v>6663</v>
      </c>
      <c r="F2570" s="4" t="str">
        <f>IFERROR(IF(VALUE(LEFT($E2570,5))&gt;50000,"",_xlfn.XLOOKUP(IF(VALUE(LEFT($E2570,2))&gt;9,VALUE(LEFT($E2570,2)),"0"&amp;VALUE(LEFT($E2570,2))),Sheet1!$E:$E,Sheet1!$F:$F)),"")</f>
        <v>新潟県</v>
      </c>
      <c r="G2570" s="4" t="str">
        <f t="shared" si="81"/>
        <v>公立</v>
      </c>
      <c r="H2570" s="7" t="str">
        <f>IF($D2570="上記以外の高等学校等",_xlfn.XLOOKUP(IF(VALUE(LEFT($E2570,2))&gt;10,VALUE(LEFT($E2570,2)),"0"&amp;VALUE(LEFT($E2570,2))),Sheet1!$E:$E,Sheet1!$F:$F)&amp;"所在の"&amp;$D2570,IF(OR($B2570=1,$B2570=2),$D2570&amp;$C2570,IF($B2570=3,$D2570&amp;"学校",IF($B2570=6,_xlfn.TEXTBEFORE($D2570,"高専")&amp;$C2570,IF($B2570=8,$C2570&amp;"（"&amp;$D2570&amp;"）",IF($B2570=9,$D2570,""))))))</f>
        <v>はまぐみ特別支援学校</v>
      </c>
    </row>
    <row r="2571" spans="1:8">
      <c r="A2571" s="4">
        <v>2</v>
      </c>
      <c r="B2571" s="7">
        <v>3</v>
      </c>
      <c r="C2571" s="7" t="str">
        <f t="shared" si="80"/>
        <v>特別支援学校</v>
      </c>
      <c r="D2571" s="7" t="s">
        <v>6660</v>
      </c>
      <c r="E2571" s="8" t="s">
        <v>6661</v>
      </c>
      <c r="F2571" s="4" t="str">
        <f>IFERROR(IF(VALUE(LEFT($E2571,5))&gt;50000,"",_xlfn.XLOOKUP(IF(VALUE(LEFT($E2571,2))&gt;9,VALUE(LEFT($E2571,2)),"0"&amp;VALUE(LEFT($E2571,2))),Sheet1!$E:$E,Sheet1!$F:$F)),"")</f>
        <v>新潟県</v>
      </c>
      <c r="G2571" s="4" t="str">
        <f t="shared" si="81"/>
        <v>公立</v>
      </c>
      <c r="H2571" s="7" t="str">
        <f>IF($D2571="上記以外の高等学校等",_xlfn.XLOOKUP(IF(VALUE(LEFT($E2571,2))&gt;10,VALUE(LEFT($E2571,2)),"0"&amp;VALUE(LEFT($E2571,2))),Sheet1!$E:$E,Sheet1!$F:$F)&amp;"所在の"&amp;$D2571,IF(OR($B2571=1,$B2571=2),$D2571&amp;$C2571,IF($B2571=3,$D2571&amp;"学校",IF($B2571=6,_xlfn.TEXTBEFORE($D2571,"高専")&amp;$C2571,IF($B2571=8,$C2571&amp;"（"&amp;$D2571&amp;"）",IF($B2571=9,$D2571,""))))))</f>
        <v>西蒲高等特別支援学校</v>
      </c>
    </row>
    <row r="2572" spans="1:8">
      <c r="A2572" s="4">
        <v>2</v>
      </c>
      <c r="B2572" s="7">
        <v>3</v>
      </c>
      <c r="C2572" s="7" t="str">
        <f t="shared" si="80"/>
        <v>特別支援学校</v>
      </c>
      <c r="D2572" s="7" t="s">
        <v>6658</v>
      </c>
      <c r="E2572" s="8" t="s">
        <v>6659</v>
      </c>
      <c r="F2572" s="4" t="str">
        <f>IFERROR(IF(VALUE(LEFT($E2572,5))&gt;50000,"",_xlfn.XLOOKUP(IF(VALUE(LEFT($E2572,2))&gt;9,VALUE(LEFT($E2572,2)),"0"&amp;VALUE(LEFT($E2572,2))),Sheet1!$E:$E,Sheet1!$F:$F)),"")</f>
        <v>新潟県</v>
      </c>
      <c r="G2572" s="4" t="str">
        <f t="shared" si="81"/>
        <v>公立</v>
      </c>
      <c r="H2572" s="7" t="str">
        <f>IF($D2572="上記以外の高等学校等",_xlfn.XLOOKUP(IF(VALUE(LEFT($E2572,2))&gt;10,VALUE(LEFT($E2572,2)),"0"&amp;VALUE(LEFT($E2572,2))),Sheet1!$E:$E,Sheet1!$F:$F)&amp;"所在の"&amp;$D2572,IF(OR($B2572=1,$B2572=2),$D2572&amp;$C2572,IF($B2572=3,$D2572&amp;"学校",IF($B2572=6,_xlfn.TEXTBEFORE($D2572,"高専")&amp;$C2572,IF($B2572=8,$C2572&amp;"（"&amp;$D2572&amp;"）",IF($B2572=9,$D2572,""))))))</f>
        <v>吉川高等特別支援学校</v>
      </c>
    </row>
    <row r="2573" spans="1:8">
      <c r="A2573" s="4">
        <v>2</v>
      </c>
      <c r="B2573" s="7">
        <v>3</v>
      </c>
      <c r="C2573" s="7" t="str">
        <f t="shared" si="80"/>
        <v>特別支援学校</v>
      </c>
      <c r="D2573" s="7" t="s">
        <v>6656</v>
      </c>
      <c r="E2573" s="8" t="s">
        <v>6657</v>
      </c>
      <c r="F2573" s="4" t="str">
        <f>IFERROR(IF(VALUE(LEFT($E2573,5))&gt;50000,"",_xlfn.XLOOKUP(IF(VALUE(LEFT($E2573,2))&gt;9,VALUE(LEFT($E2573,2)),"0"&amp;VALUE(LEFT($E2573,2))),Sheet1!$E:$E,Sheet1!$F:$F)),"")</f>
        <v>新潟県</v>
      </c>
      <c r="G2573" s="4" t="str">
        <f t="shared" si="81"/>
        <v>公立</v>
      </c>
      <c r="H2573" s="7" t="str">
        <f>IF($D2573="上記以外の高等学校等",_xlfn.XLOOKUP(IF(VALUE(LEFT($E2573,2))&gt;10,VALUE(LEFT($E2573,2)),"0"&amp;VALUE(LEFT($E2573,2))),Sheet1!$E:$E,Sheet1!$F:$F)&amp;"所在の"&amp;$D2573,IF(OR($B2573=1,$B2573=2),$D2573&amp;$C2573,IF($B2573=3,$D2573&amp;"学校",IF($B2573=6,_xlfn.TEXTBEFORE($D2573,"高専")&amp;$C2573,IF($B2573=8,$C2573&amp;"（"&amp;$D2573&amp;"）",IF($B2573=9,$D2573,""))))))</f>
        <v>駒林特別支援学校</v>
      </c>
    </row>
    <row r="2574" spans="1:8">
      <c r="A2574" s="4">
        <v>2</v>
      </c>
      <c r="B2574" s="7">
        <v>3</v>
      </c>
      <c r="C2574" s="7" t="str">
        <f t="shared" si="80"/>
        <v>特別支援学校</v>
      </c>
      <c r="D2574" s="7" t="s">
        <v>6654</v>
      </c>
      <c r="E2574" s="8" t="s">
        <v>6655</v>
      </c>
      <c r="F2574" s="4" t="str">
        <f>IFERROR(IF(VALUE(LEFT($E2574,5))&gt;50000,"",_xlfn.XLOOKUP(IF(VALUE(LEFT($E2574,2))&gt;9,VALUE(LEFT($E2574,2)),"0"&amp;VALUE(LEFT($E2574,2))),Sheet1!$E:$E,Sheet1!$F:$F)),"")</f>
        <v>新潟県</v>
      </c>
      <c r="G2574" s="4" t="str">
        <f t="shared" si="81"/>
        <v>公立</v>
      </c>
      <c r="H2574" s="7" t="str">
        <f>IF($D2574="上記以外の高等学校等",_xlfn.XLOOKUP(IF(VALUE(LEFT($E2574,2))&gt;10,VALUE(LEFT($E2574,2)),"0"&amp;VALUE(LEFT($E2574,2))),Sheet1!$E:$E,Sheet1!$F:$F)&amp;"所在の"&amp;$D2574,IF(OR($B2574=1,$B2574=2),$D2574&amp;$C2574,IF($B2574=3,$D2574&amp;"学校",IF($B2574=6,_xlfn.TEXTBEFORE($D2574,"高専")&amp;$C2574,IF($B2574=8,$C2574&amp;"（"&amp;$D2574&amp;"）",IF($B2574=9,$D2574,""))))))</f>
        <v>川西高等特別支援学校</v>
      </c>
    </row>
    <row r="2575" spans="1:8">
      <c r="A2575" s="4">
        <v>2</v>
      </c>
      <c r="B2575" s="7">
        <v>3</v>
      </c>
      <c r="C2575" s="7" t="str">
        <f t="shared" si="80"/>
        <v>特別支援学校</v>
      </c>
      <c r="D2575" s="7" t="s">
        <v>6652</v>
      </c>
      <c r="E2575" s="8" t="s">
        <v>6653</v>
      </c>
      <c r="F2575" s="4" t="str">
        <f>IFERROR(IF(VALUE(LEFT($E2575,5))&gt;50000,"",_xlfn.XLOOKUP(IF(VALUE(LEFT($E2575,2))&gt;9,VALUE(LEFT($E2575,2)),"0"&amp;VALUE(LEFT($E2575,2))),Sheet1!$E:$E,Sheet1!$F:$F)),"")</f>
        <v>新潟県</v>
      </c>
      <c r="G2575" s="4" t="str">
        <f t="shared" si="81"/>
        <v>公立</v>
      </c>
      <c r="H2575" s="7" t="str">
        <f>IF($D2575="上記以外の高等学校等",_xlfn.XLOOKUP(IF(VALUE(LEFT($E2575,2))&gt;10,VALUE(LEFT($E2575,2)),"0"&amp;VALUE(LEFT($E2575,2))),Sheet1!$E:$E,Sheet1!$F:$F)&amp;"所在の"&amp;$D2575,IF(OR($B2575=1,$B2575=2),$D2575&amp;$C2575,IF($B2575=3,$D2575&amp;"学校",IF($B2575=6,_xlfn.TEXTBEFORE($D2575,"高専")&amp;$C2575,IF($B2575=8,$C2575&amp;"（"&amp;$D2575&amp;"）",IF($B2575=9,$D2575,""))))))</f>
        <v>新発田竹俣特別支援学校</v>
      </c>
    </row>
    <row r="2576" spans="1:8">
      <c r="A2576" s="4">
        <v>2</v>
      </c>
      <c r="B2576" s="7">
        <v>3</v>
      </c>
      <c r="C2576" s="7" t="str">
        <f t="shared" si="80"/>
        <v>特別支援学校</v>
      </c>
      <c r="D2576" s="7" t="s">
        <v>6650</v>
      </c>
      <c r="E2576" s="8" t="s">
        <v>6651</v>
      </c>
      <c r="F2576" s="4" t="str">
        <f>IFERROR(IF(VALUE(LEFT($E2576,5))&gt;50000,"",_xlfn.XLOOKUP(IF(VALUE(LEFT($E2576,2))&gt;9,VALUE(LEFT($E2576,2)),"0"&amp;VALUE(LEFT($E2576,2))),Sheet1!$E:$E,Sheet1!$F:$F)),"")</f>
        <v>新潟県</v>
      </c>
      <c r="G2576" s="4" t="str">
        <f t="shared" si="81"/>
        <v>公立</v>
      </c>
      <c r="H2576" s="7" t="str">
        <f>IF($D2576="上記以外の高等学校等",_xlfn.XLOOKUP(IF(VALUE(LEFT($E2576,2))&gt;10,VALUE(LEFT($E2576,2)),"0"&amp;VALUE(LEFT($E2576,2))),Sheet1!$E:$E,Sheet1!$F:$F)&amp;"所在の"&amp;$D2576,IF(OR($B2576=1,$B2576=2),$D2576&amp;$C2576,IF($B2576=3,$D2576&amp;"学校",IF($B2576=6,_xlfn.TEXTBEFORE($D2576,"高専")&amp;$C2576,IF($B2576=8,$C2576&amp;"（"&amp;$D2576&amp;"）",IF($B2576=9,$D2576,""))))))</f>
        <v>新潟よつば学園学校</v>
      </c>
    </row>
    <row r="2577" spans="1:8">
      <c r="A2577" s="4">
        <v>2</v>
      </c>
      <c r="B2577" s="7">
        <v>3</v>
      </c>
      <c r="C2577" s="7" t="str">
        <f t="shared" si="80"/>
        <v>特別支援学校</v>
      </c>
      <c r="D2577" s="7" t="s">
        <v>6648</v>
      </c>
      <c r="E2577" s="8" t="s">
        <v>6649</v>
      </c>
      <c r="F2577" s="4" t="str">
        <f>IFERROR(IF(VALUE(LEFT($E2577,5))&gt;50000,"",_xlfn.XLOOKUP(IF(VALUE(LEFT($E2577,2))&gt;9,VALUE(LEFT($E2577,2)),"0"&amp;VALUE(LEFT($E2577,2))),Sheet1!$E:$E,Sheet1!$F:$F)),"")</f>
        <v>新潟県</v>
      </c>
      <c r="G2577" s="4" t="str">
        <f t="shared" si="81"/>
        <v>公立</v>
      </c>
      <c r="H2577" s="7" t="str">
        <f>IF($D2577="上記以外の高等学校等",_xlfn.XLOOKUP(IF(VALUE(LEFT($E2577,2))&gt;10,VALUE(LEFT($E2577,2)),"0"&amp;VALUE(LEFT($E2577,2))),Sheet1!$E:$E,Sheet1!$F:$F)&amp;"所在の"&amp;$D2577,IF(OR($B2577=1,$B2577=2),$D2577&amp;$C2577,IF($B2577=3,$D2577&amp;"学校",IF($B2577=6,_xlfn.TEXTBEFORE($D2577,"高専")&amp;$C2577,IF($B2577=8,$C2577&amp;"（"&amp;$D2577&amp;"）",IF($B2577=9,$D2577,""))))))</f>
        <v>小出特別支援学校</v>
      </c>
    </row>
    <row r="2578" spans="1:8">
      <c r="A2578" s="4">
        <v>2</v>
      </c>
      <c r="B2578" s="7">
        <v>3</v>
      </c>
      <c r="C2578" s="7" t="str">
        <f t="shared" si="80"/>
        <v>特別支援学校</v>
      </c>
      <c r="D2578" s="7" t="s">
        <v>6646</v>
      </c>
      <c r="E2578" s="8" t="s">
        <v>6647</v>
      </c>
      <c r="F2578" s="4" t="str">
        <f>IFERROR(IF(VALUE(LEFT($E2578,5))&gt;50000,"",_xlfn.XLOOKUP(IF(VALUE(LEFT($E2578,2))&gt;9,VALUE(LEFT($E2578,2)),"0"&amp;VALUE(LEFT($E2578,2))),Sheet1!$E:$E,Sheet1!$F:$F)),"")</f>
        <v>新潟県</v>
      </c>
      <c r="G2578" s="4" t="str">
        <f t="shared" si="81"/>
        <v>公立</v>
      </c>
      <c r="H2578" s="7" t="str">
        <f>IF($D2578="上記以外の高等学校等",_xlfn.XLOOKUP(IF(VALUE(LEFT($E2578,2))&gt;10,VALUE(LEFT($E2578,2)),"0"&amp;VALUE(LEFT($E2578,2))),Sheet1!$E:$E,Sheet1!$F:$F)&amp;"所在の"&amp;$D2578,IF(OR($B2578=1,$B2578=2),$D2578&amp;$C2578,IF($B2578=3,$D2578&amp;"学校",IF($B2578=6,_xlfn.TEXTBEFORE($D2578,"高専")&amp;$C2578,IF($B2578=8,$C2578&amp;"（"&amp;$D2578&amp;"）",IF($B2578=9,$D2578,""))))))</f>
        <v>佐渡特別支援学校</v>
      </c>
    </row>
    <row r="2579" spans="1:8">
      <c r="A2579" s="4">
        <v>2</v>
      </c>
      <c r="B2579" s="7">
        <v>3</v>
      </c>
      <c r="C2579" s="7" t="str">
        <f t="shared" si="80"/>
        <v>特別支援学校</v>
      </c>
      <c r="D2579" s="7" t="s">
        <v>6644</v>
      </c>
      <c r="E2579" s="8" t="s">
        <v>6645</v>
      </c>
      <c r="F2579" s="4" t="str">
        <f>IFERROR(IF(VALUE(LEFT($E2579,5))&gt;50000,"",_xlfn.XLOOKUP(IF(VALUE(LEFT($E2579,2))&gt;9,VALUE(LEFT($E2579,2)),"0"&amp;VALUE(LEFT($E2579,2))),Sheet1!$E:$E,Sheet1!$F:$F)),"")</f>
        <v>新潟県</v>
      </c>
      <c r="G2579" s="4" t="str">
        <f t="shared" si="81"/>
        <v>公立</v>
      </c>
      <c r="H2579" s="7" t="str">
        <f>IF($D2579="上記以外の高等学校等",_xlfn.XLOOKUP(IF(VALUE(LEFT($E2579,2))&gt;10,VALUE(LEFT($E2579,2)),"0"&amp;VALUE(LEFT($E2579,2))),Sheet1!$E:$E,Sheet1!$F:$F)&amp;"所在の"&amp;$D2579,IF(OR($B2579=1,$B2579=2),$D2579&amp;$C2579,IF($B2579=3,$D2579&amp;"学校",IF($B2579=6,_xlfn.TEXTBEFORE($D2579,"高専")&amp;$C2579,IF($B2579=8,$C2579&amp;"（"&amp;$D2579&amp;"）",IF($B2579=9,$D2579,""))))))</f>
        <v>長岡聾学校</v>
      </c>
    </row>
    <row r="2580" spans="1:8">
      <c r="A2580" s="4">
        <v>2</v>
      </c>
      <c r="B2580" s="7">
        <v>3</v>
      </c>
      <c r="C2580" s="7" t="str">
        <f t="shared" si="80"/>
        <v>特別支援学校</v>
      </c>
      <c r="D2580" s="7" t="s">
        <v>6642</v>
      </c>
      <c r="E2580" s="8" t="s">
        <v>6643</v>
      </c>
      <c r="F2580" s="4" t="str">
        <f>IFERROR(IF(VALUE(LEFT($E2580,5))&gt;50000,"",_xlfn.XLOOKUP(IF(VALUE(LEFT($E2580,2))&gt;9,VALUE(LEFT($E2580,2)),"0"&amp;VALUE(LEFT($E2580,2))),Sheet1!$E:$E,Sheet1!$F:$F)),"")</f>
        <v>新潟県</v>
      </c>
      <c r="G2580" s="4" t="str">
        <f t="shared" si="81"/>
        <v>公立</v>
      </c>
      <c r="H2580" s="7" t="str">
        <f>IF($D2580="上記以外の高等学校等",_xlfn.XLOOKUP(IF(VALUE(LEFT($E2580,2))&gt;10,VALUE(LEFT($E2580,2)),"0"&amp;VALUE(LEFT($E2580,2))),Sheet1!$E:$E,Sheet1!$F:$F)&amp;"所在の"&amp;$D2580,IF(OR($B2580=1,$B2580=2),$D2580&amp;$C2580,IF($B2580=3,$D2580&amp;"学校",IF($B2580=6,_xlfn.TEXTBEFORE($D2580,"高専")&amp;$C2580,IF($B2580=8,$C2580&amp;"（"&amp;$D2580&amp;"）",IF($B2580=9,$D2580,""))))))</f>
        <v>東新潟特別支援学校</v>
      </c>
    </row>
    <row r="2581" spans="1:8">
      <c r="A2581" s="4">
        <v>2</v>
      </c>
      <c r="B2581" s="7">
        <v>3</v>
      </c>
      <c r="C2581" s="7" t="str">
        <f t="shared" si="80"/>
        <v>特別支援学校</v>
      </c>
      <c r="D2581" s="7" t="s">
        <v>6640</v>
      </c>
      <c r="E2581" s="8" t="s">
        <v>6641</v>
      </c>
      <c r="F2581" s="4" t="str">
        <f>IFERROR(IF(VALUE(LEFT($E2581,5))&gt;50000,"",_xlfn.XLOOKUP(IF(VALUE(LEFT($E2581,2))&gt;9,VALUE(LEFT($E2581,2)),"0"&amp;VALUE(LEFT($E2581,2))),Sheet1!$E:$E,Sheet1!$F:$F)),"")</f>
        <v>新潟県</v>
      </c>
      <c r="G2581" s="4" t="str">
        <f t="shared" si="81"/>
        <v>公立</v>
      </c>
      <c r="H2581" s="7" t="str">
        <f>IF($D2581="上記以外の高等学校等",_xlfn.XLOOKUP(IF(VALUE(LEFT($E2581,2))&gt;10,VALUE(LEFT($E2581,2)),"0"&amp;VALUE(LEFT($E2581,2))),Sheet1!$E:$E,Sheet1!$F:$F)&amp;"所在の"&amp;$D2581,IF(OR($B2581=1,$B2581=2),$D2581&amp;$C2581,IF($B2581=3,$D2581&amp;"学校",IF($B2581=6,_xlfn.TEXTBEFORE($D2581,"高専")&amp;$C2581,IF($B2581=8,$C2581&amp;"（"&amp;$D2581&amp;"）",IF($B2581=9,$D2581,""))))))</f>
        <v>柏崎特別支援学校</v>
      </c>
    </row>
    <row r="2582" spans="1:8">
      <c r="A2582" s="4">
        <v>2</v>
      </c>
      <c r="B2582" s="7">
        <v>3</v>
      </c>
      <c r="C2582" s="7" t="str">
        <f t="shared" si="80"/>
        <v>特別支援学校</v>
      </c>
      <c r="D2582" s="7" t="s">
        <v>5500</v>
      </c>
      <c r="E2582" s="8" t="s">
        <v>6639</v>
      </c>
      <c r="F2582" s="4" t="str">
        <f>IFERROR(IF(VALUE(LEFT($E2582,5))&gt;50000,"",_xlfn.XLOOKUP(IF(VALUE(LEFT($E2582,2))&gt;9,VALUE(LEFT($E2582,2)),"0"&amp;VALUE(LEFT($E2582,2))),Sheet1!$E:$E,Sheet1!$F:$F)),"")</f>
        <v>新潟県</v>
      </c>
      <c r="G2582" s="4" t="str">
        <f t="shared" si="81"/>
        <v>公立</v>
      </c>
      <c r="H2582" s="7" t="str">
        <f>IF($D2582="上記以外の高等学校等",_xlfn.XLOOKUP(IF(VALUE(LEFT($E2582,2))&gt;10,VALUE(LEFT($E2582,2)),"0"&amp;VALUE(LEFT($E2582,2))),Sheet1!$E:$E,Sheet1!$F:$F)&amp;"所在の"&amp;$D2582,IF(OR($B2582=1,$B2582=2),$D2582&amp;$C2582,IF($B2582=3,$D2582&amp;"学校",IF($B2582=6,_xlfn.TEXTBEFORE($D2582,"高専")&amp;$C2582,IF($B2582=8,$C2582&amp;"（"&amp;$D2582&amp;"）",IF($B2582=9,$D2582,""))))))</f>
        <v>吉田特別支援学校</v>
      </c>
    </row>
    <row r="2583" spans="1:8">
      <c r="A2583" s="4">
        <v>2</v>
      </c>
      <c r="B2583" s="7">
        <v>3</v>
      </c>
      <c r="C2583" s="7" t="str">
        <f t="shared" si="80"/>
        <v>特別支援学校</v>
      </c>
      <c r="D2583" s="7" t="s">
        <v>6637</v>
      </c>
      <c r="E2583" s="8" t="s">
        <v>6638</v>
      </c>
      <c r="F2583" s="4" t="str">
        <f>IFERROR(IF(VALUE(LEFT($E2583,5))&gt;50000,"",_xlfn.XLOOKUP(IF(VALUE(LEFT($E2583,2))&gt;9,VALUE(LEFT($E2583,2)),"0"&amp;VALUE(LEFT($E2583,2))),Sheet1!$E:$E,Sheet1!$F:$F)),"")</f>
        <v>新潟県</v>
      </c>
      <c r="G2583" s="4" t="str">
        <f t="shared" si="81"/>
        <v>公立</v>
      </c>
      <c r="H2583" s="7" t="str">
        <f>IF($D2583="上記以外の高等学校等",_xlfn.XLOOKUP(IF(VALUE(LEFT($E2583,2))&gt;10,VALUE(LEFT($E2583,2)),"0"&amp;VALUE(LEFT($E2583,2))),Sheet1!$E:$E,Sheet1!$F:$F)&amp;"所在の"&amp;$D2583,IF(OR($B2583=1,$B2583=2),$D2583&amp;$C2583,IF($B2583=3,$D2583&amp;"学校",IF($B2583=6,_xlfn.TEXTBEFORE($D2583,"高専")&amp;$C2583,IF($B2583=8,$C2583&amp;"（"&amp;$D2583&amp;"）",IF($B2583=9,$D2583,""))))))</f>
        <v>高田特別支援学校</v>
      </c>
    </row>
    <row r="2584" spans="1:8">
      <c r="A2584" s="4">
        <v>2</v>
      </c>
      <c r="B2584" s="7">
        <v>3</v>
      </c>
      <c r="C2584" s="7" t="str">
        <f t="shared" si="80"/>
        <v>特別支援学校</v>
      </c>
      <c r="D2584" s="7" t="s">
        <v>6635</v>
      </c>
      <c r="E2584" s="8" t="s">
        <v>6636</v>
      </c>
      <c r="F2584" s="4" t="str">
        <f>IFERROR(IF(VALUE(LEFT($E2584,5))&gt;50000,"",_xlfn.XLOOKUP(IF(VALUE(LEFT($E2584,2))&gt;9,VALUE(LEFT($E2584,2)),"0"&amp;VALUE(LEFT($E2584,2))),Sheet1!$E:$E,Sheet1!$F:$F)),"")</f>
        <v>新潟県</v>
      </c>
      <c r="G2584" s="4" t="str">
        <f t="shared" si="81"/>
        <v>公立</v>
      </c>
      <c r="H2584" s="7" t="str">
        <f>IF($D2584="上記以外の高等学校等",_xlfn.XLOOKUP(IF(VALUE(LEFT($E2584,2))&gt;10,VALUE(LEFT($E2584,2)),"0"&amp;VALUE(LEFT($E2584,2))),Sheet1!$E:$E,Sheet1!$F:$F)&amp;"所在の"&amp;$D2584,IF(OR($B2584=1,$B2584=2),$D2584&amp;$C2584,IF($B2584=3,$D2584&amp;"学校",IF($B2584=6,_xlfn.TEXTBEFORE($D2584,"高専")&amp;$C2584,IF($B2584=8,$C2584&amp;"（"&amp;$D2584&amp;"）",IF($B2584=9,$D2584,""))))))</f>
        <v>上越特別支援学校</v>
      </c>
    </row>
    <row r="2585" spans="1:8">
      <c r="A2585" s="4">
        <v>2</v>
      </c>
      <c r="B2585" s="7">
        <v>3</v>
      </c>
      <c r="C2585" s="7" t="str">
        <f t="shared" si="80"/>
        <v>特別支援学校</v>
      </c>
      <c r="D2585" s="7" t="s">
        <v>6633</v>
      </c>
      <c r="E2585" s="8" t="s">
        <v>6634</v>
      </c>
      <c r="F2585" s="4" t="str">
        <f>IFERROR(IF(VALUE(LEFT($E2585,5))&gt;50000,"",_xlfn.XLOOKUP(IF(VALUE(LEFT($E2585,2))&gt;9,VALUE(LEFT($E2585,2)),"0"&amp;VALUE(LEFT($E2585,2))),Sheet1!$E:$E,Sheet1!$F:$F)),"")</f>
        <v>新潟県</v>
      </c>
      <c r="G2585" s="4" t="str">
        <f t="shared" si="81"/>
        <v>公立</v>
      </c>
      <c r="H2585" s="7" t="str">
        <f>IF($D2585="上記以外の高等学校等",_xlfn.XLOOKUP(IF(VALUE(LEFT($E2585,2))&gt;10,VALUE(LEFT($E2585,2)),"0"&amp;VALUE(LEFT($E2585,2))),Sheet1!$E:$E,Sheet1!$F:$F)&amp;"所在の"&amp;$D2585,IF(OR($B2585=1,$B2585=2),$D2585&amp;$C2585,IF($B2585=3,$D2585&amp;"学校",IF($B2585=6,_xlfn.TEXTBEFORE($D2585,"高専")&amp;$C2585,IF($B2585=8,$C2585&amp;"（"&amp;$D2585&amp;"）",IF($B2585=9,$D2585,""))))))</f>
        <v>月ケ岡特別支援学校</v>
      </c>
    </row>
    <row r="2586" spans="1:8">
      <c r="A2586" s="4">
        <v>2</v>
      </c>
      <c r="B2586" s="7">
        <v>3</v>
      </c>
      <c r="C2586" s="7" t="str">
        <f t="shared" si="80"/>
        <v>特別支援学校</v>
      </c>
      <c r="D2586" s="7" t="s">
        <v>6631</v>
      </c>
      <c r="E2586" s="8" t="s">
        <v>6632</v>
      </c>
      <c r="F2586" s="4" t="str">
        <f>IFERROR(IF(VALUE(LEFT($E2586,5))&gt;50000,"",_xlfn.XLOOKUP(IF(VALUE(LEFT($E2586,2))&gt;9,VALUE(LEFT($E2586,2)),"0"&amp;VALUE(LEFT($E2586,2))),Sheet1!$E:$E,Sheet1!$F:$F)),"")</f>
        <v>新潟県</v>
      </c>
      <c r="G2586" s="4" t="str">
        <f t="shared" si="81"/>
        <v>公立</v>
      </c>
      <c r="H2586" s="7" t="str">
        <f>IF($D2586="上記以外の高等学校等",_xlfn.XLOOKUP(IF(VALUE(LEFT($E2586,2))&gt;10,VALUE(LEFT($E2586,2)),"0"&amp;VALUE(LEFT($E2586,2))),Sheet1!$E:$E,Sheet1!$F:$F)&amp;"所在の"&amp;$D2586,IF(OR($B2586=1,$B2586=2),$D2586&amp;$C2586,IF($B2586=3,$D2586&amp;"学校",IF($B2586=6,_xlfn.TEXTBEFORE($D2586,"高専")&amp;$C2586,IF($B2586=8,$C2586&amp;"（"&amp;$D2586&amp;"）",IF($B2586=9,$D2586,""))))))</f>
        <v>村上特別支援学校</v>
      </c>
    </row>
    <row r="2587" spans="1:8">
      <c r="A2587" s="4">
        <v>2</v>
      </c>
      <c r="B2587" s="7">
        <v>3</v>
      </c>
      <c r="C2587" s="7" t="str">
        <f t="shared" si="80"/>
        <v>特別支援学校</v>
      </c>
      <c r="D2587" s="7" t="s">
        <v>6629</v>
      </c>
      <c r="E2587" s="8" t="s">
        <v>6630</v>
      </c>
      <c r="F2587" s="4" t="str">
        <f>IFERROR(IF(VALUE(LEFT($E2587,5))&gt;50000,"",_xlfn.XLOOKUP(IF(VALUE(LEFT($E2587,2))&gt;9,VALUE(LEFT($E2587,2)),"0"&amp;VALUE(LEFT($E2587,2))),Sheet1!$E:$E,Sheet1!$F:$F)),"")</f>
        <v>新潟県</v>
      </c>
      <c r="G2587" s="4" t="str">
        <f t="shared" si="81"/>
        <v>公立</v>
      </c>
      <c r="H2587" s="7" t="str">
        <f>IF($D2587="上記以外の高等学校等",_xlfn.XLOOKUP(IF(VALUE(LEFT($E2587,2))&gt;10,VALUE(LEFT($E2587,2)),"0"&amp;VALUE(LEFT($E2587,2))),Sheet1!$E:$E,Sheet1!$F:$F)&amp;"所在の"&amp;$D2587,IF(OR($B2587=1,$B2587=2),$D2587&amp;$C2587,IF($B2587=3,$D2587&amp;"学校",IF($B2587=6,_xlfn.TEXTBEFORE($D2587,"高専")&amp;$C2587,IF($B2587=8,$C2587&amp;"（"&amp;$D2587&amp;"）",IF($B2587=9,$D2587,""))))))</f>
        <v>江南高等特別支援学校</v>
      </c>
    </row>
    <row r="2588" spans="1:8">
      <c r="A2588" s="4">
        <v>7</v>
      </c>
      <c r="B2588" s="7">
        <v>1</v>
      </c>
      <c r="C2588" s="7" t="str">
        <f t="shared" si="80"/>
        <v>高等学校</v>
      </c>
      <c r="D2588" s="7" t="s">
        <v>6627</v>
      </c>
      <c r="E2588" s="8" t="s">
        <v>6628</v>
      </c>
      <c r="F2588" s="4" t="str">
        <f>IFERROR(IF(VALUE(LEFT($E2588,5))&gt;50000,"",_xlfn.XLOOKUP(IF(VALUE(LEFT($E2588,2))&gt;9,VALUE(LEFT($E2588,2)),"0"&amp;VALUE(LEFT($E2588,2))),Sheet1!$E:$E,Sheet1!$F:$F)),"")</f>
        <v>新潟県</v>
      </c>
      <c r="G2588" s="4" t="str">
        <f t="shared" si="81"/>
        <v>私立</v>
      </c>
      <c r="H2588" s="7" t="str">
        <f>IF($D2588="上記以外の高等学校等",_xlfn.XLOOKUP(IF(VALUE(LEFT($E2588,2))&gt;10,VALUE(LEFT($E2588,2)),"0"&amp;VALUE(LEFT($E2588,2))),Sheet1!$E:$E,Sheet1!$F:$F)&amp;"所在の"&amp;$D2588,IF(OR($B2588=1,$B2588=2),$D2588&amp;$C2588,IF($B2588=3,$D2588&amp;"学校",IF($B2588=6,_xlfn.TEXTBEFORE($D2588,"高専")&amp;$C2588,IF($B2588=8,$C2588&amp;"（"&amp;$D2588&amp;"）",IF($B2588=9,$D2588,""))))))</f>
        <v>新潟明訓高等学校</v>
      </c>
    </row>
    <row r="2589" spans="1:8">
      <c r="A2589" s="4">
        <v>7</v>
      </c>
      <c r="B2589" s="7">
        <v>1</v>
      </c>
      <c r="C2589" s="7" t="str">
        <f t="shared" si="80"/>
        <v>高等学校</v>
      </c>
      <c r="D2589" s="7" t="s">
        <v>6625</v>
      </c>
      <c r="E2589" s="8" t="s">
        <v>6626</v>
      </c>
      <c r="F2589" s="4" t="str">
        <f>IFERROR(IF(VALUE(LEFT($E2589,5))&gt;50000,"",_xlfn.XLOOKUP(IF(VALUE(LEFT($E2589,2))&gt;9,VALUE(LEFT($E2589,2)),"0"&amp;VALUE(LEFT($E2589,2))),Sheet1!$E:$E,Sheet1!$F:$F)),"")</f>
        <v>新潟県</v>
      </c>
      <c r="G2589" s="4" t="str">
        <f t="shared" si="81"/>
        <v>私立</v>
      </c>
      <c r="H2589" s="7" t="str">
        <f>IF($D2589="上記以外の高等学校等",_xlfn.XLOOKUP(IF(VALUE(LEFT($E2589,2))&gt;10,VALUE(LEFT($E2589,2)),"0"&amp;VALUE(LEFT($E2589,2))),Sheet1!$E:$E,Sheet1!$F:$F)&amp;"所在の"&amp;$D2589,IF(OR($B2589=1,$B2589=2),$D2589&amp;$C2589,IF($B2589=3,$D2589&amp;"学校",IF($B2589=6,_xlfn.TEXTBEFORE($D2589,"高専")&amp;$C2589,IF($B2589=8,$C2589&amp;"（"&amp;$D2589&amp;"）",IF($B2589=9,$D2589,""))))))</f>
        <v>新潟青陵高等学校</v>
      </c>
    </row>
    <row r="2590" spans="1:8">
      <c r="A2590" s="4">
        <v>7</v>
      </c>
      <c r="B2590" s="7">
        <v>1</v>
      </c>
      <c r="C2590" s="7" t="str">
        <f t="shared" si="80"/>
        <v>高等学校</v>
      </c>
      <c r="D2590" s="7" t="s">
        <v>6623</v>
      </c>
      <c r="E2590" s="8" t="s">
        <v>6624</v>
      </c>
      <c r="F2590" s="4" t="str">
        <f>IFERROR(IF(VALUE(LEFT($E2590,5))&gt;50000,"",_xlfn.XLOOKUP(IF(VALUE(LEFT($E2590,2))&gt;9,VALUE(LEFT($E2590,2)),"0"&amp;VALUE(LEFT($E2590,2))),Sheet1!$E:$E,Sheet1!$F:$F)),"")</f>
        <v>新潟県</v>
      </c>
      <c r="G2590" s="4" t="str">
        <f t="shared" si="81"/>
        <v>私立</v>
      </c>
      <c r="H2590" s="7" t="str">
        <f>IF($D2590="上記以外の高等学校等",_xlfn.XLOOKUP(IF(VALUE(LEFT($E2590,2))&gt;10,VALUE(LEFT($E2590,2)),"0"&amp;VALUE(LEFT($E2590,2))),Sheet1!$E:$E,Sheet1!$F:$F)&amp;"所在の"&amp;$D2590,IF(OR($B2590=1,$B2590=2),$D2590&amp;$C2590,IF($B2590=3,$D2590&amp;"学校",IF($B2590=6,_xlfn.TEXTBEFORE($D2590,"高専")&amp;$C2590,IF($B2590=8,$C2590&amp;"（"&amp;$D2590&amp;"）",IF($B2590=9,$D2590,""))))))</f>
        <v>北越高等学校</v>
      </c>
    </row>
    <row r="2591" spans="1:8">
      <c r="A2591" s="4">
        <v>7</v>
      </c>
      <c r="B2591" s="7">
        <v>1</v>
      </c>
      <c r="C2591" s="7" t="str">
        <f t="shared" si="80"/>
        <v>高等学校</v>
      </c>
      <c r="D2591" s="7" t="s">
        <v>6621</v>
      </c>
      <c r="E2591" s="8" t="s">
        <v>6622</v>
      </c>
      <c r="F2591" s="4" t="str">
        <f>IFERROR(IF(VALUE(LEFT($E2591,5))&gt;50000,"",_xlfn.XLOOKUP(IF(VALUE(LEFT($E2591,2))&gt;9,VALUE(LEFT($E2591,2)),"0"&amp;VALUE(LEFT($E2591,2))),Sheet1!$E:$E,Sheet1!$F:$F)),"")</f>
        <v>新潟県</v>
      </c>
      <c r="G2591" s="4" t="str">
        <f t="shared" si="81"/>
        <v>私立</v>
      </c>
      <c r="H2591" s="7" t="str">
        <f>IF($D2591="上記以外の高等学校等",_xlfn.XLOOKUP(IF(VALUE(LEFT($E2591,2))&gt;10,VALUE(LEFT($E2591,2)),"0"&amp;VALUE(LEFT($E2591,2))),Sheet1!$E:$E,Sheet1!$F:$F)&amp;"所在の"&amp;$D2591,IF(OR($B2591=1,$B2591=2),$D2591&amp;$C2591,IF($B2591=3,$D2591&amp;"学校",IF($B2591=6,_xlfn.TEXTBEFORE($D2591,"高専")&amp;$C2591,IF($B2591=8,$C2591&amp;"（"&amp;$D2591&amp;"）",IF($B2591=9,$D2591,""))))))</f>
        <v>中越高等学校</v>
      </c>
    </row>
    <row r="2592" spans="1:8">
      <c r="A2592" s="4">
        <v>7</v>
      </c>
      <c r="B2592" s="7">
        <v>1</v>
      </c>
      <c r="C2592" s="7" t="str">
        <f t="shared" si="80"/>
        <v>高等学校</v>
      </c>
      <c r="D2592" s="7" t="s">
        <v>6619</v>
      </c>
      <c r="E2592" s="8" t="s">
        <v>6620</v>
      </c>
      <c r="F2592" s="4" t="str">
        <f>IFERROR(IF(VALUE(LEFT($E2592,5))&gt;50000,"",_xlfn.XLOOKUP(IF(VALUE(LEFT($E2592,2))&gt;9,VALUE(LEFT($E2592,2)),"0"&amp;VALUE(LEFT($E2592,2))),Sheet1!$E:$E,Sheet1!$F:$F)),"")</f>
        <v>新潟県</v>
      </c>
      <c r="G2592" s="4" t="str">
        <f t="shared" si="81"/>
        <v>私立</v>
      </c>
      <c r="H2592" s="7" t="str">
        <f>IF($D2592="上記以外の高等学校等",_xlfn.XLOOKUP(IF(VALUE(LEFT($E2592,2))&gt;10,VALUE(LEFT($E2592,2)),"0"&amp;VALUE(LEFT($E2592,2))),Sheet1!$E:$E,Sheet1!$F:$F)&amp;"所在の"&amp;$D2592,IF(OR($B2592=1,$B2592=2),$D2592&amp;$C2592,IF($B2592=3,$D2592&amp;"学校",IF($B2592=6,_xlfn.TEXTBEFORE($D2592,"高専")&amp;$C2592,IF($B2592=8,$C2592&amp;"（"&amp;$D2592&amp;"）",IF($B2592=9,$D2592,""))))))</f>
        <v>帝京長岡高等学校</v>
      </c>
    </row>
    <row r="2593" spans="1:8">
      <c r="A2593" s="4">
        <v>7</v>
      </c>
      <c r="B2593" s="7">
        <v>1</v>
      </c>
      <c r="C2593" s="7" t="str">
        <f t="shared" si="80"/>
        <v>高等学校</v>
      </c>
      <c r="D2593" s="7" t="s">
        <v>6617</v>
      </c>
      <c r="E2593" s="8" t="s">
        <v>6618</v>
      </c>
      <c r="F2593" s="4" t="str">
        <f>IFERROR(IF(VALUE(LEFT($E2593,5))&gt;50000,"",_xlfn.XLOOKUP(IF(VALUE(LEFT($E2593,2))&gt;9,VALUE(LEFT($E2593,2)),"0"&amp;VALUE(LEFT($E2593,2))),Sheet1!$E:$E,Sheet1!$F:$F)),"")</f>
        <v>新潟県</v>
      </c>
      <c r="G2593" s="4" t="str">
        <f t="shared" si="81"/>
        <v>私立</v>
      </c>
      <c r="H2593" s="7" t="str">
        <f>IF($D2593="上記以外の高等学校等",_xlfn.XLOOKUP(IF(VALUE(LEFT($E2593,2))&gt;10,VALUE(LEFT($E2593,2)),"0"&amp;VALUE(LEFT($E2593,2))),Sheet1!$E:$E,Sheet1!$F:$F)&amp;"所在の"&amp;$D2593,IF(OR($B2593=1,$B2593=2),$D2593&amp;$C2593,IF($B2593=3,$D2593&amp;"学校",IF($B2593=6,_xlfn.TEXTBEFORE($D2593,"高専")&amp;$C2593,IF($B2593=8,$C2593&amp;"（"&amp;$D2593&amp;"）",IF($B2593=9,$D2593,""))))))</f>
        <v>上越高等学校</v>
      </c>
    </row>
    <row r="2594" spans="1:8">
      <c r="A2594" s="4">
        <v>7</v>
      </c>
      <c r="B2594" s="7">
        <v>1</v>
      </c>
      <c r="C2594" s="7" t="str">
        <f t="shared" si="80"/>
        <v>高等学校</v>
      </c>
      <c r="D2594" s="7" t="s">
        <v>6615</v>
      </c>
      <c r="E2594" s="8" t="s">
        <v>6616</v>
      </c>
      <c r="F2594" s="4" t="str">
        <f>IFERROR(IF(VALUE(LEFT($E2594,5))&gt;50000,"",_xlfn.XLOOKUP(IF(VALUE(LEFT($E2594,2))&gt;9,VALUE(LEFT($E2594,2)),"0"&amp;VALUE(LEFT($E2594,2))),Sheet1!$E:$E,Sheet1!$F:$F)),"")</f>
        <v>新潟県</v>
      </c>
      <c r="G2594" s="4" t="str">
        <f t="shared" si="81"/>
        <v>私立</v>
      </c>
      <c r="H2594" s="7" t="str">
        <f>IF($D2594="上記以外の高等学校等",_xlfn.XLOOKUP(IF(VALUE(LEFT($E2594,2))&gt;10,VALUE(LEFT($E2594,2)),"0"&amp;VALUE(LEFT($E2594,2))),Sheet1!$E:$E,Sheet1!$F:$F)&amp;"所在の"&amp;$D2594,IF(OR($B2594=1,$B2594=2),$D2594&amp;$C2594,IF($B2594=3,$D2594&amp;"学校",IF($B2594=6,_xlfn.TEXTBEFORE($D2594,"高専")&amp;$C2594,IF($B2594=8,$C2594&amp;"（"&amp;$D2594&amp;"）",IF($B2594=9,$D2594,""))))))</f>
        <v>加茂暁星高等学校</v>
      </c>
    </row>
    <row r="2595" spans="1:8">
      <c r="A2595" s="4">
        <v>7</v>
      </c>
      <c r="B2595" s="7">
        <v>1</v>
      </c>
      <c r="C2595" s="7" t="str">
        <f t="shared" si="80"/>
        <v>高等学校</v>
      </c>
      <c r="D2595" s="7" t="s">
        <v>6613</v>
      </c>
      <c r="E2595" s="8" t="s">
        <v>6614</v>
      </c>
      <c r="F2595" s="4" t="str">
        <f>IFERROR(IF(VALUE(LEFT($E2595,5))&gt;50000,"",_xlfn.XLOOKUP(IF(VALUE(LEFT($E2595,2))&gt;9,VALUE(LEFT($E2595,2)),"0"&amp;VALUE(LEFT($E2595,2))),Sheet1!$E:$E,Sheet1!$F:$F)),"")</f>
        <v>新潟県</v>
      </c>
      <c r="G2595" s="4" t="str">
        <f t="shared" si="81"/>
        <v>私立</v>
      </c>
      <c r="H2595" s="7" t="str">
        <f>IF($D2595="上記以外の高等学校等",_xlfn.XLOOKUP(IF(VALUE(LEFT($E2595,2))&gt;10,VALUE(LEFT($E2595,2)),"0"&amp;VALUE(LEFT($E2595,2))),Sheet1!$E:$E,Sheet1!$F:$F)&amp;"所在の"&amp;$D2595,IF(OR($B2595=1,$B2595=2),$D2595&amp;$C2595,IF($B2595=3,$D2595&amp;"学校",IF($B2595=6,_xlfn.TEXTBEFORE($D2595,"高専")&amp;$C2595,IF($B2595=8,$C2595&amp;"（"&amp;$D2595&amp;"）",IF($B2595=9,$D2595,""))))))</f>
        <v>新発田中央高等学校</v>
      </c>
    </row>
    <row r="2596" spans="1:8">
      <c r="A2596" s="4">
        <v>7</v>
      </c>
      <c r="B2596" s="7">
        <v>1</v>
      </c>
      <c r="C2596" s="7" t="str">
        <f t="shared" si="80"/>
        <v>高等学校</v>
      </c>
      <c r="D2596" s="7" t="s">
        <v>6611</v>
      </c>
      <c r="E2596" s="8" t="s">
        <v>6612</v>
      </c>
      <c r="F2596" s="4" t="str">
        <f>IFERROR(IF(VALUE(LEFT($E2596,5))&gt;50000,"",_xlfn.XLOOKUP(IF(VALUE(LEFT($E2596,2))&gt;9,VALUE(LEFT($E2596,2)),"0"&amp;VALUE(LEFT($E2596,2))),Sheet1!$E:$E,Sheet1!$F:$F)),"")</f>
        <v>新潟県</v>
      </c>
      <c r="G2596" s="4" t="str">
        <f t="shared" si="81"/>
        <v>私立</v>
      </c>
      <c r="H2596" s="7" t="str">
        <f>IF($D2596="上記以外の高等学校等",_xlfn.XLOOKUP(IF(VALUE(LEFT($E2596,2))&gt;10,VALUE(LEFT($E2596,2)),"0"&amp;VALUE(LEFT($E2596,2))),Sheet1!$E:$E,Sheet1!$F:$F)&amp;"所在の"&amp;$D2596,IF(OR($B2596=1,$B2596=2),$D2596&amp;$C2596,IF($B2596=3,$D2596&amp;"学校",IF($B2596=6,_xlfn.TEXTBEFORE($D2596,"高専")&amp;$C2596,IF($B2596=8,$C2596&amp;"（"&amp;$D2596&amp;"）",IF($B2596=9,$D2596,""))))))</f>
        <v>新潟産業大学附属高等学校</v>
      </c>
    </row>
    <row r="2597" spans="1:8">
      <c r="A2597" s="4">
        <v>7</v>
      </c>
      <c r="B2597" s="7">
        <v>1</v>
      </c>
      <c r="C2597" s="7" t="str">
        <f t="shared" si="80"/>
        <v>高等学校</v>
      </c>
      <c r="D2597" s="7" t="s">
        <v>6609</v>
      </c>
      <c r="E2597" s="8" t="s">
        <v>6610</v>
      </c>
      <c r="F2597" s="4" t="str">
        <f>IFERROR(IF(VALUE(LEFT($E2597,5))&gt;50000,"",_xlfn.XLOOKUP(IF(VALUE(LEFT($E2597,2))&gt;9,VALUE(LEFT($E2597,2)),"0"&amp;VALUE(LEFT($E2597,2))),Sheet1!$E:$E,Sheet1!$F:$F)),"")</f>
        <v>新潟県</v>
      </c>
      <c r="G2597" s="4" t="str">
        <f t="shared" si="81"/>
        <v>私立</v>
      </c>
      <c r="H2597" s="7" t="str">
        <f>IF($D2597="上記以外の高等学校等",_xlfn.XLOOKUP(IF(VALUE(LEFT($E2597,2))&gt;10,VALUE(LEFT($E2597,2)),"0"&amp;VALUE(LEFT($E2597,2))),Sheet1!$E:$E,Sheet1!$F:$F)&amp;"所在の"&amp;$D2597,IF(OR($B2597=1,$B2597=2),$D2597&amp;$C2597,IF($B2597=3,$D2597&amp;"学校",IF($B2597=6,_xlfn.TEXTBEFORE($D2597,"高専")&amp;$C2597,IF($B2597=8,$C2597&amp;"（"&amp;$D2597&amp;"）",IF($B2597=9,$D2597,""))))))</f>
        <v>新潟清心女子高等学校</v>
      </c>
    </row>
    <row r="2598" spans="1:8">
      <c r="A2598" s="4">
        <v>7</v>
      </c>
      <c r="B2598" s="7">
        <v>1</v>
      </c>
      <c r="C2598" s="7" t="str">
        <f t="shared" si="80"/>
        <v>高等学校</v>
      </c>
      <c r="D2598" s="7" t="s">
        <v>6607</v>
      </c>
      <c r="E2598" s="8" t="s">
        <v>6608</v>
      </c>
      <c r="F2598" s="4" t="str">
        <f>IFERROR(IF(VALUE(LEFT($E2598,5))&gt;50000,"",_xlfn.XLOOKUP(IF(VALUE(LEFT($E2598,2))&gt;9,VALUE(LEFT($E2598,2)),"0"&amp;VALUE(LEFT($E2598,2))),Sheet1!$E:$E,Sheet1!$F:$F)),"")</f>
        <v>新潟県</v>
      </c>
      <c r="G2598" s="4" t="str">
        <f t="shared" si="81"/>
        <v>私立</v>
      </c>
      <c r="H2598" s="7" t="str">
        <f>IF($D2598="上記以外の高等学校等",_xlfn.XLOOKUP(IF(VALUE(LEFT($E2598,2))&gt;10,VALUE(LEFT($E2598,2)),"0"&amp;VALUE(LEFT($E2598,2))),Sheet1!$E:$E,Sheet1!$F:$F)&amp;"所在の"&amp;$D2598,IF(OR($B2598=1,$B2598=2),$D2598&amp;$C2598,IF($B2598=3,$D2598&amp;"学校",IF($B2598=6,_xlfn.TEXTBEFORE($D2598,"高専")&amp;$C2598,IF($B2598=8,$C2598&amp;"（"&amp;$D2598&amp;"）",IF($B2598=9,$D2598,""))))))</f>
        <v>敬和学園高等学校</v>
      </c>
    </row>
    <row r="2599" spans="1:8">
      <c r="A2599" s="4">
        <v>7</v>
      </c>
      <c r="B2599" s="7">
        <v>1</v>
      </c>
      <c r="C2599" s="7" t="str">
        <f t="shared" si="80"/>
        <v>高等学校</v>
      </c>
      <c r="D2599" s="7" t="s">
        <v>6605</v>
      </c>
      <c r="E2599" s="8" t="s">
        <v>6606</v>
      </c>
      <c r="F2599" s="4" t="str">
        <f>IFERROR(IF(VALUE(LEFT($E2599,5))&gt;50000,"",_xlfn.XLOOKUP(IF(VALUE(LEFT($E2599,2))&gt;9,VALUE(LEFT($E2599,2)),"0"&amp;VALUE(LEFT($E2599,2))),Sheet1!$E:$E,Sheet1!$F:$F)),"")</f>
        <v>新潟県</v>
      </c>
      <c r="G2599" s="4" t="str">
        <f t="shared" si="81"/>
        <v>私立</v>
      </c>
      <c r="H2599" s="7" t="str">
        <f>IF($D2599="上記以外の高等学校等",_xlfn.XLOOKUP(IF(VALUE(LEFT($E2599,2))&gt;10,VALUE(LEFT($E2599,2)),"0"&amp;VALUE(LEFT($E2599,2))),Sheet1!$E:$E,Sheet1!$F:$F)&amp;"所在の"&amp;$D2599,IF(OR($B2599=1,$B2599=2),$D2599&amp;$C2599,IF($B2599=3,$D2599&amp;"学校",IF($B2599=6,_xlfn.TEXTBEFORE($D2599,"高専")&amp;$C2599,IF($B2599=8,$C2599&amp;"（"&amp;$D2599&amp;"）",IF($B2599=9,$D2599,""))))))</f>
        <v>関根学園高等学校</v>
      </c>
    </row>
    <row r="2600" spans="1:8">
      <c r="A2600" s="4">
        <v>7</v>
      </c>
      <c r="B2600" s="7">
        <v>1</v>
      </c>
      <c r="C2600" s="7" t="str">
        <f t="shared" si="80"/>
        <v>高等学校</v>
      </c>
      <c r="D2600" s="7" t="s">
        <v>6603</v>
      </c>
      <c r="E2600" s="8" t="s">
        <v>6604</v>
      </c>
      <c r="F2600" s="4" t="str">
        <f>IFERROR(IF(VALUE(LEFT($E2600,5))&gt;50000,"",_xlfn.XLOOKUP(IF(VALUE(LEFT($E2600,2))&gt;9,VALUE(LEFT($E2600,2)),"0"&amp;VALUE(LEFT($E2600,2))),Sheet1!$E:$E,Sheet1!$F:$F)),"")</f>
        <v>新潟県</v>
      </c>
      <c r="G2600" s="4" t="str">
        <f t="shared" si="81"/>
        <v>私立</v>
      </c>
      <c r="H2600" s="7" t="str">
        <f>IF($D2600="上記以外の高等学校等",_xlfn.XLOOKUP(IF(VALUE(LEFT($E2600,2))&gt;10,VALUE(LEFT($E2600,2)),"0"&amp;VALUE(LEFT($E2600,2))),Sheet1!$E:$E,Sheet1!$F:$F)&amp;"所在の"&amp;$D2600,IF(OR($B2600=1,$B2600=2),$D2600&amp;$C2600,IF($B2600=3,$D2600&amp;"学校",IF($B2600=6,_xlfn.TEXTBEFORE($D2600,"高専")&amp;$C2600,IF($B2600=8,$C2600&amp;"（"&amp;$D2600&amp;"）",IF($B2600=9,$D2600,""))))))</f>
        <v>新潟第一高等学校</v>
      </c>
    </row>
    <row r="2601" spans="1:8">
      <c r="A2601" s="4">
        <v>7</v>
      </c>
      <c r="B2601" s="7">
        <v>1</v>
      </c>
      <c r="C2601" s="7" t="str">
        <f t="shared" si="80"/>
        <v>高等学校</v>
      </c>
      <c r="D2601" s="7" t="s">
        <v>6601</v>
      </c>
      <c r="E2601" s="8" t="s">
        <v>6602</v>
      </c>
      <c r="F2601" s="4" t="str">
        <f>IFERROR(IF(VALUE(LEFT($E2601,5))&gt;50000,"",_xlfn.XLOOKUP(IF(VALUE(LEFT($E2601,2))&gt;9,VALUE(LEFT($E2601,2)),"0"&amp;VALUE(LEFT($E2601,2))),Sheet1!$E:$E,Sheet1!$F:$F)),"")</f>
        <v>新潟県</v>
      </c>
      <c r="G2601" s="4" t="str">
        <f t="shared" si="81"/>
        <v>私立</v>
      </c>
      <c r="H2601" s="7" t="str">
        <f>IF($D2601="上記以外の高等学校等",_xlfn.XLOOKUP(IF(VALUE(LEFT($E2601,2))&gt;10,VALUE(LEFT($E2601,2)),"0"&amp;VALUE(LEFT($E2601,2))),Sheet1!$E:$E,Sheet1!$F:$F)&amp;"所在の"&amp;$D2601,IF(OR($B2601=1,$B2601=2),$D2601&amp;$C2601,IF($B2601=3,$D2601&amp;"学校",IF($B2601=6,_xlfn.TEXTBEFORE($D2601,"高専")&amp;$C2601,IF($B2601=8,$C2601&amp;"（"&amp;$D2601&amp;"）",IF($B2601=9,$D2601,""))))))</f>
        <v>東京学館新潟高等学校</v>
      </c>
    </row>
    <row r="2602" spans="1:8">
      <c r="A2602" s="4">
        <v>7</v>
      </c>
      <c r="B2602" s="7">
        <v>1</v>
      </c>
      <c r="C2602" s="7" t="str">
        <f t="shared" si="80"/>
        <v>高等学校</v>
      </c>
      <c r="D2602" s="7" t="s">
        <v>6599</v>
      </c>
      <c r="E2602" s="8" t="s">
        <v>6600</v>
      </c>
      <c r="F2602" s="4" t="str">
        <f>IFERROR(IF(VALUE(LEFT($E2602,5))&gt;50000,"",_xlfn.XLOOKUP(IF(VALUE(LEFT($E2602,2))&gt;9,VALUE(LEFT($E2602,2)),"0"&amp;VALUE(LEFT($E2602,2))),Sheet1!$E:$E,Sheet1!$F:$F)),"")</f>
        <v>新潟県</v>
      </c>
      <c r="G2602" s="4" t="str">
        <f t="shared" si="81"/>
        <v>私立</v>
      </c>
      <c r="H2602" s="7" t="str">
        <f>IF($D2602="上記以外の高等学校等",_xlfn.XLOOKUP(IF(VALUE(LEFT($E2602,2))&gt;10,VALUE(LEFT($E2602,2)),"0"&amp;VALUE(LEFT($E2602,2))),Sheet1!$E:$E,Sheet1!$F:$F)&amp;"所在の"&amp;$D2602,IF(OR($B2602=1,$B2602=2),$D2602&amp;$C2602,IF($B2602=3,$D2602&amp;"学校",IF($B2602=6,_xlfn.TEXTBEFORE($D2602,"高専")&amp;$C2602,IF($B2602=8,$C2602&amp;"（"&amp;$D2602&amp;"）",IF($B2602=9,$D2602,""))))))</f>
        <v>日本文理高等学校</v>
      </c>
    </row>
    <row r="2603" spans="1:8">
      <c r="A2603" s="4">
        <v>7</v>
      </c>
      <c r="B2603" s="7">
        <v>1</v>
      </c>
      <c r="C2603" s="7" t="str">
        <f t="shared" si="80"/>
        <v>高等学校</v>
      </c>
      <c r="D2603" s="7" t="s">
        <v>6597</v>
      </c>
      <c r="E2603" s="8" t="s">
        <v>6598</v>
      </c>
      <c r="F2603" s="4" t="str">
        <f>IFERROR(IF(VALUE(LEFT($E2603,5))&gt;50000,"",_xlfn.XLOOKUP(IF(VALUE(LEFT($E2603,2))&gt;9,VALUE(LEFT($E2603,2)),"0"&amp;VALUE(LEFT($E2603,2))),Sheet1!$E:$E,Sheet1!$F:$F)),"")</f>
        <v>新潟県</v>
      </c>
      <c r="G2603" s="4" t="str">
        <f t="shared" si="81"/>
        <v>私立</v>
      </c>
      <c r="H2603" s="7" t="str">
        <f>IF($D2603="上記以外の高等学校等",_xlfn.XLOOKUP(IF(VALUE(LEFT($E2603,2))&gt;10,VALUE(LEFT($E2603,2)),"0"&amp;VALUE(LEFT($E2603,2))),Sheet1!$E:$E,Sheet1!$F:$F)&amp;"所在の"&amp;$D2603,IF(OR($B2603=1,$B2603=2),$D2603&amp;$C2603,IF($B2603=3,$D2603&amp;"学校",IF($B2603=6,_xlfn.TEXTBEFORE($D2603,"高専")&amp;$C2603,IF($B2603=8,$C2603&amp;"（"&amp;$D2603&amp;"）",IF($B2603=9,$D2603,""))))))</f>
        <v>開志学園高等学校</v>
      </c>
    </row>
    <row r="2604" spans="1:8">
      <c r="A2604" s="4">
        <v>7</v>
      </c>
      <c r="B2604" s="7">
        <v>1</v>
      </c>
      <c r="C2604" s="7" t="str">
        <f t="shared" si="80"/>
        <v>高等学校</v>
      </c>
      <c r="D2604" s="7" t="s">
        <v>6595</v>
      </c>
      <c r="E2604" s="8" t="s">
        <v>6596</v>
      </c>
      <c r="F2604" s="4" t="str">
        <f>IFERROR(IF(VALUE(LEFT($E2604,5))&gt;50000,"",_xlfn.XLOOKUP(IF(VALUE(LEFT($E2604,2))&gt;9,VALUE(LEFT($E2604,2)),"0"&amp;VALUE(LEFT($E2604,2))),Sheet1!$E:$E,Sheet1!$F:$F)),"")</f>
        <v>新潟県</v>
      </c>
      <c r="G2604" s="4" t="str">
        <f t="shared" si="81"/>
        <v>私立</v>
      </c>
      <c r="H2604" s="7" t="str">
        <f>IF($D2604="上記以外の高等学校等",_xlfn.XLOOKUP(IF(VALUE(LEFT($E2604,2))&gt;10,VALUE(LEFT($E2604,2)),"0"&amp;VALUE(LEFT($E2604,2))),Sheet1!$E:$E,Sheet1!$F:$F)&amp;"所在の"&amp;$D2604,IF(OR($B2604=1,$B2604=2),$D2604&amp;$C2604,IF($B2604=3,$D2604&amp;"学校",IF($B2604=6,_xlfn.TEXTBEFORE($D2604,"高専")&amp;$C2604,IF($B2604=8,$C2604&amp;"（"&amp;$D2604&amp;"）",IF($B2604=9,$D2604,""))))))</f>
        <v>創進学園高等学校</v>
      </c>
    </row>
    <row r="2605" spans="1:8">
      <c r="A2605" s="4">
        <v>7</v>
      </c>
      <c r="B2605" s="7">
        <v>1</v>
      </c>
      <c r="C2605" s="7" t="str">
        <f t="shared" si="80"/>
        <v>高等学校</v>
      </c>
      <c r="D2605" s="7" t="s">
        <v>6593</v>
      </c>
      <c r="E2605" s="8" t="s">
        <v>6594</v>
      </c>
      <c r="F2605" s="4" t="str">
        <f>IFERROR(IF(VALUE(LEFT($E2605,5))&gt;50000,"",_xlfn.XLOOKUP(IF(VALUE(LEFT($E2605,2))&gt;9,VALUE(LEFT($E2605,2)),"0"&amp;VALUE(LEFT($E2605,2))),Sheet1!$E:$E,Sheet1!$F:$F)),"")</f>
        <v>新潟県</v>
      </c>
      <c r="G2605" s="4" t="str">
        <f t="shared" si="81"/>
        <v>私立</v>
      </c>
      <c r="H2605" s="7" t="str">
        <f>IF($D2605="上記以外の高等学校等",_xlfn.XLOOKUP(IF(VALUE(LEFT($E2605,2))&gt;10,VALUE(LEFT($E2605,2)),"0"&amp;VALUE(LEFT($E2605,2))),Sheet1!$E:$E,Sheet1!$F:$F)&amp;"所在の"&amp;$D2605,IF(OR($B2605=1,$B2605=2),$D2605&amp;$C2605,IF($B2605=3,$D2605&amp;"学校",IF($B2605=6,_xlfn.TEXTBEFORE($D2605,"高専")&amp;$C2605,IF($B2605=8,$C2605&amp;"（"&amp;$D2605&amp;"）",IF($B2605=9,$D2605,""))))))</f>
        <v>新潟英智高等学校</v>
      </c>
    </row>
    <row r="2606" spans="1:8">
      <c r="A2606" s="4">
        <v>7</v>
      </c>
      <c r="B2606" s="7">
        <v>1</v>
      </c>
      <c r="C2606" s="7" t="str">
        <f t="shared" si="80"/>
        <v>高等学校</v>
      </c>
      <c r="D2606" s="7" t="s">
        <v>6591</v>
      </c>
      <c r="E2606" s="8" t="s">
        <v>6592</v>
      </c>
      <c r="F2606" s="4" t="str">
        <f>IFERROR(IF(VALUE(LEFT($E2606,5))&gt;50000,"",_xlfn.XLOOKUP(IF(VALUE(LEFT($E2606,2))&gt;9,VALUE(LEFT($E2606,2)),"0"&amp;VALUE(LEFT($E2606,2))),Sheet1!$E:$E,Sheet1!$F:$F)),"")</f>
        <v>新潟県</v>
      </c>
      <c r="G2606" s="4" t="str">
        <f t="shared" si="81"/>
        <v>私立</v>
      </c>
      <c r="H2606" s="7" t="str">
        <f>IF($D2606="上記以外の高等学校等",_xlfn.XLOOKUP(IF(VALUE(LEFT($E2606,2))&gt;10,VALUE(LEFT($E2606,2)),"0"&amp;VALUE(LEFT($E2606,2))),Sheet1!$E:$E,Sheet1!$F:$F)&amp;"所在の"&amp;$D2606,IF(OR($B2606=1,$B2606=2),$D2606&amp;$C2606,IF($B2606=3,$D2606&amp;"学校",IF($B2606=6,_xlfn.TEXTBEFORE($D2606,"高専")&amp;$C2606,IF($B2606=8,$C2606&amp;"（"&amp;$D2606&amp;"）",IF($B2606=9,$D2606,""))))))</f>
        <v>開志国際高等学校</v>
      </c>
    </row>
    <row r="2607" spans="1:8">
      <c r="A2607" s="4">
        <v>7</v>
      </c>
      <c r="B2607" s="7">
        <v>1</v>
      </c>
      <c r="C2607" s="7" t="str">
        <f t="shared" si="80"/>
        <v>高等学校</v>
      </c>
      <c r="D2607" s="7" t="s">
        <v>6589</v>
      </c>
      <c r="E2607" s="8" t="s">
        <v>6590</v>
      </c>
      <c r="F2607" s="4" t="str">
        <f>IFERROR(IF(VALUE(LEFT($E2607,5))&gt;50000,"",_xlfn.XLOOKUP(IF(VALUE(LEFT($E2607,2))&gt;9,VALUE(LEFT($E2607,2)),"0"&amp;VALUE(LEFT($E2607,2))),Sheet1!$E:$E,Sheet1!$F:$F)),"")</f>
        <v>新潟県</v>
      </c>
      <c r="G2607" s="4" t="str">
        <f t="shared" si="81"/>
        <v>私立</v>
      </c>
      <c r="H2607" s="7" t="str">
        <f>IF($D2607="上記以外の高等学校等",_xlfn.XLOOKUP(IF(VALUE(LEFT($E2607,2))&gt;10,VALUE(LEFT($E2607,2)),"0"&amp;VALUE(LEFT($E2607,2))),Sheet1!$E:$E,Sheet1!$F:$F)&amp;"所在の"&amp;$D2607,IF(OR($B2607=1,$B2607=2),$D2607&amp;$C2607,IF($B2607=3,$D2607&amp;"学校",IF($B2607=6,_xlfn.TEXTBEFORE($D2607,"高専")&amp;$C2607,IF($B2607=8,$C2607&amp;"（"&amp;$D2607&amp;"）",IF($B2607=9,$D2607,""))))))</f>
        <v>開志創造高等学校</v>
      </c>
    </row>
    <row r="2608" spans="1:8">
      <c r="A2608" s="4">
        <v>9</v>
      </c>
      <c r="B2608" s="7">
        <v>9</v>
      </c>
      <c r="C2608" s="7" t="str">
        <f t="shared" si="80"/>
        <v/>
      </c>
      <c r="D2608" s="7" t="s">
        <v>35</v>
      </c>
      <c r="E2608" s="8" t="s">
        <v>6588</v>
      </c>
      <c r="F2608" s="4" t="str">
        <f>IFERROR(IF(VALUE(LEFT($E2608,5))&gt;50000,"",_xlfn.XLOOKUP(IF(VALUE(LEFT($E2608,2))&gt;9,VALUE(LEFT($E2608,2)),"0"&amp;VALUE(LEFT($E2608,2))),Sheet1!$E:$E,Sheet1!$F:$F)),"")</f>
        <v>新潟県</v>
      </c>
      <c r="G2608" s="4" t="str">
        <f t="shared" si="81"/>
        <v/>
      </c>
      <c r="H2608" s="7" t="str">
        <f>IF($D2608="上記以外の高等学校等",_xlfn.XLOOKUP(IF(VALUE(LEFT($E2608,2))&gt;10,VALUE(LEFT($E2608,2)),"0"&amp;VALUE(LEFT($E2608,2))),Sheet1!$E:$E,Sheet1!$F:$F)&amp;"所在の"&amp;$D2608,IF(OR($B2608=1,$B2608=2),$D2608&amp;$C2608,IF($B2608=3,$D2608&amp;"学校",IF($B2608=6,_xlfn.TEXTBEFORE($D2608,"高専")&amp;$C2608,IF($B2608=8,$C2608&amp;"（"&amp;$D2608&amp;"）",IF($B2608=9,$D2608,""))))))</f>
        <v>新潟県所在の上記以外の高等学校等</v>
      </c>
    </row>
    <row r="2609" spans="1:8">
      <c r="A2609" s="4">
        <v>1</v>
      </c>
      <c r="B2609" s="7">
        <v>3</v>
      </c>
      <c r="C2609" s="7" t="str">
        <f t="shared" si="80"/>
        <v>特別支援学校</v>
      </c>
      <c r="D2609" s="7" t="s">
        <v>6586</v>
      </c>
      <c r="E2609" s="8" t="s">
        <v>6587</v>
      </c>
      <c r="F2609" s="4" t="str">
        <f>IFERROR(IF(VALUE(LEFT($E2609,5))&gt;50000,"",_xlfn.XLOOKUP(IF(VALUE(LEFT($E2609,2))&gt;9,VALUE(LEFT($E2609,2)),"0"&amp;VALUE(LEFT($E2609,2))),Sheet1!$E:$E,Sheet1!$F:$F)),"")</f>
        <v>富山県</v>
      </c>
      <c r="G2609" s="4" t="str">
        <f t="shared" si="81"/>
        <v>国立</v>
      </c>
      <c r="H2609" s="7" t="str">
        <f>IF($D2609="上記以外の高等学校等",_xlfn.XLOOKUP(IF(VALUE(LEFT($E2609,2))&gt;10,VALUE(LEFT($E2609,2)),"0"&amp;VALUE(LEFT($E2609,2))),Sheet1!$E:$E,Sheet1!$F:$F)&amp;"所在の"&amp;$D2609,IF(OR($B2609=1,$B2609=2),$D2609&amp;$C2609,IF($B2609=3,$D2609&amp;"学校",IF($B2609=6,_xlfn.TEXTBEFORE($D2609,"高専")&amp;$C2609,IF($B2609=8,$C2609&amp;"（"&amp;$D2609&amp;"）",IF($B2609=9,$D2609,""))))))</f>
        <v>富山大学教育学部附属特別支援学校</v>
      </c>
    </row>
    <row r="2610" spans="1:8">
      <c r="A2610" s="4">
        <v>1</v>
      </c>
      <c r="B2610" s="7">
        <v>6</v>
      </c>
      <c r="C2610" s="7" t="str">
        <f t="shared" si="80"/>
        <v>高等専門学校</v>
      </c>
      <c r="D2610" s="7" t="s">
        <v>6584</v>
      </c>
      <c r="E2610" s="8" t="s">
        <v>6585</v>
      </c>
      <c r="F2610" s="4" t="str">
        <f>IFERROR(IF(VALUE(LEFT($E2610,5))&gt;50000,"",_xlfn.XLOOKUP(IF(VALUE(LEFT($E2610,2))&gt;9,VALUE(LEFT($E2610,2)),"0"&amp;VALUE(LEFT($E2610,2))),Sheet1!$E:$E,Sheet1!$F:$F)),"")</f>
        <v>富山県</v>
      </c>
      <c r="G2610" s="4" t="str">
        <f t="shared" si="81"/>
        <v>国立</v>
      </c>
      <c r="H2610" s="7" t="str">
        <f>IF($D2610="上記以外の高等学校等",_xlfn.XLOOKUP(IF(VALUE(LEFT($E2610,2))&gt;10,VALUE(LEFT($E2610,2)),"0"&amp;VALUE(LEFT($E2610,2))),Sheet1!$E:$E,Sheet1!$F:$F)&amp;"所在の"&amp;$D2610,IF(OR($B2610=1,$B2610=2),$D2610&amp;$C2610,IF($B2610=3,$D2610&amp;"学校",IF($B2610=6,_xlfn.TEXTBEFORE($D2610,"高専")&amp;$C2610,IF($B2610=8,$C2610&amp;"（"&amp;$D2610&amp;"）",IF($B2610=9,$D2610,""))))))</f>
        <v>富山高等専門学校</v>
      </c>
    </row>
    <row r="2611" spans="1:8">
      <c r="A2611" s="4">
        <v>2</v>
      </c>
      <c r="B2611" s="7">
        <v>1</v>
      </c>
      <c r="C2611" s="7" t="str">
        <f t="shared" si="80"/>
        <v>高等学校</v>
      </c>
      <c r="D2611" s="7" t="s">
        <v>6582</v>
      </c>
      <c r="E2611" s="8" t="s">
        <v>6583</v>
      </c>
      <c r="F2611" s="4" t="str">
        <f>IFERROR(IF(VALUE(LEFT($E2611,5))&gt;50000,"",_xlfn.XLOOKUP(IF(VALUE(LEFT($E2611,2))&gt;9,VALUE(LEFT($E2611,2)),"0"&amp;VALUE(LEFT($E2611,2))),Sheet1!$E:$E,Sheet1!$F:$F)),"")</f>
        <v>富山県</v>
      </c>
      <c r="G2611" s="4" t="str">
        <f t="shared" si="81"/>
        <v>公立</v>
      </c>
      <c r="H2611" s="7" t="str">
        <f>IF($D2611="上記以外の高等学校等",_xlfn.XLOOKUP(IF(VALUE(LEFT($E2611,2))&gt;10,VALUE(LEFT($E2611,2)),"0"&amp;VALUE(LEFT($E2611,2))),Sheet1!$E:$E,Sheet1!$F:$F)&amp;"所在の"&amp;$D2611,IF(OR($B2611=1,$B2611=2),$D2611&amp;$C2611,IF($B2611=3,$D2611&amp;"学校",IF($B2611=6,_xlfn.TEXTBEFORE($D2611,"高専")&amp;$C2611,IF($B2611=8,$C2611&amp;"（"&amp;$D2611&amp;"）",IF($B2611=9,$D2611,""))))))</f>
        <v>入善高等学校</v>
      </c>
    </row>
    <row r="2612" spans="1:8">
      <c r="A2612" s="4">
        <v>2</v>
      </c>
      <c r="B2612" s="7">
        <v>1</v>
      </c>
      <c r="C2612" s="7" t="str">
        <f t="shared" si="80"/>
        <v>高等学校</v>
      </c>
      <c r="D2612" s="7" t="s">
        <v>3162</v>
      </c>
      <c r="E2612" s="8" t="s">
        <v>6581</v>
      </c>
      <c r="F2612" s="4" t="str">
        <f>IFERROR(IF(VALUE(LEFT($E2612,5))&gt;50000,"",_xlfn.XLOOKUP(IF(VALUE(LEFT($E2612,2))&gt;9,VALUE(LEFT($E2612,2)),"0"&amp;VALUE(LEFT($E2612,2))),Sheet1!$E:$E,Sheet1!$F:$F)),"")</f>
        <v>富山県</v>
      </c>
      <c r="G2612" s="4" t="str">
        <f t="shared" si="81"/>
        <v>公立</v>
      </c>
      <c r="H2612" s="7" t="str">
        <f>IF($D2612="上記以外の高等学校等",_xlfn.XLOOKUP(IF(VALUE(LEFT($E2612,2))&gt;10,VALUE(LEFT($E2612,2)),"0"&amp;VALUE(LEFT($E2612,2))),Sheet1!$E:$E,Sheet1!$F:$F)&amp;"所在の"&amp;$D2612,IF(OR($B2612=1,$B2612=2),$D2612&amp;$C2612,IF($B2612=3,$D2612&amp;"学校",IF($B2612=6,_xlfn.TEXTBEFORE($D2612,"高専")&amp;$C2612,IF($B2612=8,$C2612&amp;"（"&amp;$D2612&amp;"）",IF($B2612=9,$D2612,""))))))</f>
        <v>桜井高等学校</v>
      </c>
    </row>
    <row r="2613" spans="1:8">
      <c r="A2613" s="4">
        <v>2</v>
      </c>
      <c r="B2613" s="7">
        <v>1</v>
      </c>
      <c r="C2613" s="7" t="str">
        <f t="shared" si="80"/>
        <v>高等学校</v>
      </c>
      <c r="D2613" s="7" t="s">
        <v>6579</v>
      </c>
      <c r="E2613" s="8" t="s">
        <v>6580</v>
      </c>
      <c r="F2613" s="4" t="str">
        <f>IFERROR(IF(VALUE(LEFT($E2613,5))&gt;50000,"",_xlfn.XLOOKUP(IF(VALUE(LEFT($E2613,2))&gt;9,VALUE(LEFT($E2613,2)),"0"&amp;VALUE(LEFT($E2613,2))),Sheet1!$E:$E,Sheet1!$F:$F)),"")</f>
        <v>富山県</v>
      </c>
      <c r="G2613" s="4" t="str">
        <f t="shared" si="81"/>
        <v>公立</v>
      </c>
      <c r="H2613" s="7" t="str">
        <f>IF($D2613="上記以外の高等学校等",_xlfn.XLOOKUP(IF(VALUE(LEFT($E2613,2))&gt;10,VALUE(LEFT($E2613,2)),"0"&amp;VALUE(LEFT($E2613,2))),Sheet1!$E:$E,Sheet1!$F:$F)&amp;"所在の"&amp;$D2613,IF(OR($B2613=1,$B2613=2),$D2613&amp;$C2613,IF($B2613=3,$D2613&amp;"学校",IF($B2613=6,_xlfn.TEXTBEFORE($D2613,"高専")&amp;$C2613,IF($B2613=8,$C2613&amp;"（"&amp;$D2613&amp;"）",IF($B2613=9,$D2613,""))))))</f>
        <v>魚津高等学校</v>
      </c>
    </row>
    <row r="2614" spans="1:8">
      <c r="A2614" s="4">
        <v>2</v>
      </c>
      <c r="B2614" s="7">
        <v>1</v>
      </c>
      <c r="C2614" s="7" t="str">
        <f t="shared" si="80"/>
        <v>高等学校</v>
      </c>
      <c r="D2614" s="7" t="s">
        <v>6577</v>
      </c>
      <c r="E2614" s="8" t="s">
        <v>6578</v>
      </c>
      <c r="F2614" s="4" t="str">
        <f>IFERROR(IF(VALUE(LEFT($E2614,5))&gt;50000,"",_xlfn.XLOOKUP(IF(VALUE(LEFT($E2614,2))&gt;9,VALUE(LEFT($E2614,2)),"0"&amp;VALUE(LEFT($E2614,2))),Sheet1!$E:$E,Sheet1!$F:$F)),"")</f>
        <v>富山県</v>
      </c>
      <c r="G2614" s="4" t="str">
        <f t="shared" si="81"/>
        <v>公立</v>
      </c>
      <c r="H2614" s="7" t="str">
        <f>IF($D2614="上記以外の高等学校等",_xlfn.XLOOKUP(IF(VALUE(LEFT($E2614,2))&gt;10,VALUE(LEFT($E2614,2)),"0"&amp;VALUE(LEFT($E2614,2))),Sheet1!$E:$E,Sheet1!$F:$F)&amp;"所在の"&amp;$D2614,IF(OR($B2614=1,$B2614=2),$D2614&amp;$C2614,IF($B2614=3,$D2614&amp;"学校",IF($B2614=6,_xlfn.TEXTBEFORE($D2614,"高専")&amp;$C2614,IF($B2614=8,$C2614&amp;"（"&amp;$D2614&amp;"）",IF($B2614=9,$D2614,""))))))</f>
        <v>魚津工業高等学校</v>
      </c>
    </row>
    <row r="2615" spans="1:8">
      <c r="A2615" s="4">
        <v>2</v>
      </c>
      <c r="B2615" s="7">
        <v>1</v>
      </c>
      <c r="C2615" s="7" t="str">
        <f t="shared" si="80"/>
        <v>高等学校</v>
      </c>
      <c r="D2615" s="7" t="s">
        <v>6575</v>
      </c>
      <c r="E2615" s="8" t="s">
        <v>6576</v>
      </c>
      <c r="F2615" s="4" t="str">
        <f>IFERROR(IF(VALUE(LEFT($E2615,5))&gt;50000,"",_xlfn.XLOOKUP(IF(VALUE(LEFT($E2615,2))&gt;9,VALUE(LEFT($E2615,2)),"0"&amp;VALUE(LEFT($E2615,2))),Sheet1!$E:$E,Sheet1!$F:$F)),"")</f>
        <v>富山県</v>
      </c>
      <c r="G2615" s="4" t="str">
        <f t="shared" si="81"/>
        <v>公立</v>
      </c>
      <c r="H2615" s="7" t="str">
        <f>IF($D2615="上記以外の高等学校等",_xlfn.XLOOKUP(IF(VALUE(LEFT($E2615,2))&gt;10,VALUE(LEFT($E2615,2)),"0"&amp;VALUE(LEFT($E2615,2))),Sheet1!$E:$E,Sheet1!$F:$F)&amp;"所在の"&amp;$D2615,IF(OR($B2615=1,$B2615=2),$D2615&amp;$C2615,IF($B2615=3,$D2615&amp;"学校",IF($B2615=6,_xlfn.TEXTBEFORE($D2615,"高専")&amp;$C2615,IF($B2615=8,$C2615&amp;"（"&amp;$D2615&amp;"）",IF($B2615=9,$D2615,""))))))</f>
        <v>滑川高等学校</v>
      </c>
    </row>
    <row r="2616" spans="1:8">
      <c r="A2616" s="4">
        <v>2</v>
      </c>
      <c r="B2616" s="7">
        <v>1</v>
      </c>
      <c r="C2616" s="7" t="str">
        <f t="shared" si="80"/>
        <v>高等学校</v>
      </c>
      <c r="D2616" s="7" t="s">
        <v>6573</v>
      </c>
      <c r="E2616" s="8" t="s">
        <v>6574</v>
      </c>
      <c r="F2616" s="4" t="str">
        <f>IFERROR(IF(VALUE(LEFT($E2616,5))&gt;50000,"",_xlfn.XLOOKUP(IF(VALUE(LEFT($E2616,2))&gt;9,VALUE(LEFT($E2616,2)),"0"&amp;VALUE(LEFT($E2616,2))),Sheet1!$E:$E,Sheet1!$F:$F)),"")</f>
        <v>富山県</v>
      </c>
      <c r="G2616" s="4" t="str">
        <f t="shared" si="81"/>
        <v>公立</v>
      </c>
      <c r="H2616" s="7" t="str">
        <f>IF($D2616="上記以外の高等学校等",_xlfn.XLOOKUP(IF(VALUE(LEFT($E2616,2))&gt;10,VALUE(LEFT($E2616,2)),"0"&amp;VALUE(LEFT($E2616,2))),Sheet1!$E:$E,Sheet1!$F:$F)&amp;"所在の"&amp;$D2616,IF(OR($B2616=1,$B2616=2),$D2616&amp;$C2616,IF($B2616=3,$D2616&amp;"学校",IF($B2616=6,_xlfn.TEXTBEFORE($D2616,"高専")&amp;$C2616,IF($B2616=8,$C2616&amp;"（"&amp;$D2616&amp;"）",IF($B2616=9,$D2616,""))))))</f>
        <v>上市高等学校</v>
      </c>
    </row>
    <row r="2617" spans="1:8">
      <c r="A2617" s="4">
        <v>2</v>
      </c>
      <c r="B2617" s="7">
        <v>1</v>
      </c>
      <c r="C2617" s="7" t="str">
        <f t="shared" si="80"/>
        <v>高等学校</v>
      </c>
      <c r="D2617" s="7" t="s">
        <v>6571</v>
      </c>
      <c r="E2617" s="8" t="s">
        <v>6572</v>
      </c>
      <c r="F2617" s="4" t="str">
        <f>IFERROR(IF(VALUE(LEFT($E2617,5))&gt;50000,"",_xlfn.XLOOKUP(IF(VALUE(LEFT($E2617,2))&gt;9,VALUE(LEFT($E2617,2)),"0"&amp;VALUE(LEFT($E2617,2))),Sheet1!$E:$E,Sheet1!$F:$F)),"")</f>
        <v>富山県</v>
      </c>
      <c r="G2617" s="4" t="str">
        <f t="shared" si="81"/>
        <v>公立</v>
      </c>
      <c r="H2617" s="7" t="str">
        <f>IF($D2617="上記以外の高等学校等",_xlfn.XLOOKUP(IF(VALUE(LEFT($E2617,2))&gt;10,VALUE(LEFT($E2617,2)),"0"&amp;VALUE(LEFT($E2617,2))),Sheet1!$E:$E,Sheet1!$F:$F)&amp;"所在の"&amp;$D2617,IF(OR($B2617=1,$B2617=2),$D2617&amp;$C2617,IF($B2617=3,$D2617&amp;"学校",IF($B2617=6,_xlfn.TEXTBEFORE($D2617,"高専")&amp;$C2617,IF($B2617=8,$C2617&amp;"（"&amp;$D2617&amp;"）",IF($B2617=9,$D2617,""))))))</f>
        <v>雄山高等学校</v>
      </c>
    </row>
    <row r="2618" spans="1:8">
      <c r="A2618" s="4">
        <v>2</v>
      </c>
      <c r="B2618" s="7">
        <v>1</v>
      </c>
      <c r="C2618" s="7" t="str">
        <f t="shared" si="80"/>
        <v>高等学校</v>
      </c>
      <c r="D2618" s="7" t="s">
        <v>6569</v>
      </c>
      <c r="E2618" s="8" t="s">
        <v>6570</v>
      </c>
      <c r="F2618" s="4" t="str">
        <f>IFERROR(IF(VALUE(LEFT($E2618,5))&gt;50000,"",_xlfn.XLOOKUP(IF(VALUE(LEFT($E2618,2))&gt;9,VALUE(LEFT($E2618,2)),"0"&amp;VALUE(LEFT($E2618,2))),Sheet1!$E:$E,Sheet1!$F:$F)),"")</f>
        <v>富山県</v>
      </c>
      <c r="G2618" s="4" t="str">
        <f t="shared" si="81"/>
        <v>公立</v>
      </c>
      <c r="H2618" s="7" t="str">
        <f>IF($D2618="上記以外の高等学校等",_xlfn.XLOOKUP(IF(VALUE(LEFT($E2618,2))&gt;10,VALUE(LEFT($E2618,2)),"0"&amp;VALUE(LEFT($E2618,2))),Sheet1!$E:$E,Sheet1!$F:$F)&amp;"所在の"&amp;$D2618,IF(OR($B2618=1,$B2618=2),$D2618&amp;$C2618,IF($B2618=3,$D2618&amp;"学校",IF($B2618=6,_xlfn.TEXTBEFORE($D2618,"高専")&amp;$C2618,IF($B2618=8,$C2618&amp;"（"&amp;$D2618&amp;"）",IF($B2618=9,$D2618,""))))))</f>
        <v>富山北部高等学校</v>
      </c>
    </row>
    <row r="2619" spans="1:8">
      <c r="A2619" s="4">
        <v>2</v>
      </c>
      <c r="B2619" s="7">
        <v>1</v>
      </c>
      <c r="C2619" s="7" t="str">
        <f t="shared" si="80"/>
        <v>高等学校</v>
      </c>
      <c r="D2619" s="7" t="s">
        <v>6567</v>
      </c>
      <c r="E2619" s="8" t="s">
        <v>6568</v>
      </c>
      <c r="F2619" s="4" t="str">
        <f>IFERROR(IF(VALUE(LEFT($E2619,5))&gt;50000,"",_xlfn.XLOOKUP(IF(VALUE(LEFT($E2619,2))&gt;9,VALUE(LEFT($E2619,2)),"0"&amp;VALUE(LEFT($E2619,2))),Sheet1!$E:$E,Sheet1!$F:$F)),"")</f>
        <v>富山県</v>
      </c>
      <c r="G2619" s="4" t="str">
        <f t="shared" si="81"/>
        <v>公立</v>
      </c>
      <c r="H2619" s="7" t="str">
        <f>IF($D2619="上記以外の高等学校等",_xlfn.XLOOKUP(IF(VALUE(LEFT($E2619,2))&gt;10,VALUE(LEFT($E2619,2)),"0"&amp;VALUE(LEFT($E2619,2))),Sheet1!$E:$E,Sheet1!$F:$F)&amp;"所在の"&amp;$D2619,IF(OR($B2619=1,$B2619=2),$D2619&amp;$C2619,IF($B2619=3,$D2619&amp;"学校",IF($B2619=6,_xlfn.TEXTBEFORE($D2619,"高専")&amp;$C2619,IF($B2619=8,$C2619&amp;"（"&amp;$D2619&amp;"）",IF($B2619=9,$D2619,""))))))</f>
        <v>富山東高等学校</v>
      </c>
    </row>
    <row r="2620" spans="1:8">
      <c r="A2620" s="4">
        <v>2</v>
      </c>
      <c r="B2620" s="7">
        <v>1</v>
      </c>
      <c r="C2620" s="7" t="str">
        <f t="shared" si="80"/>
        <v>高等学校</v>
      </c>
      <c r="D2620" s="7" t="s">
        <v>6565</v>
      </c>
      <c r="E2620" s="8" t="s">
        <v>6566</v>
      </c>
      <c r="F2620" s="4" t="str">
        <f>IFERROR(IF(VALUE(LEFT($E2620,5))&gt;50000,"",_xlfn.XLOOKUP(IF(VALUE(LEFT($E2620,2))&gt;9,VALUE(LEFT($E2620,2)),"0"&amp;VALUE(LEFT($E2620,2))),Sheet1!$E:$E,Sheet1!$F:$F)),"")</f>
        <v>富山県</v>
      </c>
      <c r="G2620" s="4" t="str">
        <f t="shared" si="81"/>
        <v>公立</v>
      </c>
      <c r="H2620" s="7" t="str">
        <f>IF($D2620="上記以外の高等学校等",_xlfn.XLOOKUP(IF(VALUE(LEFT($E2620,2))&gt;10,VALUE(LEFT($E2620,2)),"0"&amp;VALUE(LEFT($E2620,2))),Sheet1!$E:$E,Sheet1!$F:$F)&amp;"所在の"&amp;$D2620,IF(OR($B2620=1,$B2620=2),$D2620&amp;$C2620,IF($B2620=3,$D2620&amp;"学校",IF($B2620=6,_xlfn.TEXTBEFORE($D2620,"高専")&amp;$C2620,IF($B2620=8,$C2620&amp;"（"&amp;$D2620&amp;"）",IF($B2620=9,$D2620,""))))))</f>
        <v>富山南高等学校</v>
      </c>
    </row>
    <row r="2621" spans="1:8">
      <c r="A2621" s="4">
        <v>2</v>
      </c>
      <c r="B2621" s="7">
        <v>1</v>
      </c>
      <c r="C2621" s="7" t="str">
        <f t="shared" si="80"/>
        <v>高等学校</v>
      </c>
      <c r="D2621" s="7" t="s">
        <v>6563</v>
      </c>
      <c r="E2621" s="8" t="s">
        <v>6564</v>
      </c>
      <c r="F2621" s="4" t="str">
        <f>IFERROR(IF(VALUE(LEFT($E2621,5))&gt;50000,"",_xlfn.XLOOKUP(IF(VALUE(LEFT($E2621,2))&gt;9,VALUE(LEFT($E2621,2)),"0"&amp;VALUE(LEFT($E2621,2))),Sheet1!$E:$E,Sheet1!$F:$F)),"")</f>
        <v>富山県</v>
      </c>
      <c r="G2621" s="4" t="str">
        <f t="shared" si="81"/>
        <v>公立</v>
      </c>
      <c r="H2621" s="7" t="str">
        <f>IF($D2621="上記以外の高等学校等",_xlfn.XLOOKUP(IF(VALUE(LEFT($E2621,2))&gt;10,VALUE(LEFT($E2621,2)),"0"&amp;VALUE(LEFT($E2621,2))),Sheet1!$E:$E,Sheet1!$F:$F)&amp;"所在の"&amp;$D2621,IF(OR($B2621=1,$B2621=2),$D2621&amp;$C2621,IF($B2621=3,$D2621&amp;"学校",IF($B2621=6,_xlfn.TEXTBEFORE($D2621,"高専")&amp;$C2621,IF($B2621=8,$C2621&amp;"（"&amp;$D2621&amp;"）",IF($B2621=9,$D2621,""))))))</f>
        <v>富山高等学校</v>
      </c>
    </row>
    <row r="2622" spans="1:8">
      <c r="A2622" s="4">
        <v>2</v>
      </c>
      <c r="B2622" s="7">
        <v>1</v>
      </c>
      <c r="C2622" s="7" t="str">
        <f t="shared" si="80"/>
        <v>高等学校</v>
      </c>
      <c r="D2622" s="7" t="s">
        <v>6561</v>
      </c>
      <c r="E2622" s="8" t="s">
        <v>6562</v>
      </c>
      <c r="F2622" s="4" t="str">
        <f>IFERROR(IF(VALUE(LEFT($E2622,5))&gt;50000,"",_xlfn.XLOOKUP(IF(VALUE(LEFT($E2622,2))&gt;9,VALUE(LEFT($E2622,2)),"0"&amp;VALUE(LEFT($E2622,2))),Sheet1!$E:$E,Sheet1!$F:$F)),"")</f>
        <v>富山県</v>
      </c>
      <c r="G2622" s="4" t="str">
        <f t="shared" si="81"/>
        <v>公立</v>
      </c>
      <c r="H2622" s="7" t="str">
        <f>IF($D2622="上記以外の高等学校等",_xlfn.XLOOKUP(IF(VALUE(LEFT($E2622,2))&gt;10,VALUE(LEFT($E2622,2)),"0"&amp;VALUE(LEFT($E2622,2))),Sheet1!$E:$E,Sheet1!$F:$F)&amp;"所在の"&amp;$D2622,IF(OR($B2622=1,$B2622=2),$D2622&amp;$C2622,IF($B2622=3,$D2622&amp;"学校",IF($B2622=6,_xlfn.TEXTBEFORE($D2622,"高専")&amp;$C2622,IF($B2622=8,$C2622&amp;"（"&amp;$D2622&amp;"）",IF($B2622=9,$D2622,""))))))</f>
        <v>富山いずみ高等学校</v>
      </c>
    </row>
    <row r="2623" spans="1:8">
      <c r="A2623" s="4">
        <v>2</v>
      </c>
      <c r="B2623" s="7">
        <v>1</v>
      </c>
      <c r="C2623" s="7" t="str">
        <f t="shared" si="80"/>
        <v>高等学校</v>
      </c>
      <c r="D2623" s="7" t="s">
        <v>6559</v>
      </c>
      <c r="E2623" s="8" t="s">
        <v>6560</v>
      </c>
      <c r="F2623" s="4" t="str">
        <f>IFERROR(IF(VALUE(LEFT($E2623,5))&gt;50000,"",_xlfn.XLOOKUP(IF(VALUE(LEFT($E2623,2))&gt;9,VALUE(LEFT($E2623,2)),"0"&amp;VALUE(LEFT($E2623,2))),Sheet1!$E:$E,Sheet1!$F:$F)),"")</f>
        <v>富山県</v>
      </c>
      <c r="G2623" s="4" t="str">
        <f t="shared" si="81"/>
        <v>公立</v>
      </c>
      <c r="H2623" s="7" t="str">
        <f>IF($D2623="上記以外の高等学校等",_xlfn.XLOOKUP(IF(VALUE(LEFT($E2623,2))&gt;10,VALUE(LEFT($E2623,2)),"0"&amp;VALUE(LEFT($E2623,2))),Sheet1!$E:$E,Sheet1!$F:$F)&amp;"所在の"&amp;$D2623,IF(OR($B2623=1,$B2623=2),$D2623&amp;$C2623,IF($B2623=3,$D2623&amp;"学校",IF($B2623=6,_xlfn.TEXTBEFORE($D2623,"高専")&amp;$C2623,IF($B2623=8,$C2623&amp;"（"&amp;$D2623&amp;"）",IF($B2623=9,$D2623,""))))))</f>
        <v>富山中部高等学校</v>
      </c>
    </row>
    <row r="2624" spans="1:8">
      <c r="A2624" s="4">
        <v>2</v>
      </c>
      <c r="B2624" s="7">
        <v>1</v>
      </c>
      <c r="C2624" s="7" t="str">
        <f t="shared" si="80"/>
        <v>高等学校</v>
      </c>
      <c r="D2624" s="7" t="s">
        <v>6557</v>
      </c>
      <c r="E2624" s="8" t="s">
        <v>6558</v>
      </c>
      <c r="F2624" s="4" t="str">
        <f>IFERROR(IF(VALUE(LEFT($E2624,5))&gt;50000,"",_xlfn.XLOOKUP(IF(VALUE(LEFT($E2624,2))&gt;9,VALUE(LEFT($E2624,2)),"0"&amp;VALUE(LEFT($E2624,2))),Sheet1!$E:$E,Sheet1!$F:$F)),"")</f>
        <v>富山県</v>
      </c>
      <c r="G2624" s="4" t="str">
        <f t="shared" si="81"/>
        <v>公立</v>
      </c>
      <c r="H2624" s="7" t="str">
        <f>IF($D2624="上記以外の高等学校等",_xlfn.XLOOKUP(IF(VALUE(LEFT($E2624,2))&gt;10,VALUE(LEFT($E2624,2)),"0"&amp;VALUE(LEFT($E2624,2))),Sheet1!$E:$E,Sheet1!$F:$F)&amp;"所在の"&amp;$D2624,IF(OR($B2624=1,$B2624=2),$D2624&amp;$C2624,IF($B2624=3,$D2624&amp;"学校",IF($B2624=6,_xlfn.TEXTBEFORE($D2624,"高専")&amp;$C2624,IF($B2624=8,$C2624&amp;"（"&amp;$D2624&amp;"）",IF($B2624=9,$D2624,""))))))</f>
        <v>富山商業高等学校</v>
      </c>
    </row>
    <row r="2625" spans="1:8">
      <c r="A2625" s="4">
        <v>2</v>
      </c>
      <c r="B2625" s="7">
        <v>1</v>
      </c>
      <c r="C2625" s="7" t="str">
        <f t="shared" si="80"/>
        <v>高等学校</v>
      </c>
      <c r="D2625" s="7" t="s">
        <v>6555</v>
      </c>
      <c r="E2625" s="8" t="s">
        <v>6556</v>
      </c>
      <c r="F2625" s="4" t="str">
        <f>IFERROR(IF(VALUE(LEFT($E2625,5))&gt;50000,"",_xlfn.XLOOKUP(IF(VALUE(LEFT($E2625,2))&gt;9,VALUE(LEFT($E2625,2)),"0"&amp;VALUE(LEFT($E2625,2))),Sheet1!$E:$E,Sheet1!$F:$F)),"")</f>
        <v>富山県</v>
      </c>
      <c r="G2625" s="4" t="str">
        <f t="shared" si="81"/>
        <v>公立</v>
      </c>
      <c r="H2625" s="7" t="str">
        <f>IF($D2625="上記以外の高等学校等",_xlfn.XLOOKUP(IF(VALUE(LEFT($E2625,2))&gt;10,VALUE(LEFT($E2625,2)),"0"&amp;VALUE(LEFT($E2625,2))),Sheet1!$E:$E,Sheet1!$F:$F)&amp;"所在の"&amp;$D2625,IF(OR($B2625=1,$B2625=2),$D2625&amp;$C2625,IF($B2625=3,$D2625&amp;"学校",IF($B2625=6,_xlfn.TEXTBEFORE($D2625,"高専")&amp;$C2625,IF($B2625=8,$C2625&amp;"（"&amp;$D2625&amp;"）",IF($B2625=9,$D2625,""))))))</f>
        <v>富山工業高等学校</v>
      </c>
    </row>
    <row r="2626" spans="1:8">
      <c r="A2626" s="4">
        <v>2</v>
      </c>
      <c r="B2626" s="7">
        <v>1</v>
      </c>
      <c r="C2626" s="7" t="str">
        <f t="shared" si="80"/>
        <v>高等学校</v>
      </c>
      <c r="D2626" s="7" t="s">
        <v>6553</v>
      </c>
      <c r="E2626" s="8" t="s">
        <v>6554</v>
      </c>
      <c r="F2626" s="4" t="str">
        <f>IFERROR(IF(VALUE(LEFT($E2626,5))&gt;50000,"",_xlfn.XLOOKUP(IF(VALUE(LEFT($E2626,2))&gt;9,VALUE(LEFT($E2626,2)),"0"&amp;VALUE(LEFT($E2626,2))),Sheet1!$E:$E,Sheet1!$F:$F)),"")</f>
        <v>富山県</v>
      </c>
      <c r="G2626" s="4" t="str">
        <f t="shared" si="81"/>
        <v>公立</v>
      </c>
      <c r="H2626" s="7" t="str">
        <f>IF($D2626="上記以外の高等学校等",_xlfn.XLOOKUP(IF(VALUE(LEFT($E2626,2))&gt;10,VALUE(LEFT($E2626,2)),"0"&amp;VALUE(LEFT($E2626,2))),Sheet1!$E:$E,Sheet1!$F:$F)&amp;"所在の"&amp;$D2626,IF(OR($B2626=1,$B2626=2),$D2626&amp;$C2626,IF($B2626=3,$D2626&amp;"学校",IF($B2626=6,_xlfn.TEXTBEFORE($D2626,"高専")&amp;$C2626,IF($B2626=8,$C2626&amp;"（"&amp;$D2626&amp;"）",IF($B2626=9,$D2626,""))))))</f>
        <v>富山西高等学校</v>
      </c>
    </row>
    <row r="2627" spans="1:8">
      <c r="A2627" s="4">
        <v>2</v>
      </c>
      <c r="B2627" s="7">
        <v>1</v>
      </c>
      <c r="C2627" s="7" t="str">
        <f t="shared" ref="C2627:C2690" si="82">IF($B2627=1,"高等学校",IF($B2627=2,"中等教育学校",IF($B2627=3,"特別支援学校",IF($B2627=6,"高等専門学校",IF($B2627=8,"高等学校卒業程度認定試験等","")))))</f>
        <v>高等学校</v>
      </c>
      <c r="D2627" s="7" t="s">
        <v>4222</v>
      </c>
      <c r="E2627" s="8" t="s">
        <v>6552</v>
      </c>
      <c r="F2627" s="4" t="str">
        <f>IFERROR(IF(VALUE(LEFT($E2627,5))&gt;50000,"",_xlfn.XLOOKUP(IF(VALUE(LEFT($E2627,2))&gt;9,VALUE(LEFT($E2627,2)),"0"&amp;VALUE(LEFT($E2627,2))),Sheet1!$E:$E,Sheet1!$F:$F)),"")</f>
        <v>富山県</v>
      </c>
      <c r="G2627" s="4" t="str">
        <f t="shared" ref="G2627:G2690" si="83">IF($A2627=1,"国立",IF($A2627=7,"私立",IF($A2627&lt;7,"公立","")))</f>
        <v>公立</v>
      </c>
      <c r="H2627" s="7" t="str">
        <f>IF($D2627="上記以外の高等学校等",_xlfn.XLOOKUP(IF(VALUE(LEFT($E2627,2))&gt;10,VALUE(LEFT($E2627,2)),"0"&amp;VALUE(LEFT($E2627,2))),Sheet1!$E:$E,Sheet1!$F:$F)&amp;"所在の"&amp;$D2627,IF(OR($B2627=1,$B2627=2),$D2627&amp;$C2627,IF($B2627=3,$D2627&amp;"学校",IF($B2627=6,_xlfn.TEXTBEFORE($D2627,"高専")&amp;$C2627,IF($B2627=8,$C2627&amp;"（"&amp;$D2627&amp;"）",IF($B2627=9,$D2627,""))))))</f>
        <v>八尾高等学校</v>
      </c>
    </row>
    <row r="2628" spans="1:8">
      <c r="A2628" s="4">
        <v>2</v>
      </c>
      <c r="B2628" s="7">
        <v>1</v>
      </c>
      <c r="C2628" s="7" t="str">
        <f t="shared" si="82"/>
        <v>高等学校</v>
      </c>
      <c r="D2628" s="7" t="s">
        <v>6550</v>
      </c>
      <c r="E2628" s="8" t="s">
        <v>6551</v>
      </c>
      <c r="F2628" s="4" t="str">
        <f>IFERROR(IF(VALUE(LEFT($E2628,5))&gt;50000,"",_xlfn.XLOOKUP(IF(VALUE(LEFT($E2628,2))&gt;9,VALUE(LEFT($E2628,2)),"0"&amp;VALUE(LEFT($E2628,2))),Sheet1!$E:$E,Sheet1!$F:$F)),"")</f>
        <v>富山県</v>
      </c>
      <c r="G2628" s="4" t="str">
        <f t="shared" si="83"/>
        <v>公立</v>
      </c>
      <c r="H2628" s="7" t="str">
        <f>IF($D2628="上記以外の高等学校等",_xlfn.XLOOKUP(IF(VALUE(LEFT($E2628,2))&gt;10,VALUE(LEFT($E2628,2)),"0"&amp;VALUE(LEFT($E2628,2))),Sheet1!$E:$E,Sheet1!$F:$F)&amp;"所在の"&amp;$D2628,IF(OR($B2628=1,$B2628=2),$D2628&amp;$C2628,IF($B2628=3,$D2628&amp;"学校",IF($B2628=6,_xlfn.TEXTBEFORE($D2628,"高専")&amp;$C2628,IF($B2628=8,$C2628&amp;"（"&amp;$D2628&amp;"）",IF($B2628=9,$D2628,""))))))</f>
        <v>雄峰高等学校</v>
      </c>
    </row>
    <row r="2629" spans="1:8">
      <c r="A2629" s="4">
        <v>2</v>
      </c>
      <c r="B2629" s="7">
        <v>1</v>
      </c>
      <c r="C2629" s="7" t="str">
        <f t="shared" si="82"/>
        <v>高等学校</v>
      </c>
      <c r="D2629" s="7" t="s">
        <v>6548</v>
      </c>
      <c r="E2629" s="8" t="s">
        <v>6549</v>
      </c>
      <c r="F2629" s="4" t="str">
        <f>IFERROR(IF(VALUE(LEFT($E2629,5))&gt;50000,"",_xlfn.XLOOKUP(IF(VALUE(LEFT($E2629,2))&gt;9,VALUE(LEFT($E2629,2)),"0"&amp;VALUE(LEFT($E2629,2))),Sheet1!$E:$E,Sheet1!$F:$F)),"")</f>
        <v>富山県</v>
      </c>
      <c r="G2629" s="4" t="str">
        <f t="shared" si="83"/>
        <v>公立</v>
      </c>
      <c r="H2629" s="7" t="str">
        <f>IF($D2629="上記以外の高等学校等",_xlfn.XLOOKUP(IF(VALUE(LEFT($E2629,2))&gt;10,VALUE(LEFT($E2629,2)),"0"&amp;VALUE(LEFT($E2629,2))),Sheet1!$E:$E,Sheet1!$F:$F)&amp;"所在の"&amp;$D2629,IF(OR($B2629=1,$B2629=2),$D2629&amp;$C2629,IF($B2629=3,$D2629&amp;"学校",IF($B2629=6,_xlfn.TEXTBEFORE($D2629,"高専")&amp;$C2629,IF($B2629=8,$C2629&amp;"（"&amp;$D2629&amp;"）",IF($B2629=9,$D2629,""))))))</f>
        <v>中央農業高等学校</v>
      </c>
    </row>
    <row r="2630" spans="1:8">
      <c r="A2630" s="4">
        <v>2</v>
      </c>
      <c r="B2630" s="7">
        <v>1</v>
      </c>
      <c r="C2630" s="7" t="str">
        <f t="shared" si="82"/>
        <v>高等学校</v>
      </c>
      <c r="D2630" s="7" t="s">
        <v>6546</v>
      </c>
      <c r="E2630" s="8" t="s">
        <v>6547</v>
      </c>
      <c r="F2630" s="4" t="str">
        <f>IFERROR(IF(VALUE(LEFT($E2630,5))&gt;50000,"",_xlfn.XLOOKUP(IF(VALUE(LEFT($E2630,2))&gt;9,VALUE(LEFT($E2630,2)),"0"&amp;VALUE(LEFT($E2630,2))),Sheet1!$E:$E,Sheet1!$F:$F)),"")</f>
        <v>富山県</v>
      </c>
      <c r="G2630" s="4" t="str">
        <f t="shared" si="83"/>
        <v>公立</v>
      </c>
      <c r="H2630" s="7" t="str">
        <f>IF($D2630="上記以外の高等学校等",_xlfn.XLOOKUP(IF(VALUE(LEFT($E2630,2))&gt;10,VALUE(LEFT($E2630,2)),"0"&amp;VALUE(LEFT($E2630,2))),Sheet1!$E:$E,Sheet1!$F:$F)&amp;"所在の"&amp;$D2630,IF(OR($B2630=1,$B2630=2),$D2630&amp;$C2630,IF($B2630=3,$D2630&amp;"学校",IF($B2630=6,_xlfn.TEXTBEFORE($D2630,"高専")&amp;$C2630,IF($B2630=8,$C2630&amp;"（"&amp;$D2630&amp;"）",IF($B2630=9,$D2630,""))))))</f>
        <v>小杉高等学校</v>
      </c>
    </row>
    <row r="2631" spans="1:8">
      <c r="A2631" s="4">
        <v>2</v>
      </c>
      <c r="B2631" s="7">
        <v>1</v>
      </c>
      <c r="C2631" s="7" t="str">
        <f t="shared" si="82"/>
        <v>高等学校</v>
      </c>
      <c r="D2631" s="7" t="s">
        <v>1671</v>
      </c>
      <c r="E2631" s="8" t="s">
        <v>6545</v>
      </c>
      <c r="F2631" s="4" t="str">
        <f>IFERROR(IF(VALUE(LEFT($E2631,5))&gt;50000,"",_xlfn.XLOOKUP(IF(VALUE(LEFT($E2631,2))&gt;9,VALUE(LEFT($E2631,2)),"0"&amp;VALUE(LEFT($E2631,2))),Sheet1!$E:$E,Sheet1!$F:$F)),"")</f>
        <v>富山県</v>
      </c>
      <c r="G2631" s="4" t="str">
        <f t="shared" si="83"/>
        <v>公立</v>
      </c>
      <c r="H2631" s="7" t="str">
        <f>IF($D2631="上記以外の高等学校等",_xlfn.XLOOKUP(IF(VALUE(LEFT($E2631,2))&gt;10,VALUE(LEFT($E2631,2)),"0"&amp;VALUE(LEFT($E2631,2))),Sheet1!$E:$E,Sheet1!$F:$F)&amp;"所在の"&amp;$D2631,IF(OR($B2631=1,$B2631=2),$D2631&amp;$C2631,IF($B2631=3,$D2631&amp;"学校",IF($B2631=6,_xlfn.TEXTBEFORE($D2631,"高専")&amp;$C2631,IF($B2631=8,$C2631&amp;"（"&amp;$D2631&amp;"）",IF($B2631=9,$D2631,""))))))</f>
        <v>高岡高等学校</v>
      </c>
    </row>
    <row r="2632" spans="1:8">
      <c r="A2632" s="4">
        <v>2</v>
      </c>
      <c r="B2632" s="7">
        <v>1</v>
      </c>
      <c r="C2632" s="7" t="str">
        <f t="shared" si="82"/>
        <v>高等学校</v>
      </c>
      <c r="D2632" s="7" t="s">
        <v>6543</v>
      </c>
      <c r="E2632" s="8" t="s">
        <v>6544</v>
      </c>
      <c r="F2632" s="4" t="str">
        <f>IFERROR(IF(VALUE(LEFT($E2632,5))&gt;50000,"",_xlfn.XLOOKUP(IF(VALUE(LEFT($E2632,2))&gt;9,VALUE(LEFT($E2632,2)),"0"&amp;VALUE(LEFT($E2632,2))),Sheet1!$E:$E,Sheet1!$F:$F)),"")</f>
        <v>富山県</v>
      </c>
      <c r="G2632" s="4" t="str">
        <f t="shared" si="83"/>
        <v>公立</v>
      </c>
      <c r="H2632" s="7" t="str">
        <f>IF($D2632="上記以外の高等学校等",_xlfn.XLOOKUP(IF(VALUE(LEFT($E2632,2))&gt;10,VALUE(LEFT($E2632,2)),"0"&amp;VALUE(LEFT($E2632,2))),Sheet1!$E:$E,Sheet1!$F:$F)&amp;"所在の"&amp;$D2632,IF(OR($B2632=1,$B2632=2),$D2632&amp;$C2632,IF($B2632=3,$D2632&amp;"学校",IF($B2632=6,_xlfn.TEXTBEFORE($D2632,"高専")&amp;$C2632,IF($B2632=8,$C2632&amp;"（"&amp;$D2632&amp;"）",IF($B2632=9,$D2632,""))))))</f>
        <v>高岡工芸高等学校</v>
      </c>
    </row>
    <row r="2633" spans="1:8">
      <c r="A2633" s="4">
        <v>2</v>
      </c>
      <c r="B2633" s="7">
        <v>1</v>
      </c>
      <c r="C2633" s="7" t="str">
        <f t="shared" si="82"/>
        <v>高等学校</v>
      </c>
      <c r="D2633" s="7" t="s">
        <v>6541</v>
      </c>
      <c r="E2633" s="8" t="s">
        <v>6542</v>
      </c>
      <c r="F2633" s="4" t="str">
        <f>IFERROR(IF(VALUE(LEFT($E2633,5))&gt;50000,"",_xlfn.XLOOKUP(IF(VALUE(LEFT($E2633,2))&gt;9,VALUE(LEFT($E2633,2)),"0"&amp;VALUE(LEFT($E2633,2))),Sheet1!$E:$E,Sheet1!$F:$F)),"")</f>
        <v>富山県</v>
      </c>
      <c r="G2633" s="4" t="str">
        <f t="shared" si="83"/>
        <v>公立</v>
      </c>
      <c r="H2633" s="7" t="str">
        <f>IF($D2633="上記以外の高等学校等",_xlfn.XLOOKUP(IF(VALUE(LEFT($E2633,2))&gt;10,VALUE(LEFT($E2633,2)),"0"&amp;VALUE(LEFT($E2633,2))),Sheet1!$E:$E,Sheet1!$F:$F)&amp;"所在の"&amp;$D2633,IF(OR($B2633=1,$B2633=2),$D2633&amp;$C2633,IF($B2633=3,$D2633&amp;"学校",IF($B2633=6,_xlfn.TEXTBEFORE($D2633,"高専")&amp;$C2633,IF($B2633=8,$C2633&amp;"（"&amp;$D2633&amp;"）",IF($B2633=9,$D2633,""))))))</f>
        <v>高岡商業高等学校</v>
      </c>
    </row>
    <row r="2634" spans="1:8">
      <c r="A2634" s="4">
        <v>2</v>
      </c>
      <c r="B2634" s="7">
        <v>1</v>
      </c>
      <c r="C2634" s="7" t="str">
        <f t="shared" si="82"/>
        <v>高等学校</v>
      </c>
      <c r="D2634" s="7" t="s">
        <v>6539</v>
      </c>
      <c r="E2634" s="8" t="s">
        <v>6540</v>
      </c>
      <c r="F2634" s="4" t="str">
        <f>IFERROR(IF(VALUE(LEFT($E2634,5))&gt;50000,"",_xlfn.XLOOKUP(IF(VALUE(LEFT($E2634,2))&gt;9,VALUE(LEFT($E2634,2)),"0"&amp;VALUE(LEFT($E2634,2))),Sheet1!$E:$E,Sheet1!$F:$F)),"")</f>
        <v>富山県</v>
      </c>
      <c r="G2634" s="4" t="str">
        <f t="shared" si="83"/>
        <v>公立</v>
      </c>
      <c r="H2634" s="7" t="str">
        <f>IF($D2634="上記以外の高等学校等",_xlfn.XLOOKUP(IF(VALUE(LEFT($E2634,2))&gt;10,VALUE(LEFT($E2634,2)),"0"&amp;VALUE(LEFT($E2634,2))),Sheet1!$E:$E,Sheet1!$F:$F)&amp;"所在の"&amp;$D2634,IF(OR($B2634=1,$B2634=2),$D2634&amp;$C2634,IF($B2634=3,$D2634&amp;"学校",IF($B2634=6,_xlfn.TEXTBEFORE($D2634,"高専")&amp;$C2634,IF($B2634=8,$C2634&amp;"（"&amp;$D2634&amp;"）",IF($B2634=9,$D2634,""))))))</f>
        <v>伏木高等学校</v>
      </c>
    </row>
    <row r="2635" spans="1:8">
      <c r="A2635" s="4">
        <v>2</v>
      </c>
      <c r="B2635" s="7">
        <v>1</v>
      </c>
      <c r="C2635" s="7" t="str">
        <f t="shared" si="82"/>
        <v>高等学校</v>
      </c>
      <c r="D2635" s="7" t="s">
        <v>6537</v>
      </c>
      <c r="E2635" s="8" t="s">
        <v>6538</v>
      </c>
      <c r="F2635" s="4" t="str">
        <f>IFERROR(IF(VALUE(LEFT($E2635,5))&gt;50000,"",_xlfn.XLOOKUP(IF(VALUE(LEFT($E2635,2))&gt;9,VALUE(LEFT($E2635,2)),"0"&amp;VALUE(LEFT($E2635,2))),Sheet1!$E:$E,Sheet1!$F:$F)),"")</f>
        <v>富山県</v>
      </c>
      <c r="G2635" s="4" t="str">
        <f t="shared" si="83"/>
        <v>公立</v>
      </c>
      <c r="H2635" s="7" t="str">
        <f>IF($D2635="上記以外の高等学校等",_xlfn.XLOOKUP(IF(VALUE(LEFT($E2635,2))&gt;10,VALUE(LEFT($E2635,2)),"0"&amp;VALUE(LEFT($E2635,2))),Sheet1!$E:$E,Sheet1!$F:$F)&amp;"所在の"&amp;$D2635,IF(OR($B2635=1,$B2635=2),$D2635&amp;$C2635,IF($B2635=3,$D2635&amp;"学校",IF($B2635=6,_xlfn.TEXTBEFORE($D2635,"高専")&amp;$C2635,IF($B2635=8,$C2635&amp;"（"&amp;$D2635&amp;"）",IF($B2635=9,$D2635,""))))))</f>
        <v>新湊高等学校</v>
      </c>
    </row>
    <row r="2636" spans="1:8">
      <c r="A2636" s="4">
        <v>2</v>
      </c>
      <c r="B2636" s="7">
        <v>1</v>
      </c>
      <c r="C2636" s="7" t="str">
        <f t="shared" si="82"/>
        <v>高等学校</v>
      </c>
      <c r="D2636" s="7" t="s">
        <v>6535</v>
      </c>
      <c r="E2636" s="8" t="s">
        <v>6536</v>
      </c>
      <c r="F2636" s="4" t="str">
        <f>IFERROR(IF(VALUE(LEFT($E2636,5))&gt;50000,"",_xlfn.XLOOKUP(IF(VALUE(LEFT($E2636,2))&gt;9,VALUE(LEFT($E2636,2)),"0"&amp;VALUE(LEFT($E2636,2))),Sheet1!$E:$E,Sheet1!$F:$F)),"")</f>
        <v>富山県</v>
      </c>
      <c r="G2636" s="4" t="str">
        <f t="shared" si="83"/>
        <v>公立</v>
      </c>
      <c r="H2636" s="7" t="str">
        <f>IF($D2636="上記以外の高等学校等",_xlfn.XLOOKUP(IF(VALUE(LEFT($E2636,2))&gt;10,VALUE(LEFT($E2636,2)),"0"&amp;VALUE(LEFT($E2636,2))),Sheet1!$E:$E,Sheet1!$F:$F)&amp;"所在の"&amp;$D2636,IF(OR($B2636=1,$B2636=2),$D2636&amp;$C2636,IF($B2636=3,$D2636&amp;"学校",IF($B2636=6,_xlfn.TEXTBEFORE($D2636,"高専")&amp;$C2636,IF($B2636=8,$C2636&amp;"（"&amp;$D2636&amp;"）",IF($B2636=9,$D2636,""))))))</f>
        <v>氷見高等学校</v>
      </c>
    </row>
    <row r="2637" spans="1:8">
      <c r="A2637" s="4">
        <v>2</v>
      </c>
      <c r="B2637" s="7">
        <v>1</v>
      </c>
      <c r="C2637" s="7" t="str">
        <f t="shared" si="82"/>
        <v>高等学校</v>
      </c>
      <c r="D2637" s="7" t="s">
        <v>6533</v>
      </c>
      <c r="E2637" s="8" t="s">
        <v>6534</v>
      </c>
      <c r="F2637" s="4" t="str">
        <f>IFERROR(IF(VALUE(LEFT($E2637,5))&gt;50000,"",_xlfn.XLOOKUP(IF(VALUE(LEFT($E2637,2))&gt;9,VALUE(LEFT($E2637,2)),"0"&amp;VALUE(LEFT($E2637,2))),Sheet1!$E:$E,Sheet1!$F:$F)),"")</f>
        <v>富山県</v>
      </c>
      <c r="G2637" s="4" t="str">
        <f t="shared" si="83"/>
        <v>公立</v>
      </c>
      <c r="H2637" s="7" t="str">
        <f>IF($D2637="上記以外の高等学校等",_xlfn.XLOOKUP(IF(VALUE(LEFT($E2637,2))&gt;10,VALUE(LEFT($E2637,2)),"0"&amp;VALUE(LEFT($E2637,2))),Sheet1!$E:$E,Sheet1!$F:$F)&amp;"所在の"&amp;$D2637,IF(OR($B2637=1,$B2637=2),$D2637&amp;$C2637,IF($B2637=3,$D2637&amp;"学校",IF($B2637=6,_xlfn.TEXTBEFORE($D2637,"高専")&amp;$C2637,IF($B2637=8,$C2637&amp;"（"&amp;$D2637&amp;"）",IF($B2637=9,$D2637,""))))))</f>
        <v>高岡南高等学校</v>
      </c>
    </row>
    <row r="2638" spans="1:8">
      <c r="A2638" s="4">
        <v>2</v>
      </c>
      <c r="B2638" s="7">
        <v>1</v>
      </c>
      <c r="C2638" s="7" t="str">
        <f t="shared" si="82"/>
        <v>高等学校</v>
      </c>
      <c r="D2638" s="7" t="s">
        <v>6531</v>
      </c>
      <c r="E2638" s="8" t="s">
        <v>6532</v>
      </c>
      <c r="F2638" s="4" t="str">
        <f>IFERROR(IF(VALUE(LEFT($E2638,5))&gt;50000,"",_xlfn.XLOOKUP(IF(VALUE(LEFT($E2638,2))&gt;9,VALUE(LEFT($E2638,2)),"0"&amp;VALUE(LEFT($E2638,2))),Sheet1!$E:$E,Sheet1!$F:$F)),"")</f>
        <v>富山県</v>
      </c>
      <c r="G2638" s="4" t="str">
        <f t="shared" si="83"/>
        <v>公立</v>
      </c>
      <c r="H2638" s="7" t="str">
        <f>IF($D2638="上記以外の高等学校等",_xlfn.XLOOKUP(IF(VALUE(LEFT($E2638,2))&gt;10,VALUE(LEFT($E2638,2)),"0"&amp;VALUE(LEFT($E2638,2))),Sheet1!$E:$E,Sheet1!$F:$F)&amp;"所在の"&amp;$D2638,IF(OR($B2638=1,$B2638=2),$D2638&amp;$C2638,IF($B2638=3,$D2638&amp;"学校",IF($B2638=6,_xlfn.TEXTBEFORE($D2638,"高専")&amp;$C2638,IF($B2638=8,$C2638&amp;"（"&amp;$D2638&amp;"）",IF($B2638=9,$D2638,""))))))</f>
        <v>志貴野高等学校</v>
      </c>
    </row>
    <row r="2639" spans="1:8">
      <c r="A2639" s="4">
        <v>2</v>
      </c>
      <c r="B2639" s="7">
        <v>1</v>
      </c>
      <c r="C2639" s="7" t="str">
        <f t="shared" si="82"/>
        <v>高等学校</v>
      </c>
      <c r="D2639" s="7" t="s">
        <v>6529</v>
      </c>
      <c r="E2639" s="8" t="s">
        <v>6530</v>
      </c>
      <c r="F2639" s="4" t="str">
        <f>IFERROR(IF(VALUE(LEFT($E2639,5))&gt;50000,"",_xlfn.XLOOKUP(IF(VALUE(LEFT($E2639,2))&gt;9,VALUE(LEFT($E2639,2)),"0"&amp;VALUE(LEFT($E2639,2))),Sheet1!$E:$E,Sheet1!$F:$F)),"")</f>
        <v>富山県</v>
      </c>
      <c r="G2639" s="4" t="str">
        <f t="shared" si="83"/>
        <v>公立</v>
      </c>
      <c r="H2639" s="7" t="str">
        <f>IF($D2639="上記以外の高等学校等",_xlfn.XLOOKUP(IF(VALUE(LEFT($E2639,2))&gt;10,VALUE(LEFT($E2639,2)),"0"&amp;VALUE(LEFT($E2639,2))),Sheet1!$E:$E,Sheet1!$F:$F)&amp;"所在の"&amp;$D2639,IF(OR($B2639=1,$B2639=2),$D2639&amp;$C2639,IF($B2639=3,$D2639&amp;"学校",IF($B2639=6,_xlfn.TEXTBEFORE($D2639,"高専")&amp;$C2639,IF($B2639=8,$C2639&amp;"（"&amp;$D2639&amp;"）",IF($B2639=9,$D2639,""))))))</f>
        <v>砺波高等学校</v>
      </c>
    </row>
    <row r="2640" spans="1:8">
      <c r="A2640" s="4">
        <v>2</v>
      </c>
      <c r="B2640" s="7">
        <v>1</v>
      </c>
      <c r="C2640" s="7" t="str">
        <f t="shared" si="82"/>
        <v>高等学校</v>
      </c>
      <c r="D2640" s="7" t="s">
        <v>6527</v>
      </c>
      <c r="E2640" s="8" t="s">
        <v>6528</v>
      </c>
      <c r="F2640" s="4" t="str">
        <f>IFERROR(IF(VALUE(LEFT($E2640,5))&gt;50000,"",_xlfn.XLOOKUP(IF(VALUE(LEFT($E2640,2))&gt;9,VALUE(LEFT($E2640,2)),"0"&amp;VALUE(LEFT($E2640,2))),Sheet1!$E:$E,Sheet1!$F:$F)),"")</f>
        <v>富山県</v>
      </c>
      <c r="G2640" s="4" t="str">
        <f t="shared" si="83"/>
        <v>公立</v>
      </c>
      <c r="H2640" s="7" t="str">
        <f>IF($D2640="上記以外の高等学校等",_xlfn.XLOOKUP(IF(VALUE(LEFT($E2640,2))&gt;10,VALUE(LEFT($E2640,2)),"0"&amp;VALUE(LEFT($E2640,2))),Sheet1!$E:$E,Sheet1!$F:$F)&amp;"所在の"&amp;$D2640,IF(OR($B2640=1,$B2640=2),$D2640&amp;$C2640,IF($B2640=3,$D2640&amp;"学校",IF($B2640=6,_xlfn.TEXTBEFORE($D2640,"高専")&amp;$C2640,IF($B2640=8,$C2640&amp;"（"&amp;$D2640&amp;"）",IF($B2640=9,$D2640,""))))))</f>
        <v>砺波工業高等学校</v>
      </c>
    </row>
    <row r="2641" spans="1:8">
      <c r="A2641" s="4">
        <v>2</v>
      </c>
      <c r="B2641" s="7">
        <v>1</v>
      </c>
      <c r="C2641" s="7" t="str">
        <f t="shared" si="82"/>
        <v>高等学校</v>
      </c>
      <c r="D2641" s="7" t="s">
        <v>6525</v>
      </c>
      <c r="E2641" s="8" t="s">
        <v>6526</v>
      </c>
      <c r="F2641" s="4" t="str">
        <f>IFERROR(IF(VALUE(LEFT($E2641,5))&gt;50000,"",_xlfn.XLOOKUP(IF(VALUE(LEFT($E2641,2))&gt;9,VALUE(LEFT($E2641,2)),"0"&amp;VALUE(LEFT($E2641,2))),Sheet1!$E:$E,Sheet1!$F:$F)),"")</f>
        <v>富山県</v>
      </c>
      <c r="G2641" s="4" t="str">
        <f t="shared" si="83"/>
        <v>公立</v>
      </c>
      <c r="H2641" s="7" t="str">
        <f>IF($D2641="上記以外の高等学校等",_xlfn.XLOOKUP(IF(VALUE(LEFT($E2641,2))&gt;10,VALUE(LEFT($E2641,2)),"0"&amp;VALUE(LEFT($E2641,2))),Sheet1!$E:$E,Sheet1!$F:$F)&amp;"所在の"&amp;$D2641,IF(OR($B2641=1,$B2641=2),$D2641&amp;$C2641,IF($B2641=3,$D2641&amp;"学校",IF($B2641=6,_xlfn.TEXTBEFORE($D2641,"高専")&amp;$C2641,IF($B2641=8,$C2641&amp;"（"&amp;$D2641&amp;"）",IF($B2641=9,$D2641,""))))))</f>
        <v>石動高等学校</v>
      </c>
    </row>
    <row r="2642" spans="1:8">
      <c r="A2642" s="4">
        <v>2</v>
      </c>
      <c r="B2642" s="7">
        <v>1</v>
      </c>
      <c r="C2642" s="7" t="str">
        <f t="shared" si="82"/>
        <v>高等学校</v>
      </c>
      <c r="D2642" s="7" t="s">
        <v>6523</v>
      </c>
      <c r="E2642" s="8" t="s">
        <v>6524</v>
      </c>
      <c r="F2642" s="4" t="str">
        <f>IFERROR(IF(VALUE(LEFT($E2642,5))&gt;50000,"",_xlfn.XLOOKUP(IF(VALUE(LEFT($E2642,2))&gt;9,VALUE(LEFT($E2642,2)),"0"&amp;VALUE(LEFT($E2642,2))),Sheet1!$E:$E,Sheet1!$F:$F)),"")</f>
        <v>富山県</v>
      </c>
      <c r="G2642" s="4" t="str">
        <f t="shared" si="83"/>
        <v>公立</v>
      </c>
      <c r="H2642" s="7" t="str">
        <f>IF($D2642="上記以外の高等学校等",_xlfn.XLOOKUP(IF(VALUE(LEFT($E2642,2))&gt;10,VALUE(LEFT($E2642,2)),"0"&amp;VALUE(LEFT($E2642,2))),Sheet1!$E:$E,Sheet1!$F:$F)&amp;"所在の"&amp;$D2642,IF(OR($B2642=1,$B2642=2),$D2642&amp;$C2642,IF($B2642=3,$D2642&amp;"学校",IF($B2642=6,_xlfn.TEXTBEFORE($D2642,"高専")&amp;$C2642,IF($B2642=8,$C2642&amp;"（"&amp;$D2642&amp;"）",IF($B2642=9,$D2642,""))))))</f>
        <v>呉羽高等学校</v>
      </c>
    </row>
    <row r="2643" spans="1:8">
      <c r="A2643" s="4">
        <v>2</v>
      </c>
      <c r="B2643" s="7">
        <v>1</v>
      </c>
      <c r="C2643" s="7" t="str">
        <f t="shared" si="82"/>
        <v>高等学校</v>
      </c>
      <c r="D2643" s="7" t="s">
        <v>1537</v>
      </c>
      <c r="E2643" s="8" t="s">
        <v>6522</v>
      </c>
      <c r="F2643" s="4" t="str">
        <f>IFERROR(IF(VALUE(LEFT($E2643,5))&gt;50000,"",_xlfn.XLOOKUP(IF(VALUE(LEFT($E2643,2))&gt;9,VALUE(LEFT($E2643,2)),"0"&amp;VALUE(LEFT($E2643,2))),Sheet1!$E:$E,Sheet1!$F:$F)),"")</f>
        <v>富山県</v>
      </c>
      <c r="G2643" s="4" t="str">
        <f t="shared" si="83"/>
        <v>公立</v>
      </c>
      <c r="H2643" s="7" t="str">
        <f>IF($D2643="上記以外の高等学校等",_xlfn.XLOOKUP(IF(VALUE(LEFT($E2643,2))&gt;10,VALUE(LEFT($E2643,2)),"0"&amp;VALUE(LEFT($E2643,2))),Sheet1!$E:$E,Sheet1!$F:$F)&amp;"所在の"&amp;$D2643,IF(OR($B2643=1,$B2643=2),$D2643&amp;$C2643,IF($B2643=3,$D2643&amp;"学校",IF($B2643=6,_xlfn.TEXTBEFORE($D2643,"高専")&amp;$C2643,IF($B2643=8,$C2643&amp;"（"&amp;$D2643&amp;"）",IF($B2643=9,$D2643,""))))))</f>
        <v>福岡高等学校</v>
      </c>
    </row>
    <row r="2644" spans="1:8">
      <c r="A2644" s="4">
        <v>2</v>
      </c>
      <c r="B2644" s="7">
        <v>1</v>
      </c>
      <c r="C2644" s="7" t="str">
        <f t="shared" si="82"/>
        <v>高等学校</v>
      </c>
      <c r="D2644" s="7" t="s">
        <v>2430</v>
      </c>
      <c r="E2644" s="8" t="s">
        <v>6521</v>
      </c>
      <c r="F2644" s="4" t="str">
        <f>IFERROR(IF(VALUE(LEFT($E2644,5))&gt;50000,"",_xlfn.XLOOKUP(IF(VALUE(LEFT($E2644,2))&gt;9,VALUE(LEFT($E2644,2)),"0"&amp;VALUE(LEFT($E2644,2))),Sheet1!$E:$E,Sheet1!$F:$F)),"")</f>
        <v>富山県</v>
      </c>
      <c r="G2644" s="4" t="str">
        <f t="shared" si="83"/>
        <v>公立</v>
      </c>
      <c r="H2644" s="7" t="str">
        <f>IF($D2644="上記以外の高等学校等",_xlfn.XLOOKUP(IF(VALUE(LEFT($E2644,2))&gt;10,VALUE(LEFT($E2644,2)),"0"&amp;VALUE(LEFT($E2644,2))),Sheet1!$E:$E,Sheet1!$F:$F)&amp;"所在の"&amp;$D2644,IF(OR($B2644=1,$B2644=2),$D2644&amp;$C2644,IF($B2644=3,$D2644&amp;"学校",IF($B2644=6,_xlfn.TEXTBEFORE($D2644,"高専")&amp;$C2644,IF($B2644=8,$C2644&amp;"（"&amp;$D2644&amp;"）",IF($B2644=9,$D2644,""))))))</f>
        <v>大門高等学校</v>
      </c>
    </row>
    <row r="2645" spans="1:8">
      <c r="A2645" s="4">
        <v>2</v>
      </c>
      <c r="B2645" s="7">
        <v>1</v>
      </c>
      <c r="C2645" s="7" t="str">
        <f t="shared" si="82"/>
        <v>高等学校</v>
      </c>
      <c r="D2645" s="7" t="s">
        <v>6519</v>
      </c>
      <c r="E2645" s="8" t="s">
        <v>6520</v>
      </c>
      <c r="F2645" s="4" t="str">
        <f>IFERROR(IF(VALUE(LEFT($E2645,5))&gt;50000,"",_xlfn.XLOOKUP(IF(VALUE(LEFT($E2645,2))&gt;9,VALUE(LEFT($E2645,2)),"0"&amp;VALUE(LEFT($E2645,2))),Sheet1!$E:$E,Sheet1!$F:$F)),"")</f>
        <v>富山県</v>
      </c>
      <c r="G2645" s="4" t="str">
        <f t="shared" si="83"/>
        <v>公立</v>
      </c>
      <c r="H2645" s="7" t="str">
        <f>IF($D2645="上記以外の高等学校等",_xlfn.XLOOKUP(IF(VALUE(LEFT($E2645,2))&gt;10,VALUE(LEFT($E2645,2)),"0"&amp;VALUE(LEFT($E2645,2))),Sheet1!$E:$E,Sheet1!$F:$F)&amp;"所在の"&amp;$D2645,IF(OR($B2645=1,$B2645=2),$D2645&amp;$C2645,IF($B2645=3,$D2645&amp;"学校",IF($B2645=6,_xlfn.TEXTBEFORE($D2645,"高専")&amp;$C2645,IF($B2645=8,$C2645&amp;"（"&amp;$D2645&amp;"）",IF($B2645=9,$D2645,""))))))</f>
        <v>新川みどり野高等学校</v>
      </c>
    </row>
    <row r="2646" spans="1:8">
      <c r="A2646" s="4">
        <v>2</v>
      </c>
      <c r="B2646" s="7">
        <v>1</v>
      </c>
      <c r="C2646" s="7" t="str">
        <f t="shared" si="82"/>
        <v>高等学校</v>
      </c>
      <c r="D2646" s="7" t="s">
        <v>6517</v>
      </c>
      <c r="E2646" s="8" t="s">
        <v>6518</v>
      </c>
      <c r="F2646" s="4" t="str">
        <f>IFERROR(IF(VALUE(LEFT($E2646,5))&gt;50000,"",_xlfn.XLOOKUP(IF(VALUE(LEFT($E2646,2))&gt;9,VALUE(LEFT($E2646,2)),"0"&amp;VALUE(LEFT($E2646,2))),Sheet1!$E:$E,Sheet1!$F:$F)),"")</f>
        <v>富山県</v>
      </c>
      <c r="G2646" s="4" t="str">
        <f t="shared" si="83"/>
        <v>公立</v>
      </c>
      <c r="H2646" s="7" t="str">
        <f>IF($D2646="上記以外の高等学校等",_xlfn.XLOOKUP(IF(VALUE(LEFT($E2646,2))&gt;10,VALUE(LEFT($E2646,2)),"0"&amp;VALUE(LEFT($E2646,2))),Sheet1!$E:$E,Sheet1!$F:$F)&amp;"所在の"&amp;$D2646,IF(OR($B2646=1,$B2646=2),$D2646&amp;$C2646,IF($B2646=3,$D2646&amp;"学校",IF($B2646=6,_xlfn.TEXTBEFORE($D2646,"高専")&amp;$C2646,IF($B2646=8,$C2646&amp;"（"&amp;$D2646&amp;"）",IF($B2646=9,$D2646,""))))))</f>
        <v>となみ野高等学校</v>
      </c>
    </row>
    <row r="2647" spans="1:8">
      <c r="A2647" s="4">
        <v>2</v>
      </c>
      <c r="B2647" s="7">
        <v>1</v>
      </c>
      <c r="C2647" s="7" t="str">
        <f t="shared" si="82"/>
        <v>高等学校</v>
      </c>
      <c r="D2647" s="7" t="s">
        <v>6515</v>
      </c>
      <c r="E2647" s="8" t="s">
        <v>6516</v>
      </c>
      <c r="F2647" s="4" t="str">
        <f>IFERROR(IF(VALUE(LEFT($E2647,5))&gt;50000,"",_xlfn.XLOOKUP(IF(VALUE(LEFT($E2647,2))&gt;9,VALUE(LEFT($E2647,2)),"0"&amp;VALUE(LEFT($E2647,2))),Sheet1!$E:$E,Sheet1!$F:$F)),"")</f>
        <v>富山県</v>
      </c>
      <c r="G2647" s="4" t="str">
        <f t="shared" si="83"/>
        <v>公立</v>
      </c>
      <c r="H2647" s="7" t="str">
        <f>IF($D2647="上記以外の高等学校等",_xlfn.XLOOKUP(IF(VALUE(LEFT($E2647,2))&gt;10,VALUE(LEFT($E2647,2)),"0"&amp;VALUE(LEFT($E2647,2))),Sheet1!$E:$E,Sheet1!$F:$F)&amp;"所在の"&amp;$D2647,IF(OR($B2647=1,$B2647=2),$D2647&amp;$C2647,IF($B2647=3,$D2647&amp;"学校",IF($B2647=6,_xlfn.TEXTBEFORE($D2647,"高専")&amp;$C2647,IF($B2647=8,$C2647&amp;"（"&amp;$D2647&amp;"）",IF($B2647=9,$D2647,""))))))</f>
        <v>南砺福野高等学校</v>
      </c>
    </row>
    <row r="2648" spans="1:8">
      <c r="A2648" s="4">
        <v>2</v>
      </c>
      <c r="B2648" s="7">
        <v>3</v>
      </c>
      <c r="C2648" s="7" t="str">
        <f t="shared" si="82"/>
        <v>特別支援学校</v>
      </c>
      <c r="D2648" s="7" t="s">
        <v>6513</v>
      </c>
      <c r="E2648" s="8" t="s">
        <v>6514</v>
      </c>
      <c r="F2648" s="4" t="str">
        <f>IFERROR(IF(VALUE(LEFT($E2648,5))&gt;50000,"",_xlfn.XLOOKUP(IF(VALUE(LEFT($E2648,2))&gt;9,VALUE(LEFT($E2648,2)),"0"&amp;VALUE(LEFT($E2648,2))),Sheet1!$E:$E,Sheet1!$F:$F)),"")</f>
        <v>富山県</v>
      </c>
      <c r="G2648" s="4" t="str">
        <f t="shared" si="83"/>
        <v>公立</v>
      </c>
      <c r="H2648" s="7" t="str">
        <f>IF($D2648="上記以外の高等学校等",_xlfn.XLOOKUP(IF(VALUE(LEFT($E2648,2))&gt;10,VALUE(LEFT($E2648,2)),"0"&amp;VALUE(LEFT($E2648,2))),Sheet1!$E:$E,Sheet1!$F:$F)&amp;"所在の"&amp;$D2648,IF(OR($B2648=1,$B2648=2),$D2648&amp;$C2648,IF($B2648=3,$D2648&amp;"学校",IF($B2648=6,_xlfn.TEXTBEFORE($D2648,"高専")&amp;$C2648,IF($B2648=8,$C2648&amp;"（"&amp;$D2648&amp;"）",IF($B2648=9,$D2648,""))))))</f>
        <v>富山視覚総合支援学校</v>
      </c>
    </row>
    <row r="2649" spans="1:8">
      <c r="A2649" s="4">
        <v>2</v>
      </c>
      <c r="B2649" s="7">
        <v>3</v>
      </c>
      <c r="C2649" s="7" t="str">
        <f t="shared" si="82"/>
        <v>特別支援学校</v>
      </c>
      <c r="D2649" s="7" t="s">
        <v>6511</v>
      </c>
      <c r="E2649" s="8" t="s">
        <v>6512</v>
      </c>
      <c r="F2649" s="4" t="str">
        <f>IFERROR(IF(VALUE(LEFT($E2649,5))&gt;50000,"",_xlfn.XLOOKUP(IF(VALUE(LEFT($E2649,2))&gt;9,VALUE(LEFT($E2649,2)),"0"&amp;VALUE(LEFT($E2649,2))),Sheet1!$E:$E,Sheet1!$F:$F)),"")</f>
        <v>富山県</v>
      </c>
      <c r="G2649" s="4" t="str">
        <f t="shared" si="83"/>
        <v>公立</v>
      </c>
      <c r="H2649" s="7" t="str">
        <f>IF($D2649="上記以外の高等学校等",_xlfn.XLOOKUP(IF(VALUE(LEFT($E2649,2))&gt;10,VALUE(LEFT($E2649,2)),"0"&amp;VALUE(LEFT($E2649,2))),Sheet1!$E:$E,Sheet1!$F:$F)&amp;"所在の"&amp;$D2649,IF(OR($B2649=1,$B2649=2),$D2649&amp;$C2649,IF($B2649=3,$D2649&amp;"学校",IF($B2649=6,_xlfn.TEXTBEFORE($D2649,"高専")&amp;$C2649,IF($B2649=8,$C2649&amp;"（"&amp;$D2649&amp;"）",IF($B2649=9,$D2649,""))))))</f>
        <v>富山聴覚総合支援学校</v>
      </c>
    </row>
    <row r="2650" spans="1:8">
      <c r="A2650" s="4">
        <v>2</v>
      </c>
      <c r="B2650" s="7">
        <v>3</v>
      </c>
      <c r="C2650" s="7" t="str">
        <f t="shared" si="82"/>
        <v>特別支援学校</v>
      </c>
      <c r="D2650" s="7" t="s">
        <v>6509</v>
      </c>
      <c r="E2650" s="8" t="s">
        <v>6510</v>
      </c>
      <c r="F2650" s="4" t="str">
        <f>IFERROR(IF(VALUE(LEFT($E2650,5))&gt;50000,"",_xlfn.XLOOKUP(IF(VALUE(LEFT($E2650,2))&gt;9,VALUE(LEFT($E2650,2)),"0"&amp;VALUE(LEFT($E2650,2))),Sheet1!$E:$E,Sheet1!$F:$F)),"")</f>
        <v>富山県</v>
      </c>
      <c r="G2650" s="4" t="str">
        <f t="shared" si="83"/>
        <v>公立</v>
      </c>
      <c r="H2650" s="7" t="str">
        <f>IF($D2650="上記以外の高等学校等",_xlfn.XLOOKUP(IF(VALUE(LEFT($E2650,2))&gt;10,VALUE(LEFT($E2650,2)),"0"&amp;VALUE(LEFT($E2650,2))),Sheet1!$E:$E,Sheet1!$F:$F)&amp;"所在の"&amp;$D2650,IF(OR($B2650=1,$B2650=2),$D2650&amp;$C2650,IF($B2650=3,$D2650&amp;"学校",IF($B2650=6,_xlfn.TEXTBEFORE($D2650,"高専")&amp;$C2650,IF($B2650=8,$C2650&amp;"（"&amp;$D2650&amp;"）",IF($B2650=9,$D2650,""))))))</f>
        <v>高岡聴覚総合支援学校</v>
      </c>
    </row>
    <row r="2651" spans="1:8">
      <c r="A2651" s="4">
        <v>2</v>
      </c>
      <c r="B2651" s="7">
        <v>3</v>
      </c>
      <c r="C2651" s="7" t="str">
        <f t="shared" si="82"/>
        <v>特別支援学校</v>
      </c>
      <c r="D2651" s="7" t="s">
        <v>6507</v>
      </c>
      <c r="E2651" s="8" t="s">
        <v>6508</v>
      </c>
      <c r="F2651" s="4" t="str">
        <f>IFERROR(IF(VALUE(LEFT($E2651,5))&gt;50000,"",_xlfn.XLOOKUP(IF(VALUE(LEFT($E2651,2))&gt;9,VALUE(LEFT($E2651,2)),"0"&amp;VALUE(LEFT($E2651,2))),Sheet1!$E:$E,Sheet1!$F:$F)),"")</f>
        <v>富山県</v>
      </c>
      <c r="G2651" s="4" t="str">
        <f t="shared" si="83"/>
        <v>公立</v>
      </c>
      <c r="H2651" s="7" t="str">
        <f>IF($D2651="上記以外の高等学校等",_xlfn.XLOOKUP(IF(VALUE(LEFT($E2651,2))&gt;10,VALUE(LEFT($E2651,2)),"0"&amp;VALUE(LEFT($E2651,2))),Sheet1!$E:$E,Sheet1!$F:$F)&amp;"所在の"&amp;$D2651,IF(OR($B2651=1,$B2651=2),$D2651&amp;$C2651,IF($B2651=3,$D2651&amp;"学校",IF($B2651=6,_xlfn.TEXTBEFORE($D2651,"高専")&amp;$C2651,IF($B2651=8,$C2651&amp;"（"&amp;$D2651&amp;"）",IF($B2651=9,$D2651,""))))))</f>
        <v>富山総合支援学校</v>
      </c>
    </row>
    <row r="2652" spans="1:8">
      <c r="A2652" s="4">
        <v>2</v>
      </c>
      <c r="B2652" s="7">
        <v>3</v>
      </c>
      <c r="C2652" s="7" t="str">
        <f t="shared" si="82"/>
        <v>特別支援学校</v>
      </c>
      <c r="D2652" s="7" t="s">
        <v>6505</v>
      </c>
      <c r="E2652" s="8" t="s">
        <v>6506</v>
      </c>
      <c r="F2652" s="4" t="str">
        <f>IFERROR(IF(VALUE(LEFT($E2652,5))&gt;50000,"",_xlfn.XLOOKUP(IF(VALUE(LEFT($E2652,2))&gt;9,VALUE(LEFT($E2652,2)),"0"&amp;VALUE(LEFT($E2652,2))),Sheet1!$E:$E,Sheet1!$F:$F)),"")</f>
        <v>富山県</v>
      </c>
      <c r="G2652" s="4" t="str">
        <f t="shared" si="83"/>
        <v>公立</v>
      </c>
      <c r="H2652" s="7" t="str">
        <f>IF($D2652="上記以外の高等学校等",_xlfn.XLOOKUP(IF(VALUE(LEFT($E2652,2))&gt;10,VALUE(LEFT($E2652,2)),"0"&amp;VALUE(LEFT($E2652,2))),Sheet1!$E:$E,Sheet1!$F:$F)&amp;"所在の"&amp;$D2652,IF(OR($B2652=1,$B2652=2),$D2652&amp;$C2652,IF($B2652=3,$D2652&amp;"学校",IF($B2652=6,_xlfn.TEXTBEFORE($D2652,"高専")&amp;$C2652,IF($B2652=8,$C2652&amp;"（"&amp;$D2652&amp;"）",IF($B2652=9,$D2652,""))))))</f>
        <v>ふるさと支援学校</v>
      </c>
    </row>
    <row r="2653" spans="1:8">
      <c r="A2653" s="4">
        <v>2</v>
      </c>
      <c r="B2653" s="7">
        <v>3</v>
      </c>
      <c r="C2653" s="7" t="str">
        <f t="shared" si="82"/>
        <v>特別支援学校</v>
      </c>
      <c r="D2653" s="7" t="s">
        <v>6503</v>
      </c>
      <c r="E2653" s="8" t="s">
        <v>6504</v>
      </c>
      <c r="F2653" s="4" t="str">
        <f>IFERROR(IF(VALUE(LEFT($E2653,5))&gt;50000,"",_xlfn.XLOOKUP(IF(VALUE(LEFT($E2653,2))&gt;9,VALUE(LEFT($E2653,2)),"0"&amp;VALUE(LEFT($E2653,2))),Sheet1!$E:$E,Sheet1!$F:$F)),"")</f>
        <v>富山県</v>
      </c>
      <c r="G2653" s="4" t="str">
        <f t="shared" si="83"/>
        <v>公立</v>
      </c>
      <c r="H2653" s="7" t="str">
        <f>IF($D2653="上記以外の高等学校等",_xlfn.XLOOKUP(IF(VALUE(LEFT($E2653,2))&gt;10,VALUE(LEFT($E2653,2)),"0"&amp;VALUE(LEFT($E2653,2))),Sheet1!$E:$E,Sheet1!$F:$F)&amp;"所在の"&amp;$D2653,IF(OR($B2653=1,$B2653=2),$D2653&amp;$C2653,IF($B2653=3,$D2653&amp;"学校",IF($B2653=6,_xlfn.TEXTBEFORE($D2653,"高専")&amp;$C2653,IF($B2653=8,$C2653&amp;"（"&amp;$D2653&amp;"）",IF($B2653=9,$D2653,""))))))</f>
        <v>高岡支援学校</v>
      </c>
    </row>
    <row r="2654" spans="1:8">
      <c r="A2654" s="4">
        <v>2</v>
      </c>
      <c r="B2654" s="7">
        <v>3</v>
      </c>
      <c r="C2654" s="7" t="str">
        <f t="shared" si="82"/>
        <v>特別支援学校</v>
      </c>
      <c r="D2654" s="7" t="s">
        <v>6501</v>
      </c>
      <c r="E2654" s="8" t="s">
        <v>6502</v>
      </c>
      <c r="F2654" s="4" t="str">
        <f>IFERROR(IF(VALUE(LEFT($E2654,5))&gt;50000,"",_xlfn.XLOOKUP(IF(VALUE(LEFT($E2654,2))&gt;9,VALUE(LEFT($E2654,2)),"0"&amp;VALUE(LEFT($E2654,2))),Sheet1!$E:$E,Sheet1!$F:$F)),"")</f>
        <v>富山県</v>
      </c>
      <c r="G2654" s="4" t="str">
        <f t="shared" si="83"/>
        <v>公立</v>
      </c>
      <c r="H2654" s="7" t="str">
        <f>IF($D2654="上記以外の高等学校等",_xlfn.XLOOKUP(IF(VALUE(LEFT($E2654,2))&gt;10,VALUE(LEFT($E2654,2)),"0"&amp;VALUE(LEFT($E2654,2))),Sheet1!$E:$E,Sheet1!$F:$F)&amp;"所在の"&amp;$D2654,IF(OR($B2654=1,$B2654=2),$D2654&amp;$C2654,IF($B2654=3,$D2654&amp;"学校",IF($B2654=6,_xlfn.TEXTBEFORE($D2654,"高専")&amp;$C2654,IF($B2654=8,$C2654&amp;"（"&amp;$D2654&amp;"）",IF($B2654=9,$D2654,""))))))</f>
        <v>高志支援学校</v>
      </c>
    </row>
    <row r="2655" spans="1:8">
      <c r="A2655" s="4">
        <v>2</v>
      </c>
      <c r="B2655" s="7">
        <v>3</v>
      </c>
      <c r="C2655" s="7" t="str">
        <f t="shared" si="82"/>
        <v>特別支援学校</v>
      </c>
      <c r="D2655" s="7" t="s">
        <v>6499</v>
      </c>
      <c r="E2655" s="8" t="s">
        <v>6500</v>
      </c>
      <c r="F2655" s="4" t="str">
        <f>IFERROR(IF(VALUE(LEFT($E2655,5))&gt;50000,"",_xlfn.XLOOKUP(IF(VALUE(LEFT($E2655,2))&gt;9,VALUE(LEFT($E2655,2)),"0"&amp;VALUE(LEFT($E2655,2))),Sheet1!$E:$E,Sheet1!$F:$F)),"")</f>
        <v>富山県</v>
      </c>
      <c r="G2655" s="4" t="str">
        <f t="shared" si="83"/>
        <v>公立</v>
      </c>
      <c r="H2655" s="7" t="str">
        <f>IF($D2655="上記以外の高等学校等",_xlfn.XLOOKUP(IF(VALUE(LEFT($E2655,2))&gt;10,VALUE(LEFT($E2655,2)),"0"&amp;VALUE(LEFT($E2655,2))),Sheet1!$E:$E,Sheet1!$F:$F)&amp;"所在の"&amp;$D2655,IF(OR($B2655=1,$B2655=2),$D2655&amp;$C2655,IF($B2655=3,$D2655&amp;"学校",IF($B2655=6,_xlfn.TEXTBEFORE($D2655,"高専")&amp;$C2655,IF($B2655=8,$C2655&amp;"（"&amp;$D2655&amp;"）",IF($B2655=9,$D2655,""))))))</f>
        <v>しらとり支援学校</v>
      </c>
    </row>
    <row r="2656" spans="1:8">
      <c r="A2656" s="4">
        <v>2</v>
      </c>
      <c r="B2656" s="7">
        <v>3</v>
      </c>
      <c r="C2656" s="7" t="str">
        <f t="shared" si="82"/>
        <v>特別支援学校</v>
      </c>
      <c r="D2656" s="7" t="s">
        <v>6497</v>
      </c>
      <c r="E2656" s="8" t="s">
        <v>6498</v>
      </c>
      <c r="F2656" s="4" t="str">
        <f>IFERROR(IF(VALUE(LEFT($E2656,5))&gt;50000,"",_xlfn.XLOOKUP(IF(VALUE(LEFT($E2656,2))&gt;9,VALUE(LEFT($E2656,2)),"0"&amp;VALUE(LEFT($E2656,2))),Sheet1!$E:$E,Sheet1!$F:$F)),"")</f>
        <v>富山県</v>
      </c>
      <c r="G2656" s="4" t="str">
        <f t="shared" si="83"/>
        <v>公立</v>
      </c>
      <c r="H2656" s="7" t="str">
        <f>IF($D2656="上記以外の高等学校等",_xlfn.XLOOKUP(IF(VALUE(LEFT($E2656,2))&gt;10,VALUE(LEFT($E2656,2)),"0"&amp;VALUE(LEFT($E2656,2))),Sheet1!$E:$E,Sheet1!$F:$F)&amp;"所在の"&amp;$D2656,IF(OR($B2656=1,$B2656=2),$D2656&amp;$C2656,IF($B2656=3,$D2656&amp;"学校",IF($B2656=6,_xlfn.TEXTBEFORE($D2656,"高専")&amp;$C2656,IF($B2656=8,$C2656&amp;"（"&amp;$D2656&amp;"）",IF($B2656=9,$D2656,""))))))</f>
        <v>となみ総合支援学校</v>
      </c>
    </row>
    <row r="2657" spans="1:8">
      <c r="A2657" s="4">
        <v>2</v>
      </c>
      <c r="B2657" s="7">
        <v>3</v>
      </c>
      <c r="C2657" s="7" t="str">
        <f t="shared" si="82"/>
        <v>特別支援学校</v>
      </c>
      <c r="D2657" s="7" t="s">
        <v>6495</v>
      </c>
      <c r="E2657" s="8" t="s">
        <v>6496</v>
      </c>
      <c r="F2657" s="4" t="str">
        <f>IFERROR(IF(VALUE(LEFT($E2657,5))&gt;50000,"",_xlfn.XLOOKUP(IF(VALUE(LEFT($E2657,2))&gt;9,VALUE(LEFT($E2657,2)),"0"&amp;VALUE(LEFT($E2657,2))),Sheet1!$E:$E,Sheet1!$F:$F)),"")</f>
        <v>富山県</v>
      </c>
      <c r="G2657" s="4" t="str">
        <f t="shared" si="83"/>
        <v>公立</v>
      </c>
      <c r="H2657" s="7" t="str">
        <f>IF($D2657="上記以外の高等学校等",_xlfn.XLOOKUP(IF(VALUE(LEFT($E2657,2))&gt;10,VALUE(LEFT($E2657,2)),"0"&amp;VALUE(LEFT($E2657,2))),Sheet1!$E:$E,Sheet1!$F:$F)&amp;"所在の"&amp;$D2657,IF(OR($B2657=1,$B2657=2),$D2657&amp;$C2657,IF($B2657=3,$D2657&amp;"学校",IF($B2657=6,_xlfn.TEXTBEFORE($D2657,"高専")&amp;$C2657,IF($B2657=8,$C2657&amp;"（"&amp;$D2657&amp;"）",IF($B2657=9,$D2657,""))))))</f>
        <v>にいかわ総合支援学校</v>
      </c>
    </row>
    <row r="2658" spans="1:8">
      <c r="A2658" s="4">
        <v>2</v>
      </c>
      <c r="B2658" s="7">
        <v>3</v>
      </c>
      <c r="C2658" s="7" t="str">
        <f t="shared" si="82"/>
        <v>特別支援学校</v>
      </c>
      <c r="D2658" s="7" t="s">
        <v>6493</v>
      </c>
      <c r="E2658" s="8" t="s">
        <v>6494</v>
      </c>
      <c r="F2658" s="4" t="str">
        <f>IFERROR(IF(VALUE(LEFT($E2658,5))&gt;50000,"",_xlfn.XLOOKUP(IF(VALUE(LEFT($E2658,2))&gt;9,VALUE(LEFT($E2658,2)),"0"&amp;VALUE(LEFT($E2658,2))),Sheet1!$E:$E,Sheet1!$F:$F)),"")</f>
        <v>富山県</v>
      </c>
      <c r="G2658" s="4" t="str">
        <f t="shared" si="83"/>
        <v>公立</v>
      </c>
      <c r="H2658" s="7" t="str">
        <f>IF($D2658="上記以外の高等学校等",_xlfn.XLOOKUP(IF(VALUE(LEFT($E2658,2))&gt;10,VALUE(LEFT($E2658,2)),"0"&amp;VALUE(LEFT($E2658,2))),Sheet1!$E:$E,Sheet1!$F:$F)&amp;"所在の"&amp;$D2658,IF(OR($B2658=1,$B2658=2),$D2658&amp;$C2658,IF($B2658=3,$D2658&amp;"学校",IF($B2658=6,_xlfn.TEXTBEFORE($D2658,"高専")&amp;$C2658,IF($B2658=8,$C2658&amp;"（"&amp;$D2658&amp;"）",IF($B2658=9,$D2658,""))))))</f>
        <v>富山高等支援学校</v>
      </c>
    </row>
    <row r="2659" spans="1:8">
      <c r="A2659" s="4">
        <v>2</v>
      </c>
      <c r="B2659" s="7">
        <v>3</v>
      </c>
      <c r="C2659" s="7" t="str">
        <f t="shared" si="82"/>
        <v>特別支援学校</v>
      </c>
      <c r="D2659" s="7" t="s">
        <v>6491</v>
      </c>
      <c r="E2659" s="8" t="s">
        <v>6492</v>
      </c>
      <c r="F2659" s="4" t="str">
        <f>IFERROR(IF(VALUE(LEFT($E2659,5))&gt;50000,"",_xlfn.XLOOKUP(IF(VALUE(LEFT($E2659,2))&gt;9,VALUE(LEFT($E2659,2)),"0"&amp;VALUE(LEFT($E2659,2))),Sheet1!$E:$E,Sheet1!$F:$F)),"")</f>
        <v>富山県</v>
      </c>
      <c r="G2659" s="4" t="str">
        <f t="shared" si="83"/>
        <v>公立</v>
      </c>
      <c r="H2659" s="7" t="str">
        <f>IF($D2659="上記以外の高等学校等",_xlfn.XLOOKUP(IF(VALUE(LEFT($E2659,2))&gt;10,VALUE(LEFT($E2659,2)),"0"&amp;VALUE(LEFT($E2659,2))),Sheet1!$E:$E,Sheet1!$F:$F)&amp;"所在の"&amp;$D2659,IF(OR($B2659=1,$B2659=2),$D2659&amp;$C2659,IF($B2659=3,$D2659&amp;"学校",IF($B2659=6,_xlfn.TEXTBEFORE($D2659,"高専")&amp;$C2659,IF($B2659=8,$C2659&amp;"（"&amp;$D2659&amp;"）",IF($B2659=9,$D2659,""))))))</f>
        <v>高岡高等支援学校</v>
      </c>
    </row>
    <row r="2660" spans="1:8">
      <c r="A2660" s="4">
        <v>7</v>
      </c>
      <c r="B2660" s="7">
        <v>1</v>
      </c>
      <c r="C2660" s="7" t="str">
        <f t="shared" si="82"/>
        <v>高等学校</v>
      </c>
      <c r="D2660" s="7" t="s">
        <v>6489</v>
      </c>
      <c r="E2660" s="8" t="s">
        <v>6490</v>
      </c>
      <c r="F2660" s="4" t="str">
        <f>IFERROR(IF(VALUE(LEFT($E2660,5))&gt;50000,"",_xlfn.XLOOKUP(IF(VALUE(LEFT($E2660,2))&gt;9,VALUE(LEFT($E2660,2)),"0"&amp;VALUE(LEFT($E2660,2))),Sheet1!$E:$E,Sheet1!$F:$F)),"")</f>
        <v>富山県</v>
      </c>
      <c r="G2660" s="4" t="str">
        <f t="shared" si="83"/>
        <v>私立</v>
      </c>
      <c r="H2660" s="7" t="str">
        <f>IF($D2660="上記以外の高等学校等",_xlfn.XLOOKUP(IF(VALUE(LEFT($E2660,2))&gt;10,VALUE(LEFT($E2660,2)),"0"&amp;VALUE(LEFT($E2660,2))),Sheet1!$E:$E,Sheet1!$F:$F)&amp;"所在の"&amp;$D2660,IF(OR($B2660=1,$B2660=2),$D2660&amp;$C2660,IF($B2660=3,$D2660&amp;"学校",IF($B2660=6,_xlfn.TEXTBEFORE($D2660,"高専")&amp;$C2660,IF($B2660=8,$C2660&amp;"（"&amp;$D2660&amp;"）",IF($B2660=9,$D2660,""))))))</f>
        <v>不二越工業高等学校</v>
      </c>
    </row>
    <row r="2661" spans="1:8">
      <c r="A2661" s="4">
        <v>7</v>
      </c>
      <c r="B2661" s="7">
        <v>1</v>
      </c>
      <c r="C2661" s="7" t="str">
        <f t="shared" si="82"/>
        <v>高等学校</v>
      </c>
      <c r="D2661" s="7" t="s">
        <v>6487</v>
      </c>
      <c r="E2661" s="8" t="s">
        <v>6488</v>
      </c>
      <c r="F2661" s="4" t="str">
        <f>IFERROR(IF(VALUE(LEFT($E2661,5))&gt;50000,"",_xlfn.XLOOKUP(IF(VALUE(LEFT($E2661,2))&gt;9,VALUE(LEFT($E2661,2)),"0"&amp;VALUE(LEFT($E2661,2))),Sheet1!$E:$E,Sheet1!$F:$F)),"")</f>
        <v>富山県</v>
      </c>
      <c r="G2661" s="4" t="str">
        <f t="shared" si="83"/>
        <v>私立</v>
      </c>
      <c r="H2661" s="7" t="str">
        <f>IF($D2661="上記以外の高等学校等",_xlfn.XLOOKUP(IF(VALUE(LEFT($E2661,2))&gt;10,VALUE(LEFT($E2661,2)),"0"&amp;VALUE(LEFT($E2661,2))),Sheet1!$E:$E,Sheet1!$F:$F)&amp;"所在の"&amp;$D2661,IF(OR($B2661=1,$B2661=2),$D2661&amp;$C2661,IF($B2661=3,$D2661&amp;"学校",IF($B2661=6,_xlfn.TEXTBEFORE($D2661,"高専")&amp;$C2661,IF($B2661=8,$C2661&amp;"（"&amp;$D2661&amp;"）",IF($B2661=9,$D2661,""))))))</f>
        <v>龍谷富山高等学校</v>
      </c>
    </row>
    <row r="2662" spans="1:8">
      <c r="A2662" s="4">
        <v>7</v>
      </c>
      <c r="B2662" s="7">
        <v>1</v>
      </c>
      <c r="C2662" s="7" t="str">
        <f t="shared" si="82"/>
        <v>高等学校</v>
      </c>
      <c r="D2662" s="7" t="s">
        <v>6485</v>
      </c>
      <c r="E2662" s="8" t="s">
        <v>6486</v>
      </c>
      <c r="F2662" s="4" t="str">
        <f>IFERROR(IF(VALUE(LEFT($E2662,5))&gt;50000,"",_xlfn.XLOOKUP(IF(VALUE(LEFT($E2662,2))&gt;9,VALUE(LEFT($E2662,2)),"0"&amp;VALUE(LEFT($E2662,2))),Sheet1!$E:$E,Sheet1!$F:$F)),"")</f>
        <v>富山県</v>
      </c>
      <c r="G2662" s="4" t="str">
        <f t="shared" si="83"/>
        <v>私立</v>
      </c>
      <c r="H2662" s="7" t="str">
        <f>IF($D2662="上記以外の高等学校等",_xlfn.XLOOKUP(IF(VALUE(LEFT($E2662,2))&gt;10,VALUE(LEFT($E2662,2)),"0"&amp;VALUE(LEFT($E2662,2))),Sheet1!$E:$E,Sheet1!$F:$F)&amp;"所在の"&amp;$D2662,IF(OR($B2662=1,$B2662=2),$D2662&amp;$C2662,IF($B2662=3,$D2662&amp;"学校",IF($B2662=6,_xlfn.TEXTBEFORE($D2662,"高専")&amp;$C2662,IF($B2662=8,$C2662&amp;"（"&amp;$D2662&amp;"）",IF($B2662=9,$D2662,""))))))</f>
        <v>高朋高等学校</v>
      </c>
    </row>
    <row r="2663" spans="1:8">
      <c r="A2663" s="4">
        <v>7</v>
      </c>
      <c r="B2663" s="7">
        <v>1</v>
      </c>
      <c r="C2663" s="7" t="str">
        <f t="shared" si="82"/>
        <v>高等学校</v>
      </c>
      <c r="D2663" s="7" t="s">
        <v>6483</v>
      </c>
      <c r="E2663" s="8" t="s">
        <v>6484</v>
      </c>
      <c r="F2663" s="4" t="str">
        <f>IFERROR(IF(VALUE(LEFT($E2663,5))&gt;50000,"",_xlfn.XLOOKUP(IF(VALUE(LEFT($E2663,2))&gt;9,VALUE(LEFT($E2663,2)),"0"&amp;VALUE(LEFT($E2663,2))),Sheet1!$E:$E,Sheet1!$F:$F)),"")</f>
        <v>富山県</v>
      </c>
      <c r="G2663" s="4" t="str">
        <f t="shared" si="83"/>
        <v>私立</v>
      </c>
      <c r="H2663" s="7" t="str">
        <f>IF($D2663="上記以外の高等学校等",_xlfn.XLOOKUP(IF(VALUE(LEFT($E2663,2))&gt;10,VALUE(LEFT($E2663,2)),"0"&amp;VALUE(LEFT($E2663,2))),Sheet1!$E:$E,Sheet1!$F:$F)&amp;"所在の"&amp;$D2663,IF(OR($B2663=1,$B2663=2),$D2663&amp;$C2663,IF($B2663=3,$D2663&amp;"学校",IF($B2663=6,_xlfn.TEXTBEFORE($D2663,"高専")&amp;$C2663,IF($B2663=8,$C2663&amp;"（"&amp;$D2663&amp;"）",IF($B2663=9,$D2663,""))))))</f>
        <v>富山第一高等学校</v>
      </c>
    </row>
    <row r="2664" spans="1:8">
      <c r="A2664" s="4">
        <v>7</v>
      </c>
      <c r="B2664" s="7">
        <v>1</v>
      </c>
      <c r="C2664" s="7" t="str">
        <f t="shared" si="82"/>
        <v>高等学校</v>
      </c>
      <c r="D2664" s="7" t="s">
        <v>6481</v>
      </c>
      <c r="E2664" s="8" t="s">
        <v>6482</v>
      </c>
      <c r="F2664" s="4" t="str">
        <f>IFERROR(IF(VALUE(LEFT($E2664,5))&gt;50000,"",_xlfn.XLOOKUP(IF(VALUE(LEFT($E2664,2))&gt;9,VALUE(LEFT($E2664,2)),"0"&amp;VALUE(LEFT($E2664,2))),Sheet1!$E:$E,Sheet1!$F:$F)),"")</f>
        <v>富山県</v>
      </c>
      <c r="G2664" s="4" t="str">
        <f t="shared" si="83"/>
        <v>私立</v>
      </c>
      <c r="H2664" s="7" t="str">
        <f>IF($D2664="上記以外の高等学校等",_xlfn.XLOOKUP(IF(VALUE(LEFT($E2664,2))&gt;10,VALUE(LEFT($E2664,2)),"0"&amp;VALUE(LEFT($E2664,2))),Sheet1!$E:$E,Sheet1!$F:$F)&amp;"所在の"&amp;$D2664,IF(OR($B2664=1,$B2664=2),$D2664&amp;$C2664,IF($B2664=3,$D2664&amp;"学校",IF($B2664=6,_xlfn.TEXTBEFORE($D2664,"高専")&amp;$C2664,IF($B2664=8,$C2664&amp;"（"&amp;$D2664&amp;"）",IF($B2664=9,$D2664,""))))))</f>
        <v>富山国際大学付属高等学校</v>
      </c>
    </row>
    <row r="2665" spans="1:8">
      <c r="A2665" s="4">
        <v>7</v>
      </c>
      <c r="B2665" s="7">
        <v>1</v>
      </c>
      <c r="C2665" s="7" t="str">
        <f t="shared" si="82"/>
        <v>高等学校</v>
      </c>
      <c r="D2665" s="7" t="s">
        <v>6479</v>
      </c>
      <c r="E2665" s="8" t="s">
        <v>6480</v>
      </c>
      <c r="F2665" s="4" t="str">
        <f>IFERROR(IF(VALUE(LEFT($E2665,5))&gt;50000,"",_xlfn.XLOOKUP(IF(VALUE(LEFT($E2665,2))&gt;9,VALUE(LEFT($E2665,2)),"0"&amp;VALUE(LEFT($E2665,2))),Sheet1!$E:$E,Sheet1!$F:$F)),"")</f>
        <v>富山県</v>
      </c>
      <c r="G2665" s="4" t="str">
        <f t="shared" si="83"/>
        <v>私立</v>
      </c>
      <c r="H2665" s="7" t="str">
        <f>IF($D2665="上記以外の高等学校等",_xlfn.XLOOKUP(IF(VALUE(LEFT($E2665,2))&gt;10,VALUE(LEFT($E2665,2)),"0"&amp;VALUE(LEFT($E2665,2))),Sheet1!$E:$E,Sheet1!$F:$F)&amp;"所在の"&amp;$D2665,IF(OR($B2665=1,$B2665=2),$D2665&amp;$C2665,IF($B2665=3,$D2665&amp;"学校",IF($B2665=6,_xlfn.TEXTBEFORE($D2665,"高専")&amp;$C2665,IF($B2665=8,$C2665&amp;"（"&amp;$D2665&amp;"）",IF($B2665=9,$D2665,""))))))</f>
        <v>高岡第一高等学校</v>
      </c>
    </row>
    <row r="2666" spans="1:8">
      <c r="A2666" s="4">
        <v>7</v>
      </c>
      <c r="B2666" s="7">
        <v>1</v>
      </c>
      <c r="C2666" s="7" t="str">
        <f t="shared" si="82"/>
        <v>高等学校</v>
      </c>
      <c r="D2666" s="7" t="s">
        <v>6477</v>
      </c>
      <c r="E2666" s="8" t="s">
        <v>6478</v>
      </c>
      <c r="F2666" s="4" t="str">
        <f>IFERROR(IF(VALUE(LEFT($E2666,5))&gt;50000,"",_xlfn.XLOOKUP(IF(VALUE(LEFT($E2666,2))&gt;9,VALUE(LEFT($E2666,2)),"0"&amp;VALUE(LEFT($E2666,2))),Sheet1!$E:$E,Sheet1!$F:$F)),"")</f>
        <v>富山県</v>
      </c>
      <c r="G2666" s="4" t="str">
        <f t="shared" si="83"/>
        <v>私立</v>
      </c>
      <c r="H2666" s="7" t="str">
        <f>IF($D2666="上記以外の高等学校等",_xlfn.XLOOKUP(IF(VALUE(LEFT($E2666,2))&gt;10,VALUE(LEFT($E2666,2)),"0"&amp;VALUE(LEFT($E2666,2))),Sheet1!$E:$E,Sheet1!$F:$F)&amp;"所在の"&amp;$D2666,IF(OR($B2666=1,$B2666=2),$D2666&amp;$C2666,IF($B2666=3,$D2666&amp;"学校",IF($B2666=6,_xlfn.TEXTBEFORE($D2666,"高専")&amp;$C2666,IF($B2666=8,$C2666&amp;"（"&amp;$D2666&amp;"）",IF($B2666=9,$D2666,""))))))</f>
        <v>高岡龍谷高等学校</v>
      </c>
    </row>
    <row r="2667" spans="1:8">
      <c r="A2667" s="4">
        <v>7</v>
      </c>
      <c r="B2667" s="7">
        <v>1</v>
      </c>
      <c r="C2667" s="7" t="str">
        <f t="shared" si="82"/>
        <v>高等学校</v>
      </c>
      <c r="D2667" s="7" t="s">
        <v>6475</v>
      </c>
      <c r="E2667" s="8" t="s">
        <v>6476</v>
      </c>
      <c r="F2667" s="4" t="str">
        <f>IFERROR(IF(VALUE(LEFT($E2667,5))&gt;50000,"",_xlfn.XLOOKUP(IF(VALUE(LEFT($E2667,2))&gt;9,VALUE(LEFT($E2667,2)),"0"&amp;VALUE(LEFT($E2667,2))),Sheet1!$E:$E,Sheet1!$F:$F)),"")</f>
        <v>富山県</v>
      </c>
      <c r="G2667" s="4" t="str">
        <f t="shared" si="83"/>
        <v>私立</v>
      </c>
      <c r="H2667" s="7" t="str">
        <f>IF($D2667="上記以外の高等学校等",_xlfn.XLOOKUP(IF(VALUE(LEFT($E2667,2))&gt;10,VALUE(LEFT($E2667,2)),"0"&amp;VALUE(LEFT($E2667,2))),Sheet1!$E:$E,Sheet1!$F:$F)&amp;"所在の"&amp;$D2667,IF(OR($B2667=1,$B2667=2),$D2667&amp;$C2667,IF($B2667=3,$D2667&amp;"学校",IF($B2667=6,_xlfn.TEXTBEFORE($D2667,"高専")&amp;$C2667,IF($B2667=8,$C2667&amp;"（"&amp;$D2667&amp;"）",IF($B2667=9,$D2667,""))))))</f>
        <v>高岡向陵高等学校</v>
      </c>
    </row>
    <row r="2668" spans="1:8">
      <c r="A2668" s="4">
        <v>7</v>
      </c>
      <c r="B2668" s="7">
        <v>1</v>
      </c>
      <c r="C2668" s="7" t="str">
        <f t="shared" si="82"/>
        <v>高等学校</v>
      </c>
      <c r="D2668" s="7" t="s">
        <v>5066</v>
      </c>
      <c r="E2668" s="8" t="s">
        <v>6474</v>
      </c>
      <c r="F2668" s="4" t="str">
        <f>IFERROR(IF(VALUE(LEFT($E2668,5))&gt;50000,"",_xlfn.XLOOKUP(IF(VALUE(LEFT($E2668,2))&gt;9,VALUE(LEFT($E2668,2)),"0"&amp;VALUE(LEFT($E2668,2))),Sheet1!$E:$E,Sheet1!$F:$F)),"")</f>
        <v>富山県</v>
      </c>
      <c r="G2668" s="4" t="str">
        <f t="shared" si="83"/>
        <v>私立</v>
      </c>
      <c r="H2668" s="7" t="str">
        <f>IF($D2668="上記以外の高等学校等",_xlfn.XLOOKUP(IF(VALUE(LEFT($E2668,2))&gt;10,VALUE(LEFT($E2668,2)),"0"&amp;VALUE(LEFT($E2668,2))),Sheet1!$E:$E,Sheet1!$F:$F)&amp;"所在の"&amp;$D2668,IF(OR($B2668=1,$B2668=2),$D2668&amp;$C2668,IF($B2668=3,$D2668&amp;"学校",IF($B2668=6,_xlfn.TEXTBEFORE($D2668,"高専")&amp;$C2668,IF($B2668=8,$C2668&amp;"（"&amp;$D2668&amp;"）",IF($B2668=9,$D2668,""))))))</f>
        <v>新川高等学校</v>
      </c>
    </row>
    <row r="2669" spans="1:8">
      <c r="A2669" s="4">
        <v>7</v>
      </c>
      <c r="B2669" s="7">
        <v>1</v>
      </c>
      <c r="C2669" s="7" t="str">
        <f t="shared" si="82"/>
        <v>高等学校</v>
      </c>
      <c r="D2669" s="7" t="s">
        <v>6472</v>
      </c>
      <c r="E2669" s="8" t="s">
        <v>6473</v>
      </c>
      <c r="F2669" s="4" t="str">
        <f>IFERROR(IF(VALUE(LEFT($E2669,5))&gt;50000,"",_xlfn.XLOOKUP(IF(VALUE(LEFT($E2669,2))&gt;9,VALUE(LEFT($E2669,2)),"0"&amp;VALUE(LEFT($E2669,2))),Sheet1!$E:$E,Sheet1!$F:$F)),"")</f>
        <v>富山県</v>
      </c>
      <c r="G2669" s="4" t="str">
        <f t="shared" si="83"/>
        <v>私立</v>
      </c>
      <c r="H2669" s="7" t="str">
        <f>IF($D2669="上記以外の高等学校等",_xlfn.XLOOKUP(IF(VALUE(LEFT($E2669,2))&gt;10,VALUE(LEFT($E2669,2)),"0"&amp;VALUE(LEFT($E2669,2))),Sheet1!$E:$E,Sheet1!$F:$F)&amp;"所在の"&amp;$D2669,IF(OR($B2669=1,$B2669=2),$D2669&amp;$C2669,IF($B2669=3,$D2669&amp;"学校",IF($B2669=6,_xlfn.TEXTBEFORE($D2669,"高専")&amp;$C2669,IF($B2669=8,$C2669&amp;"（"&amp;$D2669&amp;"）",IF($B2669=9,$D2669,""))))))</f>
        <v>片山学園高等学校</v>
      </c>
    </row>
    <row r="2670" spans="1:8">
      <c r="A2670" s="4">
        <v>9</v>
      </c>
      <c r="B2670" s="7">
        <v>9</v>
      </c>
      <c r="C2670" s="7" t="str">
        <f t="shared" si="82"/>
        <v/>
      </c>
      <c r="D2670" s="7" t="s">
        <v>35</v>
      </c>
      <c r="E2670" s="8" t="s">
        <v>6471</v>
      </c>
      <c r="F2670" s="4" t="str">
        <f>IFERROR(IF(VALUE(LEFT($E2670,5))&gt;50000,"",_xlfn.XLOOKUP(IF(VALUE(LEFT($E2670,2))&gt;9,VALUE(LEFT($E2670,2)),"0"&amp;VALUE(LEFT($E2670,2))),Sheet1!$E:$E,Sheet1!$F:$F)),"")</f>
        <v>富山県</v>
      </c>
      <c r="G2670" s="4" t="str">
        <f t="shared" si="83"/>
        <v/>
      </c>
      <c r="H2670" s="7" t="str">
        <f>IF($D2670="上記以外の高等学校等",_xlfn.XLOOKUP(IF(VALUE(LEFT($E2670,2))&gt;10,VALUE(LEFT($E2670,2)),"0"&amp;VALUE(LEFT($E2670,2))),Sheet1!$E:$E,Sheet1!$F:$F)&amp;"所在の"&amp;$D2670,IF(OR($B2670=1,$B2670=2),$D2670&amp;$C2670,IF($B2670=3,$D2670&amp;"学校",IF($B2670=6,_xlfn.TEXTBEFORE($D2670,"高専")&amp;$C2670,IF($B2670=8,$C2670&amp;"（"&amp;$D2670&amp;"）",IF($B2670=9,$D2670,""))))))</f>
        <v>富山県所在の上記以外の高等学校等</v>
      </c>
    </row>
    <row r="2671" spans="1:8">
      <c r="A2671" s="4">
        <v>1</v>
      </c>
      <c r="B2671" s="7">
        <v>1</v>
      </c>
      <c r="C2671" s="7" t="str">
        <f t="shared" si="82"/>
        <v>高等学校</v>
      </c>
      <c r="D2671" s="7" t="s">
        <v>6469</v>
      </c>
      <c r="E2671" s="8" t="s">
        <v>6470</v>
      </c>
      <c r="F2671" s="4" t="str">
        <f>IFERROR(IF(VALUE(LEFT($E2671,5))&gt;50000,"",_xlfn.XLOOKUP(IF(VALUE(LEFT($E2671,2))&gt;9,VALUE(LEFT($E2671,2)),"0"&amp;VALUE(LEFT($E2671,2))),Sheet1!$E:$E,Sheet1!$F:$F)),"")</f>
        <v>石川県</v>
      </c>
      <c r="G2671" s="4" t="str">
        <f t="shared" si="83"/>
        <v>国立</v>
      </c>
      <c r="H2671" s="7" t="str">
        <f>IF($D2671="上記以外の高等学校等",_xlfn.XLOOKUP(IF(VALUE(LEFT($E2671,2))&gt;10,VALUE(LEFT($E2671,2)),"0"&amp;VALUE(LEFT($E2671,2))),Sheet1!$E:$E,Sheet1!$F:$F)&amp;"所在の"&amp;$D2671,IF(OR($B2671=1,$B2671=2),$D2671&amp;$C2671,IF($B2671=3,$D2671&amp;"学校",IF($B2671=6,_xlfn.TEXTBEFORE($D2671,"高専")&amp;$C2671,IF($B2671=8,$C2671&amp;"（"&amp;$D2671&amp;"）",IF($B2671=9,$D2671,""))))))</f>
        <v>金沢大学附属高等学校</v>
      </c>
    </row>
    <row r="2672" spans="1:8">
      <c r="A2672" s="4">
        <v>1</v>
      </c>
      <c r="B2672" s="7">
        <v>3</v>
      </c>
      <c r="C2672" s="7" t="str">
        <f t="shared" si="82"/>
        <v>特別支援学校</v>
      </c>
      <c r="D2672" s="7" t="s">
        <v>6467</v>
      </c>
      <c r="E2672" s="8" t="s">
        <v>6468</v>
      </c>
      <c r="F2672" s="4" t="str">
        <f>IFERROR(IF(VALUE(LEFT($E2672,5))&gt;50000,"",_xlfn.XLOOKUP(IF(VALUE(LEFT($E2672,2))&gt;9,VALUE(LEFT($E2672,2)),"0"&amp;VALUE(LEFT($E2672,2))),Sheet1!$E:$E,Sheet1!$F:$F)),"")</f>
        <v>石川県</v>
      </c>
      <c r="G2672" s="4" t="str">
        <f t="shared" si="83"/>
        <v>国立</v>
      </c>
      <c r="H2672" s="7" t="str">
        <f>IF($D2672="上記以外の高等学校等",_xlfn.XLOOKUP(IF(VALUE(LEFT($E2672,2))&gt;10,VALUE(LEFT($E2672,2)),"0"&amp;VALUE(LEFT($E2672,2))),Sheet1!$E:$E,Sheet1!$F:$F)&amp;"所在の"&amp;$D2672,IF(OR($B2672=1,$B2672=2),$D2672&amp;$C2672,IF($B2672=3,$D2672&amp;"学校",IF($B2672=6,_xlfn.TEXTBEFORE($D2672,"高専")&amp;$C2672,IF($B2672=8,$C2672&amp;"（"&amp;$D2672&amp;"）",IF($B2672=9,$D2672,""))))))</f>
        <v>金沢大学附属特別支援学校</v>
      </c>
    </row>
    <row r="2673" spans="1:8">
      <c r="A2673" s="4">
        <v>1</v>
      </c>
      <c r="B2673" s="7">
        <v>6</v>
      </c>
      <c r="C2673" s="7" t="str">
        <f t="shared" si="82"/>
        <v>高等専門学校</v>
      </c>
      <c r="D2673" s="7" t="s">
        <v>6465</v>
      </c>
      <c r="E2673" s="8" t="s">
        <v>6466</v>
      </c>
      <c r="F2673" s="4" t="str">
        <f>IFERROR(IF(VALUE(LEFT($E2673,5))&gt;50000,"",_xlfn.XLOOKUP(IF(VALUE(LEFT($E2673,2))&gt;9,VALUE(LEFT($E2673,2)),"0"&amp;VALUE(LEFT($E2673,2))),Sheet1!$E:$E,Sheet1!$F:$F)),"")</f>
        <v>石川県</v>
      </c>
      <c r="G2673" s="4" t="str">
        <f t="shared" si="83"/>
        <v>国立</v>
      </c>
      <c r="H2673" s="7" t="str">
        <f>IF($D2673="上記以外の高等学校等",_xlfn.XLOOKUP(IF(VALUE(LEFT($E2673,2))&gt;10,VALUE(LEFT($E2673,2)),"0"&amp;VALUE(LEFT($E2673,2))),Sheet1!$E:$E,Sheet1!$F:$F)&amp;"所在の"&amp;$D2673,IF(OR($B2673=1,$B2673=2),$D2673&amp;$C2673,IF($B2673=3,$D2673&amp;"学校",IF($B2673=6,_xlfn.TEXTBEFORE($D2673,"高専")&amp;$C2673,IF($B2673=8,$C2673&amp;"（"&amp;$D2673&amp;"）",IF($B2673=9,$D2673,""))))))</f>
        <v>石川工業高等専門学校</v>
      </c>
    </row>
    <row r="2674" spans="1:8">
      <c r="A2674" s="4">
        <v>2</v>
      </c>
      <c r="B2674" s="7">
        <v>1</v>
      </c>
      <c r="C2674" s="7" t="str">
        <f t="shared" si="82"/>
        <v>高等学校</v>
      </c>
      <c r="D2674" s="7" t="s">
        <v>6463</v>
      </c>
      <c r="E2674" s="8" t="s">
        <v>6464</v>
      </c>
      <c r="F2674" s="4" t="str">
        <f>IFERROR(IF(VALUE(LEFT($E2674,5))&gt;50000,"",_xlfn.XLOOKUP(IF(VALUE(LEFT($E2674,2))&gt;9,VALUE(LEFT($E2674,2)),"0"&amp;VALUE(LEFT($E2674,2))),Sheet1!$E:$E,Sheet1!$F:$F)),"")</f>
        <v>石川県</v>
      </c>
      <c r="G2674" s="4" t="str">
        <f t="shared" si="83"/>
        <v>公立</v>
      </c>
      <c r="H2674" s="7" t="str">
        <f>IF($D2674="上記以外の高等学校等",_xlfn.XLOOKUP(IF(VALUE(LEFT($E2674,2))&gt;10,VALUE(LEFT($E2674,2)),"0"&amp;VALUE(LEFT($E2674,2))),Sheet1!$E:$E,Sheet1!$F:$F)&amp;"所在の"&amp;$D2674,IF(OR($B2674=1,$B2674=2),$D2674&amp;$C2674,IF($B2674=3,$D2674&amp;"学校",IF($B2674=6,_xlfn.TEXTBEFORE($D2674,"高専")&amp;$C2674,IF($B2674=8,$C2674&amp;"（"&amp;$D2674&amp;"）",IF($B2674=9,$D2674,""))))))</f>
        <v>大聖寺実業高等学校</v>
      </c>
    </row>
    <row r="2675" spans="1:8">
      <c r="A2675" s="4">
        <v>2</v>
      </c>
      <c r="B2675" s="7">
        <v>1</v>
      </c>
      <c r="C2675" s="7" t="str">
        <f t="shared" si="82"/>
        <v>高等学校</v>
      </c>
      <c r="D2675" s="7" t="s">
        <v>6461</v>
      </c>
      <c r="E2675" s="8" t="s">
        <v>6462</v>
      </c>
      <c r="F2675" s="4" t="str">
        <f>IFERROR(IF(VALUE(LEFT($E2675,5))&gt;50000,"",_xlfn.XLOOKUP(IF(VALUE(LEFT($E2675,2))&gt;9,VALUE(LEFT($E2675,2)),"0"&amp;VALUE(LEFT($E2675,2))),Sheet1!$E:$E,Sheet1!$F:$F)),"")</f>
        <v>石川県</v>
      </c>
      <c r="G2675" s="4" t="str">
        <f t="shared" si="83"/>
        <v>公立</v>
      </c>
      <c r="H2675" s="7" t="str">
        <f>IF($D2675="上記以外の高等学校等",_xlfn.XLOOKUP(IF(VALUE(LEFT($E2675,2))&gt;10,VALUE(LEFT($E2675,2)),"0"&amp;VALUE(LEFT($E2675,2))),Sheet1!$E:$E,Sheet1!$F:$F)&amp;"所在の"&amp;$D2675,IF(OR($B2675=1,$B2675=2),$D2675&amp;$C2675,IF($B2675=3,$D2675&amp;"学校",IF($B2675=6,_xlfn.TEXTBEFORE($D2675,"高専")&amp;$C2675,IF($B2675=8,$C2675&amp;"（"&amp;$D2675&amp;"）",IF($B2675=9,$D2675,""))))))</f>
        <v>大聖寺高等学校</v>
      </c>
    </row>
    <row r="2676" spans="1:8">
      <c r="A2676" s="4">
        <v>2</v>
      </c>
      <c r="B2676" s="7">
        <v>1</v>
      </c>
      <c r="C2676" s="7" t="str">
        <f t="shared" si="82"/>
        <v>高等学校</v>
      </c>
      <c r="D2676" s="7" t="s">
        <v>6459</v>
      </c>
      <c r="E2676" s="8" t="s">
        <v>6460</v>
      </c>
      <c r="F2676" s="4" t="str">
        <f>IFERROR(IF(VALUE(LEFT($E2676,5))&gt;50000,"",_xlfn.XLOOKUP(IF(VALUE(LEFT($E2676,2))&gt;9,VALUE(LEFT($E2676,2)),"0"&amp;VALUE(LEFT($E2676,2))),Sheet1!$E:$E,Sheet1!$F:$F)),"")</f>
        <v>石川県</v>
      </c>
      <c r="G2676" s="4" t="str">
        <f t="shared" si="83"/>
        <v>公立</v>
      </c>
      <c r="H2676" s="7" t="str">
        <f>IF($D2676="上記以外の高等学校等",_xlfn.XLOOKUP(IF(VALUE(LEFT($E2676,2))&gt;10,VALUE(LEFT($E2676,2)),"0"&amp;VALUE(LEFT($E2676,2))),Sheet1!$E:$E,Sheet1!$F:$F)&amp;"所在の"&amp;$D2676,IF(OR($B2676=1,$B2676=2),$D2676&amp;$C2676,IF($B2676=3,$D2676&amp;"学校",IF($B2676=6,_xlfn.TEXTBEFORE($D2676,"高専")&amp;$C2676,IF($B2676=8,$C2676&amp;"（"&amp;$D2676&amp;"）",IF($B2676=9,$D2676,""))))))</f>
        <v>加賀聖城高等学校</v>
      </c>
    </row>
    <row r="2677" spans="1:8">
      <c r="A2677" s="4">
        <v>2</v>
      </c>
      <c r="B2677" s="7">
        <v>1</v>
      </c>
      <c r="C2677" s="7" t="str">
        <f t="shared" si="82"/>
        <v>高等学校</v>
      </c>
      <c r="D2677" s="7" t="s">
        <v>6457</v>
      </c>
      <c r="E2677" s="8" t="s">
        <v>6458</v>
      </c>
      <c r="F2677" s="4" t="str">
        <f>IFERROR(IF(VALUE(LEFT($E2677,5))&gt;50000,"",_xlfn.XLOOKUP(IF(VALUE(LEFT($E2677,2))&gt;9,VALUE(LEFT($E2677,2)),"0"&amp;VALUE(LEFT($E2677,2))),Sheet1!$E:$E,Sheet1!$F:$F)),"")</f>
        <v>石川県</v>
      </c>
      <c r="G2677" s="4" t="str">
        <f t="shared" si="83"/>
        <v>公立</v>
      </c>
      <c r="H2677" s="7" t="str">
        <f>IF($D2677="上記以外の高等学校等",_xlfn.XLOOKUP(IF(VALUE(LEFT($E2677,2))&gt;10,VALUE(LEFT($E2677,2)),"0"&amp;VALUE(LEFT($E2677,2))),Sheet1!$E:$E,Sheet1!$F:$F)&amp;"所在の"&amp;$D2677,IF(OR($B2677=1,$B2677=2),$D2677&amp;$C2677,IF($B2677=3,$D2677&amp;"学校",IF($B2677=6,_xlfn.TEXTBEFORE($D2677,"高専")&amp;$C2677,IF($B2677=8,$C2677&amp;"（"&amp;$D2677&amp;"）",IF($B2677=9,$D2677,""))))))</f>
        <v>加賀高等学校</v>
      </c>
    </row>
    <row r="2678" spans="1:8">
      <c r="A2678" s="4">
        <v>2</v>
      </c>
      <c r="B2678" s="7">
        <v>1</v>
      </c>
      <c r="C2678" s="7" t="str">
        <f t="shared" si="82"/>
        <v>高等学校</v>
      </c>
      <c r="D2678" s="7" t="s">
        <v>6455</v>
      </c>
      <c r="E2678" s="8" t="s">
        <v>6456</v>
      </c>
      <c r="F2678" s="4" t="str">
        <f>IFERROR(IF(VALUE(LEFT($E2678,5))&gt;50000,"",_xlfn.XLOOKUP(IF(VALUE(LEFT($E2678,2))&gt;9,VALUE(LEFT($E2678,2)),"0"&amp;VALUE(LEFT($E2678,2))),Sheet1!$E:$E,Sheet1!$F:$F)),"")</f>
        <v>石川県</v>
      </c>
      <c r="G2678" s="4" t="str">
        <f t="shared" si="83"/>
        <v>公立</v>
      </c>
      <c r="H2678" s="7" t="str">
        <f>IF($D2678="上記以外の高等学校等",_xlfn.XLOOKUP(IF(VALUE(LEFT($E2678,2))&gt;10,VALUE(LEFT($E2678,2)),"0"&amp;VALUE(LEFT($E2678,2))),Sheet1!$E:$E,Sheet1!$F:$F)&amp;"所在の"&amp;$D2678,IF(OR($B2678=1,$B2678=2),$D2678&amp;$C2678,IF($B2678=3,$D2678&amp;"学校",IF($B2678=6,_xlfn.TEXTBEFORE($D2678,"高専")&amp;$C2678,IF($B2678=8,$C2678&amp;"（"&amp;$D2678&amp;"）",IF($B2678=9,$D2678,""))))))</f>
        <v>小松商業高等学校</v>
      </c>
    </row>
    <row r="2679" spans="1:8">
      <c r="A2679" s="4">
        <v>2</v>
      </c>
      <c r="B2679" s="7">
        <v>1</v>
      </c>
      <c r="C2679" s="7" t="str">
        <f t="shared" si="82"/>
        <v>高等学校</v>
      </c>
      <c r="D2679" s="7" t="s">
        <v>6453</v>
      </c>
      <c r="E2679" s="8" t="s">
        <v>6454</v>
      </c>
      <c r="F2679" s="4" t="str">
        <f>IFERROR(IF(VALUE(LEFT($E2679,5))&gt;50000,"",_xlfn.XLOOKUP(IF(VALUE(LEFT($E2679,2))&gt;9,VALUE(LEFT($E2679,2)),"0"&amp;VALUE(LEFT($E2679,2))),Sheet1!$E:$E,Sheet1!$F:$F)),"")</f>
        <v>石川県</v>
      </c>
      <c r="G2679" s="4" t="str">
        <f t="shared" si="83"/>
        <v>公立</v>
      </c>
      <c r="H2679" s="7" t="str">
        <f>IF($D2679="上記以外の高等学校等",_xlfn.XLOOKUP(IF(VALUE(LEFT($E2679,2))&gt;10,VALUE(LEFT($E2679,2)),"0"&amp;VALUE(LEFT($E2679,2))),Sheet1!$E:$E,Sheet1!$F:$F)&amp;"所在の"&amp;$D2679,IF(OR($B2679=1,$B2679=2),$D2679&amp;$C2679,IF($B2679=3,$D2679&amp;"学校",IF($B2679=6,_xlfn.TEXTBEFORE($D2679,"高専")&amp;$C2679,IF($B2679=8,$C2679&amp;"（"&amp;$D2679&amp;"）",IF($B2679=9,$D2679,""))))))</f>
        <v>小松工業高等学校</v>
      </c>
    </row>
    <row r="2680" spans="1:8">
      <c r="A2680" s="4">
        <v>2</v>
      </c>
      <c r="B2680" s="7">
        <v>1</v>
      </c>
      <c r="C2680" s="7" t="str">
        <f t="shared" si="82"/>
        <v>高等学校</v>
      </c>
      <c r="D2680" s="7" t="s">
        <v>1834</v>
      </c>
      <c r="E2680" s="8" t="s">
        <v>6452</v>
      </c>
      <c r="F2680" s="4" t="str">
        <f>IFERROR(IF(VALUE(LEFT($E2680,5))&gt;50000,"",_xlfn.XLOOKUP(IF(VALUE(LEFT($E2680,2))&gt;9,VALUE(LEFT($E2680,2)),"0"&amp;VALUE(LEFT($E2680,2))),Sheet1!$E:$E,Sheet1!$F:$F)),"")</f>
        <v>石川県</v>
      </c>
      <c r="G2680" s="4" t="str">
        <f t="shared" si="83"/>
        <v>公立</v>
      </c>
      <c r="H2680" s="7" t="str">
        <f>IF($D2680="上記以外の高等学校等",_xlfn.XLOOKUP(IF(VALUE(LEFT($E2680,2))&gt;10,VALUE(LEFT($E2680,2)),"0"&amp;VALUE(LEFT($E2680,2))),Sheet1!$E:$E,Sheet1!$F:$F)&amp;"所在の"&amp;$D2680,IF(OR($B2680=1,$B2680=2),$D2680&amp;$C2680,IF($B2680=3,$D2680&amp;"学校",IF($B2680=6,_xlfn.TEXTBEFORE($D2680,"高専")&amp;$C2680,IF($B2680=8,$C2680&amp;"（"&amp;$D2680&amp;"）",IF($B2680=9,$D2680,""))))))</f>
        <v>小松高等学校</v>
      </c>
    </row>
    <row r="2681" spans="1:8">
      <c r="A2681" s="4">
        <v>2</v>
      </c>
      <c r="B2681" s="7">
        <v>1</v>
      </c>
      <c r="C2681" s="7" t="str">
        <f t="shared" si="82"/>
        <v>高等学校</v>
      </c>
      <c r="D2681" s="7" t="s">
        <v>6450</v>
      </c>
      <c r="E2681" s="8" t="s">
        <v>6451</v>
      </c>
      <c r="F2681" s="4" t="str">
        <f>IFERROR(IF(VALUE(LEFT($E2681,5))&gt;50000,"",_xlfn.XLOOKUP(IF(VALUE(LEFT($E2681,2))&gt;9,VALUE(LEFT($E2681,2)),"0"&amp;VALUE(LEFT($E2681,2))),Sheet1!$E:$E,Sheet1!$F:$F)),"")</f>
        <v>石川県</v>
      </c>
      <c r="G2681" s="4" t="str">
        <f t="shared" si="83"/>
        <v>公立</v>
      </c>
      <c r="H2681" s="7" t="str">
        <f>IF($D2681="上記以外の高等学校等",_xlfn.XLOOKUP(IF(VALUE(LEFT($E2681,2))&gt;10,VALUE(LEFT($E2681,2)),"0"&amp;VALUE(LEFT($E2681,2))),Sheet1!$E:$E,Sheet1!$F:$F)&amp;"所在の"&amp;$D2681,IF(OR($B2681=1,$B2681=2),$D2681&amp;$C2681,IF($B2681=3,$D2681&amp;"学校",IF($B2681=6,_xlfn.TEXTBEFORE($D2681,"高専")&amp;$C2681,IF($B2681=8,$C2681&amp;"（"&amp;$D2681&amp;"）",IF($B2681=9,$D2681,""))))))</f>
        <v>小松北高等学校</v>
      </c>
    </row>
    <row r="2682" spans="1:8">
      <c r="A2682" s="4">
        <v>2</v>
      </c>
      <c r="B2682" s="7">
        <v>1</v>
      </c>
      <c r="C2682" s="7" t="str">
        <f t="shared" si="82"/>
        <v>高等学校</v>
      </c>
      <c r="D2682" s="7" t="s">
        <v>6448</v>
      </c>
      <c r="E2682" s="8" t="s">
        <v>6449</v>
      </c>
      <c r="F2682" s="4" t="str">
        <f>IFERROR(IF(VALUE(LEFT($E2682,5))&gt;50000,"",_xlfn.XLOOKUP(IF(VALUE(LEFT($E2682,2))&gt;9,VALUE(LEFT($E2682,2)),"0"&amp;VALUE(LEFT($E2682,2))),Sheet1!$E:$E,Sheet1!$F:$F)),"")</f>
        <v>石川県</v>
      </c>
      <c r="G2682" s="4" t="str">
        <f t="shared" si="83"/>
        <v>公立</v>
      </c>
      <c r="H2682" s="7" t="str">
        <f>IF($D2682="上記以外の高等学校等",_xlfn.XLOOKUP(IF(VALUE(LEFT($E2682,2))&gt;10,VALUE(LEFT($E2682,2)),"0"&amp;VALUE(LEFT($E2682,2))),Sheet1!$E:$E,Sheet1!$F:$F)&amp;"所在の"&amp;$D2682,IF(OR($B2682=1,$B2682=2),$D2682&amp;$C2682,IF($B2682=3,$D2682&amp;"学校",IF($B2682=6,_xlfn.TEXTBEFORE($D2682,"高専")&amp;$C2682,IF($B2682=8,$C2682&amp;"（"&amp;$D2682&amp;"）",IF($B2682=9,$D2682,""))))))</f>
        <v>寺井高等学校</v>
      </c>
    </row>
    <row r="2683" spans="1:8">
      <c r="A2683" s="4">
        <v>2</v>
      </c>
      <c r="B2683" s="7">
        <v>1</v>
      </c>
      <c r="C2683" s="7" t="str">
        <f t="shared" si="82"/>
        <v>高等学校</v>
      </c>
      <c r="D2683" s="7" t="s">
        <v>6446</v>
      </c>
      <c r="E2683" s="8" t="s">
        <v>6447</v>
      </c>
      <c r="F2683" s="4" t="str">
        <f>IFERROR(IF(VALUE(LEFT($E2683,5))&gt;50000,"",_xlfn.XLOOKUP(IF(VALUE(LEFT($E2683,2))&gt;9,VALUE(LEFT($E2683,2)),"0"&amp;VALUE(LEFT($E2683,2))),Sheet1!$E:$E,Sheet1!$F:$F)),"")</f>
        <v>石川県</v>
      </c>
      <c r="G2683" s="4" t="str">
        <f t="shared" si="83"/>
        <v>公立</v>
      </c>
      <c r="H2683" s="7" t="str">
        <f>IF($D2683="上記以外の高等学校等",_xlfn.XLOOKUP(IF(VALUE(LEFT($E2683,2))&gt;10,VALUE(LEFT($E2683,2)),"0"&amp;VALUE(LEFT($E2683,2))),Sheet1!$E:$E,Sheet1!$F:$F)&amp;"所在の"&amp;$D2683,IF(OR($B2683=1,$B2683=2),$D2683&amp;$C2683,IF($B2683=3,$D2683&amp;"学校",IF($B2683=6,_xlfn.TEXTBEFORE($D2683,"高専")&amp;$C2683,IF($B2683=8,$C2683&amp;"（"&amp;$D2683&amp;"）",IF($B2683=9,$D2683,""))))))</f>
        <v>鶴来高等学校</v>
      </c>
    </row>
    <row r="2684" spans="1:8">
      <c r="A2684" s="4">
        <v>2</v>
      </c>
      <c r="B2684" s="7">
        <v>1</v>
      </c>
      <c r="C2684" s="7" t="str">
        <f t="shared" si="82"/>
        <v>高等学校</v>
      </c>
      <c r="D2684" s="7" t="s">
        <v>6444</v>
      </c>
      <c r="E2684" s="8" t="s">
        <v>6445</v>
      </c>
      <c r="F2684" s="4" t="str">
        <f>IFERROR(IF(VALUE(LEFT($E2684,5))&gt;50000,"",_xlfn.XLOOKUP(IF(VALUE(LEFT($E2684,2))&gt;9,VALUE(LEFT($E2684,2)),"0"&amp;VALUE(LEFT($E2684,2))),Sheet1!$E:$E,Sheet1!$F:$F)),"")</f>
        <v>石川県</v>
      </c>
      <c r="G2684" s="4" t="str">
        <f t="shared" si="83"/>
        <v>公立</v>
      </c>
      <c r="H2684" s="7" t="str">
        <f>IF($D2684="上記以外の高等学校等",_xlfn.XLOOKUP(IF(VALUE(LEFT($E2684,2))&gt;10,VALUE(LEFT($E2684,2)),"0"&amp;VALUE(LEFT($E2684,2))),Sheet1!$E:$E,Sheet1!$F:$F)&amp;"所在の"&amp;$D2684,IF(OR($B2684=1,$B2684=2),$D2684&amp;$C2684,IF($B2684=3,$D2684&amp;"学校",IF($B2684=6,_xlfn.TEXTBEFORE($D2684,"高専")&amp;$C2684,IF($B2684=8,$C2684&amp;"（"&amp;$D2684&amp;"）",IF($B2684=9,$D2684,""))))))</f>
        <v>松任高等学校</v>
      </c>
    </row>
    <row r="2685" spans="1:8">
      <c r="A2685" s="4">
        <v>2</v>
      </c>
      <c r="B2685" s="7">
        <v>1</v>
      </c>
      <c r="C2685" s="7" t="str">
        <f t="shared" si="82"/>
        <v>高等学校</v>
      </c>
      <c r="D2685" s="7" t="s">
        <v>6442</v>
      </c>
      <c r="E2685" s="8" t="s">
        <v>6443</v>
      </c>
      <c r="F2685" s="4" t="str">
        <f>IFERROR(IF(VALUE(LEFT($E2685,5))&gt;50000,"",_xlfn.XLOOKUP(IF(VALUE(LEFT($E2685,2))&gt;9,VALUE(LEFT($E2685,2)),"0"&amp;VALUE(LEFT($E2685,2))),Sheet1!$E:$E,Sheet1!$F:$F)),"")</f>
        <v>石川県</v>
      </c>
      <c r="G2685" s="4" t="str">
        <f t="shared" si="83"/>
        <v>公立</v>
      </c>
      <c r="H2685" s="7" t="str">
        <f>IF($D2685="上記以外の高等学校等",_xlfn.XLOOKUP(IF(VALUE(LEFT($E2685,2))&gt;10,VALUE(LEFT($E2685,2)),"0"&amp;VALUE(LEFT($E2685,2))),Sheet1!$E:$E,Sheet1!$F:$F)&amp;"所在の"&amp;$D2685,IF(OR($B2685=1,$B2685=2),$D2685&amp;$C2685,IF($B2685=3,$D2685&amp;"学校",IF($B2685=6,_xlfn.TEXTBEFORE($D2685,"高専")&amp;$C2685,IF($B2685=8,$C2685&amp;"（"&amp;$D2685&amp;"）",IF($B2685=9,$D2685,""))))))</f>
        <v>翠星高等学校</v>
      </c>
    </row>
    <row r="2686" spans="1:8">
      <c r="A2686" s="4">
        <v>2</v>
      </c>
      <c r="B2686" s="7">
        <v>1</v>
      </c>
      <c r="C2686" s="7" t="str">
        <f t="shared" si="82"/>
        <v>高等学校</v>
      </c>
      <c r="D2686" s="7" t="s">
        <v>6440</v>
      </c>
      <c r="E2686" s="8" t="s">
        <v>6441</v>
      </c>
      <c r="F2686" s="4" t="str">
        <f>IFERROR(IF(VALUE(LEFT($E2686,5))&gt;50000,"",_xlfn.XLOOKUP(IF(VALUE(LEFT($E2686,2))&gt;9,VALUE(LEFT($E2686,2)),"0"&amp;VALUE(LEFT($E2686,2))),Sheet1!$E:$E,Sheet1!$F:$F)),"")</f>
        <v>石川県</v>
      </c>
      <c r="G2686" s="4" t="str">
        <f t="shared" si="83"/>
        <v>公立</v>
      </c>
      <c r="H2686" s="7" t="str">
        <f>IF($D2686="上記以外の高等学校等",_xlfn.XLOOKUP(IF(VALUE(LEFT($E2686,2))&gt;10,VALUE(LEFT($E2686,2)),"0"&amp;VALUE(LEFT($E2686,2))),Sheet1!$E:$E,Sheet1!$F:$F)&amp;"所在の"&amp;$D2686,IF(OR($B2686=1,$B2686=2),$D2686&amp;$C2686,IF($B2686=3,$D2686&amp;"学校",IF($B2686=6,_xlfn.TEXTBEFORE($D2686,"高専")&amp;$C2686,IF($B2686=8,$C2686&amp;"（"&amp;$D2686&amp;"）",IF($B2686=9,$D2686,""))))))</f>
        <v>金沢錦丘高等学校</v>
      </c>
    </row>
    <row r="2687" spans="1:8">
      <c r="A2687" s="4">
        <v>2</v>
      </c>
      <c r="B2687" s="7">
        <v>1</v>
      </c>
      <c r="C2687" s="7" t="str">
        <f t="shared" si="82"/>
        <v>高等学校</v>
      </c>
      <c r="D2687" s="7" t="s">
        <v>6438</v>
      </c>
      <c r="E2687" s="8" t="s">
        <v>6439</v>
      </c>
      <c r="F2687" s="4" t="str">
        <f>IFERROR(IF(VALUE(LEFT($E2687,5))&gt;50000,"",_xlfn.XLOOKUP(IF(VALUE(LEFT($E2687,2))&gt;9,VALUE(LEFT($E2687,2)),"0"&amp;VALUE(LEFT($E2687,2))),Sheet1!$E:$E,Sheet1!$F:$F)),"")</f>
        <v>石川県</v>
      </c>
      <c r="G2687" s="4" t="str">
        <f t="shared" si="83"/>
        <v>公立</v>
      </c>
      <c r="H2687" s="7" t="str">
        <f>IF($D2687="上記以外の高等学校等",_xlfn.XLOOKUP(IF(VALUE(LEFT($E2687,2))&gt;10,VALUE(LEFT($E2687,2)),"0"&amp;VALUE(LEFT($E2687,2))),Sheet1!$E:$E,Sheet1!$F:$F)&amp;"所在の"&amp;$D2687,IF(OR($B2687=1,$B2687=2),$D2687&amp;$C2687,IF($B2687=3,$D2687&amp;"学校",IF($B2687=6,_xlfn.TEXTBEFORE($D2687,"高専")&amp;$C2687,IF($B2687=8,$C2687&amp;"（"&amp;$D2687&amp;"）",IF($B2687=9,$D2687,""))))))</f>
        <v>金沢泉丘高等学校</v>
      </c>
    </row>
    <row r="2688" spans="1:8">
      <c r="A2688" s="4">
        <v>2</v>
      </c>
      <c r="B2688" s="7">
        <v>1</v>
      </c>
      <c r="C2688" s="7" t="str">
        <f t="shared" si="82"/>
        <v>高等学校</v>
      </c>
      <c r="D2688" s="7" t="s">
        <v>6436</v>
      </c>
      <c r="E2688" s="8" t="s">
        <v>6437</v>
      </c>
      <c r="F2688" s="4" t="str">
        <f>IFERROR(IF(VALUE(LEFT($E2688,5))&gt;50000,"",_xlfn.XLOOKUP(IF(VALUE(LEFT($E2688,2))&gt;9,VALUE(LEFT($E2688,2)),"0"&amp;VALUE(LEFT($E2688,2))),Sheet1!$E:$E,Sheet1!$F:$F)),"")</f>
        <v>石川県</v>
      </c>
      <c r="G2688" s="4" t="str">
        <f t="shared" si="83"/>
        <v>公立</v>
      </c>
      <c r="H2688" s="7" t="str">
        <f>IF($D2688="上記以外の高等学校等",_xlfn.XLOOKUP(IF(VALUE(LEFT($E2688,2))&gt;10,VALUE(LEFT($E2688,2)),"0"&amp;VALUE(LEFT($E2688,2))),Sheet1!$E:$E,Sheet1!$F:$F)&amp;"所在の"&amp;$D2688,IF(OR($B2688=1,$B2688=2),$D2688&amp;$C2688,IF($B2688=3,$D2688&amp;"学校",IF($B2688=6,_xlfn.TEXTBEFORE($D2688,"高専")&amp;$C2688,IF($B2688=8,$C2688&amp;"（"&amp;$D2688&amp;"）",IF($B2688=9,$D2688,""))))))</f>
        <v>金沢二水高等学校</v>
      </c>
    </row>
    <row r="2689" spans="1:8">
      <c r="A2689" s="4">
        <v>2</v>
      </c>
      <c r="B2689" s="7">
        <v>1</v>
      </c>
      <c r="C2689" s="7" t="str">
        <f t="shared" si="82"/>
        <v>高等学校</v>
      </c>
      <c r="D2689" s="7" t="s">
        <v>6434</v>
      </c>
      <c r="E2689" s="8" t="s">
        <v>6435</v>
      </c>
      <c r="F2689" s="4" t="str">
        <f>IFERROR(IF(VALUE(LEFT($E2689,5))&gt;50000,"",_xlfn.XLOOKUP(IF(VALUE(LEFT($E2689,2))&gt;9,VALUE(LEFT($E2689,2)),"0"&amp;VALUE(LEFT($E2689,2))),Sheet1!$E:$E,Sheet1!$F:$F)),"")</f>
        <v>石川県</v>
      </c>
      <c r="G2689" s="4" t="str">
        <f t="shared" si="83"/>
        <v>公立</v>
      </c>
      <c r="H2689" s="7" t="str">
        <f>IF($D2689="上記以外の高等学校等",_xlfn.XLOOKUP(IF(VALUE(LEFT($E2689,2))&gt;10,VALUE(LEFT($E2689,2)),"0"&amp;VALUE(LEFT($E2689,2))),Sheet1!$E:$E,Sheet1!$F:$F)&amp;"所在の"&amp;$D2689,IF(OR($B2689=1,$B2689=2),$D2689&amp;$C2689,IF($B2689=3,$D2689&amp;"学校",IF($B2689=6,_xlfn.TEXTBEFORE($D2689,"高専")&amp;$C2689,IF($B2689=8,$C2689&amp;"（"&amp;$D2689&amp;"）",IF($B2689=9,$D2689,""))))))</f>
        <v>金沢中央高等学校</v>
      </c>
    </row>
    <row r="2690" spans="1:8">
      <c r="A2690" s="4">
        <v>2</v>
      </c>
      <c r="B2690" s="7">
        <v>1</v>
      </c>
      <c r="C2690" s="7" t="str">
        <f t="shared" si="82"/>
        <v>高等学校</v>
      </c>
      <c r="D2690" s="7" t="s">
        <v>6432</v>
      </c>
      <c r="E2690" s="8" t="s">
        <v>6433</v>
      </c>
      <c r="F2690" s="4" t="str">
        <f>IFERROR(IF(VALUE(LEFT($E2690,5))&gt;50000,"",_xlfn.XLOOKUP(IF(VALUE(LEFT($E2690,2))&gt;9,VALUE(LEFT($E2690,2)),"0"&amp;VALUE(LEFT($E2690,2))),Sheet1!$E:$E,Sheet1!$F:$F)),"")</f>
        <v>石川県</v>
      </c>
      <c r="G2690" s="4" t="str">
        <f t="shared" si="83"/>
        <v>公立</v>
      </c>
      <c r="H2690" s="7" t="str">
        <f>IF($D2690="上記以外の高等学校等",_xlfn.XLOOKUP(IF(VALUE(LEFT($E2690,2))&gt;10,VALUE(LEFT($E2690,2)),"0"&amp;VALUE(LEFT($E2690,2))),Sheet1!$E:$E,Sheet1!$F:$F)&amp;"所在の"&amp;$D2690,IF(OR($B2690=1,$B2690=2),$D2690&amp;$C2690,IF($B2690=3,$D2690&amp;"学校",IF($B2690=6,_xlfn.TEXTBEFORE($D2690,"高専")&amp;$C2690,IF($B2690=8,$C2690&amp;"（"&amp;$D2690&amp;"）",IF($B2690=9,$D2690,""))))))</f>
        <v>金沢伏見高等学校</v>
      </c>
    </row>
    <row r="2691" spans="1:8">
      <c r="A2691" s="4">
        <v>2</v>
      </c>
      <c r="B2691" s="7">
        <v>1</v>
      </c>
      <c r="C2691" s="7" t="str">
        <f t="shared" ref="C2691:C2754" si="84">IF($B2691=1,"高等学校",IF($B2691=2,"中等教育学校",IF($B2691=3,"特別支援学校",IF($B2691=6,"高等専門学校",IF($B2691=8,"高等学校卒業程度認定試験等","")))))</f>
        <v>高等学校</v>
      </c>
      <c r="D2691" s="7" t="s">
        <v>6430</v>
      </c>
      <c r="E2691" s="8" t="s">
        <v>6431</v>
      </c>
      <c r="F2691" s="4" t="str">
        <f>IFERROR(IF(VALUE(LEFT($E2691,5))&gt;50000,"",_xlfn.XLOOKUP(IF(VALUE(LEFT($E2691,2))&gt;9,VALUE(LEFT($E2691,2)),"0"&amp;VALUE(LEFT($E2691,2))),Sheet1!$E:$E,Sheet1!$F:$F)),"")</f>
        <v>石川県</v>
      </c>
      <c r="G2691" s="4" t="str">
        <f t="shared" ref="G2691:G2754" si="85">IF($A2691=1,"国立",IF($A2691=7,"私立",IF($A2691&lt;7,"公立","")))</f>
        <v>公立</v>
      </c>
      <c r="H2691" s="7" t="str">
        <f>IF($D2691="上記以外の高等学校等",_xlfn.XLOOKUP(IF(VALUE(LEFT($E2691,2))&gt;10,VALUE(LEFT($E2691,2)),"0"&amp;VALUE(LEFT($E2691,2))),Sheet1!$E:$E,Sheet1!$F:$F)&amp;"所在の"&amp;$D2691,IF(OR($B2691=1,$B2691=2),$D2691&amp;$C2691,IF($B2691=3,$D2691&amp;"学校",IF($B2691=6,_xlfn.TEXTBEFORE($D2691,"高専")&amp;$C2691,IF($B2691=8,$C2691&amp;"（"&amp;$D2691&amp;"）",IF($B2691=9,$D2691,""))))))</f>
        <v>金沢商業高等学校</v>
      </c>
    </row>
    <row r="2692" spans="1:8">
      <c r="A2692" s="4">
        <v>2</v>
      </c>
      <c r="B2692" s="7">
        <v>1</v>
      </c>
      <c r="C2692" s="7" t="str">
        <f t="shared" si="84"/>
        <v>高等学校</v>
      </c>
      <c r="D2692" s="7" t="s">
        <v>6428</v>
      </c>
      <c r="E2692" s="8" t="s">
        <v>6429</v>
      </c>
      <c r="F2692" s="4" t="str">
        <f>IFERROR(IF(VALUE(LEFT($E2692,5))&gt;50000,"",_xlfn.XLOOKUP(IF(VALUE(LEFT($E2692,2))&gt;9,VALUE(LEFT($E2692,2)),"0"&amp;VALUE(LEFT($E2692,2))),Sheet1!$E:$E,Sheet1!$F:$F)),"")</f>
        <v>石川県</v>
      </c>
      <c r="G2692" s="4" t="str">
        <f t="shared" si="85"/>
        <v>公立</v>
      </c>
      <c r="H2692" s="7" t="str">
        <f>IF($D2692="上記以外の高等学校等",_xlfn.XLOOKUP(IF(VALUE(LEFT($E2692,2))&gt;10,VALUE(LEFT($E2692,2)),"0"&amp;VALUE(LEFT($E2692,2))),Sheet1!$E:$E,Sheet1!$F:$F)&amp;"所在の"&amp;$D2692,IF(OR($B2692=1,$B2692=2),$D2692&amp;$C2692,IF($B2692=3,$D2692&amp;"学校",IF($B2692=6,_xlfn.TEXTBEFORE($D2692,"高専")&amp;$C2692,IF($B2692=8,$C2692&amp;"（"&amp;$D2692&amp;"）",IF($B2692=9,$D2692,""))))))</f>
        <v>工業（県立）高等学校</v>
      </c>
    </row>
    <row r="2693" spans="1:8">
      <c r="A2693" s="4">
        <v>2</v>
      </c>
      <c r="B2693" s="7">
        <v>1</v>
      </c>
      <c r="C2693" s="7" t="str">
        <f t="shared" si="84"/>
        <v>高等学校</v>
      </c>
      <c r="D2693" s="7" t="s">
        <v>6426</v>
      </c>
      <c r="E2693" s="8" t="s">
        <v>6427</v>
      </c>
      <c r="F2693" s="4" t="str">
        <f>IFERROR(IF(VALUE(LEFT($E2693,5))&gt;50000,"",_xlfn.XLOOKUP(IF(VALUE(LEFT($E2693,2))&gt;9,VALUE(LEFT($E2693,2)),"0"&amp;VALUE(LEFT($E2693,2))),Sheet1!$E:$E,Sheet1!$F:$F)),"")</f>
        <v>石川県</v>
      </c>
      <c r="G2693" s="4" t="str">
        <f t="shared" si="85"/>
        <v>公立</v>
      </c>
      <c r="H2693" s="7" t="str">
        <f>IF($D2693="上記以外の高等学校等",_xlfn.XLOOKUP(IF(VALUE(LEFT($E2693,2))&gt;10,VALUE(LEFT($E2693,2)),"0"&amp;VALUE(LEFT($E2693,2))),Sheet1!$E:$E,Sheet1!$F:$F)&amp;"所在の"&amp;$D2693,IF(OR($B2693=1,$B2693=2),$D2693&amp;$C2693,IF($B2693=3,$D2693&amp;"学校",IF($B2693=6,_xlfn.TEXTBEFORE($D2693,"高専")&amp;$C2693,IF($B2693=8,$C2693&amp;"（"&amp;$D2693&amp;"）",IF($B2693=9,$D2693,""))))))</f>
        <v>金沢桜丘高等学校</v>
      </c>
    </row>
    <row r="2694" spans="1:8">
      <c r="A2694" s="4">
        <v>2</v>
      </c>
      <c r="B2694" s="7">
        <v>1</v>
      </c>
      <c r="C2694" s="7" t="str">
        <f t="shared" si="84"/>
        <v>高等学校</v>
      </c>
      <c r="D2694" s="7" t="s">
        <v>6424</v>
      </c>
      <c r="E2694" s="8" t="s">
        <v>6425</v>
      </c>
      <c r="F2694" s="4" t="str">
        <f>IFERROR(IF(VALUE(LEFT($E2694,5))&gt;50000,"",_xlfn.XLOOKUP(IF(VALUE(LEFT($E2694,2))&gt;9,VALUE(LEFT($E2694,2)),"0"&amp;VALUE(LEFT($E2694,2))),Sheet1!$E:$E,Sheet1!$F:$F)),"")</f>
        <v>石川県</v>
      </c>
      <c r="G2694" s="4" t="str">
        <f t="shared" si="85"/>
        <v>公立</v>
      </c>
      <c r="H2694" s="7" t="str">
        <f>IF($D2694="上記以外の高等学校等",_xlfn.XLOOKUP(IF(VALUE(LEFT($E2694,2))&gt;10,VALUE(LEFT($E2694,2)),"0"&amp;VALUE(LEFT($E2694,2))),Sheet1!$E:$E,Sheet1!$F:$F)&amp;"所在の"&amp;$D2694,IF(OR($B2694=1,$B2694=2),$D2694&amp;$C2694,IF($B2694=3,$D2694&amp;"学校",IF($B2694=6,_xlfn.TEXTBEFORE($D2694,"高専")&amp;$C2694,IF($B2694=8,$C2694&amp;"（"&amp;$D2694&amp;"）",IF($B2694=9,$D2694,""))))))</f>
        <v>金沢西高等学校</v>
      </c>
    </row>
    <row r="2695" spans="1:8">
      <c r="A2695" s="4">
        <v>2</v>
      </c>
      <c r="B2695" s="7">
        <v>1</v>
      </c>
      <c r="C2695" s="7" t="str">
        <f t="shared" si="84"/>
        <v>高等学校</v>
      </c>
      <c r="D2695" s="7" t="s">
        <v>6422</v>
      </c>
      <c r="E2695" s="8" t="s">
        <v>6423</v>
      </c>
      <c r="F2695" s="4" t="str">
        <f>IFERROR(IF(VALUE(LEFT($E2695,5))&gt;50000,"",_xlfn.XLOOKUP(IF(VALUE(LEFT($E2695,2))&gt;9,VALUE(LEFT($E2695,2)),"0"&amp;VALUE(LEFT($E2695,2))),Sheet1!$E:$E,Sheet1!$F:$F)),"")</f>
        <v>石川県</v>
      </c>
      <c r="G2695" s="4" t="str">
        <f t="shared" si="85"/>
        <v>公立</v>
      </c>
      <c r="H2695" s="7" t="str">
        <f>IF($D2695="上記以外の高等学校等",_xlfn.XLOOKUP(IF(VALUE(LEFT($E2695,2))&gt;10,VALUE(LEFT($E2695,2)),"0"&amp;VALUE(LEFT($E2695,2))),Sheet1!$E:$E,Sheet1!$F:$F)&amp;"所在の"&amp;$D2695,IF(OR($B2695=1,$B2695=2),$D2695&amp;$C2695,IF($B2695=3,$D2695&amp;"学校",IF($B2695=6,_xlfn.TEXTBEFORE($D2695,"高専")&amp;$C2695,IF($B2695=8,$C2695&amp;"（"&amp;$D2695&amp;"）",IF($B2695=9,$D2695,""))))))</f>
        <v>金沢北陵高等学校</v>
      </c>
    </row>
    <row r="2696" spans="1:8">
      <c r="A2696" s="4">
        <v>2</v>
      </c>
      <c r="B2696" s="7">
        <v>1</v>
      </c>
      <c r="C2696" s="7" t="str">
        <f t="shared" si="84"/>
        <v>高等学校</v>
      </c>
      <c r="D2696" s="7" t="s">
        <v>6420</v>
      </c>
      <c r="E2696" s="8" t="s">
        <v>6421</v>
      </c>
      <c r="F2696" s="4" t="str">
        <f>IFERROR(IF(VALUE(LEFT($E2696,5))&gt;50000,"",_xlfn.XLOOKUP(IF(VALUE(LEFT($E2696,2))&gt;9,VALUE(LEFT($E2696,2)),"0"&amp;VALUE(LEFT($E2696,2))),Sheet1!$E:$E,Sheet1!$F:$F)),"")</f>
        <v>石川県</v>
      </c>
      <c r="G2696" s="4" t="str">
        <f t="shared" si="85"/>
        <v>公立</v>
      </c>
      <c r="H2696" s="7" t="str">
        <f>IF($D2696="上記以外の高等学校等",_xlfn.XLOOKUP(IF(VALUE(LEFT($E2696,2))&gt;10,VALUE(LEFT($E2696,2)),"0"&amp;VALUE(LEFT($E2696,2))),Sheet1!$E:$E,Sheet1!$F:$F)&amp;"所在の"&amp;$D2696,IF(OR($B2696=1,$B2696=2),$D2696&amp;$C2696,IF($B2696=3,$D2696&amp;"学校",IF($B2696=6,_xlfn.TEXTBEFORE($D2696,"高専")&amp;$C2696,IF($B2696=8,$C2696&amp;"（"&amp;$D2696&amp;"）",IF($B2696=9,$D2696,""))))))</f>
        <v>金沢向陽高等学校</v>
      </c>
    </row>
    <row r="2697" spans="1:8">
      <c r="A2697" s="4">
        <v>2</v>
      </c>
      <c r="B2697" s="7">
        <v>1</v>
      </c>
      <c r="C2697" s="7" t="str">
        <f t="shared" si="84"/>
        <v>高等学校</v>
      </c>
      <c r="D2697" s="7" t="s">
        <v>6418</v>
      </c>
      <c r="E2697" s="8" t="s">
        <v>6419</v>
      </c>
      <c r="F2697" s="4" t="str">
        <f>IFERROR(IF(VALUE(LEFT($E2697,5))&gt;50000,"",_xlfn.XLOOKUP(IF(VALUE(LEFT($E2697,2))&gt;9,VALUE(LEFT($E2697,2)),"0"&amp;VALUE(LEFT($E2697,2))),Sheet1!$E:$E,Sheet1!$F:$F)),"")</f>
        <v>石川県</v>
      </c>
      <c r="G2697" s="4" t="str">
        <f t="shared" si="85"/>
        <v>公立</v>
      </c>
      <c r="H2697" s="7" t="str">
        <f>IF($D2697="上記以外の高等学校等",_xlfn.XLOOKUP(IF(VALUE(LEFT($E2697,2))&gt;10,VALUE(LEFT($E2697,2)),"0"&amp;VALUE(LEFT($E2697,2))),Sheet1!$E:$E,Sheet1!$F:$F)&amp;"所在の"&amp;$D2697,IF(OR($B2697=1,$B2697=2),$D2697&amp;$C2697,IF($B2697=3,$D2697&amp;"学校",IF($B2697=6,_xlfn.TEXTBEFORE($D2697,"高専")&amp;$C2697,IF($B2697=8,$C2697&amp;"（"&amp;$D2697&amp;"）",IF($B2697=9,$D2697,""))))))</f>
        <v>津幡高等学校</v>
      </c>
    </row>
    <row r="2698" spans="1:8">
      <c r="A2698" s="4">
        <v>2</v>
      </c>
      <c r="B2698" s="7">
        <v>1</v>
      </c>
      <c r="C2698" s="7" t="str">
        <f t="shared" si="84"/>
        <v>高等学校</v>
      </c>
      <c r="D2698" s="7" t="s">
        <v>6416</v>
      </c>
      <c r="E2698" s="8" t="s">
        <v>6417</v>
      </c>
      <c r="F2698" s="4" t="str">
        <f>IFERROR(IF(VALUE(LEFT($E2698,5))&gt;50000,"",_xlfn.XLOOKUP(IF(VALUE(LEFT($E2698,2))&gt;9,VALUE(LEFT($E2698,2)),"0"&amp;VALUE(LEFT($E2698,2))),Sheet1!$E:$E,Sheet1!$F:$F)),"")</f>
        <v>石川県</v>
      </c>
      <c r="G2698" s="4" t="str">
        <f t="shared" si="85"/>
        <v>公立</v>
      </c>
      <c r="H2698" s="7" t="str">
        <f>IF($D2698="上記以外の高等学校等",_xlfn.XLOOKUP(IF(VALUE(LEFT($E2698,2))&gt;10,VALUE(LEFT($E2698,2)),"0"&amp;VALUE(LEFT($E2698,2))),Sheet1!$E:$E,Sheet1!$F:$F)&amp;"所在の"&amp;$D2698,IF(OR($B2698=1,$B2698=2),$D2698&amp;$C2698,IF($B2698=3,$D2698&amp;"学校",IF($B2698=6,_xlfn.TEXTBEFORE($D2698,"高専")&amp;$C2698,IF($B2698=8,$C2698&amp;"（"&amp;$D2698&amp;"）",IF($B2698=9,$D2698,""))))))</f>
        <v>宝達高等学校</v>
      </c>
    </row>
    <row r="2699" spans="1:8">
      <c r="A2699" s="4">
        <v>2</v>
      </c>
      <c r="B2699" s="7">
        <v>1</v>
      </c>
      <c r="C2699" s="7" t="str">
        <f t="shared" si="84"/>
        <v>高等学校</v>
      </c>
      <c r="D2699" s="7" t="s">
        <v>6414</v>
      </c>
      <c r="E2699" s="8" t="s">
        <v>6415</v>
      </c>
      <c r="F2699" s="4" t="str">
        <f>IFERROR(IF(VALUE(LEFT($E2699,5))&gt;50000,"",_xlfn.XLOOKUP(IF(VALUE(LEFT($E2699,2))&gt;9,VALUE(LEFT($E2699,2)),"0"&amp;VALUE(LEFT($E2699,2))),Sheet1!$E:$E,Sheet1!$F:$F)),"")</f>
        <v>石川県</v>
      </c>
      <c r="G2699" s="4" t="str">
        <f t="shared" si="85"/>
        <v>公立</v>
      </c>
      <c r="H2699" s="7" t="str">
        <f>IF($D2699="上記以外の高等学校等",_xlfn.XLOOKUP(IF(VALUE(LEFT($E2699,2))&gt;10,VALUE(LEFT($E2699,2)),"0"&amp;VALUE(LEFT($E2699,2))),Sheet1!$E:$E,Sheet1!$F:$F)&amp;"所在の"&amp;$D2699,IF(OR($B2699=1,$B2699=2),$D2699&amp;$C2699,IF($B2699=3,$D2699&amp;"学校",IF($B2699=6,_xlfn.TEXTBEFORE($D2699,"高専")&amp;$C2699,IF($B2699=8,$C2699&amp;"（"&amp;$D2699&amp;"）",IF($B2699=9,$D2699,""))))))</f>
        <v>羽咋高等学校</v>
      </c>
    </row>
    <row r="2700" spans="1:8">
      <c r="A2700" s="4">
        <v>2</v>
      </c>
      <c r="B2700" s="7">
        <v>1</v>
      </c>
      <c r="C2700" s="7" t="str">
        <f t="shared" si="84"/>
        <v>高等学校</v>
      </c>
      <c r="D2700" s="7" t="s">
        <v>6412</v>
      </c>
      <c r="E2700" s="8" t="s">
        <v>6413</v>
      </c>
      <c r="F2700" s="4" t="str">
        <f>IFERROR(IF(VALUE(LEFT($E2700,5))&gt;50000,"",_xlfn.XLOOKUP(IF(VALUE(LEFT($E2700,2))&gt;9,VALUE(LEFT($E2700,2)),"0"&amp;VALUE(LEFT($E2700,2))),Sheet1!$E:$E,Sheet1!$F:$F)),"")</f>
        <v>石川県</v>
      </c>
      <c r="G2700" s="4" t="str">
        <f t="shared" si="85"/>
        <v>公立</v>
      </c>
      <c r="H2700" s="7" t="str">
        <f>IF($D2700="上記以外の高等学校等",_xlfn.XLOOKUP(IF(VALUE(LEFT($E2700,2))&gt;10,VALUE(LEFT($E2700,2)),"0"&amp;VALUE(LEFT($E2700,2))),Sheet1!$E:$E,Sheet1!$F:$F)&amp;"所在の"&amp;$D2700,IF(OR($B2700=1,$B2700=2),$D2700&amp;$C2700,IF($B2700=3,$D2700&amp;"学校",IF($B2700=6,_xlfn.TEXTBEFORE($D2700,"高専")&amp;$C2700,IF($B2700=8,$C2700&amp;"（"&amp;$D2700&amp;"）",IF($B2700=9,$D2700,""))))))</f>
        <v>羽松高等学校</v>
      </c>
    </row>
    <row r="2701" spans="1:8">
      <c r="A2701" s="4">
        <v>2</v>
      </c>
      <c r="B2701" s="7">
        <v>1</v>
      </c>
      <c r="C2701" s="7" t="str">
        <f t="shared" si="84"/>
        <v>高等学校</v>
      </c>
      <c r="D2701" s="7" t="s">
        <v>6410</v>
      </c>
      <c r="E2701" s="8" t="s">
        <v>6411</v>
      </c>
      <c r="F2701" s="4" t="str">
        <f>IFERROR(IF(VALUE(LEFT($E2701,5))&gt;50000,"",_xlfn.XLOOKUP(IF(VALUE(LEFT($E2701,2))&gt;9,VALUE(LEFT($E2701,2)),"0"&amp;VALUE(LEFT($E2701,2))),Sheet1!$E:$E,Sheet1!$F:$F)),"")</f>
        <v>石川県</v>
      </c>
      <c r="G2701" s="4" t="str">
        <f t="shared" si="85"/>
        <v>公立</v>
      </c>
      <c r="H2701" s="7" t="str">
        <f>IF($D2701="上記以外の高等学校等",_xlfn.XLOOKUP(IF(VALUE(LEFT($E2701,2))&gt;10,VALUE(LEFT($E2701,2)),"0"&amp;VALUE(LEFT($E2701,2))),Sheet1!$E:$E,Sheet1!$F:$F)&amp;"所在の"&amp;$D2701,IF(OR($B2701=1,$B2701=2),$D2701&amp;$C2701,IF($B2701=3,$D2701&amp;"学校",IF($B2701=6,_xlfn.TEXTBEFORE($D2701,"高専")&amp;$C2701,IF($B2701=8,$C2701&amp;"（"&amp;$D2701&amp;"）",IF($B2701=9,$D2701,""))))))</f>
        <v>羽咋工業高等学校</v>
      </c>
    </row>
    <row r="2702" spans="1:8">
      <c r="A2702" s="4">
        <v>2</v>
      </c>
      <c r="B2702" s="7">
        <v>1</v>
      </c>
      <c r="C2702" s="7" t="str">
        <f t="shared" si="84"/>
        <v>高等学校</v>
      </c>
      <c r="D2702" s="7" t="s">
        <v>6408</v>
      </c>
      <c r="E2702" s="8" t="s">
        <v>6409</v>
      </c>
      <c r="F2702" s="4" t="str">
        <f>IFERROR(IF(VALUE(LEFT($E2702,5))&gt;50000,"",_xlfn.XLOOKUP(IF(VALUE(LEFT($E2702,2))&gt;9,VALUE(LEFT($E2702,2)),"0"&amp;VALUE(LEFT($E2702,2))),Sheet1!$E:$E,Sheet1!$F:$F)),"")</f>
        <v>石川県</v>
      </c>
      <c r="G2702" s="4" t="str">
        <f t="shared" si="85"/>
        <v>公立</v>
      </c>
      <c r="H2702" s="7" t="str">
        <f>IF($D2702="上記以外の高等学校等",_xlfn.XLOOKUP(IF(VALUE(LEFT($E2702,2))&gt;10,VALUE(LEFT($E2702,2)),"0"&amp;VALUE(LEFT($E2702,2))),Sheet1!$E:$E,Sheet1!$F:$F)&amp;"所在の"&amp;$D2702,IF(OR($B2702=1,$B2702=2),$D2702&amp;$C2702,IF($B2702=3,$D2702&amp;"学校",IF($B2702=6,_xlfn.TEXTBEFORE($D2702,"高専")&amp;$C2702,IF($B2702=8,$C2702&amp;"（"&amp;$D2702&amp;"）",IF($B2702=9,$D2702,""))))))</f>
        <v>鹿西高等学校</v>
      </c>
    </row>
    <row r="2703" spans="1:8">
      <c r="A2703" s="4">
        <v>2</v>
      </c>
      <c r="B2703" s="7">
        <v>1</v>
      </c>
      <c r="C2703" s="7" t="str">
        <f t="shared" si="84"/>
        <v>高等学校</v>
      </c>
      <c r="D2703" s="7" t="s">
        <v>6406</v>
      </c>
      <c r="E2703" s="8" t="s">
        <v>6407</v>
      </c>
      <c r="F2703" s="4" t="str">
        <f>IFERROR(IF(VALUE(LEFT($E2703,5))&gt;50000,"",_xlfn.XLOOKUP(IF(VALUE(LEFT($E2703,2))&gt;9,VALUE(LEFT($E2703,2)),"0"&amp;VALUE(LEFT($E2703,2))),Sheet1!$E:$E,Sheet1!$F:$F)),"")</f>
        <v>石川県</v>
      </c>
      <c r="G2703" s="4" t="str">
        <f t="shared" si="85"/>
        <v>公立</v>
      </c>
      <c r="H2703" s="7" t="str">
        <f>IF($D2703="上記以外の高等学校等",_xlfn.XLOOKUP(IF(VALUE(LEFT($E2703,2))&gt;10,VALUE(LEFT($E2703,2)),"0"&amp;VALUE(LEFT($E2703,2))),Sheet1!$E:$E,Sheet1!$F:$F)&amp;"所在の"&amp;$D2703,IF(OR($B2703=1,$B2703=2),$D2703&amp;$C2703,IF($B2703=3,$D2703&amp;"学校",IF($B2703=6,_xlfn.TEXTBEFORE($D2703,"高専")&amp;$C2703,IF($B2703=8,$C2703&amp;"（"&amp;$D2703&amp;"）",IF($B2703=9,$D2703,""))))))</f>
        <v>七尾高等学校</v>
      </c>
    </row>
    <row r="2704" spans="1:8">
      <c r="A2704" s="4">
        <v>2</v>
      </c>
      <c r="B2704" s="7">
        <v>1</v>
      </c>
      <c r="C2704" s="7" t="str">
        <f t="shared" si="84"/>
        <v>高等学校</v>
      </c>
      <c r="D2704" s="7" t="s">
        <v>6404</v>
      </c>
      <c r="E2704" s="8" t="s">
        <v>6405</v>
      </c>
      <c r="F2704" s="4" t="str">
        <f>IFERROR(IF(VALUE(LEFT($E2704,5))&gt;50000,"",_xlfn.XLOOKUP(IF(VALUE(LEFT($E2704,2))&gt;9,VALUE(LEFT($E2704,2)),"0"&amp;VALUE(LEFT($E2704,2))),Sheet1!$E:$E,Sheet1!$F:$F)),"")</f>
        <v>石川県</v>
      </c>
      <c r="G2704" s="4" t="str">
        <f t="shared" si="85"/>
        <v>公立</v>
      </c>
      <c r="H2704" s="7" t="str">
        <f>IF($D2704="上記以外の高等学校等",_xlfn.XLOOKUP(IF(VALUE(LEFT($E2704,2))&gt;10,VALUE(LEFT($E2704,2)),"0"&amp;VALUE(LEFT($E2704,2))),Sheet1!$E:$E,Sheet1!$F:$F)&amp;"所在の"&amp;$D2704,IF(OR($B2704=1,$B2704=2),$D2704&amp;$C2704,IF($B2704=3,$D2704&amp;"学校",IF($B2704=6,_xlfn.TEXTBEFORE($D2704,"高専")&amp;$C2704,IF($B2704=8,$C2704&amp;"（"&amp;$D2704&amp;"）",IF($B2704=9,$D2704,""))))))</f>
        <v>七尾城北高等学校</v>
      </c>
    </row>
    <row r="2705" spans="1:8">
      <c r="A2705" s="4">
        <v>2</v>
      </c>
      <c r="B2705" s="7">
        <v>1</v>
      </c>
      <c r="C2705" s="7" t="str">
        <f t="shared" si="84"/>
        <v>高等学校</v>
      </c>
      <c r="D2705" s="7" t="s">
        <v>6402</v>
      </c>
      <c r="E2705" s="8" t="s">
        <v>6403</v>
      </c>
      <c r="F2705" s="4" t="str">
        <f>IFERROR(IF(VALUE(LEFT($E2705,5))&gt;50000,"",_xlfn.XLOOKUP(IF(VALUE(LEFT($E2705,2))&gt;9,VALUE(LEFT($E2705,2)),"0"&amp;VALUE(LEFT($E2705,2))),Sheet1!$E:$E,Sheet1!$F:$F)),"")</f>
        <v>石川県</v>
      </c>
      <c r="G2705" s="4" t="str">
        <f t="shared" si="85"/>
        <v>公立</v>
      </c>
      <c r="H2705" s="7" t="str">
        <f>IF($D2705="上記以外の高等学校等",_xlfn.XLOOKUP(IF(VALUE(LEFT($E2705,2))&gt;10,VALUE(LEFT($E2705,2)),"0"&amp;VALUE(LEFT($E2705,2))),Sheet1!$E:$E,Sheet1!$F:$F)&amp;"所在の"&amp;$D2705,IF(OR($B2705=1,$B2705=2),$D2705&amp;$C2705,IF($B2705=3,$D2705&amp;"学校",IF($B2705=6,_xlfn.TEXTBEFORE($D2705,"高専")&amp;$C2705,IF($B2705=8,$C2705&amp;"（"&amp;$D2705&amp;"）",IF($B2705=9,$D2705,""))))))</f>
        <v>田鶴浜高等学校</v>
      </c>
    </row>
    <row r="2706" spans="1:8">
      <c r="A2706" s="4">
        <v>2</v>
      </c>
      <c r="B2706" s="7">
        <v>1</v>
      </c>
      <c r="C2706" s="7" t="str">
        <f t="shared" si="84"/>
        <v>高等学校</v>
      </c>
      <c r="D2706" s="7" t="s">
        <v>6400</v>
      </c>
      <c r="E2706" s="8" t="s">
        <v>6401</v>
      </c>
      <c r="F2706" s="4" t="str">
        <f>IFERROR(IF(VALUE(LEFT($E2706,5))&gt;50000,"",_xlfn.XLOOKUP(IF(VALUE(LEFT($E2706,2))&gt;9,VALUE(LEFT($E2706,2)),"0"&amp;VALUE(LEFT($E2706,2))),Sheet1!$E:$E,Sheet1!$F:$F)),"")</f>
        <v>石川県</v>
      </c>
      <c r="G2706" s="4" t="str">
        <f t="shared" si="85"/>
        <v>公立</v>
      </c>
      <c r="H2706" s="7" t="str">
        <f>IF($D2706="上記以外の高等学校等",_xlfn.XLOOKUP(IF(VALUE(LEFT($E2706,2))&gt;10,VALUE(LEFT($E2706,2)),"0"&amp;VALUE(LEFT($E2706,2))),Sheet1!$E:$E,Sheet1!$F:$F)&amp;"所在の"&amp;$D2706,IF(OR($B2706=1,$B2706=2),$D2706&amp;$C2706,IF($B2706=3,$D2706&amp;"学校",IF($B2706=6,_xlfn.TEXTBEFORE($D2706,"高専")&amp;$C2706,IF($B2706=8,$C2706&amp;"（"&amp;$D2706&amp;"）",IF($B2706=9,$D2706,""))))))</f>
        <v>穴水高等学校</v>
      </c>
    </row>
    <row r="2707" spans="1:8">
      <c r="A2707" s="4">
        <v>2</v>
      </c>
      <c r="B2707" s="7">
        <v>1</v>
      </c>
      <c r="C2707" s="7" t="str">
        <f t="shared" si="84"/>
        <v>高等学校</v>
      </c>
      <c r="D2707" s="7" t="s">
        <v>6398</v>
      </c>
      <c r="E2707" s="8" t="s">
        <v>6399</v>
      </c>
      <c r="F2707" s="4" t="str">
        <f>IFERROR(IF(VALUE(LEFT($E2707,5))&gt;50000,"",_xlfn.XLOOKUP(IF(VALUE(LEFT($E2707,2))&gt;9,VALUE(LEFT($E2707,2)),"0"&amp;VALUE(LEFT($E2707,2))),Sheet1!$E:$E,Sheet1!$F:$F)),"")</f>
        <v>石川県</v>
      </c>
      <c r="G2707" s="4" t="str">
        <f t="shared" si="85"/>
        <v>公立</v>
      </c>
      <c r="H2707" s="7" t="str">
        <f>IF($D2707="上記以外の高等学校等",_xlfn.XLOOKUP(IF(VALUE(LEFT($E2707,2))&gt;10,VALUE(LEFT($E2707,2)),"0"&amp;VALUE(LEFT($E2707,2))),Sheet1!$E:$E,Sheet1!$F:$F)&amp;"所在の"&amp;$D2707,IF(OR($B2707=1,$B2707=2),$D2707&amp;$C2707,IF($B2707=3,$D2707&amp;"学校",IF($B2707=6,_xlfn.TEXTBEFORE($D2707,"高専")&amp;$C2707,IF($B2707=8,$C2707&amp;"（"&amp;$D2707&amp;"）",IF($B2707=9,$D2707,""))))))</f>
        <v>門前高等学校</v>
      </c>
    </row>
    <row r="2708" spans="1:8">
      <c r="A2708" s="4">
        <v>2</v>
      </c>
      <c r="B2708" s="7">
        <v>1</v>
      </c>
      <c r="C2708" s="7" t="str">
        <f t="shared" si="84"/>
        <v>高等学校</v>
      </c>
      <c r="D2708" s="7" t="s">
        <v>6396</v>
      </c>
      <c r="E2708" s="8" t="s">
        <v>6397</v>
      </c>
      <c r="F2708" s="4" t="str">
        <f>IFERROR(IF(VALUE(LEFT($E2708,5))&gt;50000,"",_xlfn.XLOOKUP(IF(VALUE(LEFT($E2708,2))&gt;9,VALUE(LEFT($E2708,2)),"0"&amp;VALUE(LEFT($E2708,2))),Sheet1!$E:$E,Sheet1!$F:$F)),"")</f>
        <v>石川県</v>
      </c>
      <c r="G2708" s="4" t="str">
        <f t="shared" si="85"/>
        <v>公立</v>
      </c>
      <c r="H2708" s="7" t="str">
        <f>IF($D2708="上記以外の高等学校等",_xlfn.XLOOKUP(IF(VALUE(LEFT($E2708,2))&gt;10,VALUE(LEFT($E2708,2)),"0"&amp;VALUE(LEFT($E2708,2))),Sheet1!$E:$E,Sheet1!$F:$F)&amp;"所在の"&amp;$D2708,IF(OR($B2708=1,$B2708=2),$D2708&amp;$C2708,IF($B2708=3,$D2708&amp;"学校",IF($B2708=6,_xlfn.TEXTBEFORE($D2708,"高専")&amp;$C2708,IF($B2708=8,$C2708&amp;"（"&amp;$D2708&amp;"）",IF($B2708=9,$D2708,""))))))</f>
        <v>輪島高等学校</v>
      </c>
    </row>
    <row r="2709" spans="1:8">
      <c r="A2709" s="4">
        <v>2</v>
      </c>
      <c r="B2709" s="7">
        <v>1</v>
      </c>
      <c r="C2709" s="7" t="str">
        <f t="shared" si="84"/>
        <v>高等学校</v>
      </c>
      <c r="D2709" s="7" t="s">
        <v>6058</v>
      </c>
      <c r="E2709" s="8" t="s">
        <v>6395</v>
      </c>
      <c r="F2709" s="4" t="str">
        <f>IFERROR(IF(VALUE(LEFT($E2709,5))&gt;50000,"",_xlfn.XLOOKUP(IF(VALUE(LEFT($E2709,2))&gt;9,VALUE(LEFT($E2709,2)),"0"&amp;VALUE(LEFT($E2709,2))),Sheet1!$E:$E,Sheet1!$F:$F)),"")</f>
        <v>石川県</v>
      </c>
      <c r="G2709" s="4" t="str">
        <f t="shared" si="85"/>
        <v>公立</v>
      </c>
      <c r="H2709" s="7" t="str">
        <f>IF($D2709="上記以外の高等学校等",_xlfn.XLOOKUP(IF(VALUE(LEFT($E2709,2))&gt;10,VALUE(LEFT($E2709,2)),"0"&amp;VALUE(LEFT($E2709,2))),Sheet1!$E:$E,Sheet1!$F:$F)&amp;"所在の"&amp;$D2709,IF(OR($B2709=1,$B2709=2),$D2709&amp;$C2709,IF($B2709=3,$D2709&amp;"学校",IF($B2709=6,_xlfn.TEXTBEFORE($D2709,"高専")&amp;$C2709,IF($B2709=8,$C2709&amp;"（"&amp;$D2709&amp;"）",IF($B2709=9,$D2709,""))))))</f>
        <v>飯田高等学校</v>
      </c>
    </row>
    <row r="2710" spans="1:8">
      <c r="A2710" s="4">
        <v>3</v>
      </c>
      <c r="B2710" s="7">
        <v>1</v>
      </c>
      <c r="C2710" s="7" t="str">
        <f t="shared" si="84"/>
        <v>高等学校</v>
      </c>
      <c r="D2710" s="7" t="s">
        <v>6393</v>
      </c>
      <c r="E2710" s="8" t="s">
        <v>6394</v>
      </c>
      <c r="F2710" s="4" t="str">
        <f>IFERROR(IF(VALUE(LEFT($E2710,5))&gt;50000,"",_xlfn.XLOOKUP(IF(VALUE(LEFT($E2710,2))&gt;9,VALUE(LEFT($E2710,2)),"0"&amp;VALUE(LEFT($E2710,2))),Sheet1!$E:$E,Sheet1!$F:$F)),"")</f>
        <v>石川県</v>
      </c>
      <c r="G2710" s="4" t="str">
        <f t="shared" si="85"/>
        <v>公立</v>
      </c>
      <c r="H2710" s="7" t="str">
        <f>IF($D2710="上記以外の高等学校等",_xlfn.XLOOKUP(IF(VALUE(LEFT($E2710,2))&gt;10,VALUE(LEFT($E2710,2)),"0"&amp;VALUE(LEFT($E2710,2))),Sheet1!$E:$E,Sheet1!$F:$F)&amp;"所在の"&amp;$D2710,IF(OR($B2710=1,$B2710=2),$D2710&amp;$C2710,IF($B2710=3,$D2710&amp;"学校",IF($B2710=6,_xlfn.TEXTBEFORE($D2710,"高専")&amp;$C2710,IF($B2710=8,$C2710&amp;"（"&amp;$D2710&amp;"）",IF($B2710=9,$D2710,""))))))</f>
        <v>金沢市立工業高等学校</v>
      </c>
    </row>
    <row r="2711" spans="1:8">
      <c r="A2711" s="4">
        <v>3</v>
      </c>
      <c r="B2711" s="7">
        <v>1</v>
      </c>
      <c r="C2711" s="7" t="str">
        <f t="shared" si="84"/>
        <v>高等学校</v>
      </c>
      <c r="D2711" s="7" t="s">
        <v>6391</v>
      </c>
      <c r="E2711" s="8" t="s">
        <v>6392</v>
      </c>
      <c r="F2711" s="4" t="str">
        <f>IFERROR(IF(VALUE(LEFT($E2711,5))&gt;50000,"",_xlfn.XLOOKUP(IF(VALUE(LEFT($E2711,2))&gt;9,VALUE(LEFT($E2711,2)),"0"&amp;VALUE(LEFT($E2711,2))),Sheet1!$E:$E,Sheet1!$F:$F)),"")</f>
        <v>石川県</v>
      </c>
      <c r="G2711" s="4" t="str">
        <f t="shared" si="85"/>
        <v>公立</v>
      </c>
      <c r="H2711" s="7" t="str">
        <f>IF($D2711="上記以外の高等学校等",_xlfn.XLOOKUP(IF(VALUE(LEFT($E2711,2))&gt;10,VALUE(LEFT($E2711,2)),"0"&amp;VALUE(LEFT($E2711,2))),Sheet1!$E:$E,Sheet1!$F:$F)&amp;"所在の"&amp;$D2711,IF(OR($B2711=1,$B2711=2),$D2711&amp;$C2711,IF($B2711=3,$D2711&amp;"学校",IF($B2711=6,_xlfn.TEXTBEFORE($D2711,"高専")&amp;$C2711,IF($B2711=8,$C2711&amp;"（"&amp;$D2711&amp;"）",IF($B2711=9,$D2711,""))))))</f>
        <v>小松市立高等学校</v>
      </c>
    </row>
    <row r="2712" spans="1:8">
      <c r="A2712" s="4">
        <v>2</v>
      </c>
      <c r="B2712" s="7">
        <v>1</v>
      </c>
      <c r="C2712" s="7" t="str">
        <f t="shared" si="84"/>
        <v>高等学校</v>
      </c>
      <c r="D2712" s="7" t="s">
        <v>6389</v>
      </c>
      <c r="E2712" s="8" t="s">
        <v>6390</v>
      </c>
      <c r="F2712" s="4" t="str">
        <f>IFERROR(IF(VALUE(LEFT($E2712,5))&gt;50000,"",_xlfn.XLOOKUP(IF(VALUE(LEFT($E2712,2))&gt;9,VALUE(LEFT($E2712,2)),"0"&amp;VALUE(LEFT($E2712,2))),Sheet1!$E:$E,Sheet1!$F:$F)),"")</f>
        <v>石川県</v>
      </c>
      <c r="G2712" s="4" t="str">
        <f t="shared" si="85"/>
        <v>公立</v>
      </c>
      <c r="H2712" s="7" t="str">
        <f>IF($D2712="上記以外の高等学校等",_xlfn.XLOOKUP(IF(VALUE(LEFT($E2712,2))&gt;10,VALUE(LEFT($E2712,2)),"0"&amp;VALUE(LEFT($E2712,2))),Sheet1!$E:$E,Sheet1!$F:$F)&amp;"所在の"&amp;$D2712,IF(OR($B2712=1,$B2712=2),$D2712&amp;$C2712,IF($B2712=3,$D2712&amp;"学校",IF($B2712=6,_xlfn.TEXTBEFORE($D2712,"高専")&amp;$C2712,IF($B2712=8,$C2712&amp;"（"&amp;$D2712&amp;"）",IF($B2712=9,$D2712,""))))))</f>
        <v>小松明峰高等学校</v>
      </c>
    </row>
    <row r="2713" spans="1:8">
      <c r="A2713" s="4">
        <v>2</v>
      </c>
      <c r="B2713" s="7">
        <v>1</v>
      </c>
      <c r="C2713" s="7" t="str">
        <f t="shared" si="84"/>
        <v>高等学校</v>
      </c>
      <c r="D2713" s="7" t="s">
        <v>6387</v>
      </c>
      <c r="E2713" s="8" t="s">
        <v>6388</v>
      </c>
      <c r="F2713" s="4" t="str">
        <f>IFERROR(IF(VALUE(LEFT($E2713,5))&gt;50000,"",_xlfn.XLOOKUP(IF(VALUE(LEFT($E2713,2))&gt;9,VALUE(LEFT($E2713,2)),"0"&amp;VALUE(LEFT($E2713,2))),Sheet1!$E:$E,Sheet1!$F:$F)),"")</f>
        <v>石川県</v>
      </c>
      <c r="G2713" s="4" t="str">
        <f t="shared" si="85"/>
        <v>公立</v>
      </c>
      <c r="H2713" s="7" t="str">
        <f>IF($D2713="上記以外の高等学校等",_xlfn.XLOOKUP(IF(VALUE(LEFT($E2713,2))&gt;10,VALUE(LEFT($E2713,2)),"0"&amp;VALUE(LEFT($E2713,2))),Sheet1!$E:$E,Sheet1!$F:$F)&amp;"所在の"&amp;$D2713,IF(OR($B2713=1,$B2713=2),$D2713&amp;$C2713,IF($B2713=3,$D2713&amp;"学校",IF($B2713=6,_xlfn.TEXTBEFORE($D2713,"高専")&amp;$C2713,IF($B2713=8,$C2713&amp;"（"&amp;$D2713&amp;"）",IF($B2713=9,$D2713,""))))))</f>
        <v>野々市明倫高等学校</v>
      </c>
    </row>
    <row r="2714" spans="1:8">
      <c r="A2714" s="4">
        <v>2</v>
      </c>
      <c r="B2714" s="7">
        <v>1</v>
      </c>
      <c r="C2714" s="7" t="str">
        <f t="shared" si="84"/>
        <v>高等学校</v>
      </c>
      <c r="D2714" s="7" t="s">
        <v>6385</v>
      </c>
      <c r="E2714" s="8" t="s">
        <v>6386</v>
      </c>
      <c r="F2714" s="4" t="str">
        <f>IFERROR(IF(VALUE(LEFT($E2714,5))&gt;50000,"",_xlfn.XLOOKUP(IF(VALUE(LEFT($E2714,2))&gt;9,VALUE(LEFT($E2714,2)),"0"&amp;VALUE(LEFT($E2714,2))),Sheet1!$E:$E,Sheet1!$F:$F)),"")</f>
        <v>石川県</v>
      </c>
      <c r="G2714" s="4" t="str">
        <f t="shared" si="85"/>
        <v>公立</v>
      </c>
      <c r="H2714" s="7" t="str">
        <f>IF($D2714="上記以外の高等学校等",_xlfn.XLOOKUP(IF(VALUE(LEFT($E2714,2))&gt;10,VALUE(LEFT($E2714,2)),"0"&amp;VALUE(LEFT($E2714,2))),Sheet1!$E:$E,Sheet1!$F:$F)&amp;"所在の"&amp;$D2714,IF(OR($B2714=1,$B2714=2),$D2714&amp;$C2714,IF($B2714=3,$D2714&amp;"学校",IF($B2714=6,_xlfn.TEXTBEFORE($D2714,"高専")&amp;$C2714,IF($B2714=8,$C2714&amp;"（"&amp;$D2714&amp;"）",IF($B2714=9,$D2714,""))))))</f>
        <v>金沢辰巳丘高等学校</v>
      </c>
    </row>
    <row r="2715" spans="1:8">
      <c r="A2715" s="4">
        <v>2</v>
      </c>
      <c r="B2715" s="7">
        <v>1</v>
      </c>
      <c r="C2715" s="7" t="str">
        <f t="shared" si="84"/>
        <v>高等学校</v>
      </c>
      <c r="D2715" s="7" t="s">
        <v>6383</v>
      </c>
      <c r="E2715" s="8" t="s">
        <v>6384</v>
      </c>
      <c r="F2715" s="4" t="str">
        <f>IFERROR(IF(VALUE(LEFT($E2715,5))&gt;50000,"",_xlfn.XLOOKUP(IF(VALUE(LEFT($E2715,2))&gt;9,VALUE(LEFT($E2715,2)),"0"&amp;VALUE(LEFT($E2715,2))),Sheet1!$E:$E,Sheet1!$F:$F)),"")</f>
        <v>石川県</v>
      </c>
      <c r="G2715" s="4" t="str">
        <f t="shared" si="85"/>
        <v>公立</v>
      </c>
      <c r="H2715" s="7" t="str">
        <f>IF($D2715="上記以外の高等学校等",_xlfn.XLOOKUP(IF(VALUE(LEFT($E2715,2))&gt;10,VALUE(LEFT($E2715,2)),"0"&amp;VALUE(LEFT($E2715,2))),Sheet1!$E:$E,Sheet1!$F:$F)&amp;"所在の"&amp;$D2715,IF(OR($B2715=1,$B2715=2),$D2715&amp;$C2715,IF($B2715=3,$D2715&amp;"学校",IF($B2715=6,_xlfn.TEXTBEFORE($D2715,"高専")&amp;$C2715,IF($B2715=8,$C2715&amp;"（"&amp;$D2715&amp;"）",IF($B2715=9,$D2715,""))))))</f>
        <v>内灘高等学校</v>
      </c>
    </row>
    <row r="2716" spans="1:8">
      <c r="A2716" s="4">
        <v>2</v>
      </c>
      <c r="B2716" s="7">
        <v>1</v>
      </c>
      <c r="C2716" s="7" t="str">
        <f t="shared" si="84"/>
        <v>高等学校</v>
      </c>
      <c r="D2716" s="7" t="s">
        <v>6381</v>
      </c>
      <c r="E2716" s="8" t="s">
        <v>6382</v>
      </c>
      <c r="F2716" s="4" t="str">
        <f>IFERROR(IF(VALUE(LEFT($E2716,5))&gt;50000,"",_xlfn.XLOOKUP(IF(VALUE(LEFT($E2716,2))&gt;9,VALUE(LEFT($E2716,2)),"0"&amp;VALUE(LEFT($E2716,2))),Sheet1!$E:$E,Sheet1!$F:$F)),"")</f>
        <v>石川県</v>
      </c>
      <c r="G2716" s="4" t="str">
        <f t="shared" si="85"/>
        <v>公立</v>
      </c>
      <c r="H2716" s="7" t="str">
        <f>IF($D2716="上記以外の高等学校等",_xlfn.XLOOKUP(IF(VALUE(LEFT($E2716,2))&gt;10,VALUE(LEFT($E2716,2)),"0"&amp;VALUE(LEFT($E2716,2))),Sheet1!$E:$E,Sheet1!$F:$F)&amp;"所在の"&amp;$D2716,IF(OR($B2716=1,$B2716=2),$D2716&amp;$C2716,IF($B2716=3,$D2716&amp;"学校",IF($B2716=6,_xlfn.TEXTBEFORE($D2716,"高専")&amp;$C2716,IF($B2716=8,$C2716&amp;"（"&amp;$D2716&amp;"）",IF($B2716=9,$D2716,""))))))</f>
        <v>七尾東雲高等学校</v>
      </c>
    </row>
    <row r="2717" spans="1:8">
      <c r="A2717" s="4">
        <v>2</v>
      </c>
      <c r="B2717" s="7">
        <v>1</v>
      </c>
      <c r="C2717" s="7" t="str">
        <f t="shared" si="84"/>
        <v>高等学校</v>
      </c>
      <c r="D2717" s="7" t="s">
        <v>6379</v>
      </c>
      <c r="E2717" s="8" t="s">
        <v>6380</v>
      </c>
      <c r="F2717" s="4" t="str">
        <f>IFERROR(IF(VALUE(LEFT($E2717,5))&gt;50000,"",_xlfn.XLOOKUP(IF(VALUE(LEFT($E2717,2))&gt;9,VALUE(LEFT($E2717,2)),"0"&amp;VALUE(LEFT($E2717,2))),Sheet1!$E:$E,Sheet1!$F:$F)),"")</f>
        <v>石川県</v>
      </c>
      <c r="G2717" s="4" t="str">
        <f t="shared" si="85"/>
        <v>公立</v>
      </c>
      <c r="H2717" s="7" t="str">
        <f>IF($D2717="上記以外の高等学校等",_xlfn.XLOOKUP(IF(VALUE(LEFT($E2717,2))&gt;10,VALUE(LEFT($E2717,2)),"0"&amp;VALUE(LEFT($E2717,2))),Sheet1!$E:$E,Sheet1!$F:$F)&amp;"所在の"&amp;$D2717,IF(OR($B2717=1,$B2717=2),$D2717&amp;$C2717,IF($B2717=3,$D2717&amp;"学校",IF($B2717=6,_xlfn.TEXTBEFORE($D2717,"高専")&amp;$C2717,IF($B2717=8,$C2717&amp;"（"&amp;$D2717&amp;"）",IF($B2717=9,$D2717,""))))))</f>
        <v>志賀高等学校</v>
      </c>
    </row>
    <row r="2718" spans="1:8">
      <c r="A2718" s="4">
        <v>2</v>
      </c>
      <c r="B2718" s="7">
        <v>1</v>
      </c>
      <c r="C2718" s="7" t="str">
        <f t="shared" si="84"/>
        <v>高等学校</v>
      </c>
      <c r="D2718" s="7" t="s">
        <v>6377</v>
      </c>
      <c r="E2718" s="8" t="s">
        <v>6378</v>
      </c>
      <c r="F2718" s="4" t="str">
        <f>IFERROR(IF(VALUE(LEFT($E2718,5))&gt;50000,"",_xlfn.XLOOKUP(IF(VALUE(LEFT($E2718,2))&gt;9,VALUE(LEFT($E2718,2)),"0"&amp;VALUE(LEFT($E2718,2))),Sheet1!$E:$E,Sheet1!$F:$F)),"")</f>
        <v>石川県</v>
      </c>
      <c r="G2718" s="4" t="str">
        <f t="shared" si="85"/>
        <v>公立</v>
      </c>
      <c r="H2718" s="7" t="str">
        <f>IF($D2718="上記以外の高等学校等",_xlfn.XLOOKUP(IF(VALUE(LEFT($E2718,2))&gt;10,VALUE(LEFT($E2718,2)),"0"&amp;VALUE(LEFT($E2718,2))),Sheet1!$E:$E,Sheet1!$F:$F)&amp;"所在の"&amp;$D2718,IF(OR($B2718=1,$B2718=2),$D2718&amp;$C2718,IF($B2718=3,$D2718&amp;"学校",IF($B2718=6,_xlfn.TEXTBEFORE($D2718,"高専")&amp;$C2718,IF($B2718=8,$C2718&amp;"（"&amp;$D2718&amp;"）",IF($B2718=9,$D2718,""))))))</f>
        <v>能登高等学校</v>
      </c>
    </row>
    <row r="2719" spans="1:8">
      <c r="A2719" s="4">
        <v>2</v>
      </c>
      <c r="B2719" s="7">
        <v>3</v>
      </c>
      <c r="C2719" s="7" t="str">
        <f t="shared" si="84"/>
        <v>特別支援学校</v>
      </c>
      <c r="D2719" s="7" t="s">
        <v>6375</v>
      </c>
      <c r="E2719" s="8" t="s">
        <v>6376</v>
      </c>
      <c r="F2719" s="4" t="str">
        <f>IFERROR(IF(VALUE(LEFT($E2719,5))&gt;50000,"",_xlfn.XLOOKUP(IF(VALUE(LEFT($E2719,2))&gt;9,VALUE(LEFT($E2719,2)),"0"&amp;VALUE(LEFT($E2719,2))),Sheet1!$E:$E,Sheet1!$F:$F)),"")</f>
        <v>石川県</v>
      </c>
      <c r="G2719" s="4" t="str">
        <f t="shared" si="85"/>
        <v>公立</v>
      </c>
      <c r="H2719" s="7" t="str">
        <f>IF($D2719="上記以外の高等学校等",_xlfn.XLOOKUP(IF(VALUE(LEFT($E2719,2))&gt;10,VALUE(LEFT($E2719,2)),"0"&amp;VALUE(LEFT($E2719,2))),Sheet1!$E:$E,Sheet1!$F:$F)&amp;"所在の"&amp;$D2719,IF(OR($B2719=1,$B2719=2),$D2719&amp;$C2719,IF($B2719=3,$D2719&amp;"学校",IF($B2719=6,_xlfn.TEXTBEFORE($D2719,"高専")&amp;$C2719,IF($B2719=8,$C2719&amp;"（"&amp;$D2719&amp;"）",IF($B2719=9,$D2719,""))))))</f>
        <v>明和特別支援学校</v>
      </c>
    </row>
    <row r="2720" spans="1:8">
      <c r="A2720" s="4">
        <v>2</v>
      </c>
      <c r="B2720" s="7">
        <v>3</v>
      </c>
      <c r="C2720" s="7" t="str">
        <f t="shared" si="84"/>
        <v>特別支援学校</v>
      </c>
      <c r="D2720" s="7" t="s">
        <v>6373</v>
      </c>
      <c r="E2720" s="8" t="s">
        <v>6374</v>
      </c>
      <c r="F2720" s="4" t="str">
        <f>IFERROR(IF(VALUE(LEFT($E2720,5))&gt;50000,"",_xlfn.XLOOKUP(IF(VALUE(LEFT($E2720,2))&gt;9,VALUE(LEFT($E2720,2)),"0"&amp;VALUE(LEFT($E2720,2))),Sheet1!$E:$E,Sheet1!$F:$F)),"")</f>
        <v>石川県</v>
      </c>
      <c r="G2720" s="4" t="str">
        <f t="shared" si="85"/>
        <v>公立</v>
      </c>
      <c r="H2720" s="7" t="str">
        <f>IF($D2720="上記以外の高等学校等",_xlfn.XLOOKUP(IF(VALUE(LEFT($E2720,2))&gt;10,VALUE(LEFT($E2720,2)),"0"&amp;VALUE(LEFT($E2720,2))),Sheet1!$E:$E,Sheet1!$F:$F)&amp;"所在の"&amp;$D2720,IF(OR($B2720=1,$B2720=2),$D2720&amp;$C2720,IF($B2720=3,$D2720&amp;"学校",IF($B2720=6,_xlfn.TEXTBEFORE($D2720,"高専")&amp;$C2720,IF($B2720=8,$C2720&amp;"（"&amp;$D2720&amp;"）",IF($B2720=9,$D2720,""))))))</f>
        <v>いしかわ特別支援学校</v>
      </c>
    </row>
    <row r="2721" spans="1:8">
      <c r="A2721" s="4">
        <v>2</v>
      </c>
      <c r="B2721" s="7">
        <v>3</v>
      </c>
      <c r="C2721" s="7" t="str">
        <f t="shared" si="84"/>
        <v>特別支援学校</v>
      </c>
      <c r="D2721" s="7" t="s">
        <v>612</v>
      </c>
      <c r="E2721" s="8" t="s">
        <v>6372</v>
      </c>
      <c r="F2721" s="4" t="str">
        <f>IFERROR(IF(VALUE(LEFT($E2721,5))&gt;50000,"",_xlfn.XLOOKUP(IF(VALUE(LEFT($E2721,2))&gt;9,VALUE(LEFT($E2721,2)),"0"&amp;VALUE(LEFT($E2721,2))),Sheet1!$E:$E,Sheet1!$F:$F)),"")</f>
        <v>石川県</v>
      </c>
      <c r="G2721" s="4" t="str">
        <f t="shared" si="85"/>
        <v>公立</v>
      </c>
      <c r="H2721" s="7" t="str">
        <f>IF($D2721="上記以外の高等学校等",_xlfn.XLOOKUP(IF(VALUE(LEFT($E2721,2))&gt;10,VALUE(LEFT($E2721,2)),"0"&amp;VALUE(LEFT($E2721,2))),Sheet1!$E:$E,Sheet1!$F:$F)&amp;"所在の"&amp;$D2721,IF(OR($B2721=1,$B2721=2),$D2721&amp;$C2721,IF($B2721=3,$D2721&amp;"学校",IF($B2721=6,_xlfn.TEXTBEFORE($D2721,"高専")&amp;$C2721,IF($B2721=8,$C2721&amp;"（"&amp;$D2721&amp;"）",IF($B2721=9,$D2721,""))))))</f>
        <v>盲学校</v>
      </c>
    </row>
    <row r="2722" spans="1:8">
      <c r="A2722" s="4">
        <v>2</v>
      </c>
      <c r="B2722" s="7">
        <v>3</v>
      </c>
      <c r="C2722" s="7" t="str">
        <f t="shared" si="84"/>
        <v>特別支援学校</v>
      </c>
      <c r="D2722" s="7" t="s">
        <v>610</v>
      </c>
      <c r="E2722" s="8" t="s">
        <v>6371</v>
      </c>
      <c r="F2722" s="4" t="str">
        <f>IFERROR(IF(VALUE(LEFT($E2722,5))&gt;50000,"",_xlfn.XLOOKUP(IF(VALUE(LEFT($E2722,2))&gt;9,VALUE(LEFT($E2722,2)),"0"&amp;VALUE(LEFT($E2722,2))),Sheet1!$E:$E,Sheet1!$F:$F)),"")</f>
        <v>石川県</v>
      </c>
      <c r="G2722" s="4" t="str">
        <f t="shared" si="85"/>
        <v>公立</v>
      </c>
      <c r="H2722" s="7" t="str">
        <f>IF($D2722="上記以外の高等学校等",_xlfn.XLOOKUP(IF(VALUE(LEFT($E2722,2))&gt;10,VALUE(LEFT($E2722,2)),"0"&amp;VALUE(LEFT($E2722,2))),Sheet1!$E:$E,Sheet1!$F:$F)&amp;"所在の"&amp;$D2722,IF(OR($B2722=1,$B2722=2),$D2722&amp;$C2722,IF($B2722=3,$D2722&amp;"学校",IF($B2722=6,_xlfn.TEXTBEFORE($D2722,"高専")&amp;$C2722,IF($B2722=8,$C2722&amp;"（"&amp;$D2722&amp;"）",IF($B2722=9,$D2722,""))))))</f>
        <v>ろう学校</v>
      </c>
    </row>
    <row r="2723" spans="1:8">
      <c r="A2723" s="4">
        <v>2</v>
      </c>
      <c r="B2723" s="7">
        <v>3</v>
      </c>
      <c r="C2723" s="7" t="str">
        <f t="shared" si="84"/>
        <v>特別支援学校</v>
      </c>
      <c r="D2723" s="7" t="s">
        <v>6369</v>
      </c>
      <c r="E2723" s="8" t="s">
        <v>6370</v>
      </c>
      <c r="F2723" s="4" t="str">
        <f>IFERROR(IF(VALUE(LEFT($E2723,5))&gt;50000,"",_xlfn.XLOOKUP(IF(VALUE(LEFT($E2723,2))&gt;9,VALUE(LEFT($E2723,2)),"0"&amp;VALUE(LEFT($E2723,2))),Sheet1!$E:$E,Sheet1!$F:$F)),"")</f>
        <v>石川県</v>
      </c>
      <c r="G2723" s="4" t="str">
        <f t="shared" si="85"/>
        <v>公立</v>
      </c>
      <c r="H2723" s="7" t="str">
        <f>IF($D2723="上記以外の高等学校等",_xlfn.XLOOKUP(IF(VALUE(LEFT($E2723,2))&gt;10,VALUE(LEFT($E2723,2)),"0"&amp;VALUE(LEFT($E2723,2))),Sheet1!$E:$E,Sheet1!$F:$F)&amp;"所在の"&amp;$D2723,IF(OR($B2723=1,$B2723=2),$D2723&amp;$C2723,IF($B2723=3,$D2723&amp;"学校",IF($B2723=6,_xlfn.TEXTBEFORE($D2723,"高専")&amp;$C2723,IF($B2723=8,$C2723&amp;"（"&amp;$D2723&amp;"）",IF($B2723=9,$D2723,""))))))</f>
        <v>小松瀬領特別支援学校</v>
      </c>
    </row>
    <row r="2724" spans="1:8">
      <c r="A2724" s="4">
        <v>2</v>
      </c>
      <c r="B2724" s="7">
        <v>3</v>
      </c>
      <c r="C2724" s="7" t="str">
        <f t="shared" si="84"/>
        <v>特別支援学校</v>
      </c>
      <c r="D2724" s="7" t="s">
        <v>6367</v>
      </c>
      <c r="E2724" s="8" t="s">
        <v>6368</v>
      </c>
      <c r="F2724" s="4" t="str">
        <f>IFERROR(IF(VALUE(LEFT($E2724,5))&gt;50000,"",_xlfn.XLOOKUP(IF(VALUE(LEFT($E2724,2))&gt;9,VALUE(LEFT($E2724,2)),"0"&amp;VALUE(LEFT($E2724,2))),Sheet1!$E:$E,Sheet1!$F:$F)),"")</f>
        <v>石川県</v>
      </c>
      <c r="G2724" s="4" t="str">
        <f t="shared" si="85"/>
        <v>公立</v>
      </c>
      <c r="H2724" s="7" t="str">
        <f>IF($D2724="上記以外の高等学校等",_xlfn.XLOOKUP(IF(VALUE(LEFT($E2724,2))&gt;10,VALUE(LEFT($E2724,2)),"0"&amp;VALUE(LEFT($E2724,2))),Sheet1!$E:$E,Sheet1!$F:$F)&amp;"所在の"&amp;$D2724,IF(OR($B2724=1,$B2724=2),$D2724&amp;$C2724,IF($B2724=3,$D2724&amp;"学校",IF($B2724=6,_xlfn.TEXTBEFORE($D2724,"高専")&amp;$C2724,IF($B2724=8,$C2724&amp;"（"&amp;$D2724&amp;"）",IF($B2724=9,$D2724,""))))))</f>
        <v>小松特別支援学校</v>
      </c>
    </row>
    <row r="2725" spans="1:8">
      <c r="A2725" s="4">
        <v>2</v>
      </c>
      <c r="B2725" s="7">
        <v>3</v>
      </c>
      <c r="C2725" s="7" t="str">
        <f t="shared" si="84"/>
        <v>特別支援学校</v>
      </c>
      <c r="D2725" s="7" t="s">
        <v>6365</v>
      </c>
      <c r="E2725" s="8" t="s">
        <v>6366</v>
      </c>
      <c r="F2725" s="4" t="str">
        <f>IFERROR(IF(VALUE(LEFT($E2725,5))&gt;50000,"",_xlfn.XLOOKUP(IF(VALUE(LEFT($E2725,2))&gt;9,VALUE(LEFT($E2725,2)),"0"&amp;VALUE(LEFT($E2725,2))),Sheet1!$E:$E,Sheet1!$F:$F)),"")</f>
        <v>石川県</v>
      </c>
      <c r="G2725" s="4" t="str">
        <f t="shared" si="85"/>
        <v>公立</v>
      </c>
      <c r="H2725" s="7" t="str">
        <f>IF($D2725="上記以外の高等学校等",_xlfn.XLOOKUP(IF(VALUE(LEFT($E2725,2))&gt;10,VALUE(LEFT($E2725,2)),"0"&amp;VALUE(LEFT($E2725,2))),Sheet1!$E:$E,Sheet1!$F:$F)&amp;"所在の"&amp;$D2725,IF(OR($B2725=1,$B2725=2),$D2725&amp;$C2725,IF($B2725=3,$D2725&amp;"学校",IF($B2725=6,_xlfn.TEXTBEFORE($D2725,"高専")&amp;$C2725,IF($B2725=8,$C2725&amp;"（"&amp;$D2725&amp;"）",IF($B2725=9,$D2725,""))))))</f>
        <v>医王特別支援学校</v>
      </c>
    </row>
    <row r="2726" spans="1:8">
      <c r="A2726" s="4">
        <v>2</v>
      </c>
      <c r="B2726" s="7">
        <v>3</v>
      </c>
      <c r="C2726" s="7" t="str">
        <f t="shared" si="84"/>
        <v>特別支援学校</v>
      </c>
      <c r="D2726" s="7" t="s">
        <v>6363</v>
      </c>
      <c r="E2726" s="8" t="s">
        <v>6364</v>
      </c>
      <c r="F2726" s="4" t="str">
        <f>IFERROR(IF(VALUE(LEFT($E2726,5))&gt;50000,"",_xlfn.XLOOKUP(IF(VALUE(LEFT($E2726,2))&gt;9,VALUE(LEFT($E2726,2)),"0"&amp;VALUE(LEFT($E2726,2))),Sheet1!$E:$E,Sheet1!$F:$F)),"")</f>
        <v>石川県</v>
      </c>
      <c r="G2726" s="4" t="str">
        <f t="shared" si="85"/>
        <v>公立</v>
      </c>
      <c r="H2726" s="7" t="str">
        <f>IF($D2726="上記以外の高等学校等",_xlfn.XLOOKUP(IF(VALUE(LEFT($E2726,2))&gt;10,VALUE(LEFT($E2726,2)),"0"&amp;VALUE(LEFT($E2726,2))),Sheet1!$E:$E,Sheet1!$F:$F)&amp;"所在の"&amp;$D2726,IF(OR($B2726=1,$B2726=2),$D2726&amp;$C2726,IF($B2726=3,$D2726&amp;"学校",IF($B2726=6,_xlfn.TEXTBEFORE($D2726,"高専")&amp;$C2726,IF($B2726=8,$C2726&amp;"（"&amp;$D2726&amp;"）",IF($B2726=9,$D2726,""))))))</f>
        <v>七尾特別支援学校</v>
      </c>
    </row>
    <row r="2727" spans="1:8">
      <c r="A2727" s="4">
        <v>2</v>
      </c>
      <c r="B2727" s="7">
        <v>3</v>
      </c>
      <c r="C2727" s="7" t="str">
        <f t="shared" si="84"/>
        <v>特別支援学校</v>
      </c>
      <c r="D2727" s="7" t="s">
        <v>6361</v>
      </c>
      <c r="E2727" s="8" t="s">
        <v>6362</v>
      </c>
      <c r="F2727" s="4" t="str">
        <f>IFERROR(IF(VALUE(LEFT($E2727,5))&gt;50000,"",_xlfn.XLOOKUP(IF(VALUE(LEFT($E2727,2))&gt;9,VALUE(LEFT($E2727,2)),"0"&amp;VALUE(LEFT($E2727,2))),Sheet1!$E:$E,Sheet1!$F:$F)),"")</f>
        <v>石川県</v>
      </c>
      <c r="G2727" s="4" t="str">
        <f t="shared" si="85"/>
        <v>公立</v>
      </c>
      <c r="H2727" s="7" t="str">
        <f>IF($D2727="上記以外の高等学校等",_xlfn.XLOOKUP(IF(VALUE(LEFT($E2727,2))&gt;10,VALUE(LEFT($E2727,2)),"0"&amp;VALUE(LEFT($E2727,2))),Sheet1!$E:$E,Sheet1!$F:$F)&amp;"所在の"&amp;$D2727,IF(OR($B2727=1,$B2727=2),$D2727&amp;$C2727,IF($B2727=3,$D2727&amp;"学校",IF($B2727=6,_xlfn.TEXTBEFORE($D2727,"高専")&amp;$C2727,IF($B2727=8,$C2727&amp;"（"&amp;$D2727&amp;"）",IF($B2727=9,$D2727,""))))))</f>
        <v>錦城特別支援学校</v>
      </c>
    </row>
    <row r="2728" spans="1:8">
      <c r="A2728" s="4">
        <v>7</v>
      </c>
      <c r="B2728" s="7">
        <v>1</v>
      </c>
      <c r="C2728" s="7" t="str">
        <f t="shared" si="84"/>
        <v>高等学校</v>
      </c>
      <c r="D2728" s="7" t="s">
        <v>6359</v>
      </c>
      <c r="E2728" s="8" t="s">
        <v>6360</v>
      </c>
      <c r="F2728" s="4" t="str">
        <f>IFERROR(IF(VALUE(LEFT($E2728,5))&gt;50000,"",_xlfn.XLOOKUP(IF(VALUE(LEFT($E2728,2))&gt;9,VALUE(LEFT($E2728,2)),"0"&amp;VALUE(LEFT($E2728,2))),Sheet1!$E:$E,Sheet1!$F:$F)),"")</f>
        <v>石川県</v>
      </c>
      <c r="G2728" s="4" t="str">
        <f t="shared" si="85"/>
        <v>私立</v>
      </c>
      <c r="H2728" s="7" t="str">
        <f>IF($D2728="上記以外の高等学校等",_xlfn.XLOOKUP(IF(VALUE(LEFT($E2728,2))&gt;10,VALUE(LEFT($E2728,2)),"0"&amp;VALUE(LEFT($E2728,2))),Sheet1!$E:$E,Sheet1!$F:$F)&amp;"所在の"&amp;$D2728,IF(OR($B2728=1,$B2728=2),$D2728&amp;$C2728,IF($B2728=3,$D2728&amp;"学校",IF($B2728=6,_xlfn.TEXTBEFORE($D2728,"高専")&amp;$C2728,IF($B2728=8,$C2728&amp;"（"&amp;$D2728&amp;"）",IF($B2728=9,$D2728,""))))))</f>
        <v>北陸学院高等学校</v>
      </c>
    </row>
    <row r="2729" spans="1:8">
      <c r="A2729" s="4">
        <v>7</v>
      </c>
      <c r="B2729" s="7">
        <v>1</v>
      </c>
      <c r="C2729" s="7" t="str">
        <f t="shared" si="84"/>
        <v>高等学校</v>
      </c>
      <c r="D2729" s="7" t="s">
        <v>6357</v>
      </c>
      <c r="E2729" s="8" t="s">
        <v>6358</v>
      </c>
      <c r="F2729" s="4" t="str">
        <f>IFERROR(IF(VALUE(LEFT($E2729,5))&gt;50000,"",_xlfn.XLOOKUP(IF(VALUE(LEFT($E2729,2))&gt;9,VALUE(LEFT($E2729,2)),"0"&amp;VALUE(LEFT($E2729,2))),Sheet1!$E:$E,Sheet1!$F:$F)),"")</f>
        <v>石川県</v>
      </c>
      <c r="G2729" s="4" t="str">
        <f t="shared" si="85"/>
        <v>私立</v>
      </c>
      <c r="H2729" s="7" t="str">
        <f>IF($D2729="上記以外の高等学校等",_xlfn.XLOOKUP(IF(VALUE(LEFT($E2729,2))&gt;10,VALUE(LEFT($E2729,2)),"0"&amp;VALUE(LEFT($E2729,2))),Sheet1!$E:$E,Sheet1!$F:$F)&amp;"所在の"&amp;$D2729,IF(OR($B2729=1,$B2729=2),$D2729&amp;$C2729,IF($B2729=3,$D2729&amp;"学校",IF($B2729=6,_xlfn.TEXTBEFORE($D2729,"高専")&amp;$C2729,IF($B2729=8,$C2729&amp;"（"&amp;$D2729&amp;"）",IF($B2729=9,$D2729,""))))))</f>
        <v>遊学館高等学校</v>
      </c>
    </row>
    <row r="2730" spans="1:8">
      <c r="A2730" s="4">
        <v>7</v>
      </c>
      <c r="B2730" s="7">
        <v>1</v>
      </c>
      <c r="C2730" s="7" t="str">
        <f t="shared" si="84"/>
        <v>高等学校</v>
      </c>
      <c r="D2730" s="7" t="s">
        <v>6355</v>
      </c>
      <c r="E2730" s="8" t="s">
        <v>6356</v>
      </c>
      <c r="F2730" s="4" t="str">
        <f>IFERROR(IF(VALUE(LEFT($E2730,5))&gt;50000,"",_xlfn.XLOOKUP(IF(VALUE(LEFT($E2730,2))&gt;9,VALUE(LEFT($E2730,2)),"0"&amp;VALUE(LEFT($E2730,2))),Sheet1!$E:$E,Sheet1!$F:$F)),"")</f>
        <v>石川県</v>
      </c>
      <c r="G2730" s="4" t="str">
        <f t="shared" si="85"/>
        <v>私立</v>
      </c>
      <c r="H2730" s="7" t="str">
        <f>IF($D2730="上記以外の高等学校等",_xlfn.XLOOKUP(IF(VALUE(LEFT($E2730,2))&gt;10,VALUE(LEFT($E2730,2)),"0"&amp;VALUE(LEFT($E2730,2))),Sheet1!$E:$E,Sheet1!$F:$F)&amp;"所在の"&amp;$D2730,IF(OR($B2730=1,$B2730=2),$D2730&amp;$C2730,IF($B2730=3,$D2730&amp;"学校",IF($B2730=6,_xlfn.TEXTBEFORE($D2730,"高専")&amp;$C2730,IF($B2730=8,$C2730&amp;"（"&amp;$D2730&amp;"）",IF($B2730=9,$D2730,""))))))</f>
        <v>金沢高等学校</v>
      </c>
    </row>
    <row r="2731" spans="1:8">
      <c r="A2731" s="4">
        <v>7</v>
      </c>
      <c r="B2731" s="7">
        <v>1</v>
      </c>
      <c r="C2731" s="7" t="str">
        <f t="shared" si="84"/>
        <v>高等学校</v>
      </c>
      <c r="D2731" s="7" t="s">
        <v>6353</v>
      </c>
      <c r="E2731" s="8" t="s">
        <v>6354</v>
      </c>
      <c r="F2731" s="4" t="str">
        <f>IFERROR(IF(VALUE(LEFT($E2731,5))&gt;50000,"",_xlfn.XLOOKUP(IF(VALUE(LEFT($E2731,2))&gt;9,VALUE(LEFT($E2731,2)),"0"&amp;VALUE(LEFT($E2731,2))),Sheet1!$E:$E,Sheet1!$F:$F)),"")</f>
        <v>石川県</v>
      </c>
      <c r="G2731" s="4" t="str">
        <f t="shared" si="85"/>
        <v>私立</v>
      </c>
      <c r="H2731" s="7" t="str">
        <f>IF($D2731="上記以外の高等学校等",_xlfn.XLOOKUP(IF(VALUE(LEFT($E2731,2))&gt;10,VALUE(LEFT($E2731,2)),"0"&amp;VALUE(LEFT($E2731,2))),Sheet1!$E:$E,Sheet1!$F:$F)&amp;"所在の"&amp;$D2731,IF(OR($B2731=1,$B2731=2),$D2731&amp;$C2731,IF($B2731=3,$D2731&amp;"学校",IF($B2731=6,_xlfn.TEXTBEFORE($D2731,"高専")&amp;$C2731,IF($B2731=8,$C2731&amp;"（"&amp;$D2731&amp;"）",IF($B2731=9,$D2731,""))))))</f>
        <v>金沢龍谷高等学校</v>
      </c>
    </row>
    <row r="2732" spans="1:8">
      <c r="A2732" s="4">
        <v>7</v>
      </c>
      <c r="B2732" s="7">
        <v>1</v>
      </c>
      <c r="C2732" s="7" t="str">
        <f t="shared" si="84"/>
        <v>高等学校</v>
      </c>
      <c r="D2732" s="7" t="s">
        <v>6351</v>
      </c>
      <c r="E2732" s="8" t="s">
        <v>6352</v>
      </c>
      <c r="F2732" s="4" t="str">
        <f>IFERROR(IF(VALUE(LEFT($E2732,5))&gt;50000,"",_xlfn.XLOOKUP(IF(VALUE(LEFT($E2732,2))&gt;9,VALUE(LEFT($E2732,2)),"0"&amp;VALUE(LEFT($E2732,2))),Sheet1!$E:$E,Sheet1!$F:$F)),"")</f>
        <v>石川県</v>
      </c>
      <c r="G2732" s="4" t="str">
        <f t="shared" si="85"/>
        <v>私立</v>
      </c>
      <c r="H2732" s="7" t="str">
        <f>IF($D2732="上記以外の高等学校等",_xlfn.XLOOKUP(IF(VALUE(LEFT($E2732,2))&gt;10,VALUE(LEFT($E2732,2)),"0"&amp;VALUE(LEFT($E2732,2))),Sheet1!$E:$E,Sheet1!$F:$F)&amp;"所在の"&amp;$D2732,IF(OR($B2732=1,$B2732=2),$D2732&amp;$C2732,IF($B2732=3,$D2732&amp;"学校",IF($B2732=6,_xlfn.TEXTBEFORE($D2732,"高専")&amp;$C2732,IF($B2732=8,$C2732&amp;"（"&amp;$D2732&amp;"）",IF($B2732=9,$D2732,""))))))</f>
        <v>星稜高等学校</v>
      </c>
    </row>
    <row r="2733" spans="1:8">
      <c r="A2733" s="4">
        <v>7</v>
      </c>
      <c r="B2733" s="7">
        <v>1</v>
      </c>
      <c r="C2733" s="7" t="str">
        <f t="shared" si="84"/>
        <v>高等学校</v>
      </c>
      <c r="D2733" s="7" t="s">
        <v>6349</v>
      </c>
      <c r="E2733" s="8" t="s">
        <v>6350</v>
      </c>
      <c r="F2733" s="4" t="str">
        <f>IFERROR(IF(VALUE(LEFT($E2733,5))&gt;50000,"",_xlfn.XLOOKUP(IF(VALUE(LEFT($E2733,2))&gt;9,VALUE(LEFT($E2733,2)),"0"&amp;VALUE(LEFT($E2733,2))),Sheet1!$E:$E,Sheet1!$F:$F)),"")</f>
        <v>石川県</v>
      </c>
      <c r="G2733" s="4" t="str">
        <f t="shared" si="85"/>
        <v>私立</v>
      </c>
      <c r="H2733" s="7" t="str">
        <f>IF($D2733="上記以外の高等学校等",_xlfn.XLOOKUP(IF(VALUE(LEFT($E2733,2))&gt;10,VALUE(LEFT($E2733,2)),"0"&amp;VALUE(LEFT($E2733,2))),Sheet1!$E:$E,Sheet1!$F:$F)&amp;"所在の"&amp;$D2733,IF(OR($B2733=1,$B2733=2),$D2733&amp;$C2733,IF($B2733=3,$D2733&amp;"学校",IF($B2733=6,_xlfn.TEXTBEFORE($D2733,"高専")&amp;$C2733,IF($B2733=8,$C2733&amp;"（"&amp;$D2733&amp;"）",IF($B2733=9,$D2733,""))))))</f>
        <v>金沢学院大学附属高等学校</v>
      </c>
    </row>
    <row r="2734" spans="1:8">
      <c r="A2734" s="4">
        <v>7</v>
      </c>
      <c r="B2734" s="7">
        <v>1</v>
      </c>
      <c r="C2734" s="7" t="str">
        <f t="shared" si="84"/>
        <v>高等学校</v>
      </c>
      <c r="D2734" s="7" t="s">
        <v>6347</v>
      </c>
      <c r="E2734" s="8" t="s">
        <v>6348</v>
      </c>
      <c r="F2734" s="4" t="str">
        <f>IFERROR(IF(VALUE(LEFT($E2734,5))&gt;50000,"",_xlfn.XLOOKUP(IF(VALUE(LEFT($E2734,2))&gt;9,VALUE(LEFT($E2734,2)),"0"&amp;VALUE(LEFT($E2734,2))),Sheet1!$E:$E,Sheet1!$F:$F)),"")</f>
        <v>石川県</v>
      </c>
      <c r="G2734" s="4" t="str">
        <f t="shared" si="85"/>
        <v>私立</v>
      </c>
      <c r="H2734" s="7" t="str">
        <f>IF($D2734="上記以外の高等学校等",_xlfn.XLOOKUP(IF(VALUE(LEFT($E2734,2))&gt;10,VALUE(LEFT($E2734,2)),"0"&amp;VALUE(LEFT($E2734,2))),Sheet1!$E:$E,Sheet1!$F:$F)&amp;"所在の"&amp;$D2734,IF(OR($B2734=1,$B2734=2),$D2734&amp;$C2734,IF($B2734=3,$D2734&amp;"学校",IF($B2734=6,_xlfn.TEXTBEFORE($D2734,"高専")&amp;$C2734,IF($B2734=8,$C2734&amp;"（"&amp;$D2734&amp;"）",IF($B2734=9,$D2734,""))))))</f>
        <v>小松大谷高等学校</v>
      </c>
    </row>
    <row r="2735" spans="1:8">
      <c r="A2735" s="4">
        <v>7</v>
      </c>
      <c r="B2735" s="7">
        <v>1</v>
      </c>
      <c r="C2735" s="7" t="str">
        <f t="shared" si="84"/>
        <v>高等学校</v>
      </c>
      <c r="D2735" s="7" t="s">
        <v>6345</v>
      </c>
      <c r="E2735" s="8" t="s">
        <v>6346</v>
      </c>
      <c r="F2735" s="4" t="str">
        <f>IFERROR(IF(VALUE(LEFT($E2735,5))&gt;50000,"",_xlfn.XLOOKUP(IF(VALUE(LEFT($E2735,2))&gt;9,VALUE(LEFT($E2735,2)),"0"&amp;VALUE(LEFT($E2735,2))),Sheet1!$E:$E,Sheet1!$F:$F)),"")</f>
        <v>石川県</v>
      </c>
      <c r="G2735" s="4" t="str">
        <f t="shared" si="85"/>
        <v>私立</v>
      </c>
      <c r="H2735" s="7" t="str">
        <f>IF($D2735="上記以外の高等学校等",_xlfn.XLOOKUP(IF(VALUE(LEFT($E2735,2))&gt;10,VALUE(LEFT($E2735,2)),"0"&amp;VALUE(LEFT($E2735,2))),Sheet1!$E:$E,Sheet1!$F:$F)&amp;"所在の"&amp;$D2735,IF(OR($B2735=1,$B2735=2),$D2735&amp;$C2735,IF($B2735=3,$D2735&amp;"学校",IF($B2735=6,_xlfn.TEXTBEFORE($D2735,"高専")&amp;$C2735,IF($B2735=8,$C2735&amp;"（"&amp;$D2735&amp;"）",IF($B2735=9,$D2735,""))))))</f>
        <v>鵬学園高等学校</v>
      </c>
    </row>
    <row r="2736" spans="1:8">
      <c r="A2736" s="4">
        <v>7</v>
      </c>
      <c r="B2736" s="7">
        <v>1</v>
      </c>
      <c r="C2736" s="7" t="str">
        <f t="shared" si="84"/>
        <v>高等学校</v>
      </c>
      <c r="D2736" s="7" t="s">
        <v>6343</v>
      </c>
      <c r="E2736" s="8" t="s">
        <v>6344</v>
      </c>
      <c r="F2736" s="4" t="str">
        <f>IFERROR(IF(VALUE(LEFT($E2736,5))&gt;50000,"",_xlfn.XLOOKUP(IF(VALUE(LEFT($E2736,2))&gt;9,VALUE(LEFT($E2736,2)),"0"&amp;VALUE(LEFT($E2736,2))),Sheet1!$E:$E,Sheet1!$F:$F)),"")</f>
        <v>石川県</v>
      </c>
      <c r="G2736" s="4" t="str">
        <f t="shared" si="85"/>
        <v>私立</v>
      </c>
      <c r="H2736" s="7" t="str">
        <f>IF($D2736="上記以外の高等学校等",_xlfn.XLOOKUP(IF(VALUE(LEFT($E2736,2))&gt;10,VALUE(LEFT($E2736,2)),"0"&amp;VALUE(LEFT($E2736,2))),Sheet1!$E:$E,Sheet1!$F:$F)&amp;"所在の"&amp;$D2736,IF(OR($B2736=1,$B2736=2),$D2736&amp;$C2736,IF($B2736=3,$D2736&amp;"学校",IF($B2736=6,_xlfn.TEXTBEFORE($D2736,"高専")&amp;$C2736,IF($B2736=8,$C2736&amp;"（"&amp;$D2736&amp;"）",IF($B2736=9,$D2736,""))))))</f>
        <v>日本航空高等学校石川高等学校</v>
      </c>
    </row>
    <row r="2737" spans="1:8">
      <c r="A2737" s="4">
        <v>7</v>
      </c>
      <c r="B2737" s="7">
        <v>1</v>
      </c>
      <c r="C2737" s="7" t="str">
        <f t="shared" si="84"/>
        <v>高等学校</v>
      </c>
      <c r="D2737" s="7" t="s">
        <v>6341</v>
      </c>
      <c r="E2737" s="8" t="s">
        <v>6342</v>
      </c>
      <c r="F2737" s="4" t="str">
        <f>IFERROR(IF(VALUE(LEFT($E2737,5))&gt;50000,"",_xlfn.XLOOKUP(IF(VALUE(LEFT($E2737,2))&gt;9,VALUE(LEFT($E2737,2)),"0"&amp;VALUE(LEFT($E2737,2))),Sheet1!$E:$E,Sheet1!$F:$F)),"")</f>
        <v>石川県</v>
      </c>
      <c r="G2737" s="4" t="str">
        <f t="shared" si="85"/>
        <v>私立</v>
      </c>
      <c r="H2737" s="7" t="str">
        <f>IF($D2737="上記以外の高等学校等",_xlfn.XLOOKUP(IF(VALUE(LEFT($E2737,2))&gt;10,VALUE(LEFT($E2737,2)),"0"&amp;VALUE(LEFT($E2737,2))),Sheet1!$E:$E,Sheet1!$F:$F)&amp;"所在の"&amp;$D2737,IF(OR($B2737=1,$B2737=2),$D2737&amp;$C2737,IF($B2737=3,$D2737&amp;"学校",IF($B2737=6,_xlfn.TEXTBEFORE($D2737,"高専")&amp;$C2737,IF($B2737=8,$C2737&amp;"（"&amp;$D2737&amp;"）",IF($B2737=9,$D2737,""))))))</f>
        <v>アットマーク国際高等学校</v>
      </c>
    </row>
    <row r="2738" spans="1:8">
      <c r="A2738" s="4">
        <v>7</v>
      </c>
      <c r="B2738" s="7">
        <v>1</v>
      </c>
      <c r="C2738" s="7" t="str">
        <f t="shared" si="84"/>
        <v>高等学校</v>
      </c>
      <c r="D2738" s="7" t="s">
        <v>6339</v>
      </c>
      <c r="E2738" s="8" t="s">
        <v>6340</v>
      </c>
      <c r="F2738" s="4" t="str">
        <f>IFERROR(IF(VALUE(LEFT($E2738,5))&gt;50000,"",_xlfn.XLOOKUP(IF(VALUE(LEFT($E2738,2))&gt;9,VALUE(LEFT($E2738,2)),"0"&amp;VALUE(LEFT($E2738,2))),Sheet1!$E:$E,Sheet1!$F:$F)),"")</f>
        <v>石川県</v>
      </c>
      <c r="G2738" s="4" t="str">
        <f t="shared" si="85"/>
        <v>私立</v>
      </c>
      <c r="H2738" s="7" t="str">
        <f>IF($D2738="上記以外の高等学校等",_xlfn.XLOOKUP(IF(VALUE(LEFT($E2738,2))&gt;10,VALUE(LEFT($E2738,2)),"0"&amp;VALUE(LEFT($E2738,2))),Sheet1!$E:$E,Sheet1!$F:$F)&amp;"所在の"&amp;$D2738,IF(OR($B2738=1,$B2738=2),$D2738&amp;$C2738,IF($B2738=3,$D2738&amp;"学校",IF($B2738=6,_xlfn.TEXTBEFORE($D2738,"高専")&amp;$C2738,IF($B2738=8,$C2738&amp;"（"&amp;$D2738&amp;"）",IF($B2738=9,$D2738,""))))))</f>
        <v>金沢学院大学附属第二高等学校</v>
      </c>
    </row>
    <row r="2739" spans="1:8">
      <c r="A2739" s="4">
        <v>7</v>
      </c>
      <c r="B2739" s="7">
        <v>6</v>
      </c>
      <c r="C2739" s="7" t="str">
        <f t="shared" si="84"/>
        <v>高等専門学校</v>
      </c>
      <c r="D2739" s="7" t="s">
        <v>6337</v>
      </c>
      <c r="E2739" s="8" t="s">
        <v>6338</v>
      </c>
      <c r="F2739" s="4" t="str">
        <f>IFERROR(IF(VALUE(LEFT($E2739,5))&gt;50000,"",_xlfn.XLOOKUP(IF(VALUE(LEFT($E2739,2))&gt;9,VALUE(LEFT($E2739,2)),"0"&amp;VALUE(LEFT($E2739,2))),Sheet1!$E:$E,Sheet1!$F:$F)),"")</f>
        <v>石川県</v>
      </c>
      <c r="G2739" s="4" t="str">
        <f t="shared" si="85"/>
        <v>私立</v>
      </c>
      <c r="H2739" s="7" t="str">
        <f>IF($D2739="上記以外の高等学校等",_xlfn.XLOOKUP(IF(VALUE(LEFT($E2739,2))&gt;10,VALUE(LEFT($E2739,2)),"0"&amp;VALUE(LEFT($E2739,2))),Sheet1!$E:$E,Sheet1!$F:$F)&amp;"所在の"&amp;$D2739,IF(OR($B2739=1,$B2739=2),$D2739&amp;$C2739,IF($B2739=3,$D2739&amp;"学校",IF($B2739=6,_xlfn.TEXTBEFORE($D2739,"高専")&amp;$C2739,IF($B2739=8,$C2739&amp;"（"&amp;$D2739&amp;"）",IF($B2739=9,$D2739,""))))))</f>
        <v>国際高等専門学校</v>
      </c>
    </row>
    <row r="2740" spans="1:8">
      <c r="A2740" s="4">
        <v>9</v>
      </c>
      <c r="B2740" s="7">
        <v>9</v>
      </c>
      <c r="C2740" s="7" t="str">
        <f t="shared" si="84"/>
        <v/>
      </c>
      <c r="D2740" s="7" t="s">
        <v>35</v>
      </c>
      <c r="E2740" s="8" t="s">
        <v>6336</v>
      </c>
      <c r="F2740" s="4" t="str">
        <f>IFERROR(IF(VALUE(LEFT($E2740,5))&gt;50000,"",_xlfn.XLOOKUP(IF(VALUE(LEFT($E2740,2))&gt;9,VALUE(LEFT($E2740,2)),"0"&amp;VALUE(LEFT($E2740,2))),Sheet1!$E:$E,Sheet1!$F:$F)),"")</f>
        <v>石川県</v>
      </c>
      <c r="G2740" s="4" t="str">
        <f t="shared" si="85"/>
        <v/>
      </c>
      <c r="H2740" s="7" t="str">
        <f>IF($D2740="上記以外の高等学校等",_xlfn.XLOOKUP(IF(VALUE(LEFT($E2740,2))&gt;10,VALUE(LEFT($E2740,2)),"0"&amp;VALUE(LEFT($E2740,2))),Sheet1!$E:$E,Sheet1!$F:$F)&amp;"所在の"&amp;$D2740,IF(OR($B2740=1,$B2740=2),$D2740&amp;$C2740,IF($B2740=3,$D2740&amp;"学校",IF($B2740=6,_xlfn.TEXTBEFORE($D2740,"高専")&amp;$C2740,IF($B2740=8,$C2740&amp;"（"&amp;$D2740&amp;"）",IF($B2740=9,$D2740,""))))))</f>
        <v>石川県所在の上記以外の高等学校等</v>
      </c>
    </row>
    <row r="2741" spans="1:8">
      <c r="A2741" s="4">
        <v>1</v>
      </c>
      <c r="B2741" s="7">
        <v>3</v>
      </c>
      <c r="C2741" s="7" t="str">
        <f t="shared" si="84"/>
        <v>特別支援学校</v>
      </c>
      <c r="D2741" s="7" t="s">
        <v>6334</v>
      </c>
      <c r="E2741" s="8" t="s">
        <v>6335</v>
      </c>
      <c r="F2741" s="4" t="str">
        <f>IFERROR(IF(VALUE(LEFT($E2741,5))&gt;50000,"",_xlfn.XLOOKUP(IF(VALUE(LEFT($E2741,2))&gt;9,VALUE(LEFT($E2741,2)),"0"&amp;VALUE(LEFT($E2741,2))),Sheet1!$E:$E,Sheet1!$F:$F)),"")</f>
        <v>福井県</v>
      </c>
      <c r="G2741" s="4" t="str">
        <f t="shared" si="85"/>
        <v>国立</v>
      </c>
      <c r="H2741" s="7" t="str">
        <f>IF($D2741="上記以外の高等学校等",_xlfn.XLOOKUP(IF(VALUE(LEFT($E2741,2))&gt;10,VALUE(LEFT($E2741,2)),"0"&amp;VALUE(LEFT($E2741,2))),Sheet1!$E:$E,Sheet1!$F:$F)&amp;"所在の"&amp;$D2741,IF(OR($B2741=1,$B2741=2),$D2741&amp;$C2741,IF($B2741=3,$D2741&amp;"学校",IF($B2741=6,_xlfn.TEXTBEFORE($D2741,"高専")&amp;$C2741,IF($B2741=8,$C2741&amp;"（"&amp;$D2741&amp;"）",IF($B2741=9,$D2741,""))))))</f>
        <v>福井大学教育学部附属特別支援学校</v>
      </c>
    </row>
    <row r="2742" spans="1:8">
      <c r="A2742" s="4">
        <v>1</v>
      </c>
      <c r="B2742" s="7">
        <v>6</v>
      </c>
      <c r="C2742" s="7" t="str">
        <f t="shared" si="84"/>
        <v>高等専門学校</v>
      </c>
      <c r="D2742" s="7" t="s">
        <v>6332</v>
      </c>
      <c r="E2742" s="8" t="s">
        <v>6333</v>
      </c>
      <c r="F2742" s="4" t="str">
        <f>IFERROR(IF(VALUE(LEFT($E2742,5))&gt;50000,"",_xlfn.XLOOKUP(IF(VALUE(LEFT($E2742,2))&gt;9,VALUE(LEFT($E2742,2)),"0"&amp;VALUE(LEFT($E2742,2))),Sheet1!$E:$E,Sheet1!$F:$F)),"")</f>
        <v>福井県</v>
      </c>
      <c r="G2742" s="4" t="str">
        <f t="shared" si="85"/>
        <v>国立</v>
      </c>
      <c r="H2742" s="7" t="str">
        <f>IF($D2742="上記以外の高等学校等",_xlfn.XLOOKUP(IF(VALUE(LEFT($E2742,2))&gt;10,VALUE(LEFT($E2742,2)),"0"&amp;VALUE(LEFT($E2742,2))),Sheet1!$E:$E,Sheet1!$F:$F)&amp;"所在の"&amp;$D2742,IF(OR($B2742=1,$B2742=2),$D2742&amp;$C2742,IF($B2742=3,$D2742&amp;"学校",IF($B2742=6,_xlfn.TEXTBEFORE($D2742,"高専")&amp;$C2742,IF($B2742=8,$C2742&amp;"（"&amp;$D2742&amp;"）",IF($B2742=9,$D2742,""))))))</f>
        <v>福井工業高等専門学校</v>
      </c>
    </row>
    <row r="2743" spans="1:8">
      <c r="A2743" s="4">
        <v>2</v>
      </c>
      <c r="B2743" s="7">
        <v>1</v>
      </c>
      <c r="C2743" s="7" t="str">
        <f t="shared" si="84"/>
        <v>高等学校</v>
      </c>
      <c r="D2743" s="7" t="s">
        <v>6330</v>
      </c>
      <c r="E2743" s="8" t="s">
        <v>6331</v>
      </c>
      <c r="F2743" s="4" t="str">
        <f>IFERROR(IF(VALUE(LEFT($E2743,5))&gt;50000,"",_xlfn.XLOOKUP(IF(VALUE(LEFT($E2743,2))&gt;9,VALUE(LEFT($E2743,2)),"0"&amp;VALUE(LEFT($E2743,2))),Sheet1!$E:$E,Sheet1!$F:$F)),"")</f>
        <v>福井県</v>
      </c>
      <c r="G2743" s="4" t="str">
        <f t="shared" si="85"/>
        <v>公立</v>
      </c>
      <c r="H2743" s="7" t="str">
        <f>IF($D2743="上記以外の高等学校等",_xlfn.XLOOKUP(IF(VALUE(LEFT($E2743,2))&gt;10,VALUE(LEFT($E2743,2)),"0"&amp;VALUE(LEFT($E2743,2))),Sheet1!$E:$E,Sheet1!$F:$F)&amp;"所在の"&amp;$D2743,IF(OR($B2743=1,$B2743=2),$D2743&amp;$C2743,IF($B2743=3,$D2743&amp;"学校",IF($B2743=6,_xlfn.TEXTBEFORE($D2743,"高専")&amp;$C2743,IF($B2743=8,$C2743&amp;"（"&amp;$D2743&amp;"）",IF($B2743=9,$D2743,""))))))</f>
        <v>藤島高等学校</v>
      </c>
    </row>
    <row r="2744" spans="1:8">
      <c r="A2744" s="4">
        <v>2</v>
      </c>
      <c r="B2744" s="7">
        <v>1</v>
      </c>
      <c r="C2744" s="7" t="str">
        <f t="shared" si="84"/>
        <v>高等学校</v>
      </c>
      <c r="D2744" s="7" t="s">
        <v>6328</v>
      </c>
      <c r="E2744" s="8" t="s">
        <v>6329</v>
      </c>
      <c r="F2744" s="4" t="str">
        <f>IFERROR(IF(VALUE(LEFT($E2744,5))&gt;50000,"",_xlfn.XLOOKUP(IF(VALUE(LEFT($E2744,2))&gt;9,VALUE(LEFT($E2744,2)),"0"&amp;VALUE(LEFT($E2744,2))),Sheet1!$E:$E,Sheet1!$F:$F)),"")</f>
        <v>福井県</v>
      </c>
      <c r="G2744" s="4" t="str">
        <f t="shared" si="85"/>
        <v>公立</v>
      </c>
      <c r="H2744" s="7" t="str">
        <f>IF($D2744="上記以外の高等学校等",_xlfn.XLOOKUP(IF(VALUE(LEFT($E2744,2))&gt;10,VALUE(LEFT($E2744,2)),"0"&amp;VALUE(LEFT($E2744,2))),Sheet1!$E:$E,Sheet1!$F:$F)&amp;"所在の"&amp;$D2744,IF(OR($B2744=1,$B2744=2),$D2744&amp;$C2744,IF($B2744=3,$D2744&amp;"学校",IF($B2744=6,_xlfn.TEXTBEFORE($D2744,"高専")&amp;$C2744,IF($B2744=8,$C2744&amp;"（"&amp;$D2744&amp;"）",IF($B2744=9,$D2744,""))))))</f>
        <v>高志高等学校</v>
      </c>
    </row>
    <row r="2745" spans="1:8">
      <c r="A2745" s="4">
        <v>2</v>
      </c>
      <c r="B2745" s="7">
        <v>1</v>
      </c>
      <c r="C2745" s="7" t="str">
        <f t="shared" si="84"/>
        <v>高等学校</v>
      </c>
      <c r="D2745" s="7" t="s">
        <v>6326</v>
      </c>
      <c r="E2745" s="8" t="s">
        <v>6327</v>
      </c>
      <c r="F2745" s="4" t="str">
        <f>IFERROR(IF(VALUE(LEFT($E2745,5))&gt;50000,"",_xlfn.XLOOKUP(IF(VALUE(LEFT($E2745,2))&gt;9,VALUE(LEFT($E2745,2)),"0"&amp;VALUE(LEFT($E2745,2))),Sheet1!$E:$E,Sheet1!$F:$F)),"")</f>
        <v>福井県</v>
      </c>
      <c r="G2745" s="4" t="str">
        <f t="shared" si="85"/>
        <v>公立</v>
      </c>
      <c r="H2745" s="7" t="str">
        <f>IF($D2745="上記以外の高等学校等",_xlfn.XLOOKUP(IF(VALUE(LEFT($E2745,2))&gt;10,VALUE(LEFT($E2745,2)),"0"&amp;VALUE(LEFT($E2745,2))),Sheet1!$E:$E,Sheet1!$F:$F)&amp;"所在の"&amp;$D2745,IF(OR($B2745=1,$B2745=2),$D2745&amp;$C2745,IF($B2745=3,$D2745&amp;"学校",IF($B2745=6,_xlfn.TEXTBEFORE($D2745,"高専")&amp;$C2745,IF($B2745=8,$C2745&amp;"（"&amp;$D2745&amp;"）",IF($B2745=9,$D2745,""))))))</f>
        <v>羽水高等学校</v>
      </c>
    </row>
    <row r="2746" spans="1:8">
      <c r="A2746" s="4">
        <v>2</v>
      </c>
      <c r="B2746" s="7">
        <v>1</v>
      </c>
      <c r="C2746" s="7" t="str">
        <f t="shared" si="84"/>
        <v>高等学校</v>
      </c>
      <c r="D2746" s="7" t="s">
        <v>6324</v>
      </c>
      <c r="E2746" s="8" t="s">
        <v>6325</v>
      </c>
      <c r="F2746" s="4" t="str">
        <f>IFERROR(IF(VALUE(LEFT($E2746,5))&gt;50000,"",_xlfn.XLOOKUP(IF(VALUE(LEFT($E2746,2))&gt;9,VALUE(LEFT($E2746,2)),"0"&amp;VALUE(LEFT($E2746,2))),Sheet1!$E:$E,Sheet1!$F:$F)),"")</f>
        <v>福井県</v>
      </c>
      <c r="G2746" s="4" t="str">
        <f t="shared" si="85"/>
        <v>公立</v>
      </c>
      <c r="H2746" s="7" t="str">
        <f>IF($D2746="上記以外の高等学校等",_xlfn.XLOOKUP(IF(VALUE(LEFT($E2746,2))&gt;10,VALUE(LEFT($E2746,2)),"0"&amp;VALUE(LEFT($E2746,2))),Sheet1!$E:$E,Sheet1!$F:$F)&amp;"所在の"&amp;$D2746,IF(OR($B2746=1,$B2746=2),$D2746&amp;$C2746,IF($B2746=3,$D2746&amp;"学校",IF($B2746=6,_xlfn.TEXTBEFORE($D2746,"高専")&amp;$C2746,IF($B2746=8,$C2746&amp;"（"&amp;$D2746&amp;"）",IF($B2746=9,$D2746,""))))))</f>
        <v>足羽高等学校</v>
      </c>
    </row>
    <row r="2747" spans="1:8">
      <c r="A2747" s="4">
        <v>2</v>
      </c>
      <c r="B2747" s="7">
        <v>1</v>
      </c>
      <c r="C2747" s="7" t="str">
        <f t="shared" si="84"/>
        <v>高等学校</v>
      </c>
      <c r="D2747" s="7" t="s">
        <v>6322</v>
      </c>
      <c r="E2747" s="8" t="s">
        <v>6323</v>
      </c>
      <c r="F2747" s="4" t="str">
        <f>IFERROR(IF(VALUE(LEFT($E2747,5))&gt;50000,"",_xlfn.XLOOKUP(IF(VALUE(LEFT($E2747,2))&gt;9,VALUE(LEFT($E2747,2)),"0"&amp;VALUE(LEFT($E2747,2))),Sheet1!$E:$E,Sheet1!$F:$F)),"")</f>
        <v>福井県</v>
      </c>
      <c r="G2747" s="4" t="str">
        <f t="shared" si="85"/>
        <v>公立</v>
      </c>
      <c r="H2747" s="7" t="str">
        <f>IF($D2747="上記以外の高等学校等",_xlfn.XLOOKUP(IF(VALUE(LEFT($E2747,2))&gt;10,VALUE(LEFT($E2747,2)),"0"&amp;VALUE(LEFT($E2747,2))),Sheet1!$E:$E,Sheet1!$F:$F)&amp;"所在の"&amp;$D2747,IF(OR($B2747=1,$B2747=2),$D2747&amp;$C2747,IF($B2747=3,$D2747&amp;"学校",IF($B2747=6,_xlfn.TEXTBEFORE($D2747,"高専")&amp;$C2747,IF($B2747=8,$C2747&amp;"（"&amp;$D2747&amp;"）",IF($B2747=9,$D2747,""))))))</f>
        <v>福井商業高等学校</v>
      </c>
    </row>
    <row r="2748" spans="1:8">
      <c r="A2748" s="4">
        <v>2</v>
      </c>
      <c r="B2748" s="7">
        <v>1</v>
      </c>
      <c r="C2748" s="7" t="str">
        <f t="shared" si="84"/>
        <v>高等学校</v>
      </c>
      <c r="D2748" s="7" t="s">
        <v>6320</v>
      </c>
      <c r="E2748" s="8" t="s">
        <v>6321</v>
      </c>
      <c r="F2748" s="4" t="str">
        <f>IFERROR(IF(VALUE(LEFT($E2748,5))&gt;50000,"",_xlfn.XLOOKUP(IF(VALUE(LEFT($E2748,2))&gt;9,VALUE(LEFT($E2748,2)),"0"&amp;VALUE(LEFT($E2748,2))),Sheet1!$E:$E,Sheet1!$F:$F)),"")</f>
        <v>福井県</v>
      </c>
      <c r="G2748" s="4" t="str">
        <f t="shared" si="85"/>
        <v>公立</v>
      </c>
      <c r="H2748" s="7" t="str">
        <f>IF($D2748="上記以外の高等学校等",_xlfn.XLOOKUP(IF(VALUE(LEFT($E2748,2))&gt;10,VALUE(LEFT($E2748,2)),"0"&amp;VALUE(LEFT($E2748,2))),Sheet1!$E:$E,Sheet1!$F:$F)&amp;"所在の"&amp;$D2748,IF(OR($B2748=1,$B2748=2),$D2748&amp;$C2748,IF($B2748=3,$D2748&amp;"学校",IF($B2748=6,_xlfn.TEXTBEFORE($D2748,"高専")&amp;$C2748,IF($B2748=8,$C2748&amp;"（"&amp;$D2748&amp;"）",IF($B2748=9,$D2748,""))))))</f>
        <v>福井農林高等学校</v>
      </c>
    </row>
    <row r="2749" spans="1:8">
      <c r="A2749" s="4">
        <v>2</v>
      </c>
      <c r="B2749" s="7">
        <v>1</v>
      </c>
      <c r="C2749" s="7" t="str">
        <f t="shared" si="84"/>
        <v>高等学校</v>
      </c>
      <c r="D2749" s="7" t="s">
        <v>3415</v>
      </c>
      <c r="E2749" s="8" t="s">
        <v>6319</v>
      </c>
      <c r="F2749" s="4" t="str">
        <f>IFERROR(IF(VALUE(LEFT($E2749,5))&gt;50000,"",_xlfn.XLOOKUP(IF(VALUE(LEFT($E2749,2))&gt;9,VALUE(LEFT($E2749,2)),"0"&amp;VALUE(LEFT($E2749,2))),Sheet1!$E:$E,Sheet1!$F:$F)),"")</f>
        <v>福井県</v>
      </c>
      <c r="G2749" s="4" t="str">
        <f t="shared" si="85"/>
        <v>公立</v>
      </c>
      <c r="H2749" s="7" t="str">
        <f>IF($D2749="上記以外の高等学校等",_xlfn.XLOOKUP(IF(VALUE(LEFT($E2749,2))&gt;10,VALUE(LEFT($E2749,2)),"0"&amp;VALUE(LEFT($E2749,2))),Sheet1!$E:$E,Sheet1!$F:$F)&amp;"所在の"&amp;$D2749,IF(OR($B2749=1,$B2749=2),$D2749&amp;$C2749,IF($B2749=3,$D2749&amp;"学校",IF($B2749=6,_xlfn.TEXTBEFORE($D2749,"高専")&amp;$C2749,IF($B2749=8,$C2749&amp;"（"&amp;$D2749&amp;"）",IF($B2749=9,$D2749,""))))))</f>
        <v>科学技術高等学校</v>
      </c>
    </row>
    <row r="2750" spans="1:8">
      <c r="A2750" s="4">
        <v>2</v>
      </c>
      <c r="B2750" s="7">
        <v>1</v>
      </c>
      <c r="C2750" s="7" t="str">
        <f t="shared" si="84"/>
        <v>高等学校</v>
      </c>
      <c r="D2750" s="7" t="s">
        <v>6317</v>
      </c>
      <c r="E2750" s="8" t="s">
        <v>6318</v>
      </c>
      <c r="F2750" s="4" t="str">
        <f>IFERROR(IF(VALUE(LEFT($E2750,5))&gt;50000,"",_xlfn.XLOOKUP(IF(VALUE(LEFT($E2750,2))&gt;9,VALUE(LEFT($E2750,2)),"0"&amp;VALUE(LEFT($E2750,2))),Sheet1!$E:$E,Sheet1!$F:$F)),"")</f>
        <v>福井県</v>
      </c>
      <c r="G2750" s="4" t="str">
        <f t="shared" si="85"/>
        <v>公立</v>
      </c>
      <c r="H2750" s="7" t="str">
        <f>IF($D2750="上記以外の高等学校等",_xlfn.XLOOKUP(IF(VALUE(LEFT($E2750,2))&gt;10,VALUE(LEFT($E2750,2)),"0"&amp;VALUE(LEFT($E2750,2))),Sheet1!$E:$E,Sheet1!$F:$F)&amp;"所在の"&amp;$D2750,IF(OR($B2750=1,$B2750=2),$D2750&amp;$C2750,IF($B2750=3,$D2750&amp;"学校",IF($B2750=6,_xlfn.TEXTBEFORE($D2750,"高専")&amp;$C2750,IF($B2750=8,$C2750&amp;"（"&amp;$D2750&amp;"）",IF($B2750=9,$D2750,""))))))</f>
        <v>道守高等学校</v>
      </c>
    </row>
    <row r="2751" spans="1:8">
      <c r="A2751" s="4">
        <v>2</v>
      </c>
      <c r="B2751" s="7">
        <v>1</v>
      </c>
      <c r="C2751" s="7" t="str">
        <f t="shared" si="84"/>
        <v>高等学校</v>
      </c>
      <c r="D2751" s="7" t="s">
        <v>6315</v>
      </c>
      <c r="E2751" s="8" t="s">
        <v>6316</v>
      </c>
      <c r="F2751" s="4" t="str">
        <f>IFERROR(IF(VALUE(LEFT($E2751,5))&gt;50000,"",_xlfn.XLOOKUP(IF(VALUE(LEFT($E2751,2))&gt;9,VALUE(LEFT($E2751,2)),"0"&amp;VALUE(LEFT($E2751,2))),Sheet1!$E:$E,Sheet1!$F:$F)),"")</f>
        <v>福井県</v>
      </c>
      <c r="G2751" s="4" t="str">
        <f t="shared" si="85"/>
        <v>公立</v>
      </c>
      <c r="H2751" s="7" t="str">
        <f>IF($D2751="上記以外の高等学校等",_xlfn.XLOOKUP(IF(VALUE(LEFT($E2751,2))&gt;10,VALUE(LEFT($E2751,2)),"0"&amp;VALUE(LEFT($E2751,2))),Sheet1!$E:$E,Sheet1!$F:$F)&amp;"所在の"&amp;$D2751,IF(OR($B2751=1,$B2751=2),$D2751&amp;$C2751,IF($B2751=3,$D2751&amp;"学校",IF($B2751=6,_xlfn.TEXTBEFORE($D2751,"高専")&amp;$C2751,IF($B2751=8,$C2751&amp;"（"&amp;$D2751&amp;"）",IF($B2751=9,$D2751,""))))))</f>
        <v>三国高等学校</v>
      </c>
    </row>
    <row r="2752" spans="1:8">
      <c r="A2752" s="4">
        <v>2</v>
      </c>
      <c r="B2752" s="7">
        <v>1</v>
      </c>
      <c r="C2752" s="7" t="str">
        <f t="shared" si="84"/>
        <v>高等学校</v>
      </c>
      <c r="D2752" s="7" t="s">
        <v>6313</v>
      </c>
      <c r="E2752" s="8" t="s">
        <v>6314</v>
      </c>
      <c r="F2752" s="4" t="str">
        <f>IFERROR(IF(VALUE(LEFT($E2752,5))&gt;50000,"",_xlfn.XLOOKUP(IF(VALUE(LEFT($E2752,2))&gt;9,VALUE(LEFT($E2752,2)),"0"&amp;VALUE(LEFT($E2752,2))),Sheet1!$E:$E,Sheet1!$F:$F)),"")</f>
        <v>福井県</v>
      </c>
      <c r="G2752" s="4" t="str">
        <f t="shared" si="85"/>
        <v>公立</v>
      </c>
      <c r="H2752" s="7" t="str">
        <f>IF($D2752="上記以外の高等学校等",_xlfn.XLOOKUP(IF(VALUE(LEFT($E2752,2))&gt;10,VALUE(LEFT($E2752,2)),"0"&amp;VALUE(LEFT($E2752,2))),Sheet1!$E:$E,Sheet1!$F:$F)&amp;"所在の"&amp;$D2752,IF(OR($B2752=1,$B2752=2),$D2752&amp;$C2752,IF($B2752=3,$D2752&amp;"学校",IF($B2752=6,_xlfn.TEXTBEFORE($D2752,"高専")&amp;$C2752,IF($B2752=8,$C2752&amp;"（"&amp;$D2752&amp;"）",IF($B2752=9,$D2752,""))))))</f>
        <v>大野高等学校</v>
      </c>
    </row>
    <row r="2753" spans="1:8">
      <c r="A2753" s="4">
        <v>2</v>
      </c>
      <c r="B2753" s="7">
        <v>1</v>
      </c>
      <c r="C2753" s="7" t="str">
        <f t="shared" si="84"/>
        <v>高等学校</v>
      </c>
      <c r="D2753" s="7" t="s">
        <v>2666</v>
      </c>
      <c r="E2753" s="8" t="s">
        <v>6312</v>
      </c>
      <c r="F2753" s="4" t="str">
        <f>IFERROR(IF(VALUE(LEFT($E2753,5))&gt;50000,"",_xlfn.XLOOKUP(IF(VALUE(LEFT($E2753,2))&gt;9,VALUE(LEFT($E2753,2)),"0"&amp;VALUE(LEFT($E2753,2))),Sheet1!$E:$E,Sheet1!$F:$F)),"")</f>
        <v>福井県</v>
      </c>
      <c r="G2753" s="4" t="str">
        <f t="shared" si="85"/>
        <v>公立</v>
      </c>
      <c r="H2753" s="7" t="str">
        <f>IF($D2753="上記以外の高等学校等",_xlfn.XLOOKUP(IF(VALUE(LEFT($E2753,2))&gt;10,VALUE(LEFT($E2753,2)),"0"&amp;VALUE(LEFT($E2753,2))),Sheet1!$E:$E,Sheet1!$F:$F)&amp;"所在の"&amp;$D2753,IF(OR($B2753=1,$B2753=2),$D2753&amp;$C2753,IF($B2753=3,$D2753&amp;"学校",IF($B2753=6,_xlfn.TEXTBEFORE($D2753,"高専")&amp;$C2753,IF($B2753=8,$C2753&amp;"（"&amp;$D2753&amp;"）",IF($B2753=9,$D2753,""))))))</f>
        <v>勝山高等学校</v>
      </c>
    </row>
    <row r="2754" spans="1:8">
      <c r="A2754" s="4">
        <v>2</v>
      </c>
      <c r="B2754" s="7">
        <v>1</v>
      </c>
      <c r="C2754" s="7" t="str">
        <f t="shared" si="84"/>
        <v>高等学校</v>
      </c>
      <c r="D2754" s="7" t="s">
        <v>6310</v>
      </c>
      <c r="E2754" s="8" t="s">
        <v>6311</v>
      </c>
      <c r="F2754" s="4" t="str">
        <f>IFERROR(IF(VALUE(LEFT($E2754,5))&gt;50000,"",_xlfn.XLOOKUP(IF(VALUE(LEFT($E2754,2))&gt;9,VALUE(LEFT($E2754,2)),"0"&amp;VALUE(LEFT($E2754,2))),Sheet1!$E:$E,Sheet1!$F:$F)),"")</f>
        <v>福井県</v>
      </c>
      <c r="G2754" s="4" t="str">
        <f t="shared" si="85"/>
        <v>公立</v>
      </c>
      <c r="H2754" s="7" t="str">
        <f>IF($D2754="上記以外の高等学校等",_xlfn.XLOOKUP(IF(VALUE(LEFT($E2754,2))&gt;10,VALUE(LEFT($E2754,2)),"0"&amp;VALUE(LEFT($E2754,2))),Sheet1!$E:$E,Sheet1!$F:$F)&amp;"所在の"&amp;$D2754,IF(OR($B2754=1,$B2754=2),$D2754&amp;$C2754,IF($B2754=3,$D2754&amp;"学校",IF($B2754=6,_xlfn.TEXTBEFORE($D2754,"高専")&amp;$C2754,IF($B2754=8,$C2754&amp;"（"&amp;$D2754&amp;"）",IF($B2754=9,$D2754,""))))))</f>
        <v>鯖江高等学校</v>
      </c>
    </row>
    <row r="2755" spans="1:8">
      <c r="A2755" s="4">
        <v>2</v>
      </c>
      <c r="B2755" s="7">
        <v>1</v>
      </c>
      <c r="C2755" s="7" t="str">
        <f t="shared" ref="C2755:C2818" si="86">IF($B2755=1,"高等学校",IF($B2755=2,"中等教育学校",IF($B2755=3,"特別支援学校",IF($B2755=6,"高等専門学校",IF($B2755=8,"高等学校卒業程度認定試験等","")))))</f>
        <v>高等学校</v>
      </c>
      <c r="D2755" s="7" t="s">
        <v>6308</v>
      </c>
      <c r="E2755" s="8" t="s">
        <v>6309</v>
      </c>
      <c r="F2755" s="4" t="str">
        <f>IFERROR(IF(VALUE(LEFT($E2755,5))&gt;50000,"",_xlfn.XLOOKUP(IF(VALUE(LEFT($E2755,2))&gt;9,VALUE(LEFT($E2755,2)),"0"&amp;VALUE(LEFT($E2755,2))),Sheet1!$E:$E,Sheet1!$F:$F)),"")</f>
        <v>福井県</v>
      </c>
      <c r="G2755" s="4" t="str">
        <f t="shared" ref="G2755:G2818" si="87">IF($A2755=1,"国立",IF($A2755=7,"私立",IF($A2755&lt;7,"公立","")))</f>
        <v>公立</v>
      </c>
      <c r="H2755" s="7" t="str">
        <f>IF($D2755="上記以外の高等学校等",_xlfn.XLOOKUP(IF(VALUE(LEFT($E2755,2))&gt;10,VALUE(LEFT($E2755,2)),"0"&amp;VALUE(LEFT($E2755,2))),Sheet1!$E:$E,Sheet1!$F:$F)&amp;"所在の"&amp;$D2755,IF(OR($B2755=1,$B2755=2),$D2755&amp;$C2755,IF($B2755=3,$D2755&amp;"学校",IF($B2755=6,_xlfn.TEXTBEFORE($D2755,"高専")&amp;$C2755,IF($B2755=8,$C2755&amp;"（"&amp;$D2755&amp;"）",IF($B2755=9,$D2755,""))))))</f>
        <v>丹生高等学校</v>
      </c>
    </row>
    <row r="2756" spans="1:8">
      <c r="A2756" s="4">
        <v>2</v>
      </c>
      <c r="B2756" s="7">
        <v>1</v>
      </c>
      <c r="C2756" s="7" t="str">
        <f t="shared" si="86"/>
        <v>高等学校</v>
      </c>
      <c r="D2756" s="7" t="s">
        <v>6306</v>
      </c>
      <c r="E2756" s="8" t="s">
        <v>6307</v>
      </c>
      <c r="F2756" s="4" t="str">
        <f>IFERROR(IF(VALUE(LEFT($E2756,5))&gt;50000,"",_xlfn.XLOOKUP(IF(VALUE(LEFT($E2756,2))&gt;9,VALUE(LEFT($E2756,2)),"0"&amp;VALUE(LEFT($E2756,2))),Sheet1!$E:$E,Sheet1!$F:$F)),"")</f>
        <v>福井県</v>
      </c>
      <c r="G2756" s="4" t="str">
        <f t="shared" si="87"/>
        <v>公立</v>
      </c>
      <c r="H2756" s="7" t="str">
        <f>IF($D2756="上記以外の高等学校等",_xlfn.XLOOKUP(IF(VALUE(LEFT($E2756,2))&gt;10,VALUE(LEFT($E2756,2)),"0"&amp;VALUE(LEFT($E2756,2))),Sheet1!$E:$E,Sheet1!$F:$F)&amp;"所在の"&amp;$D2756,IF(OR($B2756=1,$B2756=2),$D2756&amp;$C2756,IF($B2756=3,$D2756&amp;"学校",IF($B2756=6,_xlfn.TEXTBEFORE($D2756,"高専")&amp;$C2756,IF($B2756=8,$C2756&amp;"（"&amp;$D2756&amp;"）",IF($B2756=9,$D2756,""))))))</f>
        <v>武生高等学校</v>
      </c>
    </row>
    <row r="2757" spans="1:8">
      <c r="A2757" s="4">
        <v>2</v>
      </c>
      <c r="B2757" s="7">
        <v>1</v>
      </c>
      <c r="C2757" s="7" t="str">
        <f t="shared" si="86"/>
        <v>高等学校</v>
      </c>
      <c r="D2757" s="7" t="s">
        <v>6304</v>
      </c>
      <c r="E2757" s="8" t="s">
        <v>6305</v>
      </c>
      <c r="F2757" s="4" t="str">
        <f>IFERROR(IF(VALUE(LEFT($E2757,5))&gt;50000,"",_xlfn.XLOOKUP(IF(VALUE(LEFT($E2757,2))&gt;9,VALUE(LEFT($E2757,2)),"0"&amp;VALUE(LEFT($E2757,2))),Sheet1!$E:$E,Sheet1!$F:$F)),"")</f>
        <v>福井県</v>
      </c>
      <c r="G2757" s="4" t="str">
        <f t="shared" si="87"/>
        <v>公立</v>
      </c>
      <c r="H2757" s="7" t="str">
        <f>IF($D2757="上記以外の高等学校等",_xlfn.XLOOKUP(IF(VALUE(LEFT($E2757,2))&gt;10,VALUE(LEFT($E2757,2)),"0"&amp;VALUE(LEFT($E2757,2))),Sheet1!$E:$E,Sheet1!$F:$F)&amp;"所在の"&amp;$D2757,IF(OR($B2757=1,$B2757=2),$D2757&amp;$C2757,IF($B2757=3,$D2757&amp;"学校",IF($B2757=6,_xlfn.TEXTBEFORE($D2757,"高専")&amp;$C2757,IF($B2757=8,$C2757&amp;"（"&amp;$D2757&amp;"）",IF($B2757=9,$D2757,""))))))</f>
        <v>敦賀高等学校</v>
      </c>
    </row>
    <row r="2758" spans="1:8">
      <c r="A2758" s="4">
        <v>2</v>
      </c>
      <c r="B2758" s="7">
        <v>1</v>
      </c>
      <c r="C2758" s="7" t="str">
        <f t="shared" si="86"/>
        <v>高等学校</v>
      </c>
      <c r="D2758" s="7" t="s">
        <v>6302</v>
      </c>
      <c r="E2758" s="8" t="s">
        <v>6303</v>
      </c>
      <c r="F2758" s="4" t="str">
        <f>IFERROR(IF(VALUE(LEFT($E2758,5))&gt;50000,"",_xlfn.XLOOKUP(IF(VALUE(LEFT($E2758,2))&gt;9,VALUE(LEFT($E2758,2)),"0"&amp;VALUE(LEFT($E2758,2))),Sheet1!$E:$E,Sheet1!$F:$F)),"")</f>
        <v>福井県</v>
      </c>
      <c r="G2758" s="4" t="str">
        <f t="shared" si="87"/>
        <v>公立</v>
      </c>
      <c r="H2758" s="7" t="str">
        <f>IF($D2758="上記以外の高等学校等",_xlfn.XLOOKUP(IF(VALUE(LEFT($E2758,2))&gt;10,VALUE(LEFT($E2758,2)),"0"&amp;VALUE(LEFT($E2758,2))),Sheet1!$E:$E,Sheet1!$F:$F)&amp;"所在の"&amp;$D2758,IF(OR($B2758=1,$B2758=2),$D2758&amp;$C2758,IF($B2758=3,$D2758&amp;"学校",IF($B2758=6,_xlfn.TEXTBEFORE($D2758,"高専")&amp;$C2758,IF($B2758=8,$C2758&amp;"（"&amp;$D2758&amp;"）",IF($B2758=9,$D2758,""))))))</f>
        <v>敦賀工業高等学校</v>
      </c>
    </row>
    <row r="2759" spans="1:8">
      <c r="A2759" s="4">
        <v>2</v>
      </c>
      <c r="B2759" s="7">
        <v>1</v>
      </c>
      <c r="C2759" s="7" t="str">
        <f t="shared" si="86"/>
        <v>高等学校</v>
      </c>
      <c r="D2759" s="7" t="s">
        <v>6300</v>
      </c>
      <c r="E2759" s="8" t="s">
        <v>6301</v>
      </c>
      <c r="F2759" s="4" t="str">
        <f>IFERROR(IF(VALUE(LEFT($E2759,5))&gt;50000,"",_xlfn.XLOOKUP(IF(VALUE(LEFT($E2759,2))&gt;9,VALUE(LEFT($E2759,2)),"0"&amp;VALUE(LEFT($E2759,2))),Sheet1!$E:$E,Sheet1!$F:$F)),"")</f>
        <v>福井県</v>
      </c>
      <c r="G2759" s="4" t="str">
        <f t="shared" si="87"/>
        <v>公立</v>
      </c>
      <c r="H2759" s="7" t="str">
        <f>IF($D2759="上記以外の高等学校等",_xlfn.XLOOKUP(IF(VALUE(LEFT($E2759,2))&gt;10,VALUE(LEFT($E2759,2)),"0"&amp;VALUE(LEFT($E2759,2))),Sheet1!$E:$E,Sheet1!$F:$F)&amp;"所在の"&amp;$D2759,IF(OR($B2759=1,$B2759=2),$D2759&amp;$C2759,IF($B2759=3,$D2759&amp;"学校",IF($B2759=6,_xlfn.TEXTBEFORE($D2759,"高専")&amp;$C2759,IF($B2759=8,$C2759&amp;"（"&amp;$D2759&amp;"）",IF($B2759=9,$D2759,""))))))</f>
        <v>美方高等学校</v>
      </c>
    </row>
    <row r="2760" spans="1:8">
      <c r="A2760" s="4">
        <v>2</v>
      </c>
      <c r="B2760" s="7">
        <v>1</v>
      </c>
      <c r="C2760" s="7" t="str">
        <f t="shared" si="86"/>
        <v>高等学校</v>
      </c>
      <c r="D2760" s="7" t="s">
        <v>6298</v>
      </c>
      <c r="E2760" s="8" t="s">
        <v>6299</v>
      </c>
      <c r="F2760" s="4" t="str">
        <f>IFERROR(IF(VALUE(LEFT($E2760,5))&gt;50000,"",_xlfn.XLOOKUP(IF(VALUE(LEFT($E2760,2))&gt;9,VALUE(LEFT($E2760,2)),"0"&amp;VALUE(LEFT($E2760,2))),Sheet1!$E:$E,Sheet1!$F:$F)),"")</f>
        <v>福井県</v>
      </c>
      <c r="G2760" s="4" t="str">
        <f t="shared" si="87"/>
        <v>公立</v>
      </c>
      <c r="H2760" s="7" t="str">
        <f>IF($D2760="上記以外の高等学校等",_xlfn.XLOOKUP(IF(VALUE(LEFT($E2760,2))&gt;10,VALUE(LEFT($E2760,2)),"0"&amp;VALUE(LEFT($E2760,2))),Sheet1!$E:$E,Sheet1!$F:$F)&amp;"所在の"&amp;$D2760,IF(OR($B2760=1,$B2760=2),$D2760&amp;$C2760,IF($B2760=3,$D2760&amp;"学校",IF($B2760=6,_xlfn.TEXTBEFORE($D2760,"高専")&amp;$C2760,IF($B2760=8,$C2760&amp;"（"&amp;$D2760&amp;"）",IF($B2760=9,$D2760,""))))))</f>
        <v>若狭高等学校</v>
      </c>
    </row>
    <row r="2761" spans="1:8">
      <c r="A2761" s="4">
        <v>2</v>
      </c>
      <c r="B2761" s="7">
        <v>1</v>
      </c>
      <c r="C2761" s="7" t="str">
        <f t="shared" si="86"/>
        <v>高等学校</v>
      </c>
      <c r="D2761" s="7" t="s">
        <v>6296</v>
      </c>
      <c r="E2761" s="8" t="s">
        <v>6297</v>
      </c>
      <c r="F2761" s="4" t="str">
        <f>IFERROR(IF(VALUE(LEFT($E2761,5))&gt;50000,"",_xlfn.XLOOKUP(IF(VALUE(LEFT($E2761,2))&gt;9,VALUE(LEFT($E2761,2)),"0"&amp;VALUE(LEFT($E2761,2))),Sheet1!$E:$E,Sheet1!$F:$F)),"")</f>
        <v>福井県</v>
      </c>
      <c r="G2761" s="4" t="str">
        <f t="shared" si="87"/>
        <v>公立</v>
      </c>
      <c r="H2761" s="7" t="str">
        <f>IF($D2761="上記以外の高等学校等",_xlfn.XLOOKUP(IF(VALUE(LEFT($E2761,2))&gt;10,VALUE(LEFT($E2761,2)),"0"&amp;VALUE(LEFT($E2761,2))),Sheet1!$E:$E,Sheet1!$F:$F)&amp;"所在の"&amp;$D2761,IF(OR($B2761=1,$B2761=2),$D2761&amp;$C2761,IF($B2761=3,$D2761&amp;"学校",IF($B2761=6,_xlfn.TEXTBEFORE($D2761,"高専")&amp;$C2761,IF($B2761=8,$C2761&amp;"（"&amp;$D2761&amp;"）",IF($B2761=9,$D2761,""))))))</f>
        <v>若狭東高等学校</v>
      </c>
    </row>
    <row r="2762" spans="1:8">
      <c r="A2762" s="4">
        <v>2</v>
      </c>
      <c r="B2762" s="7">
        <v>1</v>
      </c>
      <c r="C2762" s="7" t="str">
        <f t="shared" si="86"/>
        <v>高等学校</v>
      </c>
      <c r="D2762" s="7" t="s">
        <v>6294</v>
      </c>
      <c r="E2762" s="8" t="s">
        <v>6295</v>
      </c>
      <c r="F2762" s="4" t="str">
        <f>IFERROR(IF(VALUE(LEFT($E2762,5))&gt;50000,"",_xlfn.XLOOKUP(IF(VALUE(LEFT($E2762,2))&gt;9,VALUE(LEFT($E2762,2)),"0"&amp;VALUE(LEFT($E2762,2))),Sheet1!$E:$E,Sheet1!$F:$F)),"")</f>
        <v>福井県</v>
      </c>
      <c r="G2762" s="4" t="str">
        <f t="shared" si="87"/>
        <v>公立</v>
      </c>
      <c r="H2762" s="7" t="str">
        <f>IF($D2762="上記以外の高等学校等",_xlfn.XLOOKUP(IF(VALUE(LEFT($E2762,2))&gt;10,VALUE(LEFT($E2762,2)),"0"&amp;VALUE(LEFT($E2762,2))),Sheet1!$E:$E,Sheet1!$F:$F)&amp;"所在の"&amp;$D2762,IF(OR($B2762=1,$B2762=2),$D2762&amp;$C2762,IF($B2762=3,$D2762&amp;"学校",IF($B2762=6,_xlfn.TEXTBEFORE($D2762,"高専")&amp;$C2762,IF($B2762=8,$C2762&amp;"（"&amp;$D2762&amp;"）",IF($B2762=9,$D2762,""))))))</f>
        <v>丸岡高等学校</v>
      </c>
    </row>
    <row r="2763" spans="1:8">
      <c r="A2763" s="4">
        <v>2</v>
      </c>
      <c r="B2763" s="7">
        <v>1</v>
      </c>
      <c r="C2763" s="7" t="str">
        <f t="shared" si="86"/>
        <v>高等学校</v>
      </c>
      <c r="D2763" s="7" t="s">
        <v>6292</v>
      </c>
      <c r="E2763" s="8" t="s">
        <v>6293</v>
      </c>
      <c r="F2763" s="4" t="str">
        <f>IFERROR(IF(VALUE(LEFT($E2763,5))&gt;50000,"",_xlfn.XLOOKUP(IF(VALUE(LEFT($E2763,2))&gt;9,VALUE(LEFT($E2763,2)),"0"&amp;VALUE(LEFT($E2763,2))),Sheet1!$E:$E,Sheet1!$F:$F)),"")</f>
        <v>福井県</v>
      </c>
      <c r="G2763" s="4" t="str">
        <f t="shared" si="87"/>
        <v>公立</v>
      </c>
      <c r="H2763" s="7" t="str">
        <f>IF($D2763="上記以外の高等学校等",_xlfn.XLOOKUP(IF(VALUE(LEFT($E2763,2))&gt;10,VALUE(LEFT($E2763,2)),"0"&amp;VALUE(LEFT($E2763,2))),Sheet1!$E:$E,Sheet1!$F:$F)&amp;"所在の"&amp;$D2763,IF(OR($B2763=1,$B2763=2),$D2763&amp;$C2763,IF($B2763=3,$D2763&amp;"学校",IF($B2763=6,_xlfn.TEXTBEFORE($D2763,"高専")&amp;$C2763,IF($B2763=8,$C2763&amp;"（"&amp;$D2763&amp;"）",IF($B2763=9,$D2763,""))))))</f>
        <v>金津高等学校</v>
      </c>
    </row>
    <row r="2764" spans="1:8">
      <c r="A2764" s="4">
        <v>2</v>
      </c>
      <c r="B2764" s="7">
        <v>1</v>
      </c>
      <c r="C2764" s="7" t="str">
        <f t="shared" si="86"/>
        <v>高等学校</v>
      </c>
      <c r="D2764" s="7" t="s">
        <v>6290</v>
      </c>
      <c r="E2764" s="8" t="s">
        <v>6291</v>
      </c>
      <c r="F2764" s="4" t="str">
        <f>IFERROR(IF(VALUE(LEFT($E2764,5))&gt;50000,"",_xlfn.XLOOKUP(IF(VALUE(LEFT($E2764,2))&gt;9,VALUE(LEFT($E2764,2)),"0"&amp;VALUE(LEFT($E2764,2))),Sheet1!$E:$E,Sheet1!$F:$F)),"")</f>
        <v>福井県</v>
      </c>
      <c r="G2764" s="4" t="str">
        <f t="shared" si="87"/>
        <v>公立</v>
      </c>
      <c r="H2764" s="7" t="str">
        <f>IF($D2764="上記以外の高等学校等",_xlfn.XLOOKUP(IF(VALUE(LEFT($E2764,2))&gt;10,VALUE(LEFT($E2764,2)),"0"&amp;VALUE(LEFT($E2764,2))),Sheet1!$E:$E,Sheet1!$F:$F)&amp;"所在の"&amp;$D2764,IF(OR($B2764=1,$B2764=2),$D2764&amp;$C2764,IF($B2764=3,$D2764&amp;"学校",IF($B2764=6,_xlfn.TEXTBEFORE($D2764,"高専")&amp;$C2764,IF($B2764=8,$C2764&amp;"（"&amp;$D2764&amp;"）",IF($B2764=9,$D2764,""))))))</f>
        <v>武生東高等学校</v>
      </c>
    </row>
    <row r="2765" spans="1:8">
      <c r="A2765" s="4">
        <v>2</v>
      </c>
      <c r="B2765" s="7">
        <v>1</v>
      </c>
      <c r="C2765" s="7" t="str">
        <f t="shared" si="86"/>
        <v>高等学校</v>
      </c>
      <c r="D2765" s="7" t="s">
        <v>6288</v>
      </c>
      <c r="E2765" s="8" t="s">
        <v>6289</v>
      </c>
      <c r="F2765" s="4" t="str">
        <f>IFERROR(IF(VALUE(LEFT($E2765,5))&gt;50000,"",_xlfn.XLOOKUP(IF(VALUE(LEFT($E2765,2))&gt;9,VALUE(LEFT($E2765,2)),"0"&amp;VALUE(LEFT($E2765,2))),Sheet1!$E:$E,Sheet1!$F:$F)),"")</f>
        <v>福井県</v>
      </c>
      <c r="G2765" s="4" t="str">
        <f t="shared" si="87"/>
        <v>公立</v>
      </c>
      <c r="H2765" s="7" t="str">
        <f>IF($D2765="上記以外の高等学校等",_xlfn.XLOOKUP(IF(VALUE(LEFT($E2765,2))&gt;10,VALUE(LEFT($E2765,2)),"0"&amp;VALUE(LEFT($E2765,2))),Sheet1!$E:$E,Sheet1!$F:$F)&amp;"所在の"&amp;$D2765,IF(OR($B2765=1,$B2765=2),$D2765&amp;$C2765,IF($B2765=3,$D2765&amp;"学校",IF($B2765=6,_xlfn.TEXTBEFORE($D2765,"高専")&amp;$C2765,IF($B2765=8,$C2765&amp;"（"&amp;$D2765&amp;"）",IF($B2765=9,$D2765,""))))))</f>
        <v>奥越明成高等学校</v>
      </c>
    </row>
    <row r="2766" spans="1:8">
      <c r="A2766" s="4">
        <v>2</v>
      </c>
      <c r="B2766" s="7">
        <v>1</v>
      </c>
      <c r="C2766" s="7" t="str">
        <f t="shared" si="86"/>
        <v>高等学校</v>
      </c>
      <c r="D2766" s="7" t="s">
        <v>6286</v>
      </c>
      <c r="E2766" s="8" t="s">
        <v>6287</v>
      </c>
      <c r="F2766" s="4" t="str">
        <f>IFERROR(IF(VALUE(LEFT($E2766,5))&gt;50000,"",_xlfn.XLOOKUP(IF(VALUE(LEFT($E2766,2))&gt;9,VALUE(LEFT($E2766,2)),"0"&amp;VALUE(LEFT($E2766,2))),Sheet1!$E:$E,Sheet1!$F:$F)),"")</f>
        <v>福井県</v>
      </c>
      <c r="G2766" s="4" t="str">
        <f t="shared" si="87"/>
        <v>公立</v>
      </c>
      <c r="H2766" s="7" t="str">
        <f>IF($D2766="上記以外の高等学校等",_xlfn.XLOOKUP(IF(VALUE(LEFT($E2766,2))&gt;10,VALUE(LEFT($E2766,2)),"0"&amp;VALUE(LEFT($E2766,2))),Sheet1!$E:$E,Sheet1!$F:$F)&amp;"所在の"&amp;$D2766,IF(OR($B2766=1,$B2766=2),$D2766&amp;$C2766,IF($B2766=3,$D2766&amp;"学校",IF($B2766=6,_xlfn.TEXTBEFORE($D2766,"高専")&amp;$C2766,IF($B2766=8,$C2766&amp;"（"&amp;$D2766&amp;"）",IF($B2766=9,$D2766,""))))))</f>
        <v>坂井高等学校</v>
      </c>
    </row>
    <row r="2767" spans="1:8">
      <c r="A2767" s="4">
        <v>2</v>
      </c>
      <c r="B2767" s="7">
        <v>1</v>
      </c>
      <c r="C2767" s="7" t="str">
        <f t="shared" si="86"/>
        <v>高等学校</v>
      </c>
      <c r="D2767" s="7" t="s">
        <v>6284</v>
      </c>
      <c r="E2767" s="8" t="s">
        <v>6285</v>
      </c>
      <c r="F2767" s="4" t="str">
        <f>IFERROR(IF(VALUE(LEFT($E2767,5))&gt;50000,"",_xlfn.XLOOKUP(IF(VALUE(LEFT($E2767,2))&gt;9,VALUE(LEFT($E2767,2)),"0"&amp;VALUE(LEFT($E2767,2))),Sheet1!$E:$E,Sheet1!$F:$F)),"")</f>
        <v>福井県</v>
      </c>
      <c r="G2767" s="4" t="str">
        <f t="shared" si="87"/>
        <v>公立</v>
      </c>
      <c r="H2767" s="7" t="str">
        <f>IF($D2767="上記以外の高等学校等",_xlfn.XLOOKUP(IF(VALUE(LEFT($E2767,2))&gt;10,VALUE(LEFT($E2767,2)),"0"&amp;VALUE(LEFT($E2767,2))),Sheet1!$E:$E,Sheet1!$F:$F)&amp;"所在の"&amp;$D2767,IF(OR($B2767=1,$B2767=2),$D2767&amp;$C2767,IF($B2767=3,$D2767&amp;"学校",IF($B2767=6,_xlfn.TEXTBEFORE($D2767,"高専")&amp;$C2767,IF($B2767=8,$C2767&amp;"（"&amp;$D2767&amp;"）",IF($B2767=9,$D2767,""))))))</f>
        <v>武生商工高等学校</v>
      </c>
    </row>
    <row r="2768" spans="1:8">
      <c r="A2768" s="4">
        <v>2</v>
      </c>
      <c r="B2768" s="7">
        <v>3</v>
      </c>
      <c r="C2768" s="7" t="str">
        <f t="shared" si="86"/>
        <v>特別支援学校</v>
      </c>
      <c r="D2768" s="7" t="s">
        <v>5502</v>
      </c>
      <c r="E2768" s="8" t="s">
        <v>6283</v>
      </c>
      <c r="F2768" s="4" t="str">
        <f>IFERROR(IF(VALUE(LEFT($E2768,5))&gt;50000,"",_xlfn.XLOOKUP(IF(VALUE(LEFT($E2768,2))&gt;9,VALUE(LEFT($E2768,2)),"0"&amp;VALUE(LEFT($E2768,2))),Sheet1!$E:$E,Sheet1!$F:$F)),"")</f>
        <v>福井県</v>
      </c>
      <c r="G2768" s="4" t="str">
        <f t="shared" si="87"/>
        <v>公立</v>
      </c>
      <c r="H2768" s="7" t="str">
        <f>IF($D2768="上記以外の高等学校等",_xlfn.XLOOKUP(IF(VALUE(LEFT($E2768,2))&gt;10,VALUE(LEFT($E2768,2)),"0"&amp;VALUE(LEFT($E2768,2))),Sheet1!$E:$E,Sheet1!$F:$F)&amp;"所在の"&amp;$D2768,IF(OR($B2768=1,$B2768=2),$D2768&amp;$C2768,IF($B2768=3,$D2768&amp;"学校",IF($B2768=6,_xlfn.TEXTBEFORE($D2768,"高専")&amp;$C2768,IF($B2768=8,$C2768&amp;"（"&amp;$D2768&amp;"）",IF($B2768=9,$D2768,""))))))</f>
        <v>清水特別支援学校</v>
      </c>
    </row>
    <row r="2769" spans="1:8">
      <c r="A2769" s="4">
        <v>2</v>
      </c>
      <c r="B2769" s="7">
        <v>3</v>
      </c>
      <c r="C2769" s="7" t="str">
        <f t="shared" si="86"/>
        <v>特別支援学校</v>
      </c>
      <c r="D2769" s="7" t="s">
        <v>6281</v>
      </c>
      <c r="E2769" s="8" t="s">
        <v>6282</v>
      </c>
      <c r="F2769" s="4" t="str">
        <f>IFERROR(IF(VALUE(LEFT($E2769,5))&gt;50000,"",_xlfn.XLOOKUP(IF(VALUE(LEFT($E2769,2))&gt;9,VALUE(LEFT($E2769,2)),"0"&amp;VALUE(LEFT($E2769,2))),Sheet1!$E:$E,Sheet1!$F:$F)),"")</f>
        <v>福井県</v>
      </c>
      <c r="G2769" s="4" t="str">
        <f t="shared" si="87"/>
        <v>公立</v>
      </c>
      <c r="H2769" s="7" t="str">
        <f>IF($D2769="上記以外の高等学校等",_xlfn.XLOOKUP(IF(VALUE(LEFT($E2769,2))&gt;10,VALUE(LEFT($E2769,2)),"0"&amp;VALUE(LEFT($E2769,2))),Sheet1!$E:$E,Sheet1!$F:$F)&amp;"所在の"&amp;$D2769,IF(OR($B2769=1,$B2769=2),$D2769&amp;$C2769,IF($B2769=3,$D2769&amp;"学校",IF($B2769=6,_xlfn.TEXTBEFORE($D2769,"高専")&amp;$C2769,IF($B2769=8,$C2769&amp;"（"&amp;$D2769&amp;"）",IF($B2769=9,$D2769,""))))))</f>
        <v>嶺南西特別支援学校</v>
      </c>
    </row>
    <row r="2770" spans="1:8">
      <c r="A2770" s="4">
        <v>2</v>
      </c>
      <c r="B2770" s="7">
        <v>3</v>
      </c>
      <c r="C2770" s="7" t="str">
        <f t="shared" si="86"/>
        <v>特別支援学校</v>
      </c>
      <c r="D2770" s="7" t="s">
        <v>6279</v>
      </c>
      <c r="E2770" s="8" t="s">
        <v>6280</v>
      </c>
      <c r="F2770" s="4" t="str">
        <f>IFERROR(IF(VALUE(LEFT($E2770,5))&gt;50000,"",_xlfn.XLOOKUP(IF(VALUE(LEFT($E2770,2))&gt;9,VALUE(LEFT($E2770,2)),"0"&amp;VALUE(LEFT($E2770,2))),Sheet1!$E:$E,Sheet1!$F:$F)),"")</f>
        <v>福井県</v>
      </c>
      <c r="G2770" s="4" t="str">
        <f t="shared" si="87"/>
        <v>公立</v>
      </c>
      <c r="H2770" s="7" t="str">
        <f>IF($D2770="上記以外の高等学校等",_xlfn.XLOOKUP(IF(VALUE(LEFT($E2770,2))&gt;10,VALUE(LEFT($E2770,2)),"0"&amp;VALUE(LEFT($E2770,2))),Sheet1!$E:$E,Sheet1!$F:$F)&amp;"所在の"&amp;$D2770,IF(OR($B2770=1,$B2770=2),$D2770&amp;$C2770,IF($B2770=3,$D2770&amp;"学校",IF($B2770=6,_xlfn.TEXTBEFORE($D2770,"高専")&amp;$C2770,IF($B2770=8,$C2770&amp;"（"&amp;$D2770&amp;"）",IF($B2770=9,$D2770,""))))))</f>
        <v>福井東特別支援学校</v>
      </c>
    </row>
    <row r="2771" spans="1:8">
      <c r="A2771" s="4">
        <v>2</v>
      </c>
      <c r="B2771" s="7">
        <v>3</v>
      </c>
      <c r="C2771" s="7" t="str">
        <f t="shared" si="86"/>
        <v>特別支援学校</v>
      </c>
      <c r="D2771" s="7" t="s">
        <v>6277</v>
      </c>
      <c r="E2771" s="8" t="s">
        <v>6278</v>
      </c>
      <c r="F2771" s="4" t="str">
        <f>IFERROR(IF(VALUE(LEFT($E2771,5))&gt;50000,"",_xlfn.XLOOKUP(IF(VALUE(LEFT($E2771,2))&gt;9,VALUE(LEFT($E2771,2)),"0"&amp;VALUE(LEFT($E2771,2))),Sheet1!$E:$E,Sheet1!$F:$F)),"")</f>
        <v>福井県</v>
      </c>
      <c r="G2771" s="4" t="str">
        <f t="shared" si="87"/>
        <v>公立</v>
      </c>
      <c r="H2771" s="7" t="str">
        <f>IF($D2771="上記以外の高等学校等",_xlfn.XLOOKUP(IF(VALUE(LEFT($E2771,2))&gt;10,VALUE(LEFT($E2771,2)),"0"&amp;VALUE(LEFT($E2771,2))),Sheet1!$E:$E,Sheet1!$F:$F)&amp;"所在の"&amp;$D2771,IF(OR($B2771=1,$B2771=2),$D2771&amp;$C2771,IF($B2771=3,$D2771&amp;"学校",IF($B2771=6,_xlfn.TEXTBEFORE($D2771,"高専")&amp;$C2771,IF($B2771=8,$C2771&amp;"（"&amp;$D2771&amp;"）",IF($B2771=9,$D2771,""))))))</f>
        <v>南越特別支援学校</v>
      </c>
    </row>
    <row r="2772" spans="1:8">
      <c r="A2772" s="4">
        <v>2</v>
      </c>
      <c r="B2772" s="7">
        <v>3</v>
      </c>
      <c r="C2772" s="7" t="str">
        <f t="shared" si="86"/>
        <v>特別支援学校</v>
      </c>
      <c r="D2772" s="7" t="s">
        <v>610</v>
      </c>
      <c r="E2772" s="8" t="s">
        <v>6276</v>
      </c>
      <c r="F2772" s="4" t="str">
        <f>IFERROR(IF(VALUE(LEFT($E2772,5))&gt;50000,"",_xlfn.XLOOKUP(IF(VALUE(LEFT($E2772,2))&gt;9,VALUE(LEFT($E2772,2)),"0"&amp;VALUE(LEFT($E2772,2))),Sheet1!$E:$E,Sheet1!$F:$F)),"")</f>
        <v>福井県</v>
      </c>
      <c r="G2772" s="4" t="str">
        <f t="shared" si="87"/>
        <v>公立</v>
      </c>
      <c r="H2772" s="7" t="str">
        <f>IF($D2772="上記以外の高等学校等",_xlfn.XLOOKUP(IF(VALUE(LEFT($E2772,2))&gt;10,VALUE(LEFT($E2772,2)),"0"&amp;VALUE(LEFT($E2772,2))),Sheet1!$E:$E,Sheet1!$F:$F)&amp;"所在の"&amp;$D2772,IF(OR($B2772=1,$B2772=2),$D2772&amp;$C2772,IF($B2772=3,$D2772&amp;"学校",IF($B2772=6,_xlfn.TEXTBEFORE($D2772,"高専")&amp;$C2772,IF($B2772=8,$C2772&amp;"（"&amp;$D2772&amp;"）",IF($B2772=9,$D2772,""))))))</f>
        <v>ろう学校</v>
      </c>
    </row>
    <row r="2773" spans="1:8">
      <c r="A2773" s="4">
        <v>2</v>
      </c>
      <c r="B2773" s="7">
        <v>3</v>
      </c>
      <c r="C2773" s="7" t="str">
        <f t="shared" si="86"/>
        <v>特別支援学校</v>
      </c>
      <c r="D2773" s="7" t="s">
        <v>612</v>
      </c>
      <c r="E2773" s="8" t="s">
        <v>6275</v>
      </c>
      <c r="F2773" s="4" t="str">
        <f>IFERROR(IF(VALUE(LEFT($E2773,5))&gt;50000,"",_xlfn.XLOOKUP(IF(VALUE(LEFT($E2773,2))&gt;9,VALUE(LEFT($E2773,2)),"0"&amp;VALUE(LEFT($E2773,2))),Sheet1!$E:$E,Sheet1!$F:$F)),"")</f>
        <v>福井県</v>
      </c>
      <c r="G2773" s="4" t="str">
        <f t="shared" si="87"/>
        <v>公立</v>
      </c>
      <c r="H2773" s="7" t="str">
        <f>IF($D2773="上記以外の高等学校等",_xlfn.XLOOKUP(IF(VALUE(LEFT($E2773,2))&gt;10,VALUE(LEFT($E2773,2)),"0"&amp;VALUE(LEFT($E2773,2))),Sheet1!$E:$E,Sheet1!$F:$F)&amp;"所在の"&amp;$D2773,IF(OR($B2773=1,$B2773=2),$D2773&amp;$C2773,IF($B2773=3,$D2773&amp;"学校",IF($B2773=6,_xlfn.TEXTBEFORE($D2773,"高専")&amp;$C2773,IF($B2773=8,$C2773&amp;"（"&amp;$D2773&amp;"）",IF($B2773=9,$D2773,""))))))</f>
        <v>盲学校</v>
      </c>
    </row>
    <row r="2774" spans="1:8">
      <c r="A2774" s="4">
        <v>2</v>
      </c>
      <c r="B2774" s="7">
        <v>3</v>
      </c>
      <c r="C2774" s="7" t="str">
        <f t="shared" si="86"/>
        <v>特別支援学校</v>
      </c>
      <c r="D2774" s="7" t="s">
        <v>6273</v>
      </c>
      <c r="E2774" s="8" t="s">
        <v>6274</v>
      </c>
      <c r="F2774" s="4" t="str">
        <f>IFERROR(IF(VALUE(LEFT($E2774,5))&gt;50000,"",_xlfn.XLOOKUP(IF(VALUE(LEFT($E2774,2))&gt;9,VALUE(LEFT($E2774,2)),"0"&amp;VALUE(LEFT($E2774,2))),Sheet1!$E:$E,Sheet1!$F:$F)),"")</f>
        <v>福井県</v>
      </c>
      <c r="G2774" s="4" t="str">
        <f t="shared" si="87"/>
        <v>公立</v>
      </c>
      <c r="H2774" s="7" t="str">
        <f>IF($D2774="上記以外の高等学校等",_xlfn.XLOOKUP(IF(VALUE(LEFT($E2774,2))&gt;10,VALUE(LEFT($E2774,2)),"0"&amp;VALUE(LEFT($E2774,2))),Sheet1!$E:$E,Sheet1!$F:$F)&amp;"所在の"&amp;$D2774,IF(OR($B2774=1,$B2774=2),$D2774&amp;$C2774,IF($B2774=3,$D2774&amp;"学校",IF($B2774=6,_xlfn.TEXTBEFORE($D2774,"高専")&amp;$C2774,IF($B2774=8,$C2774&amp;"（"&amp;$D2774&amp;"）",IF($B2774=9,$D2774,""))))))</f>
        <v>福井特別支援学校</v>
      </c>
    </row>
    <row r="2775" spans="1:8">
      <c r="A2775" s="4">
        <v>2</v>
      </c>
      <c r="B2775" s="7">
        <v>3</v>
      </c>
      <c r="C2775" s="7" t="str">
        <f t="shared" si="86"/>
        <v>特別支援学校</v>
      </c>
      <c r="D2775" s="7" t="s">
        <v>6271</v>
      </c>
      <c r="E2775" s="8" t="s">
        <v>6272</v>
      </c>
      <c r="F2775" s="4" t="str">
        <f>IFERROR(IF(VALUE(LEFT($E2775,5))&gt;50000,"",_xlfn.XLOOKUP(IF(VALUE(LEFT($E2775,2))&gt;9,VALUE(LEFT($E2775,2)),"0"&amp;VALUE(LEFT($E2775,2))),Sheet1!$E:$E,Sheet1!$F:$F)),"")</f>
        <v>福井県</v>
      </c>
      <c r="G2775" s="4" t="str">
        <f t="shared" si="87"/>
        <v>公立</v>
      </c>
      <c r="H2775" s="7" t="str">
        <f>IF($D2775="上記以外の高等学校等",_xlfn.XLOOKUP(IF(VALUE(LEFT($E2775,2))&gt;10,VALUE(LEFT($E2775,2)),"0"&amp;VALUE(LEFT($E2775,2))),Sheet1!$E:$E,Sheet1!$F:$F)&amp;"所在の"&amp;$D2775,IF(OR($B2775=1,$B2775=2),$D2775&amp;$C2775,IF($B2775=3,$D2775&amp;"学校",IF($B2775=6,_xlfn.TEXTBEFORE($D2775,"高専")&amp;$C2775,IF($B2775=8,$C2775&amp;"（"&amp;$D2775&amp;"）",IF($B2775=9,$D2775,""))))))</f>
        <v>嶺北特別支援学校</v>
      </c>
    </row>
    <row r="2776" spans="1:8">
      <c r="A2776" s="4">
        <v>2</v>
      </c>
      <c r="B2776" s="7">
        <v>3</v>
      </c>
      <c r="C2776" s="7" t="str">
        <f t="shared" si="86"/>
        <v>特別支援学校</v>
      </c>
      <c r="D2776" s="7" t="s">
        <v>6269</v>
      </c>
      <c r="E2776" s="8" t="s">
        <v>6270</v>
      </c>
      <c r="F2776" s="4" t="str">
        <f>IFERROR(IF(VALUE(LEFT($E2776,5))&gt;50000,"",_xlfn.XLOOKUP(IF(VALUE(LEFT($E2776,2))&gt;9,VALUE(LEFT($E2776,2)),"0"&amp;VALUE(LEFT($E2776,2))),Sheet1!$E:$E,Sheet1!$F:$F)),"")</f>
        <v>福井県</v>
      </c>
      <c r="G2776" s="4" t="str">
        <f t="shared" si="87"/>
        <v>公立</v>
      </c>
      <c r="H2776" s="7" t="str">
        <f>IF($D2776="上記以外の高等学校等",_xlfn.XLOOKUP(IF(VALUE(LEFT($E2776,2))&gt;10,VALUE(LEFT($E2776,2)),"0"&amp;VALUE(LEFT($E2776,2))),Sheet1!$E:$E,Sheet1!$F:$F)&amp;"所在の"&amp;$D2776,IF(OR($B2776=1,$B2776=2),$D2776&amp;$C2776,IF($B2776=3,$D2776&amp;"学校",IF($B2776=6,_xlfn.TEXTBEFORE($D2776,"高専")&amp;$C2776,IF($B2776=8,$C2776&amp;"（"&amp;$D2776&amp;"）",IF($B2776=9,$D2776,""))))))</f>
        <v>嶺南東特別支援学校</v>
      </c>
    </row>
    <row r="2777" spans="1:8">
      <c r="A2777" s="4">
        <v>2</v>
      </c>
      <c r="B2777" s="7">
        <v>3</v>
      </c>
      <c r="C2777" s="7" t="str">
        <f t="shared" si="86"/>
        <v>特別支援学校</v>
      </c>
      <c r="D2777" s="7" t="s">
        <v>6267</v>
      </c>
      <c r="E2777" s="8" t="s">
        <v>6268</v>
      </c>
      <c r="F2777" s="4" t="str">
        <f>IFERROR(IF(VALUE(LEFT($E2777,5))&gt;50000,"",_xlfn.XLOOKUP(IF(VALUE(LEFT($E2777,2))&gt;9,VALUE(LEFT($E2777,2)),"0"&amp;VALUE(LEFT($E2777,2))),Sheet1!$E:$E,Sheet1!$F:$F)),"")</f>
        <v>福井県</v>
      </c>
      <c r="G2777" s="4" t="str">
        <f t="shared" si="87"/>
        <v>公立</v>
      </c>
      <c r="H2777" s="7" t="str">
        <f>IF($D2777="上記以外の高等学校等",_xlfn.XLOOKUP(IF(VALUE(LEFT($E2777,2))&gt;10,VALUE(LEFT($E2777,2)),"0"&amp;VALUE(LEFT($E2777,2))),Sheet1!$E:$E,Sheet1!$F:$F)&amp;"所在の"&amp;$D2777,IF(OR($B2777=1,$B2777=2),$D2777&amp;$C2777,IF($B2777=3,$D2777&amp;"学校",IF($B2777=6,_xlfn.TEXTBEFORE($D2777,"高専")&amp;$C2777,IF($B2777=8,$C2777&amp;"（"&amp;$D2777&amp;"）",IF($B2777=9,$D2777,""))))))</f>
        <v>福井南特別支援学校</v>
      </c>
    </row>
    <row r="2778" spans="1:8">
      <c r="A2778" s="4">
        <v>2</v>
      </c>
      <c r="B2778" s="7">
        <v>3</v>
      </c>
      <c r="C2778" s="7" t="str">
        <f t="shared" si="86"/>
        <v>特別支援学校</v>
      </c>
      <c r="D2778" s="7" t="s">
        <v>6265</v>
      </c>
      <c r="E2778" s="8" t="s">
        <v>6266</v>
      </c>
      <c r="F2778" s="4" t="str">
        <f>IFERROR(IF(VALUE(LEFT($E2778,5))&gt;50000,"",_xlfn.XLOOKUP(IF(VALUE(LEFT($E2778,2))&gt;9,VALUE(LEFT($E2778,2)),"0"&amp;VALUE(LEFT($E2778,2))),Sheet1!$E:$E,Sheet1!$F:$F)),"")</f>
        <v>福井県</v>
      </c>
      <c r="G2778" s="4" t="str">
        <f t="shared" si="87"/>
        <v>公立</v>
      </c>
      <c r="H2778" s="7" t="str">
        <f>IF($D2778="上記以外の高等学校等",_xlfn.XLOOKUP(IF(VALUE(LEFT($E2778,2))&gt;10,VALUE(LEFT($E2778,2)),"0"&amp;VALUE(LEFT($E2778,2))),Sheet1!$E:$E,Sheet1!$F:$F)&amp;"所在の"&amp;$D2778,IF(OR($B2778=1,$B2778=2),$D2778&amp;$C2778,IF($B2778=3,$D2778&amp;"学校",IF($B2778=6,_xlfn.TEXTBEFORE($D2778,"高専")&amp;$C2778,IF($B2778=8,$C2778&amp;"（"&amp;$D2778&amp;"）",IF($B2778=9,$D2778,""))))))</f>
        <v>奥越特別支援学校</v>
      </c>
    </row>
    <row r="2779" spans="1:8">
      <c r="A2779" s="4">
        <v>7</v>
      </c>
      <c r="B2779" s="7">
        <v>1</v>
      </c>
      <c r="C2779" s="7" t="str">
        <f t="shared" si="86"/>
        <v>高等学校</v>
      </c>
      <c r="D2779" s="7" t="s">
        <v>6263</v>
      </c>
      <c r="E2779" s="8" t="s">
        <v>6264</v>
      </c>
      <c r="F2779" s="4" t="str">
        <f>IFERROR(IF(VALUE(LEFT($E2779,5))&gt;50000,"",_xlfn.XLOOKUP(IF(VALUE(LEFT($E2779,2))&gt;9,VALUE(LEFT($E2779,2)),"0"&amp;VALUE(LEFT($E2779,2))),Sheet1!$E:$E,Sheet1!$F:$F)),"")</f>
        <v>福井県</v>
      </c>
      <c r="G2779" s="4" t="str">
        <f t="shared" si="87"/>
        <v>私立</v>
      </c>
      <c r="H2779" s="7" t="str">
        <f>IF($D2779="上記以外の高等学校等",_xlfn.XLOOKUP(IF(VALUE(LEFT($E2779,2))&gt;10,VALUE(LEFT($E2779,2)),"0"&amp;VALUE(LEFT($E2779,2))),Sheet1!$E:$E,Sheet1!$F:$F)&amp;"所在の"&amp;$D2779,IF(OR($B2779=1,$B2779=2),$D2779&amp;$C2779,IF($B2779=3,$D2779&amp;"学校",IF($B2779=6,_xlfn.TEXTBEFORE($D2779,"高専")&amp;$C2779,IF($B2779=8,$C2779&amp;"（"&amp;$D2779&amp;"）",IF($B2779=9,$D2779,""))))))</f>
        <v>北陸高等学校</v>
      </c>
    </row>
    <row r="2780" spans="1:8">
      <c r="A2780" s="4">
        <v>7</v>
      </c>
      <c r="B2780" s="7">
        <v>1</v>
      </c>
      <c r="C2780" s="7" t="str">
        <f t="shared" si="86"/>
        <v>高等学校</v>
      </c>
      <c r="D2780" s="7" t="s">
        <v>6261</v>
      </c>
      <c r="E2780" s="8" t="s">
        <v>6262</v>
      </c>
      <c r="F2780" s="4" t="str">
        <f>IFERROR(IF(VALUE(LEFT($E2780,5))&gt;50000,"",_xlfn.XLOOKUP(IF(VALUE(LEFT($E2780,2))&gt;9,VALUE(LEFT($E2780,2)),"0"&amp;VALUE(LEFT($E2780,2))),Sheet1!$E:$E,Sheet1!$F:$F)),"")</f>
        <v>福井県</v>
      </c>
      <c r="G2780" s="4" t="str">
        <f t="shared" si="87"/>
        <v>私立</v>
      </c>
      <c r="H2780" s="7" t="str">
        <f>IF($D2780="上記以外の高等学校等",_xlfn.XLOOKUP(IF(VALUE(LEFT($E2780,2))&gt;10,VALUE(LEFT($E2780,2)),"0"&amp;VALUE(LEFT($E2780,2))),Sheet1!$E:$E,Sheet1!$F:$F)&amp;"所在の"&amp;$D2780,IF(OR($B2780=1,$B2780=2),$D2780&amp;$C2780,IF($B2780=3,$D2780&amp;"学校",IF($B2780=6,_xlfn.TEXTBEFORE($D2780,"高専")&amp;$C2780,IF($B2780=8,$C2780&amp;"（"&amp;$D2780&amp;"）",IF($B2780=9,$D2780,""))))))</f>
        <v>仁愛女子高等学校</v>
      </c>
    </row>
    <row r="2781" spans="1:8">
      <c r="A2781" s="4">
        <v>7</v>
      </c>
      <c r="B2781" s="7">
        <v>1</v>
      </c>
      <c r="C2781" s="7" t="str">
        <f t="shared" si="86"/>
        <v>高等学校</v>
      </c>
      <c r="D2781" s="7" t="s">
        <v>6259</v>
      </c>
      <c r="E2781" s="8" t="s">
        <v>6260</v>
      </c>
      <c r="F2781" s="4" t="str">
        <f>IFERROR(IF(VALUE(LEFT($E2781,5))&gt;50000,"",_xlfn.XLOOKUP(IF(VALUE(LEFT($E2781,2))&gt;9,VALUE(LEFT($E2781,2)),"0"&amp;VALUE(LEFT($E2781,2))),Sheet1!$E:$E,Sheet1!$F:$F)),"")</f>
        <v>福井県</v>
      </c>
      <c r="G2781" s="4" t="str">
        <f t="shared" si="87"/>
        <v>私立</v>
      </c>
      <c r="H2781" s="7" t="str">
        <f>IF($D2781="上記以外の高等学校等",_xlfn.XLOOKUP(IF(VALUE(LEFT($E2781,2))&gt;10,VALUE(LEFT($E2781,2)),"0"&amp;VALUE(LEFT($E2781,2))),Sheet1!$E:$E,Sheet1!$F:$F)&amp;"所在の"&amp;$D2781,IF(OR($B2781=1,$B2781=2),$D2781&amp;$C2781,IF($B2781=3,$D2781&amp;"学校",IF($B2781=6,_xlfn.TEXTBEFORE($D2781,"高専")&amp;$C2781,IF($B2781=8,$C2781&amp;"（"&amp;$D2781&amp;"）",IF($B2781=9,$D2781,""))))))</f>
        <v>福井工業大学附属福井高等学校</v>
      </c>
    </row>
    <row r="2782" spans="1:8">
      <c r="A2782" s="4">
        <v>7</v>
      </c>
      <c r="B2782" s="7">
        <v>1</v>
      </c>
      <c r="C2782" s="7" t="str">
        <f t="shared" si="86"/>
        <v>高等学校</v>
      </c>
      <c r="D2782" s="7" t="s">
        <v>6257</v>
      </c>
      <c r="E2782" s="8" t="s">
        <v>6258</v>
      </c>
      <c r="F2782" s="4" t="str">
        <f>IFERROR(IF(VALUE(LEFT($E2782,5))&gt;50000,"",_xlfn.XLOOKUP(IF(VALUE(LEFT($E2782,2))&gt;9,VALUE(LEFT($E2782,2)),"0"&amp;VALUE(LEFT($E2782,2))),Sheet1!$E:$E,Sheet1!$F:$F)),"")</f>
        <v>福井県</v>
      </c>
      <c r="G2782" s="4" t="str">
        <f t="shared" si="87"/>
        <v>私立</v>
      </c>
      <c r="H2782" s="7" t="str">
        <f>IF($D2782="上記以外の高等学校等",_xlfn.XLOOKUP(IF(VALUE(LEFT($E2782,2))&gt;10,VALUE(LEFT($E2782,2)),"0"&amp;VALUE(LEFT($E2782,2))),Sheet1!$E:$E,Sheet1!$F:$F)&amp;"所在の"&amp;$D2782,IF(OR($B2782=1,$B2782=2),$D2782&amp;$C2782,IF($B2782=3,$D2782&amp;"学校",IF($B2782=6,_xlfn.TEXTBEFORE($D2782,"高専")&amp;$C2782,IF($B2782=8,$C2782&amp;"（"&amp;$D2782&amp;"）",IF($B2782=9,$D2782,""))))))</f>
        <v>啓新高等学校</v>
      </c>
    </row>
    <row r="2783" spans="1:8">
      <c r="A2783" s="4">
        <v>7</v>
      </c>
      <c r="B2783" s="7">
        <v>1</v>
      </c>
      <c r="C2783" s="7" t="str">
        <f t="shared" si="86"/>
        <v>高等学校</v>
      </c>
      <c r="D2783" s="7" t="s">
        <v>6255</v>
      </c>
      <c r="E2783" s="8" t="s">
        <v>6256</v>
      </c>
      <c r="F2783" s="4" t="str">
        <f>IFERROR(IF(VALUE(LEFT($E2783,5))&gt;50000,"",_xlfn.XLOOKUP(IF(VALUE(LEFT($E2783,2))&gt;9,VALUE(LEFT($E2783,2)),"0"&amp;VALUE(LEFT($E2783,2))),Sheet1!$E:$E,Sheet1!$F:$F)),"")</f>
        <v>福井県</v>
      </c>
      <c r="G2783" s="4" t="str">
        <f t="shared" si="87"/>
        <v>私立</v>
      </c>
      <c r="H2783" s="7" t="str">
        <f>IF($D2783="上記以外の高等学校等",_xlfn.XLOOKUP(IF(VALUE(LEFT($E2783,2))&gt;10,VALUE(LEFT($E2783,2)),"0"&amp;VALUE(LEFT($E2783,2))),Sheet1!$E:$E,Sheet1!$F:$F)&amp;"所在の"&amp;$D2783,IF(OR($B2783=1,$B2783=2),$D2783&amp;$C2783,IF($B2783=3,$D2783&amp;"学校",IF($B2783=6,_xlfn.TEXTBEFORE($D2783,"高専")&amp;$C2783,IF($B2783=8,$C2783&amp;"（"&amp;$D2783&amp;"）",IF($B2783=9,$D2783,""))))))</f>
        <v>敦賀国際令和高等学校</v>
      </c>
    </row>
    <row r="2784" spans="1:8">
      <c r="A2784" s="4">
        <v>7</v>
      </c>
      <c r="B2784" s="7">
        <v>1</v>
      </c>
      <c r="C2784" s="7" t="str">
        <f t="shared" si="86"/>
        <v>高等学校</v>
      </c>
      <c r="D2784" s="7" t="s">
        <v>6253</v>
      </c>
      <c r="E2784" s="8" t="s">
        <v>6254</v>
      </c>
      <c r="F2784" s="4" t="str">
        <f>IFERROR(IF(VALUE(LEFT($E2784,5))&gt;50000,"",_xlfn.XLOOKUP(IF(VALUE(LEFT($E2784,2))&gt;9,VALUE(LEFT($E2784,2)),"0"&amp;VALUE(LEFT($E2784,2))),Sheet1!$E:$E,Sheet1!$F:$F)),"")</f>
        <v>福井県</v>
      </c>
      <c r="G2784" s="4" t="str">
        <f t="shared" si="87"/>
        <v>私立</v>
      </c>
      <c r="H2784" s="7" t="str">
        <f>IF($D2784="上記以外の高等学校等",_xlfn.XLOOKUP(IF(VALUE(LEFT($E2784,2))&gt;10,VALUE(LEFT($E2784,2)),"0"&amp;VALUE(LEFT($E2784,2))),Sheet1!$E:$E,Sheet1!$F:$F)&amp;"所在の"&amp;$D2784,IF(OR($B2784=1,$B2784=2),$D2784&amp;$C2784,IF($B2784=3,$D2784&amp;"学校",IF($B2784=6,_xlfn.TEXTBEFORE($D2784,"高専")&amp;$C2784,IF($B2784=8,$C2784&amp;"（"&amp;$D2784&amp;"）",IF($B2784=9,$D2784,""))))))</f>
        <v>敦賀気比高等学校</v>
      </c>
    </row>
    <row r="2785" spans="1:8">
      <c r="A2785" s="4">
        <v>7</v>
      </c>
      <c r="B2785" s="7">
        <v>1</v>
      </c>
      <c r="C2785" s="7" t="str">
        <f t="shared" si="86"/>
        <v>高等学校</v>
      </c>
      <c r="D2785" s="7" t="s">
        <v>6251</v>
      </c>
      <c r="E2785" s="8" t="s">
        <v>6252</v>
      </c>
      <c r="F2785" s="4" t="str">
        <f>IFERROR(IF(VALUE(LEFT($E2785,5))&gt;50000,"",_xlfn.XLOOKUP(IF(VALUE(LEFT($E2785,2))&gt;9,VALUE(LEFT($E2785,2)),"0"&amp;VALUE(LEFT($E2785,2))),Sheet1!$E:$E,Sheet1!$F:$F)),"")</f>
        <v>福井県</v>
      </c>
      <c r="G2785" s="4" t="str">
        <f t="shared" si="87"/>
        <v>私立</v>
      </c>
      <c r="H2785" s="7" t="str">
        <f>IF($D2785="上記以外の高等学校等",_xlfn.XLOOKUP(IF(VALUE(LEFT($E2785,2))&gt;10,VALUE(LEFT($E2785,2)),"0"&amp;VALUE(LEFT($E2785,2))),Sheet1!$E:$E,Sheet1!$F:$F)&amp;"所在の"&amp;$D2785,IF(OR($B2785=1,$B2785=2),$D2785&amp;$C2785,IF($B2785=3,$D2785&amp;"学校",IF($B2785=6,_xlfn.TEXTBEFORE($D2785,"高専")&amp;$C2785,IF($B2785=8,$C2785&amp;"（"&amp;$D2785&amp;"）",IF($B2785=9,$D2785,""))))))</f>
        <v>福井南高等学校</v>
      </c>
    </row>
    <row r="2786" spans="1:8">
      <c r="A2786" s="4">
        <v>7</v>
      </c>
      <c r="B2786" s="7">
        <v>1</v>
      </c>
      <c r="C2786" s="7" t="str">
        <f t="shared" si="86"/>
        <v>高等学校</v>
      </c>
      <c r="D2786" s="7" t="s">
        <v>6249</v>
      </c>
      <c r="E2786" s="8" t="s">
        <v>6250</v>
      </c>
      <c r="F2786" s="4" t="str">
        <f>IFERROR(IF(VALUE(LEFT($E2786,5))&gt;50000,"",_xlfn.XLOOKUP(IF(VALUE(LEFT($E2786,2))&gt;9,VALUE(LEFT($E2786,2)),"0"&amp;VALUE(LEFT($E2786,2))),Sheet1!$E:$E,Sheet1!$F:$F)),"")</f>
        <v>福井県</v>
      </c>
      <c r="G2786" s="4" t="str">
        <f t="shared" si="87"/>
        <v>私立</v>
      </c>
      <c r="H2786" s="7" t="str">
        <f>IF($D2786="上記以外の高等学校等",_xlfn.XLOOKUP(IF(VALUE(LEFT($E2786,2))&gt;10,VALUE(LEFT($E2786,2)),"0"&amp;VALUE(LEFT($E2786,2))),Sheet1!$E:$E,Sheet1!$F:$F)&amp;"所在の"&amp;$D2786,IF(OR($B2786=1,$B2786=2),$D2786&amp;$C2786,IF($B2786=3,$D2786&amp;"学校",IF($B2786=6,_xlfn.TEXTBEFORE($D2786,"高専")&amp;$C2786,IF($B2786=8,$C2786&amp;"（"&amp;$D2786&amp;"）",IF($B2786=9,$D2786,""))))))</f>
        <v>ＡＯＩＫＥ高等学校</v>
      </c>
    </row>
    <row r="2787" spans="1:8">
      <c r="A2787" s="4">
        <v>9</v>
      </c>
      <c r="B2787" s="7">
        <v>9</v>
      </c>
      <c r="C2787" s="7" t="str">
        <f t="shared" si="86"/>
        <v/>
      </c>
      <c r="D2787" s="7" t="s">
        <v>35</v>
      </c>
      <c r="E2787" s="8" t="s">
        <v>6248</v>
      </c>
      <c r="F2787" s="4" t="str">
        <f>IFERROR(IF(VALUE(LEFT($E2787,5))&gt;50000,"",_xlfn.XLOOKUP(IF(VALUE(LEFT($E2787,2))&gt;9,VALUE(LEFT($E2787,2)),"0"&amp;VALUE(LEFT($E2787,2))),Sheet1!$E:$E,Sheet1!$F:$F)),"")</f>
        <v>福井県</v>
      </c>
      <c r="G2787" s="4" t="str">
        <f t="shared" si="87"/>
        <v/>
      </c>
      <c r="H2787" s="7" t="str">
        <f>IF($D2787="上記以外の高等学校等",_xlfn.XLOOKUP(IF(VALUE(LEFT($E2787,2))&gt;10,VALUE(LEFT($E2787,2)),"0"&amp;VALUE(LEFT($E2787,2))),Sheet1!$E:$E,Sheet1!$F:$F)&amp;"所在の"&amp;$D2787,IF(OR($B2787=1,$B2787=2),$D2787&amp;$C2787,IF($B2787=3,$D2787&amp;"学校",IF($B2787=6,_xlfn.TEXTBEFORE($D2787,"高専")&amp;$C2787,IF($B2787=8,$C2787&amp;"（"&amp;$D2787&amp;"）",IF($B2787=9,$D2787,""))))))</f>
        <v>福井県所在の上記以外の高等学校等</v>
      </c>
    </row>
    <row r="2788" spans="1:8">
      <c r="A2788" s="4">
        <v>1</v>
      </c>
      <c r="B2788" s="7">
        <v>3</v>
      </c>
      <c r="C2788" s="7" t="str">
        <f t="shared" si="86"/>
        <v>特別支援学校</v>
      </c>
      <c r="D2788" s="7" t="s">
        <v>6246</v>
      </c>
      <c r="E2788" s="8" t="s">
        <v>6247</v>
      </c>
      <c r="F2788" s="4" t="str">
        <f>IFERROR(IF(VALUE(LEFT($E2788,5))&gt;50000,"",_xlfn.XLOOKUP(IF(VALUE(LEFT($E2788,2))&gt;9,VALUE(LEFT($E2788,2)),"0"&amp;VALUE(LEFT($E2788,2))),Sheet1!$E:$E,Sheet1!$F:$F)),"")</f>
        <v>山梨県</v>
      </c>
      <c r="G2788" s="4" t="str">
        <f t="shared" si="87"/>
        <v>国立</v>
      </c>
      <c r="H2788" s="7" t="str">
        <f>IF($D2788="上記以外の高等学校等",_xlfn.XLOOKUP(IF(VALUE(LEFT($E2788,2))&gt;10,VALUE(LEFT($E2788,2)),"0"&amp;VALUE(LEFT($E2788,2))),Sheet1!$E:$E,Sheet1!$F:$F)&amp;"所在の"&amp;$D2788,IF(OR($B2788=1,$B2788=2),$D2788&amp;$C2788,IF($B2788=3,$D2788&amp;"学校",IF($B2788=6,_xlfn.TEXTBEFORE($D2788,"高専")&amp;$C2788,IF($B2788=8,$C2788&amp;"（"&amp;$D2788&amp;"）",IF($B2788=9,$D2788,""))))))</f>
        <v>山梨大学教育学部附属特別支援学校</v>
      </c>
    </row>
    <row r="2789" spans="1:8">
      <c r="A2789" s="4">
        <v>2</v>
      </c>
      <c r="B2789" s="7">
        <v>1</v>
      </c>
      <c r="C2789" s="7" t="str">
        <f t="shared" si="86"/>
        <v>高等学校</v>
      </c>
      <c r="D2789" s="7" t="s">
        <v>6244</v>
      </c>
      <c r="E2789" s="8" t="s">
        <v>6245</v>
      </c>
      <c r="F2789" s="4" t="str">
        <f>IFERROR(IF(VALUE(LEFT($E2789,5))&gt;50000,"",_xlfn.XLOOKUP(IF(VALUE(LEFT($E2789,2))&gt;9,VALUE(LEFT($E2789,2)),"0"&amp;VALUE(LEFT($E2789,2))),Sheet1!$E:$E,Sheet1!$F:$F)),"")</f>
        <v>山梨県</v>
      </c>
      <c r="G2789" s="4" t="str">
        <f t="shared" si="87"/>
        <v>公立</v>
      </c>
      <c r="H2789" s="7" t="str">
        <f>IF($D2789="上記以外の高等学校等",_xlfn.XLOOKUP(IF(VALUE(LEFT($E2789,2))&gt;10,VALUE(LEFT($E2789,2)),"0"&amp;VALUE(LEFT($E2789,2))),Sheet1!$E:$E,Sheet1!$F:$F)&amp;"所在の"&amp;$D2789,IF(OR($B2789=1,$B2789=2),$D2789&amp;$C2789,IF($B2789=3,$D2789&amp;"学校",IF($B2789=6,_xlfn.TEXTBEFORE($D2789,"高専")&amp;$C2789,IF($B2789=8,$C2789&amp;"（"&amp;$D2789&amp;"）",IF($B2789=9,$D2789,""))))))</f>
        <v>韮崎高等学校</v>
      </c>
    </row>
    <row r="2790" spans="1:8">
      <c r="A2790" s="4">
        <v>2</v>
      </c>
      <c r="B2790" s="7">
        <v>1</v>
      </c>
      <c r="C2790" s="7" t="str">
        <f t="shared" si="86"/>
        <v>高等学校</v>
      </c>
      <c r="D2790" s="7" t="s">
        <v>6242</v>
      </c>
      <c r="E2790" s="8" t="s">
        <v>6243</v>
      </c>
      <c r="F2790" s="4" t="str">
        <f>IFERROR(IF(VALUE(LEFT($E2790,5))&gt;50000,"",_xlfn.XLOOKUP(IF(VALUE(LEFT($E2790,2))&gt;9,VALUE(LEFT($E2790,2)),"0"&amp;VALUE(LEFT($E2790,2))),Sheet1!$E:$E,Sheet1!$F:$F)),"")</f>
        <v>山梨県</v>
      </c>
      <c r="G2790" s="4" t="str">
        <f t="shared" si="87"/>
        <v>公立</v>
      </c>
      <c r="H2790" s="7" t="str">
        <f>IF($D2790="上記以外の高等学校等",_xlfn.XLOOKUP(IF(VALUE(LEFT($E2790,2))&gt;10,VALUE(LEFT($E2790,2)),"0"&amp;VALUE(LEFT($E2790,2))),Sheet1!$E:$E,Sheet1!$F:$F)&amp;"所在の"&amp;$D2790,IF(OR($B2790=1,$B2790=2),$D2790&amp;$C2790,IF($B2790=3,$D2790&amp;"学校",IF($B2790=6,_xlfn.TEXTBEFORE($D2790,"高専")&amp;$C2790,IF($B2790=8,$C2790&amp;"（"&amp;$D2790&amp;"）",IF($B2790=9,$D2790,""))))))</f>
        <v>韮崎工業高等学校</v>
      </c>
    </row>
    <row r="2791" spans="1:8">
      <c r="A2791" s="4">
        <v>2</v>
      </c>
      <c r="B2791" s="7">
        <v>1</v>
      </c>
      <c r="C2791" s="7" t="str">
        <f t="shared" si="86"/>
        <v>高等学校</v>
      </c>
      <c r="D2791" s="7" t="s">
        <v>6240</v>
      </c>
      <c r="E2791" s="8" t="s">
        <v>6241</v>
      </c>
      <c r="F2791" s="4" t="str">
        <f>IFERROR(IF(VALUE(LEFT($E2791,5))&gt;50000,"",_xlfn.XLOOKUP(IF(VALUE(LEFT($E2791,2))&gt;9,VALUE(LEFT($E2791,2)),"0"&amp;VALUE(LEFT($E2791,2))),Sheet1!$E:$E,Sheet1!$F:$F)),"")</f>
        <v>山梨県</v>
      </c>
      <c r="G2791" s="4" t="str">
        <f t="shared" si="87"/>
        <v>公立</v>
      </c>
      <c r="H2791" s="7" t="str">
        <f>IF($D2791="上記以外の高等学校等",_xlfn.XLOOKUP(IF(VALUE(LEFT($E2791,2))&gt;10,VALUE(LEFT($E2791,2)),"0"&amp;VALUE(LEFT($E2791,2))),Sheet1!$E:$E,Sheet1!$F:$F)&amp;"所在の"&amp;$D2791,IF(OR($B2791=1,$B2791=2),$D2791&amp;$C2791,IF($B2791=3,$D2791&amp;"学校",IF($B2791=6,_xlfn.TEXTBEFORE($D2791,"高専")&amp;$C2791,IF($B2791=8,$C2791&amp;"（"&amp;$D2791&amp;"）",IF($B2791=9,$D2791,""))))))</f>
        <v>甲府第一高等学校</v>
      </c>
    </row>
    <row r="2792" spans="1:8">
      <c r="A2792" s="4">
        <v>2</v>
      </c>
      <c r="B2792" s="7">
        <v>1</v>
      </c>
      <c r="C2792" s="7" t="str">
        <f t="shared" si="86"/>
        <v>高等学校</v>
      </c>
      <c r="D2792" s="7" t="s">
        <v>6238</v>
      </c>
      <c r="E2792" s="8" t="s">
        <v>6239</v>
      </c>
      <c r="F2792" s="4" t="str">
        <f>IFERROR(IF(VALUE(LEFT($E2792,5))&gt;50000,"",_xlfn.XLOOKUP(IF(VALUE(LEFT($E2792,2))&gt;9,VALUE(LEFT($E2792,2)),"0"&amp;VALUE(LEFT($E2792,2))),Sheet1!$E:$E,Sheet1!$F:$F)),"")</f>
        <v>山梨県</v>
      </c>
      <c r="G2792" s="4" t="str">
        <f t="shared" si="87"/>
        <v>公立</v>
      </c>
      <c r="H2792" s="7" t="str">
        <f>IF($D2792="上記以外の高等学校等",_xlfn.XLOOKUP(IF(VALUE(LEFT($E2792,2))&gt;10,VALUE(LEFT($E2792,2)),"0"&amp;VALUE(LEFT($E2792,2))),Sheet1!$E:$E,Sheet1!$F:$F)&amp;"所在の"&amp;$D2792,IF(OR($B2792=1,$B2792=2),$D2792&amp;$C2792,IF($B2792=3,$D2792&amp;"学校",IF($B2792=6,_xlfn.TEXTBEFORE($D2792,"高専")&amp;$C2792,IF($B2792=8,$C2792&amp;"（"&amp;$D2792&amp;"）",IF($B2792=9,$D2792,""))))))</f>
        <v>甲府南高等学校</v>
      </c>
    </row>
    <row r="2793" spans="1:8">
      <c r="A2793" s="4">
        <v>2</v>
      </c>
      <c r="B2793" s="7">
        <v>1</v>
      </c>
      <c r="C2793" s="7" t="str">
        <f t="shared" si="86"/>
        <v>高等学校</v>
      </c>
      <c r="D2793" s="7" t="s">
        <v>6236</v>
      </c>
      <c r="E2793" s="8" t="s">
        <v>6237</v>
      </c>
      <c r="F2793" s="4" t="str">
        <f>IFERROR(IF(VALUE(LEFT($E2793,5))&gt;50000,"",_xlfn.XLOOKUP(IF(VALUE(LEFT($E2793,2))&gt;9,VALUE(LEFT($E2793,2)),"0"&amp;VALUE(LEFT($E2793,2))),Sheet1!$E:$E,Sheet1!$F:$F)),"")</f>
        <v>山梨県</v>
      </c>
      <c r="G2793" s="4" t="str">
        <f t="shared" si="87"/>
        <v>公立</v>
      </c>
      <c r="H2793" s="7" t="str">
        <f>IF($D2793="上記以外の高等学校等",_xlfn.XLOOKUP(IF(VALUE(LEFT($E2793,2))&gt;10,VALUE(LEFT($E2793,2)),"0"&amp;VALUE(LEFT($E2793,2))),Sheet1!$E:$E,Sheet1!$F:$F)&amp;"所在の"&amp;$D2793,IF(OR($B2793=1,$B2793=2),$D2793&amp;$C2793,IF($B2793=3,$D2793&amp;"学校",IF($B2793=6,_xlfn.TEXTBEFORE($D2793,"高専")&amp;$C2793,IF($B2793=8,$C2793&amp;"（"&amp;$D2793&amp;"）",IF($B2793=9,$D2793,""))))))</f>
        <v>甲府工業高等学校</v>
      </c>
    </row>
    <row r="2794" spans="1:8">
      <c r="A2794" s="4">
        <v>2</v>
      </c>
      <c r="B2794" s="7">
        <v>1</v>
      </c>
      <c r="C2794" s="7" t="str">
        <f t="shared" si="86"/>
        <v>高等学校</v>
      </c>
      <c r="D2794" s="7" t="s">
        <v>4079</v>
      </c>
      <c r="E2794" s="8" t="s">
        <v>6235</v>
      </c>
      <c r="F2794" s="4" t="str">
        <f>IFERROR(IF(VALUE(LEFT($E2794,5))&gt;50000,"",_xlfn.XLOOKUP(IF(VALUE(LEFT($E2794,2))&gt;9,VALUE(LEFT($E2794,2)),"0"&amp;VALUE(LEFT($E2794,2))),Sheet1!$E:$E,Sheet1!$F:$F)),"")</f>
        <v>山梨県</v>
      </c>
      <c r="G2794" s="4" t="str">
        <f t="shared" si="87"/>
        <v>公立</v>
      </c>
      <c r="H2794" s="7" t="str">
        <f>IF($D2794="上記以外の高等学校等",_xlfn.XLOOKUP(IF(VALUE(LEFT($E2794,2))&gt;10,VALUE(LEFT($E2794,2)),"0"&amp;VALUE(LEFT($E2794,2))),Sheet1!$E:$E,Sheet1!$F:$F)&amp;"所在の"&amp;$D2794,IF(OR($B2794=1,$B2794=2),$D2794&amp;$C2794,IF($B2794=3,$D2794&amp;"学校",IF($B2794=6,_xlfn.TEXTBEFORE($D2794,"高専")&amp;$C2794,IF($B2794=8,$C2794&amp;"（"&amp;$D2794&amp;"）",IF($B2794=9,$D2794,""))))))</f>
        <v>中央高等学校</v>
      </c>
    </row>
    <row r="2795" spans="1:8">
      <c r="A2795" s="4">
        <v>2</v>
      </c>
      <c r="B2795" s="7">
        <v>1</v>
      </c>
      <c r="C2795" s="7" t="str">
        <f t="shared" si="86"/>
        <v>高等学校</v>
      </c>
      <c r="D2795" s="7" t="s">
        <v>6233</v>
      </c>
      <c r="E2795" s="8" t="s">
        <v>6234</v>
      </c>
      <c r="F2795" s="4" t="str">
        <f>IFERROR(IF(VALUE(LEFT($E2795,5))&gt;50000,"",_xlfn.XLOOKUP(IF(VALUE(LEFT($E2795,2))&gt;9,VALUE(LEFT($E2795,2)),"0"&amp;VALUE(LEFT($E2795,2))),Sheet1!$E:$E,Sheet1!$F:$F)),"")</f>
        <v>山梨県</v>
      </c>
      <c r="G2795" s="4" t="str">
        <f t="shared" si="87"/>
        <v>公立</v>
      </c>
      <c r="H2795" s="7" t="str">
        <f>IF($D2795="上記以外の高等学校等",_xlfn.XLOOKUP(IF(VALUE(LEFT($E2795,2))&gt;10,VALUE(LEFT($E2795,2)),"0"&amp;VALUE(LEFT($E2795,2))),Sheet1!$E:$E,Sheet1!$F:$F)&amp;"所在の"&amp;$D2795,IF(OR($B2795=1,$B2795=2),$D2795&amp;$C2795,IF($B2795=3,$D2795&amp;"学校",IF($B2795=6,_xlfn.TEXTBEFORE($D2795,"高専")&amp;$C2795,IF($B2795=8,$C2795&amp;"（"&amp;$D2795&amp;"）",IF($B2795=9,$D2795,""))))))</f>
        <v>農林高等学校</v>
      </c>
    </row>
    <row r="2796" spans="1:8">
      <c r="A2796" s="4">
        <v>2</v>
      </c>
      <c r="B2796" s="7">
        <v>1</v>
      </c>
      <c r="C2796" s="7" t="str">
        <f t="shared" si="86"/>
        <v>高等学校</v>
      </c>
      <c r="D2796" s="7" t="s">
        <v>6231</v>
      </c>
      <c r="E2796" s="8" t="s">
        <v>6232</v>
      </c>
      <c r="F2796" s="4" t="str">
        <f>IFERROR(IF(VALUE(LEFT($E2796,5))&gt;50000,"",_xlfn.XLOOKUP(IF(VALUE(LEFT($E2796,2))&gt;9,VALUE(LEFT($E2796,2)),"0"&amp;VALUE(LEFT($E2796,2))),Sheet1!$E:$E,Sheet1!$F:$F)),"")</f>
        <v>山梨県</v>
      </c>
      <c r="G2796" s="4" t="str">
        <f t="shared" si="87"/>
        <v>公立</v>
      </c>
      <c r="H2796" s="7" t="str">
        <f>IF($D2796="上記以外の高等学校等",_xlfn.XLOOKUP(IF(VALUE(LEFT($E2796,2))&gt;10,VALUE(LEFT($E2796,2)),"0"&amp;VALUE(LEFT($E2796,2))),Sheet1!$E:$E,Sheet1!$F:$F)&amp;"所在の"&amp;$D2796,IF(OR($B2796=1,$B2796=2),$D2796&amp;$C2796,IF($B2796=3,$D2796&amp;"学校",IF($B2796=6,_xlfn.TEXTBEFORE($D2796,"高専")&amp;$C2796,IF($B2796=8,$C2796&amp;"（"&amp;$D2796&amp;"）",IF($B2796=9,$D2796,""))))))</f>
        <v>巨摩高等学校</v>
      </c>
    </row>
    <row r="2797" spans="1:8">
      <c r="A2797" s="4">
        <v>2</v>
      </c>
      <c r="B2797" s="7">
        <v>1</v>
      </c>
      <c r="C2797" s="7" t="str">
        <f t="shared" si="86"/>
        <v>高等学校</v>
      </c>
      <c r="D2797" s="7" t="s">
        <v>6229</v>
      </c>
      <c r="E2797" s="8" t="s">
        <v>6230</v>
      </c>
      <c r="F2797" s="4" t="str">
        <f>IFERROR(IF(VALUE(LEFT($E2797,5))&gt;50000,"",_xlfn.XLOOKUP(IF(VALUE(LEFT($E2797,2))&gt;9,VALUE(LEFT($E2797,2)),"0"&amp;VALUE(LEFT($E2797,2))),Sheet1!$E:$E,Sheet1!$F:$F)),"")</f>
        <v>山梨県</v>
      </c>
      <c r="G2797" s="4" t="str">
        <f t="shared" si="87"/>
        <v>公立</v>
      </c>
      <c r="H2797" s="7" t="str">
        <f>IF($D2797="上記以外の高等学校等",_xlfn.XLOOKUP(IF(VALUE(LEFT($E2797,2))&gt;10,VALUE(LEFT($E2797,2)),"0"&amp;VALUE(LEFT($E2797,2))),Sheet1!$E:$E,Sheet1!$F:$F)&amp;"所在の"&amp;$D2797,IF(OR($B2797=1,$B2797=2),$D2797&amp;$C2797,IF($B2797=3,$D2797&amp;"学校",IF($B2797=6,_xlfn.TEXTBEFORE($D2797,"高専")&amp;$C2797,IF($B2797=8,$C2797&amp;"（"&amp;$D2797&amp;"）",IF($B2797=9,$D2797,""))))))</f>
        <v>身延高等学校</v>
      </c>
    </row>
    <row r="2798" spans="1:8">
      <c r="A2798" s="4">
        <v>2</v>
      </c>
      <c r="B2798" s="7">
        <v>1</v>
      </c>
      <c r="C2798" s="7" t="str">
        <f t="shared" si="86"/>
        <v>高等学校</v>
      </c>
      <c r="D2798" s="7" t="s">
        <v>6227</v>
      </c>
      <c r="E2798" s="8" t="s">
        <v>6228</v>
      </c>
      <c r="F2798" s="4" t="str">
        <f>IFERROR(IF(VALUE(LEFT($E2798,5))&gt;50000,"",_xlfn.XLOOKUP(IF(VALUE(LEFT($E2798,2))&gt;9,VALUE(LEFT($E2798,2)),"0"&amp;VALUE(LEFT($E2798,2))),Sheet1!$E:$E,Sheet1!$F:$F)),"")</f>
        <v>山梨県</v>
      </c>
      <c r="G2798" s="4" t="str">
        <f t="shared" si="87"/>
        <v>公立</v>
      </c>
      <c r="H2798" s="7" t="str">
        <f>IF($D2798="上記以外の高等学校等",_xlfn.XLOOKUP(IF(VALUE(LEFT($E2798,2))&gt;10,VALUE(LEFT($E2798,2)),"0"&amp;VALUE(LEFT($E2798,2))),Sheet1!$E:$E,Sheet1!$F:$F)&amp;"所在の"&amp;$D2798,IF(OR($B2798=1,$B2798=2),$D2798&amp;$C2798,IF($B2798=3,$D2798&amp;"学校",IF($B2798=6,_xlfn.TEXTBEFORE($D2798,"高専")&amp;$C2798,IF($B2798=8,$C2798&amp;"（"&amp;$D2798&amp;"）",IF($B2798=9,$D2798,""))))))</f>
        <v>日川高等学校</v>
      </c>
    </row>
    <row r="2799" spans="1:8">
      <c r="A2799" s="4">
        <v>2</v>
      </c>
      <c r="B2799" s="7">
        <v>1</v>
      </c>
      <c r="C2799" s="7" t="str">
        <f t="shared" si="86"/>
        <v>高等学校</v>
      </c>
      <c r="D2799" s="7" t="s">
        <v>6225</v>
      </c>
      <c r="E2799" s="8" t="s">
        <v>6226</v>
      </c>
      <c r="F2799" s="4" t="str">
        <f>IFERROR(IF(VALUE(LEFT($E2799,5))&gt;50000,"",_xlfn.XLOOKUP(IF(VALUE(LEFT($E2799,2))&gt;9,VALUE(LEFT($E2799,2)),"0"&amp;VALUE(LEFT($E2799,2))),Sheet1!$E:$E,Sheet1!$F:$F)),"")</f>
        <v>山梨県</v>
      </c>
      <c r="G2799" s="4" t="str">
        <f t="shared" si="87"/>
        <v>公立</v>
      </c>
      <c r="H2799" s="7" t="str">
        <f>IF($D2799="上記以外の高等学校等",_xlfn.XLOOKUP(IF(VALUE(LEFT($E2799,2))&gt;10,VALUE(LEFT($E2799,2)),"0"&amp;VALUE(LEFT($E2799,2))),Sheet1!$E:$E,Sheet1!$F:$F)&amp;"所在の"&amp;$D2799,IF(OR($B2799=1,$B2799=2),$D2799&amp;$C2799,IF($B2799=3,$D2799&amp;"学校",IF($B2799=6,_xlfn.TEXTBEFORE($D2799,"高専")&amp;$C2799,IF($B2799=8,$C2799&amp;"（"&amp;$D2799&amp;"）",IF($B2799=9,$D2799,""))))))</f>
        <v>山梨高等学校</v>
      </c>
    </row>
    <row r="2800" spans="1:8">
      <c r="A2800" s="4">
        <v>2</v>
      </c>
      <c r="B2800" s="7">
        <v>1</v>
      </c>
      <c r="C2800" s="7" t="str">
        <f t="shared" si="86"/>
        <v>高等学校</v>
      </c>
      <c r="D2800" s="7" t="s">
        <v>6223</v>
      </c>
      <c r="E2800" s="8" t="s">
        <v>6224</v>
      </c>
      <c r="F2800" s="4" t="str">
        <f>IFERROR(IF(VALUE(LEFT($E2800,5))&gt;50000,"",_xlfn.XLOOKUP(IF(VALUE(LEFT($E2800,2))&gt;9,VALUE(LEFT($E2800,2)),"0"&amp;VALUE(LEFT($E2800,2))),Sheet1!$E:$E,Sheet1!$F:$F)),"")</f>
        <v>山梨県</v>
      </c>
      <c r="G2800" s="4" t="str">
        <f t="shared" si="87"/>
        <v>公立</v>
      </c>
      <c r="H2800" s="7" t="str">
        <f>IF($D2800="上記以外の高等学校等",_xlfn.XLOOKUP(IF(VALUE(LEFT($E2800,2))&gt;10,VALUE(LEFT($E2800,2)),"0"&amp;VALUE(LEFT($E2800,2))),Sheet1!$E:$E,Sheet1!$F:$F)&amp;"所在の"&amp;$D2800,IF(OR($B2800=1,$B2800=2),$D2800&amp;$C2800,IF($B2800=3,$D2800&amp;"学校",IF($B2800=6,_xlfn.TEXTBEFORE($D2800,"高専")&amp;$C2800,IF($B2800=8,$C2800&amp;"（"&amp;$D2800&amp;"）",IF($B2800=9,$D2800,""))))))</f>
        <v>塩山高等学校</v>
      </c>
    </row>
    <row r="2801" spans="1:8">
      <c r="A2801" s="4">
        <v>2</v>
      </c>
      <c r="B2801" s="7">
        <v>1</v>
      </c>
      <c r="C2801" s="7" t="str">
        <f t="shared" si="86"/>
        <v>高等学校</v>
      </c>
      <c r="D2801" s="7" t="s">
        <v>6221</v>
      </c>
      <c r="E2801" s="8" t="s">
        <v>6222</v>
      </c>
      <c r="F2801" s="4" t="str">
        <f>IFERROR(IF(VALUE(LEFT($E2801,5))&gt;50000,"",_xlfn.XLOOKUP(IF(VALUE(LEFT($E2801,2))&gt;9,VALUE(LEFT($E2801,2)),"0"&amp;VALUE(LEFT($E2801,2))),Sheet1!$E:$E,Sheet1!$F:$F)),"")</f>
        <v>山梨県</v>
      </c>
      <c r="G2801" s="4" t="str">
        <f t="shared" si="87"/>
        <v>公立</v>
      </c>
      <c r="H2801" s="7" t="str">
        <f>IF($D2801="上記以外の高等学校等",_xlfn.XLOOKUP(IF(VALUE(LEFT($E2801,2))&gt;10,VALUE(LEFT($E2801,2)),"0"&amp;VALUE(LEFT($E2801,2))),Sheet1!$E:$E,Sheet1!$F:$F)&amp;"所在の"&amp;$D2801,IF(OR($B2801=1,$B2801=2),$D2801&amp;$C2801,IF($B2801=3,$D2801&amp;"学校",IF($B2801=6,_xlfn.TEXTBEFORE($D2801,"高専")&amp;$C2801,IF($B2801=8,$C2801&amp;"（"&amp;$D2801&amp;"）",IF($B2801=9,$D2801,""))))))</f>
        <v>都留高等学校</v>
      </c>
    </row>
    <row r="2802" spans="1:8">
      <c r="A2802" s="4">
        <v>2</v>
      </c>
      <c r="B2802" s="7">
        <v>1</v>
      </c>
      <c r="C2802" s="7" t="str">
        <f t="shared" si="86"/>
        <v>高等学校</v>
      </c>
      <c r="D2802" s="7" t="s">
        <v>1776</v>
      </c>
      <c r="E2802" s="8" t="s">
        <v>6220</v>
      </c>
      <c r="F2802" s="4" t="str">
        <f>IFERROR(IF(VALUE(LEFT($E2802,5))&gt;50000,"",_xlfn.XLOOKUP(IF(VALUE(LEFT($E2802,2))&gt;9,VALUE(LEFT($E2802,2)),"0"&amp;VALUE(LEFT($E2802,2))),Sheet1!$E:$E,Sheet1!$F:$F)),"")</f>
        <v>山梨県</v>
      </c>
      <c r="G2802" s="4" t="str">
        <f t="shared" si="87"/>
        <v>公立</v>
      </c>
      <c r="H2802" s="7" t="str">
        <f>IF($D2802="上記以外の高等学校等",_xlfn.XLOOKUP(IF(VALUE(LEFT($E2802,2))&gt;10,VALUE(LEFT($E2802,2)),"0"&amp;VALUE(LEFT($E2802,2))),Sheet1!$E:$E,Sheet1!$F:$F)&amp;"所在の"&amp;$D2802,IF(OR($B2802=1,$B2802=2),$D2802&amp;$C2802,IF($B2802=3,$D2802&amp;"学校",IF($B2802=6,_xlfn.TEXTBEFORE($D2802,"高専")&amp;$C2802,IF($B2802=8,$C2802&amp;"（"&amp;$D2802&amp;"）",IF($B2802=9,$D2802,""))))))</f>
        <v>吉田高等学校</v>
      </c>
    </row>
    <row r="2803" spans="1:8">
      <c r="A2803" s="4">
        <v>2</v>
      </c>
      <c r="B2803" s="7">
        <v>1</v>
      </c>
      <c r="C2803" s="7" t="str">
        <f t="shared" si="86"/>
        <v>高等学校</v>
      </c>
      <c r="D2803" s="7" t="s">
        <v>6218</v>
      </c>
      <c r="E2803" s="8" t="s">
        <v>6219</v>
      </c>
      <c r="F2803" s="4" t="str">
        <f>IFERROR(IF(VALUE(LEFT($E2803,5))&gt;50000,"",_xlfn.XLOOKUP(IF(VALUE(LEFT($E2803,2))&gt;9,VALUE(LEFT($E2803,2)),"0"&amp;VALUE(LEFT($E2803,2))),Sheet1!$E:$E,Sheet1!$F:$F)),"")</f>
        <v>山梨県</v>
      </c>
      <c r="G2803" s="4" t="str">
        <f t="shared" si="87"/>
        <v>公立</v>
      </c>
      <c r="H2803" s="7" t="str">
        <f>IF($D2803="上記以外の高等学校等",_xlfn.XLOOKUP(IF(VALUE(LEFT($E2803,2))&gt;10,VALUE(LEFT($E2803,2)),"0"&amp;VALUE(LEFT($E2803,2))),Sheet1!$E:$E,Sheet1!$F:$F)&amp;"所在の"&amp;$D2803,IF(OR($B2803=1,$B2803=2),$D2803&amp;$C2803,IF($B2803=3,$D2803&amp;"学校",IF($B2803=6,_xlfn.TEXTBEFORE($D2803,"高専")&amp;$C2803,IF($B2803=8,$C2803&amp;"（"&amp;$D2803&amp;"）",IF($B2803=9,$D2803,""))))))</f>
        <v>甲府西高等学校</v>
      </c>
    </row>
    <row r="2804" spans="1:8">
      <c r="A2804" s="4">
        <v>2</v>
      </c>
      <c r="B2804" s="7">
        <v>1</v>
      </c>
      <c r="C2804" s="7" t="str">
        <f t="shared" si="86"/>
        <v>高等学校</v>
      </c>
      <c r="D2804" s="7" t="s">
        <v>6216</v>
      </c>
      <c r="E2804" s="8" t="s">
        <v>6217</v>
      </c>
      <c r="F2804" s="4" t="str">
        <f>IFERROR(IF(VALUE(LEFT($E2804,5))&gt;50000,"",_xlfn.XLOOKUP(IF(VALUE(LEFT($E2804,2))&gt;9,VALUE(LEFT($E2804,2)),"0"&amp;VALUE(LEFT($E2804,2))),Sheet1!$E:$E,Sheet1!$F:$F)),"")</f>
        <v>山梨県</v>
      </c>
      <c r="G2804" s="4" t="str">
        <f t="shared" si="87"/>
        <v>公立</v>
      </c>
      <c r="H2804" s="7" t="str">
        <f>IF($D2804="上記以外の高等学校等",_xlfn.XLOOKUP(IF(VALUE(LEFT($E2804,2))&gt;10,VALUE(LEFT($E2804,2)),"0"&amp;VALUE(LEFT($E2804,2))),Sheet1!$E:$E,Sheet1!$F:$F)&amp;"所在の"&amp;$D2804,IF(OR($B2804=1,$B2804=2),$D2804&amp;$C2804,IF($B2804=3,$D2804&amp;"学校",IF($B2804=6,_xlfn.TEXTBEFORE($D2804,"高専")&amp;$C2804,IF($B2804=8,$C2804&amp;"（"&amp;$D2804&amp;"）",IF($B2804=9,$D2804,""))))))</f>
        <v>甲府東高等学校</v>
      </c>
    </row>
    <row r="2805" spans="1:8">
      <c r="A2805" s="4">
        <v>2</v>
      </c>
      <c r="B2805" s="7">
        <v>1</v>
      </c>
      <c r="C2805" s="7" t="str">
        <f t="shared" si="86"/>
        <v>高等学校</v>
      </c>
      <c r="D2805" s="7" t="s">
        <v>6214</v>
      </c>
      <c r="E2805" s="8" t="s">
        <v>6215</v>
      </c>
      <c r="F2805" s="4" t="str">
        <f>IFERROR(IF(VALUE(LEFT($E2805,5))&gt;50000,"",_xlfn.XLOOKUP(IF(VALUE(LEFT($E2805,2))&gt;9,VALUE(LEFT($E2805,2)),"0"&amp;VALUE(LEFT($E2805,2))),Sheet1!$E:$E,Sheet1!$F:$F)),"")</f>
        <v>山梨県</v>
      </c>
      <c r="G2805" s="4" t="str">
        <f t="shared" si="87"/>
        <v>公立</v>
      </c>
      <c r="H2805" s="7" t="str">
        <f>IF($D2805="上記以外の高等学校等",_xlfn.XLOOKUP(IF(VALUE(LEFT($E2805,2))&gt;10,VALUE(LEFT($E2805,2)),"0"&amp;VALUE(LEFT($E2805,2))),Sheet1!$E:$E,Sheet1!$F:$F)&amp;"所在の"&amp;$D2805,IF(OR($B2805=1,$B2805=2),$D2805&amp;$C2805,IF($B2805=3,$D2805&amp;"学校",IF($B2805=6,_xlfn.TEXTBEFORE($D2805,"高専")&amp;$C2805,IF($B2805=8,$C2805&amp;"（"&amp;$D2805&amp;"）",IF($B2805=9,$D2805,""))))))</f>
        <v>富士河口湖高等学校</v>
      </c>
    </row>
    <row r="2806" spans="1:8">
      <c r="A2806" s="4">
        <v>2</v>
      </c>
      <c r="B2806" s="7">
        <v>1</v>
      </c>
      <c r="C2806" s="7" t="str">
        <f t="shared" si="86"/>
        <v>高等学校</v>
      </c>
      <c r="D2806" s="7" t="s">
        <v>6212</v>
      </c>
      <c r="E2806" s="8" t="s">
        <v>6213</v>
      </c>
      <c r="F2806" s="4" t="str">
        <f>IFERROR(IF(VALUE(LEFT($E2806,5))&gt;50000,"",_xlfn.XLOOKUP(IF(VALUE(LEFT($E2806,2))&gt;9,VALUE(LEFT($E2806,2)),"0"&amp;VALUE(LEFT($E2806,2))),Sheet1!$E:$E,Sheet1!$F:$F)),"")</f>
        <v>山梨県</v>
      </c>
      <c r="G2806" s="4" t="str">
        <f t="shared" si="87"/>
        <v>公立</v>
      </c>
      <c r="H2806" s="7" t="str">
        <f>IF($D2806="上記以外の高等学校等",_xlfn.XLOOKUP(IF(VALUE(LEFT($E2806,2))&gt;10,VALUE(LEFT($E2806,2)),"0"&amp;VALUE(LEFT($E2806,2))),Sheet1!$E:$E,Sheet1!$F:$F)&amp;"所在の"&amp;$D2806,IF(OR($B2806=1,$B2806=2),$D2806&amp;$C2806,IF($B2806=3,$D2806&amp;"学校",IF($B2806=6,_xlfn.TEXTBEFORE($D2806,"高専")&amp;$C2806,IF($B2806=8,$C2806&amp;"（"&amp;$D2806&amp;"）",IF($B2806=9,$D2806,""))))))</f>
        <v>甲府城西高等学校</v>
      </c>
    </row>
    <row r="2807" spans="1:8">
      <c r="A2807" s="4">
        <v>3</v>
      </c>
      <c r="B2807" s="7">
        <v>1</v>
      </c>
      <c r="C2807" s="7" t="str">
        <f t="shared" si="86"/>
        <v>高等学校</v>
      </c>
      <c r="D2807" s="7" t="s">
        <v>6210</v>
      </c>
      <c r="E2807" s="8" t="s">
        <v>6211</v>
      </c>
      <c r="F2807" s="4" t="str">
        <f>IFERROR(IF(VALUE(LEFT($E2807,5))&gt;50000,"",_xlfn.XLOOKUP(IF(VALUE(LEFT($E2807,2))&gt;9,VALUE(LEFT($E2807,2)),"0"&amp;VALUE(LEFT($E2807,2))),Sheet1!$E:$E,Sheet1!$F:$F)),"")</f>
        <v>山梨県</v>
      </c>
      <c r="G2807" s="4" t="str">
        <f t="shared" si="87"/>
        <v>公立</v>
      </c>
      <c r="H2807" s="7" t="str">
        <f>IF($D2807="上記以外の高等学校等",_xlfn.XLOOKUP(IF(VALUE(LEFT($E2807,2))&gt;10,VALUE(LEFT($E2807,2)),"0"&amp;VALUE(LEFT($E2807,2))),Sheet1!$E:$E,Sheet1!$F:$F)&amp;"所在の"&amp;$D2807,IF(OR($B2807=1,$B2807=2),$D2807&amp;$C2807,IF($B2807=3,$D2807&amp;"学校",IF($B2807=6,_xlfn.TEXTBEFORE($D2807,"高専")&amp;$C2807,IF($B2807=8,$C2807&amp;"（"&amp;$D2807&amp;"）",IF($B2807=9,$D2807,""))))))</f>
        <v>甲府商業高等学校</v>
      </c>
    </row>
    <row r="2808" spans="1:8">
      <c r="A2808" s="4">
        <v>3</v>
      </c>
      <c r="B2808" s="7">
        <v>1</v>
      </c>
      <c r="C2808" s="7" t="str">
        <f t="shared" si="86"/>
        <v>高等学校</v>
      </c>
      <c r="D2808" s="7" t="s">
        <v>6208</v>
      </c>
      <c r="E2808" s="8" t="s">
        <v>6209</v>
      </c>
      <c r="F2808" s="4" t="str">
        <f>IFERROR(IF(VALUE(LEFT($E2808,5))&gt;50000,"",_xlfn.XLOOKUP(IF(VALUE(LEFT($E2808,2))&gt;9,VALUE(LEFT($E2808,2)),"0"&amp;VALUE(LEFT($E2808,2))),Sheet1!$E:$E,Sheet1!$F:$F)),"")</f>
        <v>山梨県</v>
      </c>
      <c r="G2808" s="4" t="str">
        <f t="shared" si="87"/>
        <v>公立</v>
      </c>
      <c r="H2808" s="7" t="str">
        <f>IF($D2808="上記以外の高等学校等",_xlfn.XLOOKUP(IF(VALUE(LEFT($E2808,2))&gt;10,VALUE(LEFT($E2808,2)),"0"&amp;VALUE(LEFT($E2808,2))),Sheet1!$E:$E,Sheet1!$F:$F)&amp;"所在の"&amp;$D2808,IF(OR($B2808=1,$B2808=2),$D2808&amp;$C2808,IF($B2808=3,$D2808&amp;"学校",IF($B2808=6,_xlfn.TEXTBEFORE($D2808,"高専")&amp;$C2808,IF($B2808=8,$C2808&amp;"（"&amp;$D2808&amp;"）",IF($B2808=9,$D2808,""))))))</f>
        <v>甲陵高等学校</v>
      </c>
    </row>
    <row r="2809" spans="1:8">
      <c r="A2809" s="4">
        <v>2</v>
      </c>
      <c r="B2809" s="7">
        <v>1</v>
      </c>
      <c r="C2809" s="7" t="str">
        <f t="shared" si="86"/>
        <v>高等学校</v>
      </c>
      <c r="D2809" s="7" t="s">
        <v>6206</v>
      </c>
      <c r="E2809" s="8" t="s">
        <v>6207</v>
      </c>
      <c r="F2809" s="4" t="str">
        <f>IFERROR(IF(VALUE(LEFT($E2809,5))&gt;50000,"",_xlfn.XLOOKUP(IF(VALUE(LEFT($E2809,2))&gt;9,VALUE(LEFT($E2809,2)),"0"&amp;VALUE(LEFT($E2809,2))),Sheet1!$E:$E,Sheet1!$F:$F)),"")</f>
        <v>山梨県</v>
      </c>
      <c r="G2809" s="4" t="str">
        <f t="shared" si="87"/>
        <v>公立</v>
      </c>
      <c r="H2809" s="7" t="str">
        <f>IF($D2809="上記以外の高等学校等",_xlfn.XLOOKUP(IF(VALUE(LEFT($E2809,2))&gt;10,VALUE(LEFT($E2809,2)),"0"&amp;VALUE(LEFT($E2809,2))),Sheet1!$E:$E,Sheet1!$F:$F)&amp;"所在の"&amp;$D2809,IF(OR($B2809=1,$B2809=2),$D2809&amp;$C2809,IF($B2809=3,$D2809&amp;"学校",IF($B2809=6,_xlfn.TEXTBEFORE($D2809,"高専")&amp;$C2809,IF($B2809=8,$C2809&amp;"（"&amp;$D2809&amp;"）",IF($B2809=9,$D2809,""))))))</f>
        <v>上野原高等学校</v>
      </c>
    </row>
    <row r="2810" spans="1:8">
      <c r="A2810" s="4">
        <v>2</v>
      </c>
      <c r="B2810" s="7">
        <v>1</v>
      </c>
      <c r="C2810" s="7" t="str">
        <f t="shared" si="86"/>
        <v>高等学校</v>
      </c>
      <c r="D2810" s="7" t="s">
        <v>6204</v>
      </c>
      <c r="E2810" s="8" t="s">
        <v>6205</v>
      </c>
      <c r="F2810" s="4" t="str">
        <f>IFERROR(IF(VALUE(LEFT($E2810,5))&gt;50000,"",_xlfn.XLOOKUP(IF(VALUE(LEFT($E2810,2))&gt;9,VALUE(LEFT($E2810,2)),"0"&amp;VALUE(LEFT($E2810,2))),Sheet1!$E:$E,Sheet1!$F:$F)),"")</f>
        <v>山梨県</v>
      </c>
      <c r="G2810" s="4" t="str">
        <f t="shared" si="87"/>
        <v>公立</v>
      </c>
      <c r="H2810" s="7" t="str">
        <f>IF($D2810="上記以外の高等学校等",_xlfn.XLOOKUP(IF(VALUE(LEFT($E2810,2))&gt;10,VALUE(LEFT($E2810,2)),"0"&amp;VALUE(LEFT($E2810,2))),Sheet1!$E:$E,Sheet1!$F:$F)&amp;"所在の"&amp;$D2810,IF(OR($B2810=1,$B2810=2),$D2810&amp;$C2810,IF($B2810=3,$D2810&amp;"学校",IF($B2810=6,_xlfn.TEXTBEFORE($D2810,"高専")&amp;$C2810,IF($B2810=8,$C2810&amp;"（"&amp;$D2810&amp;"）",IF($B2810=9,$D2810,""))))))</f>
        <v>甲府昭和高等学校</v>
      </c>
    </row>
    <row r="2811" spans="1:8">
      <c r="A2811" s="4">
        <v>2</v>
      </c>
      <c r="B2811" s="7">
        <v>1</v>
      </c>
      <c r="C2811" s="7" t="str">
        <f t="shared" si="86"/>
        <v>高等学校</v>
      </c>
      <c r="D2811" s="7" t="s">
        <v>6202</v>
      </c>
      <c r="E2811" s="8" t="s">
        <v>6203</v>
      </c>
      <c r="F2811" s="4" t="str">
        <f>IFERROR(IF(VALUE(LEFT($E2811,5))&gt;50000,"",_xlfn.XLOOKUP(IF(VALUE(LEFT($E2811,2))&gt;9,VALUE(LEFT($E2811,2)),"0"&amp;VALUE(LEFT($E2811,2))),Sheet1!$E:$E,Sheet1!$F:$F)),"")</f>
        <v>山梨県</v>
      </c>
      <c r="G2811" s="4" t="str">
        <f t="shared" si="87"/>
        <v>公立</v>
      </c>
      <c r="H2811" s="7" t="str">
        <f>IF($D2811="上記以外の高等学校等",_xlfn.XLOOKUP(IF(VALUE(LEFT($E2811,2))&gt;10,VALUE(LEFT($E2811,2)),"0"&amp;VALUE(LEFT($E2811,2))),Sheet1!$E:$E,Sheet1!$F:$F)&amp;"所在の"&amp;$D2811,IF(OR($B2811=1,$B2811=2),$D2811&amp;$C2811,IF($B2811=3,$D2811&amp;"学校",IF($B2811=6,_xlfn.TEXTBEFORE($D2811,"高専")&amp;$C2811,IF($B2811=8,$C2811&amp;"（"&amp;$D2811&amp;"）",IF($B2811=9,$D2811,""))))))</f>
        <v>白根高等学校</v>
      </c>
    </row>
    <row r="2812" spans="1:8">
      <c r="A2812" s="4">
        <v>2</v>
      </c>
      <c r="B2812" s="7">
        <v>1</v>
      </c>
      <c r="C2812" s="7" t="str">
        <f t="shared" si="86"/>
        <v>高等学校</v>
      </c>
      <c r="D2812" s="7" t="s">
        <v>6200</v>
      </c>
      <c r="E2812" s="8" t="s">
        <v>6201</v>
      </c>
      <c r="F2812" s="4" t="str">
        <f>IFERROR(IF(VALUE(LEFT($E2812,5))&gt;50000,"",_xlfn.XLOOKUP(IF(VALUE(LEFT($E2812,2))&gt;9,VALUE(LEFT($E2812,2)),"0"&amp;VALUE(LEFT($E2812,2))),Sheet1!$E:$E,Sheet1!$F:$F)),"")</f>
        <v>山梨県</v>
      </c>
      <c r="G2812" s="4" t="str">
        <f t="shared" si="87"/>
        <v>公立</v>
      </c>
      <c r="H2812" s="7" t="str">
        <f>IF($D2812="上記以外の高等学校等",_xlfn.XLOOKUP(IF(VALUE(LEFT($E2812,2))&gt;10,VALUE(LEFT($E2812,2)),"0"&amp;VALUE(LEFT($E2812,2))),Sheet1!$E:$E,Sheet1!$F:$F)&amp;"所在の"&amp;$D2812,IF(OR($B2812=1,$B2812=2),$D2812&amp;$C2812,IF($B2812=3,$D2812&amp;"学校",IF($B2812=6,_xlfn.TEXTBEFORE($D2812,"高専")&amp;$C2812,IF($B2812=8,$C2812&amp;"（"&amp;$D2812&amp;"）",IF($B2812=9,$D2812,""))))))</f>
        <v>北杜高等学校</v>
      </c>
    </row>
    <row r="2813" spans="1:8">
      <c r="A2813" s="4">
        <v>2</v>
      </c>
      <c r="B2813" s="7">
        <v>1</v>
      </c>
      <c r="C2813" s="7" t="str">
        <f t="shared" si="86"/>
        <v>高等学校</v>
      </c>
      <c r="D2813" s="7" t="s">
        <v>6198</v>
      </c>
      <c r="E2813" s="8" t="s">
        <v>6199</v>
      </c>
      <c r="F2813" s="4" t="str">
        <f>IFERROR(IF(VALUE(LEFT($E2813,5))&gt;50000,"",_xlfn.XLOOKUP(IF(VALUE(LEFT($E2813,2))&gt;9,VALUE(LEFT($E2813,2)),"0"&amp;VALUE(LEFT($E2813,2))),Sheet1!$E:$E,Sheet1!$F:$F)),"")</f>
        <v>山梨県</v>
      </c>
      <c r="G2813" s="4" t="str">
        <f t="shared" si="87"/>
        <v>公立</v>
      </c>
      <c r="H2813" s="7" t="str">
        <f>IF($D2813="上記以外の高等学校等",_xlfn.XLOOKUP(IF(VALUE(LEFT($E2813,2))&gt;10,VALUE(LEFT($E2813,2)),"0"&amp;VALUE(LEFT($E2813,2))),Sheet1!$E:$E,Sheet1!$F:$F)&amp;"所在の"&amp;$D2813,IF(OR($B2813=1,$B2813=2),$D2813&amp;$C2813,IF($B2813=3,$D2813&amp;"学校",IF($B2813=6,_xlfn.TEXTBEFORE($D2813,"高専")&amp;$C2813,IF($B2813=8,$C2813&amp;"（"&amp;$D2813&amp;"）",IF($B2813=9,$D2813,""))))))</f>
        <v>富士北稜高等学校</v>
      </c>
    </row>
    <row r="2814" spans="1:8">
      <c r="A2814" s="4">
        <v>2</v>
      </c>
      <c r="B2814" s="7">
        <v>1</v>
      </c>
      <c r="C2814" s="7" t="str">
        <f t="shared" si="86"/>
        <v>高等学校</v>
      </c>
      <c r="D2814" s="7" t="s">
        <v>6196</v>
      </c>
      <c r="E2814" s="8" t="s">
        <v>6197</v>
      </c>
      <c r="F2814" s="4" t="str">
        <f>IFERROR(IF(VALUE(LEFT($E2814,5))&gt;50000,"",_xlfn.XLOOKUP(IF(VALUE(LEFT($E2814,2))&gt;9,VALUE(LEFT($E2814,2)),"0"&amp;VALUE(LEFT($E2814,2))),Sheet1!$E:$E,Sheet1!$F:$F)),"")</f>
        <v>山梨県</v>
      </c>
      <c r="G2814" s="4" t="str">
        <f t="shared" si="87"/>
        <v>公立</v>
      </c>
      <c r="H2814" s="7" t="str">
        <f>IF($D2814="上記以外の高等学校等",_xlfn.XLOOKUP(IF(VALUE(LEFT($E2814,2))&gt;10,VALUE(LEFT($E2814,2)),"0"&amp;VALUE(LEFT($E2814,2))),Sheet1!$E:$E,Sheet1!$F:$F)&amp;"所在の"&amp;$D2814,IF(OR($B2814=1,$B2814=2),$D2814&amp;$C2814,IF($B2814=3,$D2814&amp;"学校",IF($B2814=6,_xlfn.TEXTBEFORE($D2814,"高専")&amp;$C2814,IF($B2814=8,$C2814&amp;"（"&amp;$D2814&amp;"）",IF($B2814=9,$D2814,""))))))</f>
        <v>ひばりが丘高等学校</v>
      </c>
    </row>
    <row r="2815" spans="1:8">
      <c r="A2815" s="4">
        <v>2</v>
      </c>
      <c r="B2815" s="7">
        <v>1</v>
      </c>
      <c r="C2815" s="7" t="str">
        <f t="shared" si="86"/>
        <v>高等学校</v>
      </c>
      <c r="D2815" s="7" t="s">
        <v>6194</v>
      </c>
      <c r="E2815" s="8" t="s">
        <v>6195</v>
      </c>
      <c r="F2815" s="4" t="str">
        <f>IFERROR(IF(VALUE(LEFT($E2815,5))&gt;50000,"",_xlfn.XLOOKUP(IF(VALUE(LEFT($E2815,2))&gt;9,VALUE(LEFT($E2815,2)),"0"&amp;VALUE(LEFT($E2815,2))),Sheet1!$E:$E,Sheet1!$F:$F)),"")</f>
        <v>山梨県</v>
      </c>
      <c r="G2815" s="4" t="str">
        <f t="shared" si="87"/>
        <v>公立</v>
      </c>
      <c r="H2815" s="7" t="str">
        <f>IF($D2815="上記以外の高等学校等",_xlfn.XLOOKUP(IF(VALUE(LEFT($E2815,2))&gt;10,VALUE(LEFT($E2815,2)),"0"&amp;VALUE(LEFT($E2815,2))),Sheet1!$E:$E,Sheet1!$F:$F)&amp;"所在の"&amp;$D2815,IF(OR($B2815=1,$B2815=2),$D2815&amp;$C2815,IF($B2815=3,$D2815&amp;"学校",IF($B2815=6,_xlfn.TEXTBEFORE($D2815,"高専")&amp;$C2815,IF($B2815=8,$C2815&amp;"（"&amp;$D2815&amp;"）",IF($B2815=9,$D2815,""))))))</f>
        <v>笛吹高等学校</v>
      </c>
    </row>
    <row r="2816" spans="1:8">
      <c r="A2816" s="4">
        <v>2</v>
      </c>
      <c r="B2816" s="7">
        <v>1</v>
      </c>
      <c r="C2816" s="7" t="str">
        <f t="shared" si="86"/>
        <v>高等学校</v>
      </c>
      <c r="D2816" s="7" t="s">
        <v>6192</v>
      </c>
      <c r="E2816" s="8" t="s">
        <v>6193</v>
      </c>
      <c r="F2816" s="4" t="str">
        <f>IFERROR(IF(VALUE(LEFT($E2816,5))&gt;50000,"",_xlfn.XLOOKUP(IF(VALUE(LEFT($E2816,2))&gt;9,VALUE(LEFT($E2816,2)),"0"&amp;VALUE(LEFT($E2816,2))),Sheet1!$E:$E,Sheet1!$F:$F)),"")</f>
        <v>山梨県</v>
      </c>
      <c r="G2816" s="4" t="str">
        <f t="shared" si="87"/>
        <v>公立</v>
      </c>
      <c r="H2816" s="7" t="str">
        <f>IF($D2816="上記以外の高等学校等",_xlfn.XLOOKUP(IF(VALUE(LEFT($E2816,2))&gt;10,VALUE(LEFT($E2816,2)),"0"&amp;VALUE(LEFT($E2816,2))),Sheet1!$E:$E,Sheet1!$F:$F)&amp;"所在の"&amp;$D2816,IF(OR($B2816=1,$B2816=2),$D2816&amp;$C2816,IF($B2816=3,$D2816&amp;"学校",IF($B2816=6,_xlfn.TEXTBEFORE($D2816,"高専")&amp;$C2816,IF($B2816=8,$C2816&amp;"（"&amp;$D2816&amp;"）",IF($B2816=9,$D2816,""))))))</f>
        <v>都留興譲館高等学校</v>
      </c>
    </row>
    <row r="2817" spans="1:8">
      <c r="A2817" s="4">
        <v>2</v>
      </c>
      <c r="B2817" s="7">
        <v>1</v>
      </c>
      <c r="C2817" s="7" t="str">
        <f t="shared" si="86"/>
        <v>高等学校</v>
      </c>
      <c r="D2817" s="7" t="s">
        <v>6190</v>
      </c>
      <c r="E2817" s="8" t="s">
        <v>6191</v>
      </c>
      <c r="F2817" s="4" t="str">
        <f>IFERROR(IF(VALUE(LEFT($E2817,5))&gt;50000,"",_xlfn.XLOOKUP(IF(VALUE(LEFT($E2817,2))&gt;9,VALUE(LEFT($E2817,2)),"0"&amp;VALUE(LEFT($E2817,2))),Sheet1!$E:$E,Sheet1!$F:$F)),"")</f>
        <v>山梨県</v>
      </c>
      <c r="G2817" s="4" t="str">
        <f t="shared" si="87"/>
        <v>公立</v>
      </c>
      <c r="H2817" s="7" t="str">
        <f>IF($D2817="上記以外の高等学校等",_xlfn.XLOOKUP(IF(VALUE(LEFT($E2817,2))&gt;10,VALUE(LEFT($E2817,2)),"0"&amp;VALUE(LEFT($E2817,2))),Sheet1!$E:$E,Sheet1!$F:$F)&amp;"所在の"&amp;$D2817,IF(OR($B2817=1,$B2817=2),$D2817&amp;$C2817,IF($B2817=3,$D2817&amp;"学校",IF($B2817=6,_xlfn.TEXTBEFORE($D2817,"高専")&amp;$C2817,IF($B2817=8,$C2817&amp;"（"&amp;$D2817&amp;"）",IF($B2817=9,$D2817,""))))))</f>
        <v>青洲高等学校</v>
      </c>
    </row>
    <row r="2818" spans="1:8">
      <c r="A2818" s="4">
        <v>2</v>
      </c>
      <c r="B2818" s="7">
        <v>3</v>
      </c>
      <c r="C2818" s="7" t="str">
        <f t="shared" si="86"/>
        <v>特別支援学校</v>
      </c>
      <c r="D2818" s="7" t="s">
        <v>6188</v>
      </c>
      <c r="E2818" s="8" t="s">
        <v>6189</v>
      </c>
      <c r="F2818" s="4" t="str">
        <f>IFERROR(IF(VALUE(LEFT($E2818,5))&gt;50000,"",_xlfn.XLOOKUP(IF(VALUE(LEFT($E2818,2))&gt;9,VALUE(LEFT($E2818,2)),"0"&amp;VALUE(LEFT($E2818,2))),Sheet1!$E:$E,Sheet1!$F:$F)),"")</f>
        <v>山梨県</v>
      </c>
      <c r="G2818" s="4" t="str">
        <f t="shared" si="87"/>
        <v>公立</v>
      </c>
      <c r="H2818" s="7" t="str">
        <f>IF($D2818="上記以外の高等学校等",_xlfn.XLOOKUP(IF(VALUE(LEFT($E2818,2))&gt;10,VALUE(LEFT($E2818,2)),"0"&amp;VALUE(LEFT($E2818,2))),Sheet1!$E:$E,Sheet1!$F:$F)&amp;"所在の"&amp;$D2818,IF(OR($B2818=1,$B2818=2),$D2818&amp;$C2818,IF($B2818=3,$D2818&amp;"学校",IF($B2818=6,_xlfn.TEXTBEFORE($D2818,"高専")&amp;$C2818,IF($B2818=8,$C2818&amp;"（"&amp;$D2818&amp;"）",IF($B2818=9,$D2818,""))))))</f>
        <v>高等支援学校桃花台学園学校</v>
      </c>
    </row>
    <row r="2819" spans="1:8">
      <c r="A2819" s="4">
        <v>2</v>
      </c>
      <c r="B2819" s="7">
        <v>3</v>
      </c>
      <c r="C2819" s="7" t="str">
        <f t="shared" ref="C2819:C2882" si="88">IF($B2819=1,"高等学校",IF($B2819=2,"中等教育学校",IF($B2819=3,"特別支援学校",IF($B2819=6,"高等専門学校",IF($B2819=8,"高等学校卒業程度認定試験等","")))))</f>
        <v>特別支援学校</v>
      </c>
      <c r="D2819" s="7" t="s">
        <v>6186</v>
      </c>
      <c r="E2819" s="8" t="s">
        <v>6187</v>
      </c>
      <c r="F2819" s="4" t="str">
        <f>IFERROR(IF(VALUE(LEFT($E2819,5))&gt;50000,"",_xlfn.XLOOKUP(IF(VALUE(LEFT($E2819,2))&gt;9,VALUE(LEFT($E2819,2)),"0"&amp;VALUE(LEFT($E2819,2))),Sheet1!$E:$E,Sheet1!$F:$F)),"")</f>
        <v>山梨県</v>
      </c>
      <c r="G2819" s="4" t="str">
        <f t="shared" ref="G2819:G2882" si="89">IF($A2819=1,"国立",IF($A2819=7,"私立",IF($A2819&lt;7,"公立","")))</f>
        <v>公立</v>
      </c>
      <c r="H2819" s="7" t="str">
        <f>IF($D2819="上記以外の高等学校等",_xlfn.XLOOKUP(IF(VALUE(LEFT($E2819,2))&gt;10,VALUE(LEFT($E2819,2)),"0"&amp;VALUE(LEFT($E2819,2))),Sheet1!$E:$E,Sheet1!$F:$F)&amp;"所在の"&amp;$D2819,IF(OR($B2819=1,$B2819=2),$D2819&amp;$C2819,IF($B2819=3,$D2819&amp;"学校",IF($B2819=6,_xlfn.TEXTBEFORE($D2819,"高専")&amp;$C2819,IF($B2819=8,$C2819&amp;"（"&amp;$D2819&amp;"）",IF($B2819=9,$D2819,""))))))</f>
        <v>かえで支援学校</v>
      </c>
    </row>
    <row r="2820" spans="1:8">
      <c r="A2820" s="4">
        <v>2</v>
      </c>
      <c r="B2820" s="7">
        <v>3</v>
      </c>
      <c r="C2820" s="7" t="str">
        <f t="shared" si="88"/>
        <v>特別支援学校</v>
      </c>
      <c r="D2820" s="7" t="s">
        <v>612</v>
      </c>
      <c r="E2820" s="8" t="s">
        <v>6185</v>
      </c>
      <c r="F2820" s="4" t="str">
        <f>IFERROR(IF(VALUE(LEFT($E2820,5))&gt;50000,"",_xlfn.XLOOKUP(IF(VALUE(LEFT($E2820,2))&gt;9,VALUE(LEFT($E2820,2)),"0"&amp;VALUE(LEFT($E2820,2))),Sheet1!$E:$E,Sheet1!$F:$F)),"")</f>
        <v>山梨県</v>
      </c>
      <c r="G2820" s="4" t="str">
        <f t="shared" si="89"/>
        <v>公立</v>
      </c>
      <c r="H2820" s="7" t="str">
        <f>IF($D2820="上記以外の高等学校等",_xlfn.XLOOKUP(IF(VALUE(LEFT($E2820,2))&gt;10,VALUE(LEFT($E2820,2)),"0"&amp;VALUE(LEFT($E2820,2))),Sheet1!$E:$E,Sheet1!$F:$F)&amp;"所在の"&amp;$D2820,IF(OR($B2820=1,$B2820=2),$D2820&amp;$C2820,IF($B2820=3,$D2820&amp;"学校",IF($B2820=6,_xlfn.TEXTBEFORE($D2820,"高専")&amp;$C2820,IF($B2820=8,$C2820&amp;"（"&amp;$D2820&amp;"）",IF($B2820=9,$D2820,""))))))</f>
        <v>盲学校</v>
      </c>
    </row>
    <row r="2821" spans="1:8">
      <c r="A2821" s="4">
        <v>2</v>
      </c>
      <c r="B2821" s="7">
        <v>3</v>
      </c>
      <c r="C2821" s="7" t="str">
        <f t="shared" si="88"/>
        <v>特別支援学校</v>
      </c>
      <c r="D2821" s="7" t="s">
        <v>610</v>
      </c>
      <c r="E2821" s="8" t="s">
        <v>6184</v>
      </c>
      <c r="F2821" s="4" t="str">
        <f>IFERROR(IF(VALUE(LEFT($E2821,5))&gt;50000,"",_xlfn.XLOOKUP(IF(VALUE(LEFT($E2821,2))&gt;9,VALUE(LEFT($E2821,2)),"0"&amp;VALUE(LEFT($E2821,2))),Sheet1!$E:$E,Sheet1!$F:$F)),"")</f>
        <v>山梨県</v>
      </c>
      <c r="G2821" s="4" t="str">
        <f t="shared" si="89"/>
        <v>公立</v>
      </c>
      <c r="H2821" s="7" t="str">
        <f>IF($D2821="上記以外の高等学校等",_xlfn.XLOOKUP(IF(VALUE(LEFT($E2821,2))&gt;10,VALUE(LEFT($E2821,2)),"0"&amp;VALUE(LEFT($E2821,2))),Sheet1!$E:$E,Sheet1!$F:$F)&amp;"所在の"&amp;$D2821,IF(OR($B2821=1,$B2821=2),$D2821&amp;$C2821,IF($B2821=3,$D2821&amp;"学校",IF($B2821=6,_xlfn.TEXTBEFORE($D2821,"高専")&amp;$C2821,IF($B2821=8,$C2821&amp;"（"&amp;$D2821&amp;"）",IF($B2821=9,$D2821,""))))))</f>
        <v>ろう学校</v>
      </c>
    </row>
    <row r="2822" spans="1:8">
      <c r="A2822" s="4">
        <v>2</v>
      </c>
      <c r="B2822" s="7">
        <v>3</v>
      </c>
      <c r="C2822" s="7" t="str">
        <f t="shared" si="88"/>
        <v>特別支援学校</v>
      </c>
      <c r="D2822" s="7" t="s">
        <v>6182</v>
      </c>
      <c r="E2822" s="8" t="s">
        <v>6183</v>
      </c>
      <c r="F2822" s="4" t="str">
        <f>IFERROR(IF(VALUE(LEFT($E2822,5))&gt;50000,"",_xlfn.XLOOKUP(IF(VALUE(LEFT($E2822,2))&gt;9,VALUE(LEFT($E2822,2)),"0"&amp;VALUE(LEFT($E2822,2))),Sheet1!$E:$E,Sheet1!$F:$F)),"")</f>
        <v>山梨県</v>
      </c>
      <c r="G2822" s="4" t="str">
        <f t="shared" si="89"/>
        <v>公立</v>
      </c>
      <c r="H2822" s="7" t="str">
        <f>IF($D2822="上記以外の高等学校等",_xlfn.XLOOKUP(IF(VALUE(LEFT($E2822,2))&gt;10,VALUE(LEFT($E2822,2)),"0"&amp;VALUE(LEFT($E2822,2))),Sheet1!$E:$E,Sheet1!$F:$F)&amp;"所在の"&amp;$D2822,IF(OR($B2822=1,$B2822=2),$D2822&amp;$C2822,IF($B2822=3,$D2822&amp;"学校",IF($B2822=6,_xlfn.TEXTBEFORE($D2822,"高専")&amp;$C2822,IF($B2822=8,$C2822&amp;"（"&amp;$D2822&amp;"）",IF($B2822=9,$D2822,""))))))</f>
        <v>甲府支援学校</v>
      </c>
    </row>
    <row r="2823" spans="1:8">
      <c r="A2823" s="4">
        <v>2</v>
      </c>
      <c r="B2823" s="7">
        <v>3</v>
      </c>
      <c r="C2823" s="7" t="str">
        <f t="shared" si="88"/>
        <v>特別支援学校</v>
      </c>
      <c r="D2823" s="7" t="s">
        <v>6180</v>
      </c>
      <c r="E2823" s="8" t="s">
        <v>6181</v>
      </c>
      <c r="F2823" s="4" t="str">
        <f>IFERROR(IF(VALUE(LEFT($E2823,5))&gt;50000,"",_xlfn.XLOOKUP(IF(VALUE(LEFT($E2823,2))&gt;9,VALUE(LEFT($E2823,2)),"0"&amp;VALUE(LEFT($E2823,2))),Sheet1!$E:$E,Sheet1!$F:$F)),"")</f>
        <v>山梨県</v>
      </c>
      <c r="G2823" s="4" t="str">
        <f t="shared" si="89"/>
        <v>公立</v>
      </c>
      <c r="H2823" s="7" t="str">
        <f>IF($D2823="上記以外の高等学校等",_xlfn.XLOOKUP(IF(VALUE(LEFT($E2823,2))&gt;10,VALUE(LEFT($E2823,2)),"0"&amp;VALUE(LEFT($E2823,2))),Sheet1!$E:$E,Sheet1!$F:$F)&amp;"所在の"&amp;$D2823,IF(OR($B2823=1,$B2823=2),$D2823&amp;$C2823,IF($B2823=3,$D2823&amp;"学校",IF($B2823=6,_xlfn.TEXTBEFORE($D2823,"高専")&amp;$C2823,IF($B2823=8,$C2823&amp;"（"&amp;$D2823&amp;"）",IF($B2823=9,$D2823,""))))))</f>
        <v>あけぼの支援学校</v>
      </c>
    </row>
    <row r="2824" spans="1:8">
      <c r="A2824" s="4">
        <v>2</v>
      </c>
      <c r="B2824" s="7">
        <v>3</v>
      </c>
      <c r="C2824" s="7" t="str">
        <f t="shared" si="88"/>
        <v>特別支援学校</v>
      </c>
      <c r="D2824" s="7" t="s">
        <v>6178</v>
      </c>
      <c r="E2824" s="8" t="s">
        <v>6179</v>
      </c>
      <c r="F2824" s="4" t="str">
        <f>IFERROR(IF(VALUE(LEFT($E2824,5))&gt;50000,"",_xlfn.XLOOKUP(IF(VALUE(LEFT($E2824,2))&gt;9,VALUE(LEFT($E2824,2)),"0"&amp;VALUE(LEFT($E2824,2))),Sheet1!$E:$E,Sheet1!$F:$F)),"")</f>
        <v>山梨県</v>
      </c>
      <c r="G2824" s="4" t="str">
        <f t="shared" si="89"/>
        <v>公立</v>
      </c>
      <c r="H2824" s="7" t="str">
        <f>IF($D2824="上記以外の高等学校等",_xlfn.XLOOKUP(IF(VALUE(LEFT($E2824,2))&gt;10,VALUE(LEFT($E2824,2)),"0"&amp;VALUE(LEFT($E2824,2))),Sheet1!$E:$E,Sheet1!$F:$F)&amp;"所在の"&amp;$D2824,IF(OR($B2824=1,$B2824=2),$D2824&amp;$C2824,IF($B2824=3,$D2824&amp;"学校",IF($B2824=6,_xlfn.TEXTBEFORE($D2824,"高専")&amp;$C2824,IF($B2824=8,$C2824&amp;"（"&amp;$D2824&amp;"）",IF($B2824=9,$D2824,""))))))</f>
        <v>わかば支援学校</v>
      </c>
    </row>
    <row r="2825" spans="1:8">
      <c r="A2825" s="4">
        <v>2</v>
      </c>
      <c r="B2825" s="7">
        <v>3</v>
      </c>
      <c r="C2825" s="7" t="str">
        <f t="shared" si="88"/>
        <v>特別支援学校</v>
      </c>
      <c r="D2825" s="7" t="s">
        <v>6176</v>
      </c>
      <c r="E2825" s="8" t="s">
        <v>6177</v>
      </c>
      <c r="F2825" s="4" t="str">
        <f>IFERROR(IF(VALUE(LEFT($E2825,5))&gt;50000,"",_xlfn.XLOOKUP(IF(VALUE(LEFT($E2825,2))&gt;9,VALUE(LEFT($E2825,2)),"0"&amp;VALUE(LEFT($E2825,2))),Sheet1!$E:$E,Sheet1!$F:$F)),"")</f>
        <v>山梨県</v>
      </c>
      <c r="G2825" s="4" t="str">
        <f t="shared" si="89"/>
        <v>公立</v>
      </c>
      <c r="H2825" s="7" t="str">
        <f>IF($D2825="上記以外の高等学校等",_xlfn.XLOOKUP(IF(VALUE(LEFT($E2825,2))&gt;10,VALUE(LEFT($E2825,2)),"0"&amp;VALUE(LEFT($E2825,2))),Sheet1!$E:$E,Sheet1!$F:$F)&amp;"所在の"&amp;$D2825,IF(OR($B2825=1,$B2825=2),$D2825&amp;$C2825,IF($B2825=3,$D2825&amp;"学校",IF($B2825=6,_xlfn.TEXTBEFORE($D2825,"高専")&amp;$C2825,IF($B2825=8,$C2825&amp;"（"&amp;$D2825&amp;"）",IF($B2825=9,$D2825,""))))))</f>
        <v>やまびこ支援学校</v>
      </c>
    </row>
    <row r="2826" spans="1:8">
      <c r="A2826" s="4">
        <v>2</v>
      </c>
      <c r="B2826" s="7">
        <v>3</v>
      </c>
      <c r="C2826" s="7" t="str">
        <f t="shared" si="88"/>
        <v>特別支援学校</v>
      </c>
      <c r="D2826" s="7" t="s">
        <v>6174</v>
      </c>
      <c r="E2826" s="8" t="s">
        <v>6175</v>
      </c>
      <c r="F2826" s="4" t="str">
        <f>IFERROR(IF(VALUE(LEFT($E2826,5))&gt;50000,"",_xlfn.XLOOKUP(IF(VALUE(LEFT($E2826,2))&gt;9,VALUE(LEFT($E2826,2)),"0"&amp;VALUE(LEFT($E2826,2))),Sheet1!$E:$E,Sheet1!$F:$F)),"")</f>
        <v>山梨県</v>
      </c>
      <c r="G2826" s="4" t="str">
        <f t="shared" si="89"/>
        <v>公立</v>
      </c>
      <c r="H2826" s="7" t="str">
        <f>IF($D2826="上記以外の高等学校等",_xlfn.XLOOKUP(IF(VALUE(LEFT($E2826,2))&gt;10,VALUE(LEFT($E2826,2)),"0"&amp;VALUE(LEFT($E2826,2))),Sheet1!$E:$E,Sheet1!$F:$F)&amp;"所在の"&amp;$D2826,IF(OR($B2826=1,$B2826=2),$D2826&amp;$C2826,IF($B2826=3,$D2826&amp;"学校",IF($B2826=6,_xlfn.TEXTBEFORE($D2826,"高専")&amp;$C2826,IF($B2826=8,$C2826&amp;"（"&amp;$D2826&amp;"）",IF($B2826=9,$D2826,""))))))</f>
        <v>ふじざくら支援学校</v>
      </c>
    </row>
    <row r="2827" spans="1:8">
      <c r="A2827" s="4">
        <v>7</v>
      </c>
      <c r="B2827" s="7">
        <v>1</v>
      </c>
      <c r="C2827" s="7" t="str">
        <f t="shared" si="88"/>
        <v>高等学校</v>
      </c>
      <c r="D2827" s="7" t="s">
        <v>6172</v>
      </c>
      <c r="E2827" s="8" t="s">
        <v>6173</v>
      </c>
      <c r="F2827" s="4" t="str">
        <f>IFERROR(IF(VALUE(LEFT($E2827,5))&gt;50000,"",_xlfn.XLOOKUP(IF(VALUE(LEFT($E2827,2))&gt;9,VALUE(LEFT($E2827,2)),"0"&amp;VALUE(LEFT($E2827,2))),Sheet1!$E:$E,Sheet1!$F:$F)),"")</f>
        <v>山梨県</v>
      </c>
      <c r="G2827" s="4" t="str">
        <f t="shared" si="89"/>
        <v>私立</v>
      </c>
      <c r="H2827" s="7" t="str">
        <f>IF($D2827="上記以外の高等学校等",_xlfn.XLOOKUP(IF(VALUE(LEFT($E2827,2))&gt;10,VALUE(LEFT($E2827,2)),"0"&amp;VALUE(LEFT($E2827,2))),Sheet1!$E:$E,Sheet1!$F:$F)&amp;"所在の"&amp;$D2827,IF(OR($B2827=1,$B2827=2),$D2827&amp;$C2827,IF($B2827=3,$D2827&amp;"学校",IF($B2827=6,_xlfn.TEXTBEFORE($D2827,"高専")&amp;$C2827,IF($B2827=8,$C2827&amp;"（"&amp;$D2827&amp;"）",IF($B2827=9,$D2827,""))))))</f>
        <v>山梨英和高等学校</v>
      </c>
    </row>
    <row r="2828" spans="1:8">
      <c r="A2828" s="4">
        <v>7</v>
      </c>
      <c r="B2828" s="7">
        <v>1</v>
      </c>
      <c r="C2828" s="7" t="str">
        <f t="shared" si="88"/>
        <v>高等学校</v>
      </c>
      <c r="D2828" s="7" t="s">
        <v>6170</v>
      </c>
      <c r="E2828" s="8" t="s">
        <v>6171</v>
      </c>
      <c r="F2828" s="4" t="str">
        <f>IFERROR(IF(VALUE(LEFT($E2828,5))&gt;50000,"",_xlfn.XLOOKUP(IF(VALUE(LEFT($E2828,2))&gt;9,VALUE(LEFT($E2828,2)),"0"&amp;VALUE(LEFT($E2828,2))),Sheet1!$E:$E,Sheet1!$F:$F)),"")</f>
        <v>山梨県</v>
      </c>
      <c r="G2828" s="4" t="str">
        <f t="shared" si="89"/>
        <v>私立</v>
      </c>
      <c r="H2828" s="7" t="str">
        <f>IF($D2828="上記以外の高等学校等",_xlfn.XLOOKUP(IF(VALUE(LEFT($E2828,2))&gt;10,VALUE(LEFT($E2828,2)),"0"&amp;VALUE(LEFT($E2828,2))),Sheet1!$E:$E,Sheet1!$F:$F)&amp;"所在の"&amp;$D2828,IF(OR($B2828=1,$B2828=2),$D2828&amp;$C2828,IF($B2828=3,$D2828&amp;"学校",IF($B2828=6,_xlfn.TEXTBEFORE($D2828,"高専")&amp;$C2828,IF($B2828=8,$C2828&amp;"（"&amp;$D2828&amp;"）",IF($B2828=9,$D2828,""))))))</f>
        <v>甲斐清和高等学校</v>
      </c>
    </row>
    <row r="2829" spans="1:8">
      <c r="A2829" s="4">
        <v>7</v>
      </c>
      <c r="B2829" s="7">
        <v>1</v>
      </c>
      <c r="C2829" s="7" t="str">
        <f t="shared" si="88"/>
        <v>高等学校</v>
      </c>
      <c r="D2829" s="7" t="s">
        <v>6168</v>
      </c>
      <c r="E2829" s="8" t="s">
        <v>6169</v>
      </c>
      <c r="F2829" s="4" t="str">
        <f>IFERROR(IF(VALUE(LEFT($E2829,5))&gt;50000,"",_xlfn.XLOOKUP(IF(VALUE(LEFT($E2829,2))&gt;9,VALUE(LEFT($E2829,2)),"0"&amp;VALUE(LEFT($E2829,2))),Sheet1!$E:$E,Sheet1!$F:$F)),"")</f>
        <v>山梨県</v>
      </c>
      <c r="G2829" s="4" t="str">
        <f t="shared" si="89"/>
        <v>私立</v>
      </c>
      <c r="H2829" s="7" t="str">
        <f>IF($D2829="上記以外の高等学校等",_xlfn.XLOOKUP(IF(VALUE(LEFT($E2829,2))&gt;10,VALUE(LEFT($E2829,2)),"0"&amp;VALUE(LEFT($E2829,2))),Sheet1!$E:$E,Sheet1!$F:$F)&amp;"所在の"&amp;$D2829,IF(OR($B2829=1,$B2829=2),$D2829&amp;$C2829,IF($B2829=3,$D2829&amp;"学校",IF($B2829=6,_xlfn.TEXTBEFORE($D2829,"高専")&amp;$C2829,IF($B2829=8,$C2829&amp;"（"&amp;$D2829&amp;"）",IF($B2829=9,$D2829,""))))))</f>
        <v>身延山高等学校</v>
      </c>
    </row>
    <row r="2830" spans="1:8">
      <c r="A2830" s="4">
        <v>7</v>
      </c>
      <c r="B2830" s="7">
        <v>1</v>
      </c>
      <c r="C2830" s="7" t="str">
        <f t="shared" si="88"/>
        <v>高等学校</v>
      </c>
      <c r="D2830" s="7" t="s">
        <v>6166</v>
      </c>
      <c r="E2830" s="8" t="s">
        <v>6167</v>
      </c>
      <c r="F2830" s="4" t="str">
        <f>IFERROR(IF(VALUE(LEFT($E2830,5))&gt;50000,"",_xlfn.XLOOKUP(IF(VALUE(LEFT($E2830,2))&gt;9,VALUE(LEFT($E2830,2)),"0"&amp;VALUE(LEFT($E2830,2))),Sheet1!$E:$E,Sheet1!$F:$F)),"")</f>
        <v>山梨県</v>
      </c>
      <c r="G2830" s="4" t="str">
        <f t="shared" si="89"/>
        <v>私立</v>
      </c>
      <c r="H2830" s="7" t="str">
        <f>IF($D2830="上記以外の高等学校等",_xlfn.XLOOKUP(IF(VALUE(LEFT($E2830,2))&gt;10,VALUE(LEFT($E2830,2)),"0"&amp;VALUE(LEFT($E2830,2))),Sheet1!$E:$E,Sheet1!$F:$F)&amp;"所在の"&amp;$D2830,IF(OR($B2830=1,$B2830=2),$D2830&amp;$C2830,IF($B2830=3,$D2830&amp;"学校",IF($B2830=6,_xlfn.TEXTBEFORE($D2830,"高専")&amp;$C2830,IF($B2830=8,$C2830&amp;"（"&amp;$D2830&amp;"）",IF($B2830=9,$D2830,""))))))</f>
        <v>駿台甲府高等学校</v>
      </c>
    </row>
    <row r="2831" spans="1:8">
      <c r="A2831" s="4">
        <v>7</v>
      </c>
      <c r="B2831" s="7">
        <v>1</v>
      </c>
      <c r="C2831" s="7" t="str">
        <f t="shared" si="88"/>
        <v>高等学校</v>
      </c>
      <c r="D2831" s="7" t="s">
        <v>6164</v>
      </c>
      <c r="E2831" s="8" t="s">
        <v>6165</v>
      </c>
      <c r="F2831" s="4" t="str">
        <f>IFERROR(IF(VALUE(LEFT($E2831,5))&gt;50000,"",_xlfn.XLOOKUP(IF(VALUE(LEFT($E2831,2))&gt;9,VALUE(LEFT($E2831,2)),"0"&amp;VALUE(LEFT($E2831,2))),Sheet1!$E:$E,Sheet1!$F:$F)),"")</f>
        <v>山梨県</v>
      </c>
      <c r="G2831" s="4" t="str">
        <f t="shared" si="89"/>
        <v>私立</v>
      </c>
      <c r="H2831" s="7" t="str">
        <f>IF($D2831="上記以外の高等学校等",_xlfn.XLOOKUP(IF(VALUE(LEFT($E2831,2))&gt;10,VALUE(LEFT($E2831,2)),"0"&amp;VALUE(LEFT($E2831,2))),Sheet1!$E:$E,Sheet1!$F:$F)&amp;"所在の"&amp;$D2831,IF(OR($B2831=1,$B2831=2),$D2831&amp;$C2831,IF($B2831=3,$D2831&amp;"学校",IF($B2831=6,_xlfn.TEXTBEFORE($D2831,"高専")&amp;$C2831,IF($B2831=8,$C2831&amp;"（"&amp;$D2831&amp;"）",IF($B2831=9,$D2831,""))))))</f>
        <v>山梨学院高等学校</v>
      </c>
    </row>
    <row r="2832" spans="1:8">
      <c r="A2832" s="4">
        <v>7</v>
      </c>
      <c r="B2832" s="7">
        <v>1</v>
      </c>
      <c r="C2832" s="7" t="str">
        <f t="shared" si="88"/>
        <v>高等学校</v>
      </c>
      <c r="D2832" s="7" t="s">
        <v>6162</v>
      </c>
      <c r="E2832" s="8" t="s">
        <v>6163</v>
      </c>
      <c r="F2832" s="4" t="str">
        <f>IFERROR(IF(VALUE(LEFT($E2832,5))&gt;50000,"",_xlfn.XLOOKUP(IF(VALUE(LEFT($E2832,2))&gt;9,VALUE(LEFT($E2832,2)),"0"&amp;VALUE(LEFT($E2832,2))),Sheet1!$E:$E,Sheet1!$F:$F)),"")</f>
        <v>山梨県</v>
      </c>
      <c r="G2832" s="4" t="str">
        <f t="shared" si="89"/>
        <v>私立</v>
      </c>
      <c r="H2832" s="7" t="str">
        <f>IF($D2832="上記以外の高等学校等",_xlfn.XLOOKUP(IF(VALUE(LEFT($E2832,2))&gt;10,VALUE(LEFT($E2832,2)),"0"&amp;VALUE(LEFT($E2832,2))),Sheet1!$E:$E,Sheet1!$F:$F)&amp;"所在の"&amp;$D2832,IF(OR($B2832=1,$B2832=2),$D2832&amp;$C2832,IF($B2832=3,$D2832&amp;"学校",IF($B2832=6,_xlfn.TEXTBEFORE($D2832,"高専")&amp;$C2832,IF($B2832=8,$C2832&amp;"（"&amp;$D2832&amp;"）",IF($B2832=9,$D2832,""))))))</f>
        <v>東海大学付属甲府高等学校</v>
      </c>
    </row>
    <row r="2833" spans="1:8">
      <c r="A2833" s="4">
        <v>7</v>
      </c>
      <c r="B2833" s="7">
        <v>1</v>
      </c>
      <c r="C2833" s="7" t="str">
        <f t="shared" si="88"/>
        <v>高等学校</v>
      </c>
      <c r="D2833" s="7" t="s">
        <v>6160</v>
      </c>
      <c r="E2833" s="8" t="s">
        <v>6161</v>
      </c>
      <c r="F2833" s="4" t="str">
        <f>IFERROR(IF(VALUE(LEFT($E2833,5))&gt;50000,"",_xlfn.XLOOKUP(IF(VALUE(LEFT($E2833,2))&gt;9,VALUE(LEFT($E2833,2)),"0"&amp;VALUE(LEFT($E2833,2))),Sheet1!$E:$E,Sheet1!$F:$F)),"")</f>
        <v>山梨県</v>
      </c>
      <c r="G2833" s="4" t="str">
        <f t="shared" si="89"/>
        <v>私立</v>
      </c>
      <c r="H2833" s="7" t="str">
        <f>IF($D2833="上記以外の高等学校等",_xlfn.XLOOKUP(IF(VALUE(LEFT($E2833,2))&gt;10,VALUE(LEFT($E2833,2)),"0"&amp;VALUE(LEFT($E2833,2))),Sheet1!$E:$E,Sheet1!$F:$F)&amp;"所在の"&amp;$D2833,IF(OR($B2833=1,$B2833=2),$D2833&amp;$C2833,IF($B2833=3,$D2833&amp;"学校",IF($B2833=6,_xlfn.TEXTBEFORE($D2833,"高専")&amp;$C2833,IF($B2833=8,$C2833&amp;"（"&amp;$D2833&amp;"）",IF($B2833=9,$D2833,""))))))</f>
        <v>日本大学明誠高等学校</v>
      </c>
    </row>
    <row r="2834" spans="1:8">
      <c r="A2834" s="4">
        <v>7</v>
      </c>
      <c r="B2834" s="7">
        <v>1</v>
      </c>
      <c r="C2834" s="7" t="str">
        <f t="shared" si="88"/>
        <v>高等学校</v>
      </c>
      <c r="D2834" s="7" t="s">
        <v>6158</v>
      </c>
      <c r="E2834" s="8" t="s">
        <v>6159</v>
      </c>
      <c r="F2834" s="4" t="str">
        <f>IFERROR(IF(VALUE(LEFT($E2834,5))&gt;50000,"",_xlfn.XLOOKUP(IF(VALUE(LEFT($E2834,2))&gt;9,VALUE(LEFT($E2834,2)),"0"&amp;VALUE(LEFT($E2834,2))),Sheet1!$E:$E,Sheet1!$F:$F)),"")</f>
        <v>山梨県</v>
      </c>
      <c r="G2834" s="4" t="str">
        <f t="shared" si="89"/>
        <v>私立</v>
      </c>
      <c r="H2834" s="7" t="str">
        <f>IF($D2834="上記以外の高等学校等",_xlfn.XLOOKUP(IF(VALUE(LEFT($E2834,2))&gt;10,VALUE(LEFT($E2834,2)),"0"&amp;VALUE(LEFT($E2834,2))),Sheet1!$E:$E,Sheet1!$F:$F)&amp;"所在の"&amp;$D2834,IF(OR($B2834=1,$B2834=2),$D2834&amp;$C2834,IF($B2834=3,$D2834&amp;"学校",IF($B2834=6,_xlfn.TEXTBEFORE($D2834,"高専")&amp;$C2834,IF($B2834=8,$C2834&amp;"（"&amp;$D2834&amp;"）",IF($B2834=9,$D2834,""))))))</f>
        <v>帝京第三高等学校</v>
      </c>
    </row>
    <row r="2835" spans="1:8">
      <c r="A2835" s="4">
        <v>7</v>
      </c>
      <c r="B2835" s="7">
        <v>1</v>
      </c>
      <c r="C2835" s="7" t="str">
        <f t="shared" si="88"/>
        <v>高等学校</v>
      </c>
      <c r="D2835" s="7" t="s">
        <v>6156</v>
      </c>
      <c r="E2835" s="8" t="s">
        <v>6157</v>
      </c>
      <c r="F2835" s="4" t="str">
        <f>IFERROR(IF(VALUE(LEFT($E2835,5))&gt;50000,"",_xlfn.XLOOKUP(IF(VALUE(LEFT($E2835,2))&gt;9,VALUE(LEFT($E2835,2)),"0"&amp;VALUE(LEFT($E2835,2))),Sheet1!$E:$E,Sheet1!$F:$F)),"")</f>
        <v>山梨県</v>
      </c>
      <c r="G2835" s="4" t="str">
        <f t="shared" si="89"/>
        <v>私立</v>
      </c>
      <c r="H2835" s="7" t="str">
        <f>IF($D2835="上記以外の高等学校等",_xlfn.XLOOKUP(IF(VALUE(LEFT($E2835,2))&gt;10,VALUE(LEFT($E2835,2)),"0"&amp;VALUE(LEFT($E2835,2))),Sheet1!$E:$E,Sheet1!$F:$F)&amp;"所在の"&amp;$D2835,IF(OR($B2835=1,$B2835=2),$D2835&amp;$C2835,IF($B2835=3,$D2835&amp;"学校",IF($B2835=6,_xlfn.TEXTBEFORE($D2835,"高専")&amp;$C2835,IF($B2835=8,$C2835&amp;"（"&amp;$D2835&amp;"）",IF($B2835=9,$D2835,""))))))</f>
        <v>富士学苑高等学校</v>
      </c>
    </row>
    <row r="2836" spans="1:8">
      <c r="A2836" s="4">
        <v>7</v>
      </c>
      <c r="B2836" s="7">
        <v>1</v>
      </c>
      <c r="C2836" s="7" t="str">
        <f t="shared" si="88"/>
        <v>高等学校</v>
      </c>
      <c r="D2836" s="7" t="s">
        <v>6154</v>
      </c>
      <c r="E2836" s="8" t="s">
        <v>6155</v>
      </c>
      <c r="F2836" s="4" t="str">
        <f>IFERROR(IF(VALUE(LEFT($E2836,5))&gt;50000,"",_xlfn.XLOOKUP(IF(VALUE(LEFT($E2836,2))&gt;9,VALUE(LEFT($E2836,2)),"0"&amp;VALUE(LEFT($E2836,2))),Sheet1!$E:$E,Sheet1!$F:$F)),"")</f>
        <v>山梨県</v>
      </c>
      <c r="G2836" s="4" t="str">
        <f t="shared" si="89"/>
        <v>私立</v>
      </c>
      <c r="H2836" s="7" t="str">
        <f>IF($D2836="上記以外の高等学校等",_xlfn.XLOOKUP(IF(VALUE(LEFT($E2836,2))&gt;10,VALUE(LEFT($E2836,2)),"0"&amp;VALUE(LEFT($E2836,2))),Sheet1!$E:$E,Sheet1!$F:$F)&amp;"所在の"&amp;$D2836,IF(OR($B2836=1,$B2836=2),$D2836&amp;$C2836,IF($B2836=3,$D2836&amp;"学校",IF($B2836=6,_xlfn.TEXTBEFORE($D2836,"高専")&amp;$C2836,IF($B2836=8,$C2836&amp;"（"&amp;$D2836&amp;"）",IF($B2836=9,$D2836,""))))))</f>
        <v>日本航空高等学校</v>
      </c>
    </row>
    <row r="2837" spans="1:8">
      <c r="A2837" s="4">
        <v>7</v>
      </c>
      <c r="B2837" s="7">
        <v>1</v>
      </c>
      <c r="C2837" s="7" t="str">
        <f t="shared" si="88"/>
        <v>高等学校</v>
      </c>
      <c r="D2837" s="7" t="s">
        <v>6152</v>
      </c>
      <c r="E2837" s="8" t="s">
        <v>6153</v>
      </c>
      <c r="F2837" s="4" t="str">
        <f>IFERROR(IF(VALUE(LEFT($E2837,5))&gt;50000,"",_xlfn.XLOOKUP(IF(VALUE(LEFT($E2837,2))&gt;9,VALUE(LEFT($E2837,2)),"0"&amp;VALUE(LEFT($E2837,2))),Sheet1!$E:$E,Sheet1!$F:$F)),"")</f>
        <v>山梨県</v>
      </c>
      <c r="G2837" s="4" t="str">
        <f t="shared" si="89"/>
        <v>私立</v>
      </c>
      <c r="H2837" s="7" t="str">
        <f>IF($D2837="上記以外の高等学校等",_xlfn.XLOOKUP(IF(VALUE(LEFT($E2837,2))&gt;10,VALUE(LEFT($E2837,2)),"0"&amp;VALUE(LEFT($E2837,2))),Sheet1!$E:$E,Sheet1!$F:$F)&amp;"所在の"&amp;$D2837,IF(OR($B2837=1,$B2837=2),$D2837&amp;$C2837,IF($B2837=3,$D2837&amp;"学校",IF($B2837=6,_xlfn.TEXTBEFORE($D2837,"高専")&amp;$C2837,IF($B2837=8,$C2837&amp;"（"&amp;$D2837&amp;"）",IF($B2837=9,$D2837,""))))))</f>
        <v>自然学園高等学校</v>
      </c>
    </row>
    <row r="2838" spans="1:8">
      <c r="A2838" s="4">
        <v>9</v>
      </c>
      <c r="B2838" s="7">
        <v>9</v>
      </c>
      <c r="C2838" s="7" t="str">
        <f t="shared" si="88"/>
        <v/>
      </c>
      <c r="D2838" s="7" t="s">
        <v>35</v>
      </c>
      <c r="E2838" s="8" t="s">
        <v>6151</v>
      </c>
      <c r="F2838" s="4" t="str">
        <f>IFERROR(IF(VALUE(LEFT($E2838,5))&gt;50000,"",_xlfn.XLOOKUP(IF(VALUE(LEFT($E2838,2))&gt;9,VALUE(LEFT($E2838,2)),"0"&amp;VALUE(LEFT($E2838,2))),Sheet1!$E:$E,Sheet1!$F:$F)),"")</f>
        <v>山梨県</v>
      </c>
      <c r="G2838" s="4" t="str">
        <f t="shared" si="89"/>
        <v/>
      </c>
      <c r="H2838" s="7" t="str">
        <f>IF($D2838="上記以外の高等学校等",_xlfn.XLOOKUP(IF(VALUE(LEFT($E2838,2))&gt;10,VALUE(LEFT($E2838,2)),"0"&amp;VALUE(LEFT($E2838,2))),Sheet1!$E:$E,Sheet1!$F:$F)&amp;"所在の"&amp;$D2838,IF(OR($B2838=1,$B2838=2),$D2838&amp;$C2838,IF($B2838=3,$D2838&amp;"学校",IF($B2838=6,_xlfn.TEXTBEFORE($D2838,"高専")&amp;$C2838,IF($B2838=8,$C2838&amp;"（"&amp;$D2838&amp;"）",IF($B2838=9,$D2838,""))))))</f>
        <v>山梨県所在の上記以外の高等学校等</v>
      </c>
    </row>
    <row r="2839" spans="1:8">
      <c r="A2839" s="4">
        <v>1</v>
      </c>
      <c r="B2839" s="7">
        <v>3</v>
      </c>
      <c r="C2839" s="7" t="str">
        <f t="shared" si="88"/>
        <v>特別支援学校</v>
      </c>
      <c r="D2839" s="7" t="s">
        <v>6149</v>
      </c>
      <c r="E2839" s="8" t="s">
        <v>6150</v>
      </c>
      <c r="F2839" s="4" t="str">
        <f>IFERROR(IF(VALUE(LEFT($E2839,5))&gt;50000,"",_xlfn.XLOOKUP(IF(VALUE(LEFT($E2839,2))&gt;9,VALUE(LEFT($E2839,2)),"0"&amp;VALUE(LEFT($E2839,2))),Sheet1!$E:$E,Sheet1!$F:$F)),"")</f>
        <v>長野県</v>
      </c>
      <c r="G2839" s="4" t="str">
        <f t="shared" si="89"/>
        <v>国立</v>
      </c>
      <c r="H2839" s="7" t="str">
        <f>IF($D2839="上記以外の高等学校等",_xlfn.XLOOKUP(IF(VALUE(LEFT($E2839,2))&gt;10,VALUE(LEFT($E2839,2)),"0"&amp;VALUE(LEFT($E2839,2))),Sheet1!$E:$E,Sheet1!$F:$F)&amp;"所在の"&amp;$D2839,IF(OR($B2839=1,$B2839=2),$D2839&amp;$C2839,IF($B2839=3,$D2839&amp;"学校",IF($B2839=6,_xlfn.TEXTBEFORE($D2839,"高専")&amp;$C2839,IF($B2839=8,$C2839&amp;"（"&amp;$D2839&amp;"）",IF($B2839=9,$D2839,""))))))</f>
        <v>信州大学教育学部附属特別支援学校</v>
      </c>
    </row>
    <row r="2840" spans="1:8">
      <c r="A2840" s="4">
        <v>1</v>
      </c>
      <c r="B2840" s="7">
        <v>6</v>
      </c>
      <c r="C2840" s="7" t="str">
        <f t="shared" si="88"/>
        <v>高等専門学校</v>
      </c>
      <c r="D2840" s="7" t="s">
        <v>6147</v>
      </c>
      <c r="E2840" s="8" t="s">
        <v>6148</v>
      </c>
      <c r="F2840" s="4" t="str">
        <f>IFERROR(IF(VALUE(LEFT($E2840,5))&gt;50000,"",_xlfn.XLOOKUP(IF(VALUE(LEFT($E2840,2))&gt;9,VALUE(LEFT($E2840,2)),"0"&amp;VALUE(LEFT($E2840,2))),Sheet1!$E:$E,Sheet1!$F:$F)),"")</f>
        <v>長野県</v>
      </c>
      <c r="G2840" s="4" t="str">
        <f t="shared" si="89"/>
        <v>国立</v>
      </c>
      <c r="H2840" s="7" t="str">
        <f>IF($D2840="上記以外の高等学校等",_xlfn.XLOOKUP(IF(VALUE(LEFT($E2840,2))&gt;10,VALUE(LEFT($E2840,2)),"0"&amp;VALUE(LEFT($E2840,2))),Sheet1!$E:$E,Sheet1!$F:$F)&amp;"所在の"&amp;$D2840,IF(OR($B2840=1,$B2840=2),$D2840&amp;$C2840,IF($B2840=3,$D2840&amp;"学校",IF($B2840=6,_xlfn.TEXTBEFORE($D2840,"高専")&amp;$C2840,IF($B2840=8,$C2840&amp;"（"&amp;$D2840&amp;"）",IF($B2840=9,$D2840,""))))))</f>
        <v>長野工業高等専門学校</v>
      </c>
    </row>
    <row r="2841" spans="1:8">
      <c r="A2841" s="4">
        <v>2</v>
      </c>
      <c r="B2841" s="7">
        <v>1</v>
      </c>
      <c r="C2841" s="7" t="str">
        <f t="shared" si="88"/>
        <v>高等学校</v>
      </c>
      <c r="D2841" s="7" t="s">
        <v>6145</v>
      </c>
      <c r="E2841" s="8" t="s">
        <v>6146</v>
      </c>
      <c r="F2841" s="4" t="str">
        <f>IFERROR(IF(VALUE(LEFT($E2841,5))&gt;50000,"",_xlfn.XLOOKUP(IF(VALUE(LEFT($E2841,2))&gt;9,VALUE(LEFT($E2841,2)),"0"&amp;VALUE(LEFT($E2841,2))),Sheet1!$E:$E,Sheet1!$F:$F)),"")</f>
        <v>長野県</v>
      </c>
      <c r="G2841" s="4" t="str">
        <f t="shared" si="89"/>
        <v>公立</v>
      </c>
      <c r="H2841" s="7" t="str">
        <f>IF($D2841="上記以外の高等学校等",_xlfn.XLOOKUP(IF(VALUE(LEFT($E2841,2))&gt;10,VALUE(LEFT($E2841,2)),"0"&amp;VALUE(LEFT($E2841,2))),Sheet1!$E:$E,Sheet1!$F:$F)&amp;"所在の"&amp;$D2841,IF(OR($B2841=1,$B2841=2),$D2841&amp;$C2841,IF($B2841=3,$D2841&amp;"学校",IF($B2841=6,_xlfn.TEXTBEFORE($D2841,"高専")&amp;$C2841,IF($B2841=8,$C2841&amp;"（"&amp;$D2841&amp;"）",IF($B2841=9,$D2841,""))))))</f>
        <v>下高井農林高等学校</v>
      </c>
    </row>
    <row r="2842" spans="1:8">
      <c r="A2842" s="4">
        <v>2</v>
      </c>
      <c r="B2842" s="7">
        <v>1</v>
      </c>
      <c r="C2842" s="7" t="str">
        <f t="shared" si="88"/>
        <v>高等学校</v>
      </c>
      <c r="D2842" s="7" t="s">
        <v>6143</v>
      </c>
      <c r="E2842" s="8" t="s">
        <v>6144</v>
      </c>
      <c r="F2842" s="4" t="str">
        <f>IFERROR(IF(VALUE(LEFT($E2842,5))&gt;50000,"",_xlfn.XLOOKUP(IF(VALUE(LEFT($E2842,2))&gt;9,VALUE(LEFT($E2842,2)),"0"&amp;VALUE(LEFT($E2842,2))),Sheet1!$E:$E,Sheet1!$F:$F)),"")</f>
        <v>長野県</v>
      </c>
      <c r="G2842" s="4" t="str">
        <f t="shared" si="89"/>
        <v>公立</v>
      </c>
      <c r="H2842" s="7" t="str">
        <f>IF($D2842="上記以外の高等学校等",_xlfn.XLOOKUP(IF(VALUE(LEFT($E2842,2))&gt;10,VALUE(LEFT($E2842,2)),"0"&amp;VALUE(LEFT($E2842,2))),Sheet1!$E:$E,Sheet1!$F:$F)&amp;"所在の"&amp;$D2842,IF(OR($B2842=1,$B2842=2),$D2842&amp;$C2842,IF($B2842=3,$D2842&amp;"学校",IF($B2842=6,_xlfn.TEXTBEFORE($D2842,"高専")&amp;$C2842,IF($B2842=8,$C2842&amp;"（"&amp;$D2842&amp;"）",IF($B2842=9,$D2842,""))))))</f>
        <v>須坂東高等学校</v>
      </c>
    </row>
    <row r="2843" spans="1:8">
      <c r="A2843" s="4">
        <v>2</v>
      </c>
      <c r="B2843" s="7">
        <v>1</v>
      </c>
      <c r="C2843" s="7" t="str">
        <f t="shared" si="88"/>
        <v>高等学校</v>
      </c>
      <c r="D2843" s="7" t="s">
        <v>6141</v>
      </c>
      <c r="E2843" s="8" t="s">
        <v>6142</v>
      </c>
      <c r="F2843" s="4" t="str">
        <f>IFERROR(IF(VALUE(LEFT($E2843,5))&gt;50000,"",_xlfn.XLOOKUP(IF(VALUE(LEFT($E2843,2))&gt;9,VALUE(LEFT($E2843,2)),"0"&amp;VALUE(LEFT($E2843,2))),Sheet1!$E:$E,Sheet1!$F:$F)),"")</f>
        <v>長野県</v>
      </c>
      <c r="G2843" s="4" t="str">
        <f t="shared" si="89"/>
        <v>公立</v>
      </c>
      <c r="H2843" s="7" t="str">
        <f>IF($D2843="上記以外の高等学校等",_xlfn.XLOOKUP(IF(VALUE(LEFT($E2843,2))&gt;10,VALUE(LEFT($E2843,2)),"0"&amp;VALUE(LEFT($E2843,2))),Sheet1!$E:$E,Sheet1!$F:$F)&amp;"所在の"&amp;$D2843,IF(OR($B2843=1,$B2843=2),$D2843&amp;$C2843,IF($B2843=3,$D2843&amp;"学校",IF($B2843=6,_xlfn.TEXTBEFORE($D2843,"高専")&amp;$C2843,IF($B2843=8,$C2843&amp;"（"&amp;$D2843&amp;"）",IF($B2843=9,$D2843,""))))))</f>
        <v>須坂高等学校</v>
      </c>
    </row>
    <row r="2844" spans="1:8">
      <c r="A2844" s="4">
        <v>2</v>
      </c>
      <c r="B2844" s="7">
        <v>1</v>
      </c>
      <c r="C2844" s="7" t="str">
        <f t="shared" si="88"/>
        <v>高等学校</v>
      </c>
      <c r="D2844" s="7" t="s">
        <v>6139</v>
      </c>
      <c r="E2844" s="8" t="s">
        <v>6140</v>
      </c>
      <c r="F2844" s="4" t="str">
        <f>IFERROR(IF(VALUE(LEFT($E2844,5))&gt;50000,"",_xlfn.XLOOKUP(IF(VALUE(LEFT($E2844,2))&gt;9,VALUE(LEFT($E2844,2)),"0"&amp;VALUE(LEFT($E2844,2))),Sheet1!$E:$E,Sheet1!$F:$F)),"")</f>
        <v>長野県</v>
      </c>
      <c r="G2844" s="4" t="str">
        <f t="shared" si="89"/>
        <v>公立</v>
      </c>
      <c r="H2844" s="7" t="str">
        <f>IF($D2844="上記以外の高等学校等",_xlfn.XLOOKUP(IF(VALUE(LEFT($E2844,2))&gt;10,VALUE(LEFT($E2844,2)),"0"&amp;VALUE(LEFT($E2844,2))),Sheet1!$E:$E,Sheet1!$F:$F)&amp;"所在の"&amp;$D2844,IF(OR($B2844=1,$B2844=2),$D2844&amp;$C2844,IF($B2844=3,$D2844&amp;"学校",IF($B2844=6,_xlfn.TEXTBEFORE($D2844,"高専")&amp;$C2844,IF($B2844=8,$C2844&amp;"（"&amp;$D2844&amp;"）",IF($B2844=9,$D2844,""))))))</f>
        <v>北部高等学校</v>
      </c>
    </row>
    <row r="2845" spans="1:8">
      <c r="A2845" s="4">
        <v>2</v>
      </c>
      <c r="B2845" s="7">
        <v>1</v>
      </c>
      <c r="C2845" s="7" t="str">
        <f t="shared" si="88"/>
        <v>高等学校</v>
      </c>
      <c r="D2845" s="7" t="s">
        <v>6137</v>
      </c>
      <c r="E2845" s="8" t="s">
        <v>6138</v>
      </c>
      <c r="F2845" s="4" t="str">
        <f>IFERROR(IF(VALUE(LEFT($E2845,5))&gt;50000,"",_xlfn.XLOOKUP(IF(VALUE(LEFT($E2845,2))&gt;9,VALUE(LEFT($E2845,2)),"0"&amp;VALUE(LEFT($E2845,2))),Sheet1!$E:$E,Sheet1!$F:$F)),"")</f>
        <v>長野県</v>
      </c>
      <c r="G2845" s="4" t="str">
        <f t="shared" si="89"/>
        <v>公立</v>
      </c>
      <c r="H2845" s="7" t="str">
        <f>IF($D2845="上記以外の高等学校等",_xlfn.XLOOKUP(IF(VALUE(LEFT($E2845,2))&gt;10,VALUE(LEFT($E2845,2)),"0"&amp;VALUE(LEFT($E2845,2))),Sheet1!$E:$E,Sheet1!$F:$F)&amp;"所在の"&amp;$D2845,IF(OR($B2845=1,$B2845=2),$D2845&amp;$C2845,IF($B2845=3,$D2845&amp;"学校",IF($B2845=6,_xlfn.TEXTBEFORE($D2845,"高専")&amp;$C2845,IF($B2845=8,$C2845&amp;"（"&amp;$D2845&amp;"）",IF($B2845=9,$D2845,""))))))</f>
        <v>長野吉田高等学校</v>
      </c>
    </row>
    <row r="2846" spans="1:8">
      <c r="A2846" s="4">
        <v>2</v>
      </c>
      <c r="B2846" s="7">
        <v>1</v>
      </c>
      <c r="C2846" s="7" t="str">
        <f t="shared" si="88"/>
        <v>高等学校</v>
      </c>
      <c r="D2846" s="7" t="s">
        <v>6135</v>
      </c>
      <c r="E2846" s="8" t="s">
        <v>6136</v>
      </c>
      <c r="F2846" s="4" t="str">
        <f>IFERROR(IF(VALUE(LEFT($E2846,5))&gt;50000,"",_xlfn.XLOOKUP(IF(VALUE(LEFT($E2846,2))&gt;9,VALUE(LEFT($E2846,2)),"0"&amp;VALUE(LEFT($E2846,2))),Sheet1!$E:$E,Sheet1!$F:$F)),"")</f>
        <v>長野県</v>
      </c>
      <c r="G2846" s="4" t="str">
        <f t="shared" si="89"/>
        <v>公立</v>
      </c>
      <c r="H2846" s="7" t="str">
        <f>IF($D2846="上記以外の高等学校等",_xlfn.XLOOKUP(IF(VALUE(LEFT($E2846,2))&gt;10,VALUE(LEFT($E2846,2)),"0"&amp;VALUE(LEFT($E2846,2))),Sheet1!$E:$E,Sheet1!$F:$F)&amp;"所在の"&amp;$D2846,IF(OR($B2846=1,$B2846=2),$D2846&amp;$C2846,IF($B2846=3,$D2846&amp;"学校",IF($B2846=6,_xlfn.TEXTBEFORE($D2846,"高専")&amp;$C2846,IF($B2846=8,$C2846&amp;"（"&amp;$D2846&amp;"）",IF($B2846=9,$D2846,""))))))</f>
        <v>長野（県立）高等学校</v>
      </c>
    </row>
    <row r="2847" spans="1:8">
      <c r="A2847" s="4">
        <v>2</v>
      </c>
      <c r="B2847" s="7">
        <v>1</v>
      </c>
      <c r="C2847" s="7" t="str">
        <f t="shared" si="88"/>
        <v>高等学校</v>
      </c>
      <c r="D2847" s="7" t="s">
        <v>6133</v>
      </c>
      <c r="E2847" s="8" t="s">
        <v>6134</v>
      </c>
      <c r="F2847" s="4" t="str">
        <f>IFERROR(IF(VALUE(LEFT($E2847,5))&gt;50000,"",_xlfn.XLOOKUP(IF(VALUE(LEFT($E2847,2))&gt;9,VALUE(LEFT($E2847,2)),"0"&amp;VALUE(LEFT($E2847,2))),Sheet1!$E:$E,Sheet1!$F:$F)),"")</f>
        <v>長野県</v>
      </c>
      <c r="G2847" s="4" t="str">
        <f t="shared" si="89"/>
        <v>公立</v>
      </c>
      <c r="H2847" s="7" t="str">
        <f>IF($D2847="上記以外の高等学校等",_xlfn.XLOOKUP(IF(VALUE(LEFT($E2847,2))&gt;10,VALUE(LEFT($E2847,2)),"0"&amp;VALUE(LEFT($E2847,2))),Sheet1!$E:$E,Sheet1!$F:$F)&amp;"所在の"&amp;$D2847,IF(OR($B2847=1,$B2847=2),$D2847&amp;$C2847,IF($B2847=3,$D2847&amp;"学校",IF($B2847=6,_xlfn.TEXTBEFORE($D2847,"高専")&amp;$C2847,IF($B2847=8,$C2847&amp;"（"&amp;$D2847&amp;"）",IF($B2847=9,$D2847,""))))))</f>
        <v>長野西高等学校</v>
      </c>
    </row>
    <row r="2848" spans="1:8">
      <c r="A2848" s="4">
        <v>2</v>
      </c>
      <c r="B2848" s="7">
        <v>1</v>
      </c>
      <c r="C2848" s="7" t="str">
        <f t="shared" si="88"/>
        <v>高等学校</v>
      </c>
      <c r="D2848" s="7" t="s">
        <v>6131</v>
      </c>
      <c r="E2848" s="8" t="s">
        <v>6132</v>
      </c>
      <c r="F2848" s="4" t="str">
        <f>IFERROR(IF(VALUE(LEFT($E2848,5))&gt;50000,"",_xlfn.XLOOKUP(IF(VALUE(LEFT($E2848,2))&gt;9,VALUE(LEFT($E2848,2)),"0"&amp;VALUE(LEFT($E2848,2))),Sheet1!$E:$E,Sheet1!$F:$F)),"")</f>
        <v>長野県</v>
      </c>
      <c r="G2848" s="4" t="str">
        <f t="shared" si="89"/>
        <v>公立</v>
      </c>
      <c r="H2848" s="7" t="str">
        <f>IF($D2848="上記以外の高等学校等",_xlfn.XLOOKUP(IF(VALUE(LEFT($E2848,2))&gt;10,VALUE(LEFT($E2848,2)),"0"&amp;VALUE(LEFT($E2848,2))),Sheet1!$E:$E,Sheet1!$F:$F)&amp;"所在の"&amp;$D2848,IF(OR($B2848=1,$B2848=2),$D2848&amp;$C2848,IF($B2848=3,$D2848&amp;"学校",IF($B2848=6,_xlfn.TEXTBEFORE($D2848,"高専")&amp;$C2848,IF($B2848=8,$C2848&amp;"（"&amp;$D2848&amp;"）",IF($B2848=9,$D2848,""))))))</f>
        <v>長野商業高等学校</v>
      </c>
    </row>
    <row r="2849" spans="1:8">
      <c r="A2849" s="4">
        <v>2</v>
      </c>
      <c r="B2849" s="7">
        <v>1</v>
      </c>
      <c r="C2849" s="7" t="str">
        <f t="shared" si="88"/>
        <v>高等学校</v>
      </c>
      <c r="D2849" s="7" t="s">
        <v>6129</v>
      </c>
      <c r="E2849" s="8" t="s">
        <v>6130</v>
      </c>
      <c r="F2849" s="4" t="str">
        <f>IFERROR(IF(VALUE(LEFT($E2849,5))&gt;50000,"",_xlfn.XLOOKUP(IF(VALUE(LEFT($E2849,2))&gt;9,VALUE(LEFT($E2849,2)),"0"&amp;VALUE(LEFT($E2849,2))),Sheet1!$E:$E,Sheet1!$F:$F)),"")</f>
        <v>長野県</v>
      </c>
      <c r="G2849" s="4" t="str">
        <f t="shared" si="89"/>
        <v>公立</v>
      </c>
      <c r="H2849" s="7" t="str">
        <f>IF($D2849="上記以外の高等学校等",_xlfn.XLOOKUP(IF(VALUE(LEFT($E2849,2))&gt;10,VALUE(LEFT($E2849,2)),"0"&amp;VALUE(LEFT($E2849,2))),Sheet1!$E:$E,Sheet1!$F:$F)&amp;"所在の"&amp;$D2849,IF(OR($B2849=1,$B2849=2),$D2849&amp;$C2849,IF($B2849=3,$D2849&amp;"学校",IF($B2849=6,_xlfn.TEXTBEFORE($D2849,"高専")&amp;$C2849,IF($B2849=8,$C2849&amp;"（"&amp;$D2849&amp;"）",IF($B2849=9,$D2849,""))))))</f>
        <v>長野東高等学校</v>
      </c>
    </row>
    <row r="2850" spans="1:8">
      <c r="A2850" s="4">
        <v>2</v>
      </c>
      <c r="B2850" s="7">
        <v>1</v>
      </c>
      <c r="C2850" s="7" t="str">
        <f t="shared" si="88"/>
        <v>高等学校</v>
      </c>
      <c r="D2850" s="7" t="s">
        <v>6127</v>
      </c>
      <c r="E2850" s="8" t="s">
        <v>6128</v>
      </c>
      <c r="F2850" s="4" t="str">
        <f>IFERROR(IF(VALUE(LEFT($E2850,5))&gt;50000,"",_xlfn.XLOOKUP(IF(VALUE(LEFT($E2850,2))&gt;9,VALUE(LEFT($E2850,2)),"0"&amp;VALUE(LEFT($E2850,2))),Sheet1!$E:$E,Sheet1!$F:$F)),"")</f>
        <v>長野県</v>
      </c>
      <c r="G2850" s="4" t="str">
        <f t="shared" si="89"/>
        <v>公立</v>
      </c>
      <c r="H2850" s="7" t="str">
        <f>IF($D2850="上記以外の高等学校等",_xlfn.XLOOKUP(IF(VALUE(LEFT($E2850,2))&gt;10,VALUE(LEFT($E2850,2)),"0"&amp;VALUE(LEFT($E2850,2))),Sheet1!$E:$E,Sheet1!$F:$F)&amp;"所在の"&amp;$D2850,IF(OR($B2850=1,$B2850=2),$D2850&amp;$C2850,IF($B2850=3,$D2850&amp;"学校",IF($B2850=6,_xlfn.TEXTBEFORE($D2850,"高専")&amp;$C2850,IF($B2850=8,$C2850&amp;"（"&amp;$D2850&amp;"）",IF($B2850=9,$D2850,""))))))</f>
        <v>長野工業高等学校</v>
      </c>
    </row>
    <row r="2851" spans="1:8">
      <c r="A2851" s="4">
        <v>2</v>
      </c>
      <c r="B2851" s="7">
        <v>1</v>
      </c>
      <c r="C2851" s="7" t="str">
        <f t="shared" si="88"/>
        <v>高等学校</v>
      </c>
      <c r="D2851" s="7" t="s">
        <v>6125</v>
      </c>
      <c r="E2851" s="8" t="s">
        <v>6126</v>
      </c>
      <c r="F2851" s="4" t="str">
        <f>IFERROR(IF(VALUE(LEFT($E2851,5))&gt;50000,"",_xlfn.XLOOKUP(IF(VALUE(LEFT($E2851,2))&gt;9,VALUE(LEFT($E2851,2)),"0"&amp;VALUE(LEFT($E2851,2))),Sheet1!$E:$E,Sheet1!$F:$F)),"")</f>
        <v>長野県</v>
      </c>
      <c r="G2851" s="4" t="str">
        <f t="shared" si="89"/>
        <v>公立</v>
      </c>
      <c r="H2851" s="7" t="str">
        <f>IF($D2851="上記以外の高等学校等",_xlfn.XLOOKUP(IF(VALUE(LEFT($E2851,2))&gt;10,VALUE(LEFT($E2851,2)),"0"&amp;VALUE(LEFT($E2851,2))),Sheet1!$E:$E,Sheet1!$F:$F)&amp;"所在の"&amp;$D2851,IF(OR($B2851=1,$B2851=2),$D2851&amp;$C2851,IF($B2851=3,$D2851&amp;"学校",IF($B2851=6,_xlfn.TEXTBEFORE($D2851,"高専")&amp;$C2851,IF($B2851=8,$C2851&amp;"（"&amp;$D2851&amp;"）",IF($B2851=9,$D2851,""))))))</f>
        <v>篠ノ井高等学校</v>
      </c>
    </row>
    <row r="2852" spans="1:8">
      <c r="A2852" s="4">
        <v>2</v>
      </c>
      <c r="B2852" s="7">
        <v>1</v>
      </c>
      <c r="C2852" s="7" t="str">
        <f t="shared" si="88"/>
        <v>高等学校</v>
      </c>
      <c r="D2852" s="7" t="s">
        <v>6123</v>
      </c>
      <c r="E2852" s="8" t="s">
        <v>6124</v>
      </c>
      <c r="F2852" s="4" t="str">
        <f>IFERROR(IF(VALUE(LEFT($E2852,5))&gt;50000,"",_xlfn.XLOOKUP(IF(VALUE(LEFT($E2852,2))&gt;9,VALUE(LEFT($E2852,2)),"0"&amp;VALUE(LEFT($E2852,2))),Sheet1!$E:$E,Sheet1!$F:$F)),"")</f>
        <v>長野県</v>
      </c>
      <c r="G2852" s="4" t="str">
        <f t="shared" si="89"/>
        <v>公立</v>
      </c>
      <c r="H2852" s="7" t="str">
        <f>IF($D2852="上記以外の高等学校等",_xlfn.XLOOKUP(IF(VALUE(LEFT($E2852,2))&gt;10,VALUE(LEFT($E2852,2)),"0"&amp;VALUE(LEFT($E2852,2))),Sheet1!$E:$E,Sheet1!$F:$F)&amp;"所在の"&amp;$D2852,IF(OR($B2852=1,$B2852=2),$D2852&amp;$C2852,IF($B2852=3,$D2852&amp;"学校",IF($B2852=6,_xlfn.TEXTBEFORE($D2852,"高専")&amp;$C2852,IF($B2852=8,$C2852&amp;"（"&amp;$D2852&amp;"）",IF($B2852=9,$D2852,""))))))</f>
        <v>更級農業高等学校</v>
      </c>
    </row>
    <row r="2853" spans="1:8">
      <c r="A2853" s="4">
        <v>2</v>
      </c>
      <c r="B2853" s="7">
        <v>1</v>
      </c>
      <c r="C2853" s="7" t="str">
        <f t="shared" si="88"/>
        <v>高等学校</v>
      </c>
      <c r="D2853" s="7" t="s">
        <v>6121</v>
      </c>
      <c r="E2853" s="8" t="s">
        <v>6122</v>
      </c>
      <c r="F2853" s="4" t="str">
        <f>IFERROR(IF(VALUE(LEFT($E2853,5))&gt;50000,"",_xlfn.XLOOKUP(IF(VALUE(LEFT($E2853,2))&gt;9,VALUE(LEFT($E2853,2)),"0"&amp;VALUE(LEFT($E2853,2))),Sheet1!$E:$E,Sheet1!$F:$F)),"")</f>
        <v>長野県</v>
      </c>
      <c r="G2853" s="4" t="str">
        <f t="shared" si="89"/>
        <v>公立</v>
      </c>
      <c r="H2853" s="7" t="str">
        <f>IF($D2853="上記以外の高等学校等",_xlfn.XLOOKUP(IF(VALUE(LEFT($E2853,2))&gt;10,VALUE(LEFT($E2853,2)),"0"&amp;VALUE(LEFT($E2853,2))),Sheet1!$E:$E,Sheet1!$F:$F)&amp;"所在の"&amp;$D2853,IF(OR($B2853=1,$B2853=2),$D2853&amp;$C2853,IF($B2853=3,$D2853&amp;"学校",IF($B2853=6,_xlfn.TEXTBEFORE($D2853,"高専")&amp;$C2853,IF($B2853=8,$C2853&amp;"（"&amp;$D2853&amp;"）",IF($B2853=9,$D2853,""))))))</f>
        <v>松代高等学校</v>
      </c>
    </row>
    <row r="2854" spans="1:8">
      <c r="A2854" s="4">
        <v>2</v>
      </c>
      <c r="B2854" s="7">
        <v>1</v>
      </c>
      <c r="C2854" s="7" t="str">
        <f t="shared" si="88"/>
        <v>高等学校</v>
      </c>
      <c r="D2854" s="7" t="s">
        <v>6119</v>
      </c>
      <c r="E2854" s="8" t="s">
        <v>6120</v>
      </c>
      <c r="F2854" s="4" t="str">
        <f>IFERROR(IF(VALUE(LEFT($E2854,5))&gt;50000,"",_xlfn.XLOOKUP(IF(VALUE(LEFT($E2854,2))&gt;9,VALUE(LEFT($E2854,2)),"0"&amp;VALUE(LEFT($E2854,2))),Sheet1!$E:$E,Sheet1!$F:$F)),"")</f>
        <v>長野県</v>
      </c>
      <c r="G2854" s="4" t="str">
        <f t="shared" si="89"/>
        <v>公立</v>
      </c>
      <c r="H2854" s="7" t="str">
        <f>IF($D2854="上記以外の高等学校等",_xlfn.XLOOKUP(IF(VALUE(LEFT($E2854,2))&gt;10,VALUE(LEFT($E2854,2)),"0"&amp;VALUE(LEFT($E2854,2))),Sheet1!$E:$E,Sheet1!$F:$F)&amp;"所在の"&amp;$D2854,IF(OR($B2854=1,$B2854=2),$D2854&amp;$C2854,IF($B2854=3,$D2854&amp;"学校",IF($B2854=6,_xlfn.TEXTBEFORE($D2854,"高専")&amp;$C2854,IF($B2854=8,$C2854&amp;"（"&amp;$D2854&amp;"）",IF($B2854=9,$D2854,""))))))</f>
        <v>屋代高等学校</v>
      </c>
    </row>
    <row r="2855" spans="1:8">
      <c r="A2855" s="4">
        <v>2</v>
      </c>
      <c r="B2855" s="7">
        <v>1</v>
      </c>
      <c r="C2855" s="7" t="str">
        <f t="shared" si="88"/>
        <v>高等学校</v>
      </c>
      <c r="D2855" s="7" t="s">
        <v>6117</v>
      </c>
      <c r="E2855" s="8" t="s">
        <v>6118</v>
      </c>
      <c r="F2855" s="4" t="str">
        <f>IFERROR(IF(VALUE(LEFT($E2855,5))&gt;50000,"",_xlfn.XLOOKUP(IF(VALUE(LEFT($E2855,2))&gt;9,VALUE(LEFT($E2855,2)),"0"&amp;VALUE(LEFT($E2855,2))),Sheet1!$E:$E,Sheet1!$F:$F)),"")</f>
        <v>長野県</v>
      </c>
      <c r="G2855" s="4" t="str">
        <f t="shared" si="89"/>
        <v>公立</v>
      </c>
      <c r="H2855" s="7" t="str">
        <f>IF($D2855="上記以外の高等学校等",_xlfn.XLOOKUP(IF(VALUE(LEFT($E2855,2))&gt;10,VALUE(LEFT($E2855,2)),"0"&amp;VALUE(LEFT($E2855,2))),Sheet1!$E:$E,Sheet1!$F:$F)&amp;"所在の"&amp;$D2855,IF(OR($B2855=1,$B2855=2),$D2855&amp;$C2855,IF($B2855=3,$D2855&amp;"学校",IF($B2855=6,_xlfn.TEXTBEFORE($D2855,"高専")&amp;$C2855,IF($B2855=8,$C2855&amp;"（"&amp;$D2855&amp;"）",IF($B2855=9,$D2855,""))))))</f>
        <v>屋代南高等学校</v>
      </c>
    </row>
    <row r="2856" spans="1:8">
      <c r="A2856" s="4">
        <v>2</v>
      </c>
      <c r="B2856" s="7">
        <v>1</v>
      </c>
      <c r="C2856" s="7" t="str">
        <f t="shared" si="88"/>
        <v>高等学校</v>
      </c>
      <c r="D2856" s="7" t="s">
        <v>6115</v>
      </c>
      <c r="E2856" s="8" t="s">
        <v>6116</v>
      </c>
      <c r="F2856" s="4" t="str">
        <f>IFERROR(IF(VALUE(LEFT($E2856,5))&gt;50000,"",_xlfn.XLOOKUP(IF(VALUE(LEFT($E2856,2))&gt;9,VALUE(LEFT($E2856,2)),"0"&amp;VALUE(LEFT($E2856,2))),Sheet1!$E:$E,Sheet1!$F:$F)),"")</f>
        <v>長野県</v>
      </c>
      <c r="G2856" s="4" t="str">
        <f t="shared" si="89"/>
        <v>公立</v>
      </c>
      <c r="H2856" s="7" t="str">
        <f>IF($D2856="上記以外の高等学校等",_xlfn.XLOOKUP(IF(VALUE(LEFT($E2856,2))&gt;10,VALUE(LEFT($E2856,2)),"0"&amp;VALUE(LEFT($E2856,2))),Sheet1!$E:$E,Sheet1!$F:$F)&amp;"所在の"&amp;$D2856,IF(OR($B2856=1,$B2856=2),$D2856&amp;$C2856,IF($B2856=3,$D2856&amp;"学校",IF($B2856=6,_xlfn.TEXTBEFORE($D2856,"高専")&amp;$C2856,IF($B2856=8,$C2856&amp;"（"&amp;$D2856&amp;"）",IF($B2856=9,$D2856,""))))))</f>
        <v>坂城高等学校</v>
      </c>
    </row>
    <row r="2857" spans="1:8">
      <c r="A2857" s="4">
        <v>2</v>
      </c>
      <c r="B2857" s="7">
        <v>1</v>
      </c>
      <c r="C2857" s="7" t="str">
        <f t="shared" si="88"/>
        <v>高等学校</v>
      </c>
      <c r="D2857" s="7" t="s">
        <v>6113</v>
      </c>
      <c r="E2857" s="8" t="s">
        <v>6114</v>
      </c>
      <c r="F2857" s="4" t="str">
        <f>IFERROR(IF(VALUE(LEFT($E2857,5))&gt;50000,"",_xlfn.XLOOKUP(IF(VALUE(LEFT($E2857,2))&gt;9,VALUE(LEFT($E2857,2)),"0"&amp;VALUE(LEFT($E2857,2))),Sheet1!$E:$E,Sheet1!$F:$F)),"")</f>
        <v>長野県</v>
      </c>
      <c r="G2857" s="4" t="str">
        <f t="shared" si="89"/>
        <v>公立</v>
      </c>
      <c r="H2857" s="7" t="str">
        <f>IF($D2857="上記以外の高等学校等",_xlfn.XLOOKUP(IF(VALUE(LEFT($E2857,2))&gt;10,VALUE(LEFT($E2857,2)),"0"&amp;VALUE(LEFT($E2857,2))),Sheet1!$E:$E,Sheet1!$F:$F)&amp;"所在の"&amp;$D2857,IF(OR($B2857=1,$B2857=2),$D2857&amp;$C2857,IF($B2857=3,$D2857&amp;"学校",IF($B2857=6,_xlfn.TEXTBEFORE($D2857,"高専")&amp;$C2857,IF($B2857=8,$C2857&amp;"（"&amp;$D2857&amp;"）",IF($B2857=9,$D2857,""))))))</f>
        <v>上田千曲高等学校</v>
      </c>
    </row>
    <row r="2858" spans="1:8">
      <c r="A2858" s="4">
        <v>2</v>
      </c>
      <c r="B2858" s="7">
        <v>1</v>
      </c>
      <c r="C2858" s="7" t="str">
        <f t="shared" si="88"/>
        <v>高等学校</v>
      </c>
      <c r="D2858" s="7" t="s">
        <v>6111</v>
      </c>
      <c r="E2858" s="8" t="s">
        <v>6112</v>
      </c>
      <c r="F2858" s="4" t="str">
        <f>IFERROR(IF(VALUE(LEFT($E2858,5))&gt;50000,"",_xlfn.XLOOKUP(IF(VALUE(LEFT($E2858,2))&gt;9,VALUE(LEFT($E2858,2)),"0"&amp;VALUE(LEFT($E2858,2))),Sheet1!$E:$E,Sheet1!$F:$F)),"")</f>
        <v>長野県</v>
      </c>
      <c r="G2858" s="4" t="str">
        <f t="shared" si="89"/>
        <v>公立</v>
      </c>
      <c r="H2858" s="7" t="str">
        <f>IF($D2858="上記以外の高等学校等",_xlfn.XLOOKUP(IF(VALUE(LEFT($E2858,2))&gt;10,VALUE(LEFT($E2858,2)),"0"&amp;VALUE(LEFT($E2858,2))),Sheet1!$E:$E,Sheet1!$F:$F)&amp;"所在の"&amp;$D2858,IF(OR($B2858=1,$B2858=2),$D2858&amp;$C2858,IF($B2858=3,$D2858&amp;"学校",IF($B2858=6,_xlfn.TEXTBEFORE($D2858,"高専")&amp;$C2858,IF($B2858=8,$C2858&amp;"（"&amp;$D2858&amp;"）",IF($B2858=9,$D2858,""))))))</f>
        <v>上田高等学校</v>
      </c>
    </row>
    <row r="2859" spans="1:8">
      <c r="A2859" s="4">
        <v>2</v>
      </c>
      <c r="B2859" s="7">
        <v>1</v>
      </c>
      <c r="C2859" s="7" t="str">
        <f t="shared" si="88"/>
        <v>高等学校</v>
      </c>
      <c r="D2859" s="7" t="s">
        <v>6109</v>
      </c>
      <c r="E2859" s="8" t="s">
        <v>6110</v>
      </c>
      <c r="F2859" s="4" t="str">
        <f>IFERROR(IF(VALUE(LEFT($E2859,5))&gt;50000,"",_xlfn.XLOOKUP(IF(VALUE(LEFT($E2859,2))&gt;9,VALUE(LEFT($E2859,2)),"0"&amp;VALUE(LEFT($E2859,2))),Sheet1!$E:$E,Sheet1!$F:$F)),"")</f>
        <v>長野県</v>
      </c>
      <c r="G2859" s="4" t="str">
        <f t="shared" si="89"/>
        <v>公立</v>
      </c>
      <c r="H2859" s="7" t="str">
        <f>IF($D2859="上記以外の高等学校等",_xlfn.XLOOKUP(IF(VALUE(LEFT($E2859,2))&gt;10,VALUE(LEFT($E2859,2)),"0"&amp;VALUE(LEFT($E2859,2))),Sheet1!$E:$E,Sheet1!$F:$F)&amp;"所在の"&amp;$D2859,IF(OR($B2859=1,$B2859=2),$D2859&amp;$C2859,IF($B2859=3,$D2859&amp;"学校",IF($B2859=6,_xlfn.TEXTBEFORE($D2859,"高専")&amp;$C2859,IF($B2859=8,$C2859&amp;"（"&amp;$D2859&amp;"）",IF($B2859=9,$D2859,""))))))</f>
        <v>上田染谷丘高等学校</v>
      </c>
    </row>
    <row r="2860" spans="1:8">
      <c r="A2860" s="4">
        <v>2</v>
      </c>
      <c r="B2860" s="7">
        <v>1</v>
      </c>
      <c r="C2860" s="7" t="str">
        <f t="shared" si="88"/>
        <v>高等学校</v>
      </c>
      <c r="D2860" s="7" t="s">
        <v>6107</v>
      </c>
      <c r="E2860" s="8" t="s">
        <v>6108</v>
      </c>
      <c r="F2860" s="4" t="str">
        <f>IFERROR(IF(VALUE(LEFT($E2860,5))&gt;50000,"",_xlfn.XLOOKUP(IF(VALUE(LEFT($E2860,2))&gt;9,VALUE(LEFT($E2860,2)),"0"&amp;VALUE(LEFT($E2860,2))),Sheet1!$E:$E,Sheet1!$F:$F)),"")</f>
        <v>長野県</v>
      </c>
      <c r="G2860" s="4" t="str">
        <f t="shared" si="89"/>
        <v>公立</v>
      </c>
      <c r="H2860" s="7" t="str">
        <f>IF($D2860="上記以外の高等学校等",_xlfn.XLOOKUP(IF(VALUE(LEFT($E2860,2))&gt;10,VALUE(LEFT($E2860,2)),"0"&amp;VALUE(LEFT($E2860,2))),Sheet1!$E:$E,Sheet1!$F:$F)&amp;"所在の"&amp;$D2860,IF(OR($B2860=1,$B2860=2),$D2860&amp;$C2860,IF($B2860=3,$D2860&amp;"学校",IF($B2860=6,_xlfn.TEXTBEFORE($D2860,"高専")&amp;$C2860,IF($B2860=8,$C2860&amp;"（"&amp;$D2860&amp;"）",IF($B2860=9,$D2860,""))))))</f>
        <v>上田東高等学校</v>
      </c>
    </row>
    <row r="2861" spans="1:8">
      <c r="A2861" s="4">
        <v>2</v>
      </c>
      <c r="B2861" s="7">
        <v>1</v>
      </c>
      <c r="C2861" s="7" t="str">
        <f t="shared" si="88"/>
        <v>高等学校</v>
      </c>
      <c r="D2861" s="7" t="s">
        <v>6105</v>
      </c>
      <c r="E2861" s="8" t="s">
        <v>6106</v>
      </c>
      <c r="F2861" s="4" t="str">
        <f>IFERROR(IF(VALUE(LEFT($E2861,5))&gt;50000,"",_xlfn.XLOOKUP(IF(VALUE(LEFT($E2861,2))&gt;9,VALUE(LEFT($E2861,2)),"0"&amp;VALUE(LEFT($E2861,2))),Sheet1!$E:$E,Sheet1!$F:$F)),"")</f>
        <v>長野県</v>
      </c>
      <c r="G2861" s="4" t="str">
        <f t="shared" si="89"/>
        <v>公立</v>
      </c>
      <c r="H2861" s="7" t="str">
        <f>IF($D2861="上記以外の高等学校等",_xlfn.XLOOKUP(IF(VALUE(LEFT($E2861,2))&gt;10,VALUE(LEFT($E2861,2)),"0"&amp;VALUE(LEFT($E2861,2))),Sheet1!$E:$E,Sheet1!$F:$F)&amp;"所在の"&amp;$D2861,IF(OR($B2861=1,$B2861=2),$D2861&amp;$C2861,IF($B2861=3,$D2861&amp;"学校",IF($B2861=6,_xlfn.TEXTBEFORE($D2861,"高専")&amp;$C2861,IF($B2861=8,$C2861&amp;"（"&amp;$D2861&amp;"）",IF($B2861=9,$D2861,""))))))</f>
        <v>丸子修学館高等学校</v>
      </c>
    </row>
    <row r="2862" spans="1:8">
      <c r="A2862" s="4">
        <v>2</v>
      </c>
      <c r="B2862" s="7">
        <v>1</v>
      </c>
      <c r="C2862" s="7" t="str">
        <f t="shared" si="88"/>
        <v>高等学校</v>
      </c>
      <c r="D2862" s="7" t="s">
        <v>6103</v>
      </c>
      <c r="E2862" s="8" t="s">
        <v>6104</v>
      </c>
      <c r="F2862" s="4" t="str">
        <f>IFERROR(IF(VALUE(LEFT($E2862,5))&gt;50000,"",_xlfn.XLOOKUP(IF(VALUE(LEFT($E2862,2))&gt;9,VALUE(LEFT($E2862,2)),"0"&amp;VALUE(LEFT($E2862,2))),Sheet1!$E:$E,Sheet1!$F:$F)),"")</f>
        <v>長野県</v>
      </c>
      <c r="G2862" s="4" t="str">
        <f t="shared" si="89"/>
        <v>公立</v>
      </c>
      <c r="H2862" s="7" t="str">
        <f>IF($D2862="上記以外の高等学校等",_xlfn.XLOOKUP(IF(VALUE(LEFT($E2862,2))&gt;10,VALUE(LEFT($E2862,2)),"0"&amp;VALUE(LEFT($E2862,2))),Sheet1!$E:$E,Sheet1!$F:$F)&amp;"所在の"&amp;$D2862,IF(OR($B2862=1,$B2862=2),$D2862&amp;$C2862,IF($B2862=3,$D2862&amp;"学校",IF($B2862=6,_xlfn.TEXTBEFORE($D2862,"高専")&amp;$C2862,IF($B2862=8,$C2862&amp;"（"&amp;$D2862&amp;"）",IF($B2862=9,$D2862,""))))))</f>
        <v>東御清翔高等学校</v>
      </c>
    </row>
    <row r="2863" spans="1:8">
      <c r="A2863" s="4">
        <v>2</v>
      </c>
      <c r="B2863" s="7">
        <v>1</v>
      </c>
      <c r="C2863" s="7" t="str">
        <f t="shared" si="88"/>
        <v>高等学校</v>
      </c>
      <c r="D2863" s="7" t="s">
        <v>6101</v>
      </c>
      <c r="E2863" s="8" t="s">
        <v>6102</v>
      </c>
      <c r="F2863" s="4" t="str">
        <f>IFERROR(IF(VALUE(LEFT($E2863,5))&gt;50000,"",_xlfn.XLOOKUP(IF(VALUE(LEFT($E2863,2))&gt;9,VALUE(LEFT($E2863,2)),"0"&amp;VALUE(LEFT($E2863,2))),Sheet1!$E:$E,Sheet1!$F:$F)),"")</f>
        <v>長野県</v>
      </c>
      <c r="G2863" s="4" t="str">
        <f t="shared" si="89"/>
        <v>公立</v>
      </c>
      <c r="H2863" s="7" t="str">
        <f>IF($D2863="上記以外の高等学校等",_xlfn.XLOOKUP(IF(VALUE(LEFT($E2863,2))&gt;10,VALUE(LEFT($E2863,2)),"0"&amp;VALUE(LEFT($E2863,2))),Sheet1!$E:$E,Sheet1!$F:$F)&amp;"所在の"&amp;$D2863,IF(OR($B2863=1,$B2863=2),$D2863&amp;$C2863,IF($B2863=3,$D2863&amp;"学校",IF($B2863=6,_xlfn.TEXTBEFORE($D2863,"高専")&amp;$C2863,IF($B2863=8,$C2863&amp;"（"&amp;$D2863&amp;"）",IF($B2863=9,$D2863,""))))))</f>
        <v>蓼科高等学校</v>
      </c>
    </row>
    <row r="2864" spans="1:8">
      <c r="A2864" s="4">
        <v>2</v>
      </c>
      <c r="B2864" s="7">
        <v>1</v>
      </c>
      <c r="C2864" s="7" t="str">
        <f t="shared" si="88"/>
        <v>高等学校</v>
      </c>
      <c r="D2864" s="7" t="s">
        <v>6099</v>
      </c>
      <c r="E2864" s="8" t="s">
        <v>6100</v>
      </c>
      <c r="F2864" s="4" t="str">
        <f>IFERROR(IF(VALUE(LEFT($E2864,5))&gt;50000,"",_xlfn.XLOOKUP(IF(VALUE(LEFT($E2864,2))&gt;9,VALUE(LEFT($E2864,2)),"0"&amp;VALUE(LEFT($E2864,2))),Sheet1!$E:$E,Sheet1!$F:$F)),"")</f>
        <v>長野県</v>
      </c>
      <c r="G2864" s="4" t="str">
        <f t="shared" si="89"/>
        <v>公立</v>
      </c>
      <c r="H2864" s="7" t="str">
        <f>IF($D2864="上記以外の高等学校等",_xlfn.XLOOKUP(IF(VALUE(LEFT($E2864,2))&gt;10,VALUE(LEFT($E2864,2)),"0"&amp;VALUE(LEFT($E2864,2))),Sheet1!$E:$E,Sheet1!$F:$F)&amp;"所在の"&amp;$D2864,IF(OR($B2864=1,$B2864=2),$D2864&amp;$C2864,IF($B2864=3,$D2864&amp;"学校",IF($B2864=6,_xlfn.TEXTBEFORE($D2864,"高専")&amp;$C2864,IF($B2864=8,$C2864&amp;"（"&amp;$D2864&amp;"）",IF($B2864=9,$D2864,""))))))</f>
        <v>軽井沢高等学校</v>
      </c>
    </row>
    <row r="2865" spans="1:8">
      <c r="A2865" s="4">
        <v>2</v>
      </c>
      <c r="B2865" s="7">
        <v>1</v>
      </c>
      <c r="C2865" s="7" t="str">
        <f t="shared" si="88"/>
        <v>高等学校</v>
      </c>
      <c r="D2865" s="7" t="s">
        <v>6097</v>
      </c>
      <c r="E2865" s="8" t="s">
        <v>6098</v>
      </c>
      <c r="F2865" s="4" t="str">
        <f>IFERROR(IF(VALUE(LEFT($E2865,5))&gt;50000,"",_xlfn.XLOOKUP(IF(VALUE(LEFT($E2865,2))&gt;9,VALUE(LEFT($E2865,2)),"0"&amp;VALUE(LEFT($E2865,2))),Sheet1!$E:$E,Sheet1!$F:$F)),"")</f>
        <v>長野県</v>
      </c>
      <c r="G2865" s="4" t="str">
        <f t="shared" si="89"/>
        <v>公立</v>
      </c>
      <c r="H2865" s="7" t="str">
        <f>IF($D2865="上記以外の高等学校等",_xlfn.XLOOKUP(IF(VALUE(LEFT($E2865,2))&gt;10,VALUE(LEFT($E2865,2)),"0"&amp;VALUE(LEFT($E2865,2))),Sheet1!$E:$E,Sheet1!$F:$F)&amp;"所在の"&amp;$D2865,IF(OR($B2865=1,$B2865=2),$D2865&amp;$C2865,IF($B2865=3,$D2865&amp;"学校",IF($B2865=6,_xlfn.TEXTBEFORE($D2865,"高専")&amp;$C2865,IF($B2865=8,$C2865&amp;"（"&amp;$D2865&amp;"）",IF($B2865=9,$D2865,""))))))</f>
        <v>岩村田高等学校</v>
      </c>
    </row>
    <row r="2866" spans="1:8">
      <c r="A2866" s="4">
        <v>2</v>
      </c>
      <c r="B2866" s="7">
        <v>1</v>
      </c>
      <c r="C2866" s="7" t="str">
        <f t="shared" si="88"/>
        <v>高等学校</v>
      </c>
      <c r="D2866" s="7" t="s">
        <v>6095</v>
      </c>
      <c r="E2866" s="8" t="s">
        <v>6096</v>
      </c>
      <c r="F2866" s="4" t="str">
        <f>IFERROR(IF(VALUE(LEFT($E2866,5))&gt;50000,"",_xlfn.XLOOKUP(IF(VALUE(LEFT($E2866,2))&gt;9,VALUE(LEFT($E2866,2)),"0"&amp;VALUE(LEFT($E2866,2))),Sheet1!$E:$E,Sheet1!$F:$F)),"")</f>
        <v>長野県</v>
      </c>
      <c r="G2866" s="4" t="str">
        <f t="shared" si="89"/>
        <v>公立</v>
      </c>
      <c r="H2866" s="7" t="str">
        <f>IF($D2866="上記以外の高等学校等",_xlfn.XLOOKUP(IF(VALUE(LEFT($E2866,2))&gt;10,VALUE(LEFT($E2866,2)),"0"&amp;VALUE(LEFT($E2866,2))),Sheet1!$E:$E,Sheet1!$F:$F)&amp;"所在の"&amp;$D2866,IF(OR($B2866=1,$B2866=2),$D2866&amp;$C2866,IF($B2866=3,$D2866&amp;"学校",IF($B2866=6,_xlfn.TEXTBEFORE($D2866,"高専")&amp;$C2866,IF($B2866=8,$C2866&amp;"（"&amp;$D2866&amp;"）",IF($B2866=9,$D2866,""))))))</f>
        <v>野沢北高等学校</v>
      </c>
    </row>
    <row r="2867" spans="1:8">
      <c r="A2867" s="4">
        <v>2</v>
      </c>
      <c r="B2867" s="7">
        <v>1</v>
      </c>
      <c r="C2867" s="7" t="str">
        <f t="shared" si="88"/>
        <v>高等学校</v>
      </c>
      <c r="D2867" s="7" t="s">
        <v>6093</v>
      </c>
      <c r="E2867" s="8" t="s">
        <v>6094</v>
      </c>
      <c r="F2867" s="4" t="str">
        <f>IFERROR(IF(VALUE(LEFT($E2867,5))&gt;50000,"",_xlfn.XLOOKUP(IF(VALUE(LEFT($E2867,2))&gt;9,VALUE(LEFT($E2867,2)),"0"&amp;VALUE(LEFT($E2867,2))),Sheet1!$E:$E,Sheet1!$F:$F)),"")</f>
        <v>長野県</v>
      </c>
      <c r="G2867" s="4" t="str">
        <f t="shared" si="89"/>
        <v>公立</v>
      </c>
      <c r="H2867" s="7" t="str">
        <f>IF($D2867="上記以外の高等学校等",_xlfn.XLOOKUP(IF(VALUE(LEFT($E2867,2))&gt;10,VALUE(LEFT($E2867,2)),"0"&amp;VALUE(LEFT($E2867,2))),Sheet1!$E:$E,Sheet1!$F:$F)&amp;"所在の"&amp;$D2867,IF(OR($B2867=1,$B2867=2),$D2867&amp;$C2867,IF($B2867=3,$D2867&amp;"学校",IF($B2867=6,_xlfn.TEXTBEFORE($D2867,"高専")&amp;$C2867,IF($B2867=8,$C2867&amp;"（"&amp;$D2867&amp;"）",IF($B2867=9,$D2867,""))))))</f>
        <v>野沢南高等学校</v>
      </c>
    </row>
    <row r="2868" spans="1:8">
      <c r="A2868" s="4">
        <v>2</v>
      </c>
      <c r="B2868" s="7">
        <v>1</v>
      </c>
      <c r="C2868" s="7" t="str">
        <f t="shared" si="88"/>
        <v>高等学校</v>
      </c>
      <c r="D2868" s="7" t="s">
        <v>6091</v>
      </c>
      <c r="E2868" s="8" t="s">
        <v>6092</v>
      </c>
      <c r="F2868" s="4" t="str">
        <f>IFERROR(IF(VALUE(LEFT($E2868,5))&gt;50000,"",_xlfn.XLOOKUP(IF(VALUE(LEFT($E2868,2))&gt;9,VALUE(LEFT($E2868,2)),"0"&amp;VALUE(LEFT($E2868,2))),Sheet1!$E:$E,Sheet1!$F:$F)),"")</f>
        <v>長野県</v>
      </c>
      <c r="G2868" s="4" t="str">
        <f t="shared" si="89"/>
        <v>公立</v>
      </c>
      <c r="H2868" s="7" t="str">
        <f>IF($D2868="上記以外の高等学校等",_xlfn.XLOOKUP(IF(VALUE(LEFT($E2868,2))&gt;10,VALUE(LEFT($E2868,2)),"0"&amp;VALUE(LEFT($E2868,2))),Sheet1!$E:$E,Sheet1!$F:$F)&amp;"所在の"&amp;$D2868,IF(OR($B2868=1,$B2868=2),$D2868&amp;$C2868,IF($B2868=3,$D2868&amp;"学校",IF($B2868=6,_xlfn.TEXTBEFORE($D2868,"高専")&amp;$C2868,IF($B2868=8,$C2868&amp;"（"&amp;$D2868&amp;"）",IF($B2868=9,$D2868,""))))))</f>
        <v>小海高等学校</v>
      </c>
    </row>
    <row r="2869" spans="1:8">
      <c r="A2869" s="4">
        <v>2</v>
      </c>
      <c r="B2869" s="7">
        <v>1</v>
      </c>
      <c r="C2869" s="7" t="str">
        <f t="shared" si="88"/>
        <v>高等学校</v>
      </c>
      <c r="D2869" s="7" t="s">
        <v>6089</v>
      </c>
      <c r="E2869" s="8" t="s">
        <v>6090</v>
      </c>
      <c r="F2869" s="4" t="str">
        <f>IFERROR(IF(VALUE(LEFT($E2869,5))&gt;50000,"",_xlfn.XLOOKUP(IF(VALUE(LEFT($E2869,2))&gt;9,VALUE(LEFT($E2869,2)),"0"&amp;VALUE(LEFT($E2869,2))),Sheet1!$E:$E,Sheet1!$F:$F)),"")</f>
        <v>長野県</v>
      </c>
      <c r="G2869" s="4" t="str">
        <f t="shared" si="89"/>
        <v>公立</v>
      </c>
      <c r="H2869" s="7" t="str">
        <f>IF($D2869="上記以外の高等学校等",_xlfn.XLOOKUP(IF(VALUE(LEFT($E2869,2))&gt;10,VALUE(LEFT($E2869,2)),"0"&amp;VALUE(LEFT($E2869,2))),Sheet1!$E:$E,Sheet1!$F:$F)&amp;"所在の"&amp;$D2869,IF(OR($B2869=1,$B2869=2),$D2869&amp;$C2869,IF($B2869=3,$D2869&amp;"学校",IF($B2869=6,_xlfn.TEXTBEFORE($D2869,"高専")&amp;$C2869,IF($B2869=8,$C2869&amp;"（"&amp;$D2869&amp;"）",IF($B2869=9,$D2869,""))))))</f>
        <v>富士見高等学校</v>
      </c>
    </row>
    <row r="2870" spans="1:8">
      <c r="A2870" s="4">
        <v>2</v>
      </c>
      <c r="B2870" s="7">
        <v>1</v>
      </c>
      <c r="C2870" s="7" t="str">
        <f t="shared" si="88"/>
        <v>高等学校</v>
      </c>
      <c r="D2870" s="7" t="s">
        <v>6087</v>
      </c>
      <c r="E2870" s="8" t="s">
        <v>6088</v>
      </c>
      <c r="F2870" s="4" t="str">
        <f>IFERROR(IF(VALUE(LEFT($E2870,5))&gt;50000,"",_xlfn.XLOOKUP(IF(VALUE(LEFT($E2870,2))&gt;9,VALUE(LEFT($E2870,2)),"0"&amp;VALUE(LEFT($E2870,2))),Sheet1!$E:$E,Sheet1!$F:$F)),"")</f>
        <v>長野県</v>
      </c>
      <c r="G2870" s="4" t="str">
        <f t="shared" si="89"/>
        <v>公立</v>
      </c>
      <c r="H2870" s="7" t="str">
        <f>IF($D2870="上記以外の高等学校等",_xlfn.XLOOKUP(IF(VALUE(LEFT($E2870,2))&gt;10,VALUE(LEFT($E2870,2)),"0"&amp;VALUE(LEFT($E2870,2))),Sheet1!$E:$E,Sheet1!$F:$F)&amp;"所在の"&amp;$D2870,IF(OR($B2870=1,$B2870=2),$D2870&amp;$C2870,IF($B2870=3,$D2870&amp;"学校",IF($B2870=6,_xlfn.TEXTBEFORE($D2870,"高専")&amp;$C2870,IF($B2870=8,$C2870&amp;"（"&amp;$D2870&amp;"）",IF($B2870=9,$D2870,""))))))</f>
        <v>茅野高等学校</v>
      </c>
    </row>
    <row r="2871" spans="1:8">
      <c r="A2871" s="4">
        <v>2</v>
      </c>
      <c r="B2871" s="7">
        <v>1</v>
      </c>
      <c r="C2871" s="7" t="str">
        <f t="shared" si="88"/>
        <v>高等学校</v>
      </c>
      <c r="D2871" s="7" t="s">
        <v>6085</v>
      </c>
      <c r="E2871" s="8" t="s">
        <v>6086</v>
      </c>
      <c r="F2871" s="4" t="str">
        <f>IFERROR(IF(VALUE(LEFT($E2871,5))&gt;50000,"",_xlfn.XLOOKUP(IF(VALUE(LEFT($E2871,2))&gt;9,VALUE(LEFT($E2871,2)),"0"&amp;VALUE(LEFT($E2871,2))),Sheet1!$E:$E,Sheet1!$F:$F)),"")</f>
        <v>長野県</v>
      </c>
      <c r="G2871" s="4" t="str">
        <f t="shared" si="89"/>
        <v>公立</v>
      </c>
      <c r="H2871" s="7" t="str">
        <f>IF($D2871="上記以外の高等学校等",_xlfn.XLOOKUP(IF(VALUE(LEFT($E2871,2))&gt;10,VALUE(LEFT($E2871,2)),"0"&amp;VALUE(LEFT($E2871,2))),Sheet1!$E:$E,Sheet1!$F:$F)&amp;"所在の"&amp;$D2871,IF(OR($B2871=1,$B2871=2),$D2871&amp;$C2871,IF($B2871=3,$D2871&amp;"学校",IF($B2871=6,_xlfn.TEXTBEFORE($D2871,"高専")&amp;$C2871,IF($B2871=8,$C2871&amp;"（"&amp;$D2871&amp;"）",IF($B2871=9,$D2871,""))))))</f>
        <v>諏訪実業高等学校</v>
      </c>
    </row>
    <row r="2872" spans="1:8">
      <c r="A2872" s="4">
        <v>2</v>
      </c>
      <c r="B2872" s="7">
        <v>1</v>
      </c>
      <c r="C2872" s="7" t="str">
        <f t="shared" si="88"/>
        <v>高等学校</v>
      </c>
      <c r="D2872" s="7" t="s">
        <v>6083</v>
      </c>
      <c r="E2872" s="8" t="s">
        <v>6084</v>
      </c>
      <c r="F2872" s="4" t="str">
        <f>IFERROR(IF(VALUE(LEFT($E2872,5))&gt;50000,"",_xlfn.XLOOKUP(IF(VALUE(LEFT($E2872,2))&gt;9,VALUE(LEFT($E2872,2)),"0"&amp;VALUE(LEFT($E2872,2))),Sheet1!$E:$E,Sheet1!$F:$F)),"")</f>
        <v>長野県</v>
      </c>
      <c r="G2872" s="4" t="str">
        <f t="shared" si="89"/>
        <v>公立</v>
      </c>
      <c r="H2872" s="7" t="str">
        <f>IF($D2872="上記以外の高等学校等",_xlfn.XLOOKUP(IF(VALUE(LEFT($E2872,2))&gt;10,VALUE(LEFT($E2872,2)),"0"&amp;VALUE(LEFT($E2872,2))),Sheet1!$E:$E,Sheet1!$F:$F)&amp;"所在の"&amp;$D2872,IF(OR($B2872=1,$B2872=2),$D2872&amp;$C2872,IF($B2872=3,$D2872&amp;"学校",IF($B2872=6,_xlfn.TEXTBEFORE($D2872,"高専")&amp;$C2872,IF($B2872=8,$C2872&amp;"（"&amp;$D2872&amp;"）",IF($B2872=9,$D2872,""))))))</f>
        <v>諏訪清陵高等学校</v>
      </c>
    </row>
    <row r="2873" spans="1:8">
      <c r="A2873" s="4">
        <v>2</v>
      </c>
      <c r="B2873" s="7">
        <v>1</v>
      </c>
      <c r="C2873" s="7" t="str">
        <f t="shared" si="88"/>
        <v>高等学校</v>
      </c>
      <c r="D2873" s="7" t="s">
        <v>6081</v>
      </c>
      <c r="E2873" s="8" t="s">
        <v>6082</v>
      </c>
      <c r="F2873" s="4" t="str">
        <f>IFERROR(IF(VALUE(LEFT($E2873,5))&gt;50000,"",_xlfn.XLOOKUP(IF(VALUE(LEFT($E2873,2))&gt;9,VALUE(LEFT($E2873,2)),"0"&amp;VALUE(LEFT($E2873,2))),Sheet1!$E:$E,Sheet1!$F:$F)),"")</f>
        <v>長野県</v>
      </c>
      <c r="G2873" s="4" t="str">
        <f t="shared" si="89"/>
        <v>公立</v>
      </c>
      <c r="H2873" s="7" t="str">
        <f>IF($D2873="上記以外の高等学校等",_xlfn.XLOOKUP(IF(VALUE(LEFT($E2873,2))&gt;10,VALUE(LEFT($E2873,2)),"0"&amp;VALUE(LEFT($E2873,2))),Sheet1!$E:$E,Sheet1!$F:$F)&amp;"所在の"&amp;$D2873,IF(OR($B2873=1,$B2873=2),$D2873&amp;$C2873,IF($B2873=3,$D2873&amp;"学校",IF($B2873=6,_xlfn.TEXTBEFORE($D2873,"高専")&amp;$C2873,IF($B2873=8,$C2873&amp;"（"&amp;$D2873&amp;"）",IF($B2873=9,$D2873,""))))))</f>
        <v>諏訪二葉高等学校</v>
      </c>
    </row>
    <row r="2874" spans="1:8">
      <c r="A2874" s="4">
        <v>2</v>
      </c>
      <c r="B2874" s="7">
        <v>1</v>
      </c>
      <c r="C2874" s="7" t="str">
        <f t="shared" si="88"/>
        <v>高等学校</v>
      </c>
      <c r="D2874" s="7" t="s">
        <v>6079</v>
      </c>
      <c r="E2874" s="8" t="s">
        <v>6080</v>
      </c>
      <c r="F2874" s="4" t="str">
        <f>IFERROR(IF(VALUE(LEFT($E2874,5))&gt;50000,"",_xlfn.XLOOKUP(IF(VALUE(LEFT($E2874,2))&gt;9,VALUE(LEFT($E2874,2)),"0"&amp;VALUE(LEFT($E2874,2))),Sheet1!$E:$E,Sheet1!$F:$F)),"")</f>
        <v>長野県</v>
      </c>
      <c r="G2874" s="4" t="str">
        <f t="shared" si="89"/>
        <v>公立</v>
      </c>
      <c r="H2874" s="7" t="str">
        <f>IF($D2874="上記以外の高等学校等",_xlfn.XLOOKUP(IF(VALUE(LEFT($E2874,2))&gt;10,VALUE(LEFT($E2874,2)),"0"&amp;VALUE(LEFT($E2874,2))),Sheet1!$E:$E,Sheet1!$F:$F)&amp;"所在の"&amp;$D2874,IF(OR($B2874=1,$B2874=2),$D2874&amp;$C2874,IF($B2874=3,$D2874&amp;"学校",IF($B2874=6,_xlfn.TEXTBEFORE($D2874,"高専")&amp;$C2874,IF($B2874=8,$C2874&amp;"（"&amp;$D2874&amp;"）",IF($B2874=9,$D2874,""))))))</f>
        <v>岡谷東高等学校</v>
      </c>
    </row>
    <row r="2875" spans="1:8">
      <c r="A2875" s="4">
        <v>2</v>
      </c>
      <c r="B2875" s="7">
        <v>1</v>
      </c>
      <c r="C2875" s="7" t="str">
        <f t="shared" si="88"/>
        <v>高等学校</v>
      </c>
      <c r="D2875" s="7" t="s">
        <v>6077</v>
      </c>
      <c r="E2875" s="8" t="s">
        <v>6078</v>
      </c>
      <c r="F2875" s="4" t="str">
        <f>IFERROR(IF(VALUE(LEFT($E2875,5))&gt;50000,"",_xlfn.XLOOKUP(IF(VALUE(LEFT($E2875,2))&gt;9,VALUE(LEFT($E2875,2)),"0"&amp;VALUE(LEFT($E2875,2))),Sheet1!$E:$E,Sheet1!$F:$F)),"")</f>
        <v>長野県</v>
      </c>
      <c r="G2875" s="4" t="str">
        <f t="shared" si="89"/>
        <v>公立</v>
      </c>
      <c r="H2875" s="7" t="str">
        <f>IF($D2875="上記以外の高等学校等",_xlfn.XLOOKUP(IF(VALUE(LEFT($E2875,2))&gt;10,VALUE(LEFT($E2875,2)),"0"&amp;VALUE(LEFT($E2875,2))),Sheet1!$E:$E,Sheet1!$F:$F)&amp;"所在の"&amp;$D2875,IF(OR($B2875=1,$B2875=2),$D2875&amp;$C2875,IF($B2875=3,$D2875&amp;"学校",IF($B2875=6,_xlfn.TEXTBEFORE($D2875,"高専")&amp;$C2875,IF($B2875=8,$C2875&amp;"（"&amp;$D2875&amp;"）",IF($B2875=9,$D2875,""))))))</f>
        <v>岡谷南高等学校</v>
      </c>
    </row>
    <row r="2876" spans="1:8">
      <c r="A2876" s="4">
        <v>2</v>
      </c>
      <c r="B2876" s="7">
        <v>1</v>
      </c>
      <c r="C2876" s="7" t="str">
        <f t="shared" si="88"/>
        <v>高等学校</v>
      </c>
      <c r="D2876" s="7" t="s">
        <v>6075</v>
      </c>
      <c r="E2876" s="8" t="s">
        <v>6076</v>
      </c>
      <c r="F2876" s="4" t="str">
        <f>IFERROR(IF(VALUE(LEFT($E2876,5))&gt;50000,"",_xlfn.XLOOKUP(IF(VALUE(LEFT($E2876,2))&gt;9,VALUE(LEFT($E2876,2)),"0"&amp;VALUE(LEFT($E2876,2))),Sheet1!$E:$E,Sheet1!$F:$F)),"")</f>
        <v>長野県</v>
      </c>
      <c r="G2876" s="4" t="str">
        <f t="shared" si="89"/>
        <v>公立</v>
      </c>
      <c r="H2876" s="7" t="str">
        <f>IF($D2876="上記以外の高等学校等",_xlfn.XLOOKUP(IF(VALUE(LEFT($E2876,2))&gt;10,VALUE(LEFT($E2876,2)),"0"&amp;VALUE(LEFT($E2876,2))),Sheet1!$E:$E,Sheet1!$F:$F)&amp;"所在の"&amp;$D2876,IF(OR($B2876=1,$B2876=2),$D2876&amp;$C2876,IF($B2876=3,$D2876&amp;"学校",IF($B2876=6,_xlfn.TEXTBEFORE($D2876,"高専")&amp;$C2876,IF($B2876=8,$C2876&amp;"（"&amp;$D2876&amp;"）",IF($B2876=9,$D2876,""))))))</f>
        <v>岡谷工業高等学校</v>
      </c>
    </row>
    <row r="2877" spans="1:8">
      <c r="A2877" s="4">
        <v>2</v>
      </c>
      <c r="B2877" s="7">
        <v>1</v>
      </c>
      <c r="C2877" s="7" t="str">
        <f t="shared" si="88"/>
        <v>高等学校</v>
      </c>
      <c r="D2877" s="7" t="s">
        <v>6073</v>
      </c>
      <c r="E2877" s="8" t="s">
        <v>6074</v>
      </c>
      <c r="F2877" s="4" t="str">
        <f>IFERROR(IF(VALUE(LEFT($E2877,5))&gt;50000,"",_xlfn.XLOOKUP(IF(VALUE(LEFT($E2877,2))&gt;9,VALUE(LEFT($E2877,2)),"0"&amp;VALUE(LEFT($E2877,2))),Sheet1!$E:$E,Sheet1!$F:$F)),"")</f>
        <v>長野県</v>
      </c>
      <c r="G2877" s="4" t="str">
        <f t="shared" si="89"/>
        <v>公立</v>
      </c>
      <c r="H2877" s="7" t="str">
        <f>IF($D2877="上記以外の高等学校等",_xlfn.XLOOKUP(IF(VALUE(LEFT($E2877,2))&gt;10,VALUE(LEFT($E2877,2)),"0"&amp;VALUE(LEFT($E2877,2))),Sheet1!$E:$E,Sheet1!$F:$F)&amp;"所在の"&amp;$D2877,IF(OR($B2877=1,$B2877=2),$D2877&amp;$C2877,IF($B2877=3,$D2877&amp;"学校",IF($B2877=6,_xlfn.TEXTBEFORE($D2877,"高専")&amp;$C2877,IF($B2877=8,$C2877&amp;"（"&amp;$D2877&amp;"）",IF($B2877=9,$D2877,""))))))</f>
        <v>辰野高等学校</v>
      </c>
    </row>
    <row r="2878" spans="1:8">
      <c r="A2878" s="4">
        <v>2</v>
      </c>
      <c r="B2878" s="7">
        <v>1</v>
      </c>
      <c r="C2878" s="7" t="str">
        <f t="shared" si="88"/>
        <v>高等学校</v>
      </c>
      <c r="D2878" s="7" t="s">
        <v>6071</v>
      </c>
      <c r="E2878" s="8" t="s">
        <v>6072</v>
      </c>
      <c r="F2878" s="4" t="str">
        <f>IFERROR(IF(VALUE(LEFT($E2878,5))&gt;50000,"",_xlfn.XLOOKUP(IF(VALUE(LEFT($E2878,2))&gt;9,VALUE(LEFT($E2878,2)),"0"&amp;VALUE(LEFT($E2878,2))),Sheet1!$E:$E,Sheet1!$F:$F)),"")</f>
        <v>長野県</v>
      </c>
      <c r="G2878" s="4" t="str">
        <f t="shared" si="89"/>
        <v>公立</v>
      </c>
      <c r="H2878" s="7" t="str">
        <f>IF($D2878="上記以外の高等学校等",_xlfn.XLOOKUP(IF(VALUE(LEFT($E2878,2))&gt;10,VALUE(LEFT($E2878,2)),"0"&amp;VALUE(LEFT($E2878,2))),Sheet1!$E:$E,Sheet1!$F:$F)&amp;"所在の"&amp;$D2878,IF(OR($B2878=1,$B2878=2),$D2878&amp;$C2878,IF($B2878=3,$D2878&amp;"学校",IF($B2878=6,_xlfn.TEXTBEFORE($D2878,"高専")&amp;$C2878,IF($B2878=8,$C2878&amp;"（"&amp;$D2878&amp;"）",IF($B2878=9,$D2878,""))))))</f>
        <v>箕輪進修高等学校</v>
      </c>
    </row>
    <row r="2879" spans="1:8">
      <c r="A2879" s="4">
        <v>2</v>
      </c>
      <c r="B2879" s="7">
        <v>1</v>
      </c>
      <c r="C2879" s="7" t="str">
        <f t="shared" si="88"/>
        <v>高等学校</v>
      </c>
      <c r="D2879" s="7" t="s">
        <v>6069</v>
      </c>
      <c r="E2879" s="8" t="s">
        <v>6070</v>
      </c>
      <c r="F2879" s="4" t="str">
        <f>IFERROR(IF(VALUE(LEFT($E2879,5))&gt;50000,"",_xlfn.XLOOKUP(IF(VALUE(LEFT($E2879,2))&gt;9,VALUE(LEFT($E2879,2)),"0"&amp;VALUE(LEFT($E2879,2))),Sheet1!$E:$E,Sheet1!$F:$F)),"")</f>
        <v>長野県</v>
      </c>
      <c r="G2879" s="4" t="str">
        <f t="shared" si="89"/>
        <v>公立</v>
      </c>
      <c r="H2879" s="7" t="str">
        <f>IF($D2879="上記以外の高等学校等",_xlfn.XLOOKUP(IF(VALUE(LEFT($E2879,2))&gt;10,VALUE(LEFT($E2879,2)),"0"&amp;VALUE(LEFT($E2879,2))),Sheet1!$E:$E,Sheet1!$F:$F)&amp;"所在の"&amp;$D2879,IF(OR($B2879=1,$B2879=2),$D2879&amp;$C2879,IF($B2879=3,$D2879&amp;"学校",IF($B2879=6,_xlfn.TEXTBEFORE($D2879,"高専")&amp;$C2879,IF($B2879=8,$C2879&amp;"（"&amp;$D2879&amp;"）",IF($B2879=9,$D2879,""))))))</f>
        <v>上伊那農業高等学校</v>
      </c>
    </row>
    <row r="2880" spans="1:8">
      <c r="A2880" s="4">
        <v>2</v>
      </c>
      <c r="B2880" s="7">
        <v>1</v>
      </c>
      <c r="C2880" s="7" t="str">
        <f t="shared" si="88"/>
        <v>高等学校</v>
      </c>
      <c r="D2880" s="7" t="s">
        <v>6067</v>
      </c>
      <c r="E2880" s="8" t="s">
        <v>6068</v>
      </c>
      <c r="F2880" s="4" t="str">
        <f>IFERROR(IF(VALUE(LEFT($E2880,5))&gt;50000,"",_xlfn.XLOOKUP(IF(VALUE(LEFT($E2880,2))&gt;9,VALUE(LEFT($E2880,2)),"0"&amp;VALUE(LEFT($E2880,2))),Sheet1!$E:$E,Sheet1!$F:$F)),"")</f>
        <v>長野県</v>
      </c>
      <c r="G2880" s="4" t="str">
        <f t="shared" si="89"/>
        <v>公立</v>
      </c>
      <c r="H2880" s="7" t="str">
        <f>IF($D2880="上記以外の高等学校等",_xlfn.XLOOKUP(IF(VALUE(LEFT($E2880,2))&gt;10,VALUE(LEFT($E2880,2)),"0"&amp;VALUE(LEFT($E2880,2))),Sheet1!$E:$E,Sheet1!$F:$F)&amp;"所在の"&amp;$D2880,IF(OR($B2880=1,$B2880=2),$D2880&amp;$C2880,IF($B2880=3,$D2880&amp;"学校",IF($B2880=6,_xlfn.TEXTBEFORE($D2880,"高専")&amp;$C2880,IF($B2880=8,$C2880&amp;"（"&amp;$D2880&amp;"）",IF($B2880=9,$D2880,""))))))</f>
        <v>高遠高等学校</v>
      </c>
    </row>
    <row r="2881" spans="1:8">
      <c r="A2881" s="4">
        <v>2</v>
      </c>
      <c r="B2881" s="7">
        <v>1</v>
      </c>
      <c r="C2881" s="7" t="str">
        <f t="shared" si="88"/>
        <v>高等学校</v>
      </c>
      <c r="D2881" s="7" t="s">
        <v>6065</v>
      </c>
      <c r="E2881" s="8" t="s">
        <v>6066</v>
      </c>
      <c r="F2881" s="4" t="str">
        <f>IFERROR(IF(VALUE(LEFT($E2881,5))&gt;50000,"",_xlfn.XLOOKUP(IF(VALUE(LEFT($E2881,2))&gt;9,VALUE(LEFT($E2881,2)),"0"&amp;VALUE(LEFT($E2881,2))),Sheet1!$E:$E,Sheet1!$F:$F)),"")</f>
        <v>長野県</v>
      </c>
      <c r="G2881" s="4" t="str">
        <f t="shared" si="89"/>
        <v>公立</v>
      </c>
      <c r="H2881" s="7" t="str">
        <f>IF($D2881="上記以外の高等学校等",_xlfn.XLOOKUP(IF(VALUE(LEFT($E2881,2))&gt;10,VALUE(LEFT($E2881,2)),"0"&amp;VALUE(LEFT($E2881,2))),Sheet1!$E:$E,Sheet1!$F:$F)&amp;"所在の"&amp;$D2881,IF(OR($B2881=1,$B2881=2),$D2881&amp;$C2881,IF($B2881=3,$D2881&amp;"学校",IF($B2881=6,_xlfn.TEXTBEFORE($D2881,"高専")&amp;$C2881,IF($B2881=8,$C2881&amp;"（"&amp;$D2881&amp;"）",IF($B2881=9,$D2881,""))))))</f>
        <v>伊那北高等学校</v>
      </c>
    </row>
    <row r="2882" spans="1:8">
      <c r="A2882" s="4">
        <v>2</v>
      </c>
      <c r="B2882" s="7">
        <v>1</v>
      </c>
      <c r="C2882" s="7" t="str">
        <f t="shared" si="88"/>
        <v>高等学校</v>
      </c>
      <c r="D2882" s="7" t="s">
        <v>6063</v>
      </c>
      <c r="E2882" s="8" t="s">
        <v>6064</v>
      </c>
      <c r="F2882" s="4" t="str">
        <f>IFERROR(IF(VALUE(LEFT($E2882,5))&gt;50000,"",_xlfn.XLOOKUP(IF(VALUE(LEFT($E2882,2))&gt;9,VALUE(LEFT($E2882,2)),"0"&amp;VALUE(LEFT($E2882,2))),Sheet1!$E:$E,Sheet1!$F:$F)),"")</f>
        <v>長野県</v>
      </c>
      <c r="G2882" s="4" t="str">
        <f t="shared" si="89"/>
        <v>公立</v>
      </c>
      <c r="H2882" s="7" t="str">
        <f>IF($D2882="上記以外の高等学校等",_xlfn.XLOOKUP(IF(VALUE(LEFT($E2882,2))&gt;10,VALUE(LEFT($E2882,2)),"0"&amp;VALUE(LEFT($E2882,2))),Sheet1!$E:$E,Sheet1!$F:$F)&amp;"所在の"&amp;$D2882,IF(OR($B2882=1,$B2882=2),$D2882&amp;$C2882,IF($B2882=3,$D2882&amp;"学校",IF($B2882=6,_xlfn.TEXTBEFORE($D2882,"高専")&amp;$C2882,IF($B2882=8,$C2882&amp;"（"&amp;$D2882&amp;"）",IF($B2882=9,$D2882,""))))))</f>
        <v>伊那弥生ケ丘高等学校</v>
      </c>
    </row>
    <row r="2883" spans="1:8">
      <c r="A2883" s="4">
        <v>2</v>
      </c>
      <c r="B2883" s="7">
        <v>1</v>
      </c>
      <c r="C2883" s="7" t="str">
        <f t="shared" ref="C2883:C2946" si="90">IF($B2883=1,"高等学校",IF($B2883=2,"中等教育学校",IF($B2883=3,"特別支援学校",IF($B2883=6,"高等専門学校",IF($B2883=8,"高等学校卒業程度認定試験等","")))))</f>
        <v>高等学校</v>
      </c>
      <c r="D2883" s="7" t="s">
        <v>3555</v>
      </c>
      <c r="E2883" s="8" t="s">
        <v>6062</v>
      </c>
      <c r="F2883" s="4" t="str">
        <f>IFERROR(IF(VALUE(LEFT($E2883,5))&gt;50000,"",_xlfn.XLOOKUP(IF(VALUE(LEFT($E2883,2))&gt;9,VALUE(LEFT($E2883,2)),"0"&amp;VALUE(LEFT($E2883,2))),Sheet1!$E:$E,Sheet1!$F:$F)),"")</f>
        <v>長野県</v>
      </c>
      <c r="G2883" s="4" t="str">
        <f t="shared" ref="G2883:G2946" si="91">IF($A2883=1,"国立",IF($A2883=7,"私立",IF($A2883&lt;7,"公立","")))</f>
        <v>公立</v>
      </c>
      <c r="H2883" s="7" t="str">
        <f>IF($D2883="上記以外の高等学校等",_xlfn.XLOOKUP(IF(VALUE(LEFT($E2883,2))&gt;10,VALUE(LEFT($E2883,2)),"0"&amp;VALUE(LEFT($E2883,2))),Sheet1!$E:$E,Sheet1!$F:$F)&amp;"所在の"&amp;$D2883,IF(OR($B2883=1,$B2883=2),$D2883&amp;$C2883,IF($B2883=3,$D2883&amp;"学校",IF($B2883=6,_xlfn.TEXTBEFORE($D2883,"高専")&amp;$C2883,IF($B2883=8,$C2883&amp;"（"&amp;$D2883&amp;"）",IF($B2883=9,$D2883,""))))))</f>
        <v>赤穂高等学校</v>
      </c>
    </row>
    <row r="2884" spans="1:8">
      <c r="A2884" s="4">
        <v>2</v>
      </c>
      <c r="B2884" s="7">
        <v>1</v>
      </c>
      <c r="C2884" s="7" t="str">
        <f t="shared" si="90"/>
        <v>高等学校</v>
      </c>
      <c r="D2884" s="7" t="s">
        <v>6060</v>
      </c>
      <c r="E2884" s="8" t="s">
        <v>6061</v>
      </c>
      <c r="F2884" s="4" t="str">
        <f>IFERROR(IF(VALUE(LEFT($E2884,5))&gt;50000,"",_xlfn.XLOOKUP(IF(VALUE(LEFT($E2884,2))&gt;9,VALUE(LEFT($E2884,2)),"0"&amp;VALUE(LEFT($E2884,2))),Sheet1!$E:$E,Sheet1!$F:$F)),"")</f>
        <v>長野県</v>
      </c>
      <c r="G2884" s="4" t="str">
        <f t="shared" si="91"/>
        <v>公立</v>
      </c>
      <c r="H2884" s="7" t="str">
        <f>IF($D2884="上記以外の高等学校等",_xlfn.XLOOKUP(IF(VALUE(LEFT($E2884,2))&gt;10,VALUE(LEFT($E2884,2)),"0"&amp;VALUE(LEFT($E2884,2))),Sheet1!$E:$E,Sheet1!$F:$F)&amp;"所在の"&amp;$D2884,IF(OR($B2884=1,$B2884=2),$D2884&amp;$C2884,IF($B2884=3,$D2884&amp;"学校",IF($B2884=6,_xlfn.TEXTBEFORE($D2884,"高専")&amp;$C2884,IF($B2884=8,$C2884&amp;"（"&amp;$D2884&amp;"）",IF($B2884=9,$D2884,""))))))</f>
        <v>駒ケ根工業高等学校</v>
      </c>
    </row>
    <row r="2885" spans="1:8">
      <c r="A2885" s="4">
        <v>2</v>
      </c>
      <c r="B2885" s="7">
        <v>1</v>
      </c>
      <c r="C2885" s="7" t="str">
        <f t="shared" si="90"/>
        <v>高等学校</v>
      </c>
      <c r="D2885" s="7" t="s">
        <v>6058</v>
      </c>
      <c r="E2885" s="8" t="s">
        <v>6059</v>
      </c>
      <c r="F2885" s="4" t="str">
        <f>IFERROR(IF(VALUE(LEFT($E2885,5))&gt;50000,"",_xlfn.XLOOKUP(IF(VALUE(LEFT($E2885,2))&gt;9,VALUE(LEFT($E2885,2)),"0"&amp;VALUE(LEFT($E2885,2))),Sheet1!$E:$E,Sheet1!$F:$F)),"")</f>
        <v>長野県</v>
      </c>
      <c r="G2885" s="4" t="str">
        <f t="shared" si="91"/>
        <v>公立</v>
      </c>
      <c r="H2885" s="7" t="str">
        <f>IF($D2885="上記以外の高等学校等",_xlfn.XLOOKUP(IF(VALUE(LEFT($E2885,2))&gt;10,VALUE(LEFT($E2885,2)),"0"&amp;VALUE(LEFT($E2885,2))),Sheet1!$E:$E,Sheet1!$F:$F)&amp;"所在の"&amp;$D2885,IF(OR($B2885=1,$B2885=2),$D2885&amp;$C2885,IF($B2885=3,$D2885&amp;"学校",IF($B2885=6,_xlfn.TEXTBEFORE($D2885,"高専")&amp;$C2885,IF($B2885=8,$C2885&amp;"（"&amp;$D2885&amp;"）",IF($B2885=9,$D2885,""))))))</f>
        <v>飯田高等学校</v>
      </c>
    </row>
    <row r="2886" spans="1:8">
      <c r="A2886" s="4">
        <v>2</v>
      </c>
      <c r="B2886" s="7">
        <v>1</v>
      </c>
      <c r="C2886" s="7" t="str">
        <f t="shared" si="90"/>
        <v>高等学校</v>
      </c>
      <c r="D2886" s="7" t="s">
        <v>6056</v>
      </c>
      <c r="E2886" s="8" t="s">
        <v>6057</v>
      </c>
      <c r="F2886" s="4" t="str">
        <f>IFERROR(IF(VALUE(LEFT($E2886,5))&gt;50000,"",_xlfn.XLOOKUP(IF(VALUE(LEFT($E2886,2))&gt;9,VALUE(LEFT($E2886,2)),"0"&amp;VALUE(LEFT($E2886,2))),Sheet1!$E:$E,Sheet1!$F:$F)),"")</f>
        <v>長野県</v>
      </c>
      <c r="G2886" s="4" t="str">
        <f t="shared" si="91"/>
        <v>公立</v>
      </c>
      <c r="H2886" s="7" t="str">
        <f>IF($D2886="上記以外の高等学校等",_xlfn.XLOOKUP(IF(VALUE(LEFT($E2886,2))&gt;10,VALUE(LEFT($E2886,2)),"0"&amp;VALUE(LEFT($E2886,2))),Sheet1!$E:$E,Sheet1!$F:$F)&amp;"所在の"&amp;$D2886,IF(OR($B2886=1,$B2886=2),$D2886&amp;$C2886,IF($B2886=3,$D2886&amp;"学校",IF($B2886=6,_xlfn.TEXTBEFORE($D2886,"高専")&amp;$C2886,IF($B2886=8,$C2886&amp;"（"&amp;$D2886&amp;"）",IF($B2886=9,$D2886,""))))))</f>
        <v>飯田風越高等学校</v>
      </c>
    </row>
    <row r="2887" spans="1:8">
      <c r="A2887" s="4">
        <v>2</v>
      </c>
      <c r="B2887" s="7">
        <v>1</v>
      </c>
      <c r="C2887" s="7" t="str">
        <f t="shared" si="90"/>
        <v>高等学校</v>
      </c>
      <c r="D2887" s="7" t="s">
        <v>6054</v>
      </c>
      <c r="E2887" s="8" t="s">
        <v>6055</v>
      </c>
      <c r="F2887" s="4" t="str">
        <f>IFERROR(IF(VALUE(LEFT($E2887,5))&gt;50000,"",_xlfn.XLOOKUP(IF(VALUE(LEFT($E2887,2))&gt;9,VALUE(LEFT($E2887,2)),"0"&amp;VALUE(LEFT($E2887,2))),Sheet1!$E:$E,Sheet1!$F:$F)),"")</f>
        <v>長野県</v>
      </c>
      <c r="G2887" s="4" t="str">
        <f t="shared" si="91"/>
        <v>公立</v>
      </c>
      <c r="H2887" s="7" t="str">
        <f>IF($D2887="上記以外の高等学校等",_xlfn.XLOOKUP(IF(VALUE(LEFT($E2887,2))&gt;10,VALUE(LEFT($E2887,2)),"0"&amp;VALUE(LEFT($E2887,2))),Sheet1!$E:$E,Sheet1!$F:$F)&amp;"所在の"&amp;$D2887,IF(OR($B2887=1,$B2887=2),$D2887&amp;$C2887,IF($B2887=3,$D2887&amp;"学校",IF($B2887=6,_xlfn.TEXTBEFORE($D2887,"高専")&amp;$C2887,IF($B2887=8,$C2887&amp;"（"&amp;$D2887&amp;"）",IF($B2887=9,$D2887,""))))))</f>
        <v>下伊那農業高等学校</v>
      </c>
    </row>
    <row r="2888" spans="1:8">
      <c r="A2888" s="4">
        <v>2</v>
      </c>
      <c r="B2888" s="7">
        <v>1</v>
      </c>
      <c r="C2888" s="7" t="str">
        <f t="shared" si="90"/>
        <v>高等学校</v>
      </c>
      <c r="D2888" s="7" t="s">
        <v>6052</v>
      </c>
      <c r="E2888" s="8" t="s">
        <v>6053</v>
      </c>
      <c r="F2888" s="4" t="str">
        <f>IFERROR(IF(VALUE(LEFT($E2888,5))&gt;50000,"",_xlfn.XLOOKUP(IF(VALUE(LEFT($E2888,2))&gt;9,VALUE(LEFT($E2888,2)),"0"&amp;VALUE(LEFT($E2888,2))),Sheet1!$E:$E,Sheet1!$F:$F)),"")</f>
        <v>長野県</v>
      </c>
      <c r="G2888" s="4" t="str">
        <f t="shared" si="91"/>
        <v>公立</v>
      </c>
      <c r="H2888" s="7" t="str">
        <f>IF($D2888="上記以外の高等学校等",_xlfn.XLOOKUP(IF(VALUE(LEFT($E2888,2))&gt;10,VALUE(LEFT($E2888,2)),"0"&amp;VALUE(LEFT($E2888,2))),Sheet1!$E:$E,Sheet1!$F:$F)&amp;"所在の"&amp;$D2888,IF(OR($B2888=1,$B2888=2),$D2888&amp;$C2888,IF($B2888=3,$D2888&amp;"学校",IF($B2888=6,_xlfn.TEXTBEFORE($D2888,"高専")&amp;$C2888,IF($B2888=8,$C2888&amp;"（"&amp;$D2888&amp;"）",IF($B2888=9,$D2888,""))))))</f>
        <v>阿智高等学校</v>
      </c>
    </row>
    <row r="2889" spans="1:8">
      <c r="A2889" s="4">
        <v>2</v>
      </c>
      <c r="B2889" s="7">
        <v>1</v>
      </c>
      <c r="C2889" s="7" t="str">
        <f t="shared" si="90"/>
        <v>高等学校</v>
      </c>
      <c r="D2889" s="7" t="s">
        <v>6050</v>
      </c>
      <c r="E2889" s="8" t="s">
        <v>6051</v>
      </c>
      <c r="F2889" s="4" t="str">
        <f>IFERROR(IF(VALUE(LEFT($E2889,5))&gt;50000,"",_xlfn.XLOOKUP(IF(VALUE(LEFT($E2889,2))&gt;9,VALUE(LEFT($E2889,2)),"0"&amp;VALUE(LEFT($E2889,2))),Sheet1!$E:$E,Sheet1!$F:$F)),"")</f>
        <v>長野県</v>
      </c>
      <c r="G2889" s="4" t="str">
        <f t="shared" si="91"/>
        <v>公立</v>
      </c>
      <c r="H2889" s="7" t="str">
        <f>IF($D2889="上記以外の高等学校等",_xlfn.XLOOKUP(IF(VALUE(LEFT($E2889,2))&gt;10,VALUE(LEFT($E2889,2)),"0"&amp;VALUE(LEFT($E2889,2))),Sheet1!$E:$E,Sheet1!$F:$F)&amp;"所在の"&amp;$D2889,IF(OR($B2889=1,$B2889=2),$D2889&amp;$C2889,IF($B2889=3,$D2889&amp;"学校",IF($B2889=6,_xlfn.TEXTBEFORE($D2889,"高専")&amp;$C2889,IF($B2889=8,$C2889&amp;"（"&amp;$D2889&amp;"）",IF($B2889=9,$D2889,""))))))</f>
        <v>阿南高等学校</v>
      </c>
    </row>
    <row r="2890" spans="1:8">
      <c r="A2890" s="4">
        <v>2</v>
      </c>
      <c r="B2890" s="7">
        <v>1</v>
      </c>
      <c r="C2890" s="7" t="str">
        <f t="shared" si="90"/>
        <v>高等学校</v>
      </c>
      <c r="D2890" s="7" t="s">
        <v>6048</v>
      </c>
      <c r="E2890" s="8" t="s">
        <v>6049</v>
      </c>
      <c r="F2890" s="4" t="str">
        <f>IFERROR(IF(VALUE(LEFT($E2890,5))&gt;50000,"",_xlfn.XLOOKUP(IF(VALUE(LEFT($E2890,2))&gt;9,VALUE(LEFT($E2890,2)),"0"&amp;VALUE(LEFT($E2890,2))),Sheet1!$E:$E,Sheet1!$F:$F)),"")</f>
        <v>長野県</v>
      </c>
      <c r="G2890" s="4" t="str">
        <f t="shared" si="91"/>
        <v>公立</v>
      </c>
      <c r="H2890" s="7" t="str">
        <f>IF($D2890="上記以外の高等学校等",_xlfn.XLOOKUP(IF(VALUE(LEFT($E2890,2))&gt;10,VALUE(LEFT($E2890,2)),"0"&amp;VALUE(LEFT($E2890,2))),Sheet1!$E:$E,Sheet1!$F:$F)&amp;"所在の"&amp;$D2890,IF(OR($B2890=1,$B2890=2),$D2890&amp;$C2890,IF($B2890=3,$D2890&amp;"学校",IF($B2890=6,_xlfn.TEXTBEFORE($D2890,"高専")&amp;$C2890,IF($B2890=8,$C2890&amp;"（"&amp;$D2890&amp;"）",IF($B2890=9,$D2890,""))))))</f>
        <v>蘇南高等学校</v>
      </c>
    </row>
    <row r="2891" spans="1:8">
      <c r="A2891" s="4">
        <v>2</v>
      </c>
      <c r="B2891" s="7">
        <v>1</v>
      </c>
      <c r="C2891" s="7" t="str">
        <f t="shared" si="90"/>
        <v>高等学校</v>
      </c>
      <c r="D2891" s="7" t="s">
        <v>6046</v>
      </c>
      <c r="E2891" s="8" t="s">
        <v>6047</v>
      </c>
      <c r="F2891" s="4" t="str">
        <f>IFERROR(IF(VALUE(LEFT($E2891,5))&gt;50000,"",_xlfn.XLOOKUP(IF(VALUE(LEFT($E2891,2))&gt;9,VALUE(LEFT($E2891,2)),"0"&amp;VALUE(LEFT($E2891,2))),Sheet1!$E:$E,Sheet1!$F:$F)),"")</f>
        <v>長野県</v>
      </c>
      <c r="G2891" s="4" t="str">
        <f t="shared" si="91"/>
        <v>公立</v>
      </c>
      <c r="H2891" s="7" t="str">
        <f>IF($D2891="上記以外の高等学校等",_xlfn.XLOOKUP(IF(VALUE(LEFT($E2891,2))&gt;10,VALUE(LEFT($E2891,2)),"0"&amp;VALUE(LEFT($E2891,2))),Sheet1!$E:$E,Sheet1!$F:$F)&amp;"所在の"&amp;$D2891,IF(OR($B2891=1,$B2891=2),$D2891&amp;$C2891,IF($B2891=3,$D2891&amp;"学校",IF($B2891=6,_xlfn.TEXTBEFORE($D2891,"高専")&amp;$C2891,IF($B2891=8,$C2891&amp;"（"&amp;$D2891&amp;"）",IF($B2891=9,$D2891,""))))))</f>
        <v>塩尻志学館高等学校</v>
      </c>
    </row>
    <row r="2892" spans="1:8">
      <c r="A2892" s="4">
        <v>2</v>
      </c>
      <c r="B2892" s="7">
        <v>1</v>
      </c>
      <c r="C2892" s="7" t="str">
        <f t="shared" si="90"/>
        <v>高等学校</v>
      </c>
      <c r="D2892" s="7" t="s">
        <v>6044</v>
      </c>
      <c r="E2892" s="8" t="s">
        <v>6045</v>
      </c>
      <c r="F2892" s="4" t="str">
        <f>IFERROR(IF(VALUE(LEFT($E2892,5))&gt;50000,"",_xlfn.XLOOKUP(IF(VALUE(LEFT($E2892,2))&gt;9,VALUE(LEFT($E2892,2)),"0"&amp;VALUE(LEFT($E2892,2))),Sheet1!$E:$E,Sheet1!$F:$F)),"")</f>
        <v>長野県</v>
      </c>
      <c r="G2892" s="4" t="str">
        <f t="shared" si="91"/>
        <v>公立</v>
      </c>
      <c r="H2892" s="7" t="str">
        <f>IF($D2892="上記以外の高等学校等",_xlfn.XLOOKUP(IF(VALUE(LEFT($E2892,2))&gt;10,VALUE(LEFT($E2892,2)),"0"&amp;VALUE(LEFT($E2892,2))),Sheet1!$E:$E,Sheet1!$F:$F)&amp;"所在の"&amp;$D2892,IF(OR($B2892=1,$B2892=2),$D2892&amp;$C2892,IF($B2892=3,$D2892&amp;"学校",IF($B2892=6,_xlfn.TEXTBEFORE($D2892,"高専")&amp;$C2892,IF($B2892=8,$C2892&amp;"（"&amp;$D2892&amp;"）",IF($B2892=9,$D2892,""))))))</f>
        <v>梓川高等学校</v>
      </c>
    </row>
    <row r="2893" spans="1:8">
      <c r="A2893" s="4">
        <v>2</v>
      </c>
      <c r="B2893" s="7">
        <v>1</v>
      </c>
      <c r="C2893" s="7" t="str">
        <f t="shared" si="90"/>
        <v>高等学校</v>
      </c>
      <c r="D2893" s="7" t="s">
        <v>6042</v>
      </c>
      <c r="E2893" s="8" t="s">
        <v>6043</v>
      </c>
      <c r="F2893" s="4" t="str">
        <f>IFERROR(IF(VALUE(LEFT($E2893,5))&gt;50000,"",_xlfn.XLOOKUP(IF(VALUE(LEFT($E2893,2))&gt;9,VALUE(LEFT($E2893,2)),"0"&amp;VALUE(LEFT($E2893,2))),Sheet1!$E:$E,Sheet1!$F:$F)),"")</f>
        <v>長野県</v>
      </c>
      <c r="G2893" s="4" t="str">
        <f t="shared" si="91"/>
        <v>公立</v>
      </c>
      <c r="H2893" s="7" t="str">
        <f>IF($D2893="上記以外の高等学校等",_xlfn.XLOOKUP(IF(VALUE(LEFT($E2893,2))&gt;10,VALUE(LEFT($E2893,2)),"0"&amp;VALUE(LEFT($E2893,2))),Sheet1!$E:$E,Sheet1!$F:$F)&amp;"所在の"&amp;$D2893,IF(OR($B2893=1,$B2893=2),$D2893&amp;$C2893,IF($B2893=3,$D2893&amp;"学校",IF($B2893=6,_xlfn.TEXTBEFORE($D2893,"高専")&amp;$C2893,IF($B2893=8,$C2893&amp;"（"&amp;$D2893&amp;"）",IF($B2893=9,$D2893,""))))))</f>
        <v>松本工業高等学校</v>
      </c>
    </row>
    <row r="2894" spans="1:8">
      <c r="A2894" s="4">
        <v>2</v>
      </c>
      <c r="B2894" s="7">
        <v>1</v>
      </c>
      <c r="C2894" s="7" t="str">
        <f t="shared" si="90"/>
        <v>高等学校</v>
      </c>
      <c r="D2894" s="7" t="s">
        <v>6040</v>
      </c>
      <c r="E2894" s="8" t="s">
        <v>6041</v>
      </c>
      <c r="F2894" s="4" t="str">
        <f>IFERROR(IF(VALUE(LEFT($E2894,5))&gt;50000,"",_xlfn.XLOOKUP(IF(VALUE(LEFT($E2894,2))&gt;9,VALUE(LEFT($E2894,2)),"0"&amp;VALUE(LEFT($E2894,2))),Sheet1!$E:$E,Sheet1!$F:$F)),"")</f>
        <v>長野県</v>
      </c>
      <c r="G2894" s="4" t="str">
        <f t="shared" si="91"/>
        <v>公立</v>
      </c>
      <c r="H2894" s="7" t="str">
        <f>IF($D2894="上記以外の高等学校等",_xlfn.XLOOKUP(IF(VALUE(LEFT($E2894,2))&gt;10,VALUE(LEFT($E2894,2)),"0"&amp;VALUE(LEFT($E2894,2))),Sheet1!$E:$E,Sheet1!$F:$F)&amp;"所在の"&amp;$D2894,IF(OR($B2894=1,$B2894=2),$D2894&amp;$C2894,IF($B2894=3,$D2894&amp;"学校",IF($B2894=6,_xlfn.TEXTBEFORE($D2894,"高専")&amp;$C2894,IF($B2894=8,$C2894&amp;"（"&amp;$D2894&amp;"）",IF($B2894=9,$D2894,""))))))</f>
        <v>松本県ケ丘高等学校</v>
      </c>
    </row>
    <row r="2895" spans="1:8">
      <c r="A2895" s="4">
        <v>2</v>
      </c>
      <c r="B2895" s="7">
        <v>1</v>
      </c>
      <c r="C2895" s="7" t="str">
        <f t="shared" si="90"/>
        <v>高等学校</v>
      </c>
      <c r="D2895" s="7" t="s">
        <v>6038</v>
      </c>
      <c r="E2895" s="8" t="s">
        <v>6039</v>
      </c>
      <c r="F2895" s="4" t="str">
        <f>IFERROR(IF(VALUE(LEFT($E2895,5))&gt;50000,"",_xlfn.XLOOKUP(IF(VALUE(LEFT($E2895,2))&gt;9,VALUE(LEFT($E2895,2)),"0"&amp;VALUE(LEFT($E2895,2))),Sheet1!$E:$E,Sheet1!$F:$F)),"")</f>
        <v>長野県</v>
      </c>
      <c r="G2895" s="4" t="str">
        <f t="shared" si="91"/>
        <v>公立</v>
      </c>
      <c r="H2895" s="7" t="str">
        <f>IF($D2895="上記以外の高等学校等",_xlfn.XLOOKUP(IF(VALUE(LEFT($E2895,2))&gt;10,VALUE(LEFT($E2895,2)),"0"&amp;VALUE(LEFT($E2895,2))),Sheet1!$E:$E,Sheet1!$F:$F)&amp;"所在の"&amp;$D2895,IF(OR($B2895=1,$B2895=2),$D2895&amp;$C2895,IF($B2895=3,$D2895&amp;"学校",IF($B2895=6,_xlfn.TEXTBEFORE($D2895,"高専")&amp;$C2895,IF($B2895=8,$C2895&amp;"（"&amp;$D2895&amp;"）",IF($B2895=9,$D2895,""))))))</f>
        <v>松本美須々ケ丘高等学校</v>
      </c>
    </row>
    <row r="2896" spans="1:8">
      <c r="A2896" s="4">
        <v>2</v>
      </c>
      <c r="B2896" s="7">
        <v>1</v>
      </c>
      <c r="C2896" s="7" t="str">
        <f t="shared" si="90"/>
        <v>高等学校</v>
      </c>
      <c r="D2896" s="7" t="s">
        <v>6036</v>
      </c>
      <c r="E2896" s="8" t="s">
        <v>6037</v>
      </c>
      <c r="F2896" s="4" t="str">
        <f>IFERROR(IF(VALUE(LEFT($E2896,5))&gt;50000,"",_xlfn.XLOOKUP(IF(VALUE(LEFT($E2896,2))&gt;9,VALUE(LEFT($E2896,2)),"0"&amp;VALUE(LEFT($E2896,2))),Sheet1!$E:$E,Sheet1!$F:$F)),"")</f>
        <v>長野県</v>
      </c>
      <c r="G2896" s="4" t="str">
        <f t="shared" si="91"/>
        <v>公立</v>
      </c>
      <c r="H2896" s="7" t="str">
        <f>IF($D2896="上記以外の高等学校等",_xlfn.XLOOKUP(IF(VALUE(LEFT($E2896,2))&gt;10,VALUE(LEFT($E2896,2)),"0"&amp;VALUE(LEFT($E2896,2))),Sheet1!$E:$E,Sheet1!$F:$F)&amp;"所在の"&amp;$D2896,IF(OR($B2896=1,$B2896=2),$D2896&amp;$C2896,IF($B2896=3,$D2896&amp;"学校",IF($B2896=6,_xlfn.TEXTBEFORE($D2896,"高専")&amp;$C2896,IF($B2896=8,$C2896&amp;"（"&amp;$D2896&amp;"）",IF($B2896=9,$D2896,""))))))</f>
        <v>松本深志高等学校</v>
      </c>
    </row>
    <row r="2897" spans="1:8">
      <c r="A2897" s="4">
        <v>2</v>
      </c>
      <c r="B2897" s="7">
        <v>1</v>
      </c>
      <c r="C2897" s="7" t="str">
        <f t="shared" si="90"/>
        <v>高等学校</v>
      </c>
      <c r="D2897" s="7" t="s">
        <v>6034</v>
      </c>
      <c r="E2897" s="8" t="s">
        <v>6035</v>
      </c>
      <c r="F2897" s="4" t="str">
        <f>IFERROR(IF(VALUE(LEFT($E2897,5))&gt;50000,"",_xlfn.XLOOKUP(IF(VALUE(LEFT($E2897,2))&gt;9,VALUE(LEFT($E2897,2)),"0"&amp;VALUE(LEFT($E2897,2))),Sheet1!$E:$E,Sheet1!$F:$F)),"")</f>
        <v>長野県</v>
      </c>
      <c r="G2897" s="4" t="str">
        <f t="shared" si="91"/>
        <v>公立</v>
      </c>
      <c r="H2897" s="7" t="str">
        <f>IF($D2897="上記以外の高等学校等",_xlfn.XLOOKUP(IF(VALUE(LEFT($E2897,2))&gt;10,VALUE(LEFT($E2897,2)),"0"&amp;VALUE(LEFT($E2897,2))),Sheet1!$E:$E,Sheet1!$F:$F)&amp;"所在の"&amp;$D2897,IF(OR($B2897=1,$B2897=2),$D2897&amp;$C2897,IF($B2897=3,$D2897&amp;"学校",IF($B2897=6,_xlfn.TEXTBEFORE($D2897,"高専")&amp;$C2897,IF($B2897=8,$C2897&amp;"（"&amp;$D2897&amp;"）",IF($B2897=9,$D2897,""))))))</f>
        <v>松本蟻ケ崎高等学校</v>
      </c>
    </row>
    <row r="2898" spans="1:8">
      <c r="A2898" s="4">
        <v>2</v>
      </c>
      <c r="B2898" s="7">
        <v>1</v>
      </c>
      <c r="C2898" s="7" t="str">
        <f t="shared" si="90"/>
        <v>高等学校</v>
      </c>
      <c r="D2898" s="7" t="s">
        <v>6032</v>
      </c>
      <c r="E2898" s="8" t="s">
        <v>6033</v>
      </c>
      <c r="F2898" s="4" t="str">
        <f>IFERROR(IF(VALUE(LEFT($E2898,5))&gt;50000,"",_xlfn.XLOOKUP(IF(VALUE(LEFT($E2898,2))&gt;9,VALUE(LEFT($E2898,2)),"0"&amp;VALUE(LEFT($E2898,2))),Sheet1!$E:$E,Sheet1!$F:$F)),"")</f>
        <v>長野県</v>
      </c>
      <c r="G2898" s="4" t="str">
        <f t="shared" si="91"/>
        <v>公立</v>
      </c>
      <c r="H2898" s="7" t="str">
        <f>IF($D2898="上記以外の高等学校等",_xlfn.XLOOKUP(IF(VALUE(LEFT($E2898,2))&gt;10,VALUE(LEFT($E2898,2)),"0"&amp;VALUE(LEFT($E2898,2))),Sheet1!$E:$E,Sheet1!$F:$F)&amp;"所在の"&amp;$D2898,IF(OR($B2898=1,$B2898=2),$D2898&amp;$C2898,IF($B2898=3,$D2898&amp;"学校",IF($B2898=6,_xlfn.TEXTBEFORE($D2898,"高専")&amp;$C2898,IF($B2898=8,$C2898&amp;"（"&amp;$D2898&amp;"）",IF($B2898=9,$D2898,""))))))</f>
        <v>松本筑摩高等学校</v>
      </c>
    </row>
    <row r="2899" spans="1:8">
      <c r="A2899" s="4">
        <v>2</v>
      </c>
      <c r="B2899" s="7">
        <v>1</v>
      </c>
      <c r="C2899" s="7" t="str">
        <f t="shared" si="90"/>
        <v>高等学校</v>
      </c>
      <c r="D2899" s="7" t="s">
        <v>6030</v>
      </c>
      <c r="E2899" s="8" t="s">
        <v>6031</v>
      </c>
      <c r="F2899" s="4" t="str">
        <f>IFERROR(IF(VALUE(LEFT($E2899,5))&gt;50000,"",_xlfn.XLOOKUP(IF(VALUE(LEFT($E2899,2))&gt;9,VALUE(LEFT($E2899,2)),"0"&amp;VALUE(LEFT($E2899,2))),Sheet1!$E:$E,Sheet1!$F:$F)),"")</f>
        <v>長野県</v>
      </c>
      <c r="G2899" s="4" t="str">
        <f t="shared" si="91"/>
        <v>公立</v>
      </c>
      <c r="H2899" s="7" t="str">
        <f>IF($D2899="上記以外の高等学校等",_xlfn.XLOOKUP(IF(VALUE(LEFT($E2899,2))&gt;10,VALUE(LEFT($E2899,2)),"0"&amp;VALUE(LEFT($E2899,2))),Sheet1!$E:$E,Sheet1!$F:$F)&amp;"所在の"&amp;$D2899,IF(OR($B2899=1,$B2899=2),$D2899&amp;$C2899,IF($B2899=3,$D2899&amp;"学校",IF($B2899=6,_xlfn.TEXTBEFORE($D2899,"高専")&amp;$C2899,IF($B2899=8,$C2899&amp;"（"&amp;$D2899&amp;"）",IF($B2899=9,$D2899,""))))))</f>
        <v>豊科高等学校</v>
      </c>
    </row>
    <row r="2900" spans="1:8">
      <c r="A2900" s="4">
        <v>2</v>
      </c>
      <c r="B2900" s="7">
        <v>1</v>
      </c>
      <c r="C2900" s="7" t="str">
        <f t="shared" si="90"/>
        <v>高等学校</v>
      </c>
      <c r="D2900" s="7" t="s">
        <v>6028</v>
      </c>
      <c r="E2900" s="8" t="s">
        <v>6029</v>
      </c>
      <c r="F2900" s="4" t="str">
        <f>IFERROR(IF(VALUE(LEFT($E2900,5))&gt;50000,"",_xlfn.XLOOKUP(IF(VALUE(LEFT($E2900,2))&gt;9,VALUE(LEFT($E2900,2)),"0"&amp;VALUE(LEFT($E2900,2))),Sheet1!$E:$E,Sheet1!$F:$F)),"")</f>
        <v>長野県</v>
      </c>
      <c r="G2900" s="4" t="str">
        <f t="shared" si="91"/>
        <v>公立</v>
      </c>
      <c r="H2900" s="7" t="str">
        <f>IF($D2900="上記以外の高等学校等",_xlfn.XLOOKUP(IF(VALUE(LEFT($E2900,2))&gt;10,VALUE(LEFT($E2900,2)),"0"&amp;VALUE(LEFT($E2900,2))),Sheet1!$E:$E,Sheet1!$F:$F)&amp;"所在の"&amp;$D2900,IF(OR($B2900=1,$B2900=2),$D2900&amp;$C2900,IF($B2900=3,$D2900&amp;"学校",IF($B2900=6,_xlfn.TEXTBEFORE($D2900,"高専")&amp;$C2900,IF($B2900=8,$C2900&amp;"（"&amp;$D2900&amp;"）",IF($B2900=9,$D2900,""))))))</f>
        <v>南安曇農業高等学校</v>
      </c>
    </row>
    <row r="2901" spans="1:8">
      <c r="A2901" s="4">
        <v>2</v>
      </c>
      <c r="B2901" s="7">
        <v>1</v>
      </c>
      <c r="C2901" s="7" t="str">
        <f t="shared" si="90"/>
        <v>高等学校</v>
      </c>
      <c r="D2901" s="7" t="s">
        <v>6026</v>
      </c>
      <c r="E2901" s="8" t="s">
        <v>6027</v>
      </c>
      <c r="F2901" s="4" t="str">
        <f>IFERROR(IF(VALUE(LEFT($E2901,5))&gt;50000,"",_xlfn.XLOOKUP(IF(VALUE(LEFT($E2901,2))&gt;9,VALUE(LEFT($E2901,2)),"0"&amp;VALUE(LEFT($E2901,2))),Sheet1!$E:$E,Sheet1!$F:$F)),"")</f>
        <v>長野県</v>
      </c>
      <c r="G2901" s="4" t="str">
        <f t="shared" si="91"/>
        <v>公立</v>
      </c>
      <c r="H2901" s="7" t="str">
        <f>IF($D2901="上記以外の高等学校等",_xlfn.XLOOKUP(IF(VALUE(LEFT($E2901,2))&gt;10,VALUE(LEFT($E2901,2)),"0"&amp;VALUE(LEFT($E2901,2))),Sheet1!$E:$E,Sheet1!$F:$F)&amp;"所在の"&amp;$D2901,IF(OR($B2901=1,$B2901=2),$D2901&amp;$C2901,IF($B2901=3,$D2901&amp;"学校",IF($B2901=6,_xlfn.TEXTBEFORE($D2901,"高専")&amp;$C2901,IF($B2901=8,$C2901&amp;"（"&amp;$D2901&amp;"）",IF($B2901=9,$D2901,""))))))</f>
        <v>穂高商業高等学校</v>
      </c>
    </row>
    <row r="2902" spans="1:8">
      <c r="A2902" s="4">
        <v>2</v>
      </c>
      <c r="B2902" s="7">
        <v>1</v>
      </c>
      <c r="C2902" s="7" t="str">
        <f t="shared" si="90"/>
        <v>高等学校</v>
      </c>
      <c r="D2902" s="7" t="s">
        <v>6024</v>
      </c>
      <c r="E2902" s="8" t="s">
        <v>6025</v>
      </c>
      <c r="F2902" s="4" t="str">
        <f>IFERROR(IF(VALUE(LEFT($E2902,5))&gt;50000,"",_xlfn.XLOOKUP(IF(VALUE(LEFT($E2902,2))&gt;9,VALUE(LEFT($E2902,2)),"0"&amp;VALUE(LEFT($E2902,2))),Sheet1!$E:$E,Sheet1!$F:$F)),"")</f>
        <v>長野県</v>
      </c>
      <c r="G2902" s="4" t="str">
        <f t="shared" si="91"/>
        <v>公立</v>
      </c>
      <c r="H2902" s="7" t="str">
        <f>IF($D2902="上記以外の高等学校等",_xlfn.XLOOKUP(IF(VALUE(LEFT($E2902,2))&gt;10,VALUE(LEFT($E2902,2)),"0"&amp;VALUE(LEFT($E2902,2))),Sheet1!$E:$E,Sheet1!$F:$F)&amp;"所在の"&amp;$D2902,IF(OR($B2902=1,$B2902=2),$D2902&amp;$C2902,IF($B2902=3,$D2902&amp;"学校",IF($B2902=6,_xlfn.TEXTBEFORE($D2902,"高専")&amp;$C2902,IF($B2902=8,$C2902&amp;"（"&amp;$D2902&amp;"）",IF($B2902=9,$D2902,""))))))</f>
        <v>池田工業高等学校</v>
      </c>
    </row>
    <row r="2903" spans="1:8">
      <c r="A2903" s="4">
        <v>2</v>
      </c>
      <c r="B2903" s="7">
        <v>1</v>
      </c>
      <c r="C2903" s="7" t="str">
        <f t="shared" si="90"/>
        <v>高等学校</v>
      </c>
      <c r="D2903" s="7" t="s">
        <v>6022</v>
      </c>
      <c r="E2903" s="8" t="s">
        <v>6023</v>
      </c>
      <c r="F2903" s="4" t="str">
        <f>IFERROR(IF(VALUE(LEFT($E2903,5))&gt;50000,"",_xlfn.XLOOKUP(IF(VALUE(LEFT($E2903,2))&gt;9,VALUE(LEFT($E2903,2)),"0"&amp;VALUE(LEFT($E2903,2))),Sheet1!$E:$E,Sheet1!$F:$F)),"")</f>
        <v>長野県</v>
      </c>
      <c r="G2903" s="4" t="str">
        <f t="shared" si="91"/>
        <v>公立</v>
      </c>
      <c r="H2903" s="7" t="str">
        <f>IF($D2903="上記以外の高等学校等",_xlfn.XLOOKUP(IF(VALUE(LEFT($E2903,2))&gt;10,VALUE(LEFT($E2903,2)),"0"&amp;VALUE(LEFT($E2903,2))),Sheet1!$E:$E,Sheet1!$F:$F)&amp;"所在の"&amp;$D2903,IF(OR($B2903=1,$B2903=2),$D2903&amp;$C2903,IF($B2903=3,$D2903&amp;"学校",IF($B2903=6,_xlfn.TEXTBEFORE($D2903,"高専")&amp;$C2903,IF($B2903=8,$C2903&amp;"（"&amp;$D2903&amp;"）",IF($B2903=9,$D2903,""))))))</f>
        <v>白馬高等学校</v>
      </c>
    </row>
    <row r="2904" spans="1:8">
      <c r="A2904" s="4">
        <v>2</v>
      </c>
      <c r="B2904" s="7">
        <v>1</v>
      </c>
      <c r="C2904" s="7" t="str">
        <f t="shared" si="90"/>
        <v>高等学校</v>
      </c>
      <c r="D2904" s="7" t="s">
        <v>6020</v>
      </c>
      <c r="E2904" s="8" t="s">
        <v>6021</v>
      </c>
      <c r="F2904" s="4" t="str">
        <f>IFERROR(IF(VALUE(LEFT($E2904,5))&gt;50000,"",_xlfn.XLOOKUP(IF(VALUE(LEFT($E2904,2))&gt;9,VALUE(LEFT($E2904,2)),"0"&amp;VALUE(LEFT($E2904,2))),Sheet1!$E:$E,Sheet1!$F:$F)),"")</f>
        <v>長野県</v>
      </c>
      <c r="G2904" s="4" t="str">
        <f t="shared" si="91"/>
        <v>公立</v>
      </c>
      <c r="H2904" s="7" t="str">
        <f>IF($D2904="上記以外の高等学校等",_xlfn.XLOOKUP(IF(VALUE(LEFT($E2904,2))&gt;10,VALUE(LEFT($E2904,2)),"0"&amp;VALUE(LEFT($E2904,2))),Sheet1!$E:$E,Sheet1!$F:$F)&amp;"所在の"&amp;$D2904,IF(OR($B2904=1,$B2904=2),$D2904&amp;$C2904,IF($B2904=3,$D2904&amp;"学校",IF($B2904=6,_xlfn.TEXTBEFORE($D2904,"高専")&amp;$C2904,IF($B2904=8,$C2904&amp;"（"&amp;$D2904&amp;"）",IF($B2904=9,$D2904,""))))))</f>
        <v>下諏訪向陽高等学校</v>
      </c>
    </row>
    <row r="2905" spans="1:8">
      <c r="A2905" s="4">
        <v>2</v>
      </c>
      <c r="B2905" s="7">
        <v>1</v>
      </c>
      <c r="C2905" s="7" t="str">
        <f t="shared" si="90"/>
        <v>高等学校</v>
      </c>
      <c r="D2905" s="7" t="s">
        <v>6018</v>
      </c>
      <c r="E2905" s="8" t="s">
        <v>6019</v>
      </c>
      <c r="F2905" s="4" t="str">
        <f>IFERROR(IF(VALUE(LEFT($E2905,5))&gt;50000,"",_xlfn.XLOOKUP(IF(VALUE(LEFT($E2905,2))&gt;9,VALUE(LEFT($E2905,2)),"0"&amp;VALUE(LEFT($E2905,2))),Sheet1!$E:$E,Sheet1!$F:$F)),"")</f>
        <v>長野県</v>
      </c>
      <c r="G2905" s="4" t="str">
        <f t="shared" si="91"/>
        <v>公立</v>
      </c>
      <c r="H2905" s="7" t="str">
        <f>IF($D2905="上記以外の高等学校等",_xlfn.XLOOKUP(IF(VALUE(LEFT($E2905,2))&gt;10,VALUE(LEFT($E2905,2)),"0"&amp;VALUE(LEFT($E2905,2))),Sheet1!$E:$E,Sheet1!$F:$F)&amp;"所在の"&amp;$D2905,IF(OR($B2905=1,$B2905=2),$D2905&amp;$C2905,IF($B2905=3,$D2905&amp;"学校",IF($B2905=6,_xlfn.TEXTBEFORE($D2905,"高専")&amp;$C2905,IF($B2905=8,$C2905&amp;"（"&amp;$D2905&amp;"）",IF($B2905=9,$D2905,""))))))</f>
        <v>長野南高等学校</v>
      </c>
    </row>
    <row r="2906" spans="1:8">
      <c r="A2906" s="4">
        <v>2</v>
      </c>
      <c r="B2906" s="7">
        <v>1</v>
      </c>
      <c r="C2906" s="7" t="str">
        <f t="shared" si="90"/>
        <v>高等学校</v>
      </c>
      <c r="D2906" s="7" t="s">
        <v>1480</v>
      </c>
      <c r="E2906" s="8" t="s">
        <v>6017</v>
      </c>
      <c r="F2906" s="4" t="str">
        <f>IFERROR(IF(VALUE(LEFT($E2906,5))&gt;50000,"",_xlfn.XLOOKUP(IF(VALUE(LEFT($E2906,2))&gt;9,VALUE(LEFT($E2906,2)),"0"&amp;VALUE(LEFT($E2906,2))),Sheet1!$E:$E,Sheet1!$F:$F)),"")</f>
        <v>長野県</v>
      </c>
      <c r="G2906" s="4" t="str">
        <f t="shared" si="91"/>
        <v>公立</v>
      </c>
      <c r="H2906" s="7" t="str">
        <f>IF($D2906="上記以外の高等学校等",_xlfn.XLOOKUP(IF(VALUE(LEFT($E2906,2))&gt;10,VALUE(LEFT($E2906,2)),"0"&amp;VALUE(LEFT($E2906,2))),Sheet1!$E:$E,Sheet1!$F:$F)&amp;"所在の"&amp;$D2906,IF(OR($B2906=1,$B2906=2),$D2906&amp;$C2906,IF($B2906=3,$D2906&amp;"学校",IF($B2906=6,_xlfn.TEXTBEFORE($D2906,"高専")&amp;$C2906,IF($B2906=8,$C2906&amp;"（"&amp;$D2906&amp;"）",IF($B2906=9,$D2906,""))))))</f>
        <v>田川高等学校</v>
      </c>
    </row>
    <row r="2907" spans="1:8">
      <c r="A2907" s="4">
        <v>2</v>
      </c>
      <c r="B2907" s="7">
        <v>1</v>
      </c>
      <c r="C2907" s="7" t="str">
        <f t="shared" si="90"/>
        <v>高等学校</v>
      </c>
      <c r="D2907" s="7" t="s">
        <v>6015</v>
      </c>
      <c r="E2907" s="8" t="s">
        <v>6016</v>
      </c>
      <c r="F2907" s="4" t="str">
        <f>IFERROR(IF(VALUE(LEFT($E2907,5))&gt;50000,"",_xlfn.XLOOKUP(IF(VALUE(LEFT($E2907,2))&gt;9,VALUE(LEFT($E2907,2)),"0"&amp;VALUE(LEFT($E2907,2))),Sheet1!$E:$E,Sheet1!$F:$F)),"")</f>
        <v>長野県</v>
      </c>
      <c r="G2907" s="4" t="str">
        <f t="shared" si="91"/>
        <v>公立</v>
      </c>
      <c r="H2907" s="7" t="str">
        <f>IF($D2907="上記以外の高等学校等",_xlfn.XLOOKUP(IF(VALUE(LEFT($E2907,2))&gt;10,VALUE(LEFT($E2907,2)),"0"&amp;VALUE(LEFT($E2907,2))),Sheet1!$E:$E,Sheet1!$F:$F)&amp;"所在の"&amp;$D2907,IF(OR($B2907=1,$B2907=2),$D2907&amp;$C2907,IF($B2907=3,$D2907&amp;"学校",IF($B2907=6,_xlfn.TEXTBEFORE($D2907,"高専")&amp;$C2907,IF($B2907=8,$C2907&amp;"（"&amp;$D2907&amp;"）",IF($B2907=9,$D2907,""))))))</f>
        <v>中野西高等学校</v>
      </c>
    </row>
    <row r="2908" spans="1:8">
      <c r="A2908" s="4">
        <v>2</v>
      </c>
      <c r="B2908" s="7">
        <v>1</v>
      </c>
      <c r="C2908" s="7" t="str">
        <f t="shared" si="90"/>
        <v>高等学校</v>
      </c>
      <c r="D2908" s="7" t="s">
        <v>6013</v>
      </c>
      <c r="E2908" s="8" t="s">
        <v>6014</v>
      </c>
      <c r="F2908" s="4" t="str">
        <f>IFERROR(IF(VALUE(LEFT($E2908,5))&gt;50000,"",_xlfn.XLOOKUP(IF(VALUE(LEFT($E2908,2))&gt;9,VALUE(LEFT($E2908,2)),"0"&amp;VALUE(LEFT($E2908,2))),Sheet1!$E:$E,Sheet1!$F:$F)),"")</f>
        <v>長野県</v>
      </c>
      <c r="G2908" s="4" t="str">
        <f t="shared" si="91"/>
        <v>公立</v>
      </c>
      <c r="H2908" s="7" t="str">
        <f>IF($D2908="上記以外の高等学校等",_xlfn.XLOOKUP(IF(VALUE(LEFT($E2908,2))&gt;10,VALUE(LEFT($E2908,2)),"0"&amp;VALUE(LEFT($E2908,2))),Sheet1!$E:$E,Sheet1!$F:$F)&amp;"所在の"&amp;$D2908,IF(OR($B2908=1,$B2908=2),$D2908&amp;$C2908,IF($B2908=3,$D2908&amp;"学校",IF($B2908=6,_xlfn.TEXTBEFORE($D2908,"高専")&amp;$C2908,IF($B2908=8,$C2908&amp;"（"&amp;$D2908&amp;"）",IF($B2908=9,$D2908,""))))))</f>
        <v>松川高等学校</v>
      </c>
    </row>
    <row r="2909" spans="1:8">
      <c r="A2909" s="4">
        <v>2</v>
      </c>
      <c r="B2909" s="7">
        <v>1</v>
      </c>
      <c r="C2909" s="7" t="str">
        <f t="shared" si="90"/>
        <v>高等学校</v>
      </c>
      <c r="D2909" s="7" t="s">
        <v>6011</v>
      </c>
      <c r="E2909" s="8" t="s">
        <v>6012</v>
      </c>
      <c r="F2909" s="4" t="str">
        <f>IFERROR(IF(VALUE(LEFT($E2909,5))&gt;50000,"",_xlfn.XLOOKUP(IF(VALUE(LEFT($E2909,2))&gt;9,VALUE(LEFT($E2909,2)),"0"&amp;VALUE(LEFT($E2909,2))),Sheet1!$E:$E,Sheet1!$F:$F)),"")</f>
        <v>長野県</v>
      </c>
      <c r="G2909" s="4" t="str">
        <f t="shared" si="91"/>
        <v>公立</v>
      </c>
      <c r="H2909" s="7" t="str">
        <f>IF($D2909="上記以外の高等学校等",_xlfn.XLOOKUP(IF(VALUE(LEFT($E2909,2))&gt;10,VALUE(LEFT($E2909,2)),"0"&amp;VALUE(LEFT($E2909,2))),Sheet1!$E:$E,Sheet1!$F:$F)&amp;"所在の"&amp;$D2909,IF(OR($B2909=1,$B2909=2),$D2909&amp;$C2909,IF($B2909=3,$D2909&amp;"学校",IF($B2909=6,_xlfn.TEXTBEFORE($D2909,"高専")&amp;$C2909,IF($B2909=8,$C2909&amp;"（"&amp;$D2909&amp;"）",IF($B2909=9,$D2909,""))))))</f>
        <v>明科高等学校</v>
      </c>
    </row>
    <row r="2910" spans="1:8">
      <c r="A2910" s="4">
        <v>2</v>
      </c>
      <c r="B2910" s="7">
        <v>1</v>
      </c>
      <c r="C2910" s="7" t="str">
        <f t="shared" si="90"/>
        <v>高等学校</v>
      </c>
      <c r="D2910" s="7" t="s">
        <v>1943</v>
      </c>
      <c r="E2910" s="8" t="s">
        <v>6010</v>
      </c>
      <c r="F2910" s="4" t="str">
        <f>IFERROR(IF(VALUE(LEFT($E2910,5))&gt;50000,"",_xlfn.XLOOKUP(IF(VALUE(LEFT($E2910,2))&gt;9,VALUE(LEFT($E2910,2)),"0"&amp;VALUE(LEFT($E2910,2))),Sheet1!$E:$E,Sheet1!$F:$F)),"")</f>
        <v>長野県</v>
      </c>
      <c r="G2910" s="4" t="str">
        <f t="shared" si="91"/>
        <v>公立</v>
      </c>
      <c r="H2910" s="7" t="str">
        <f>IF($D2910="上記以外の高等学校等",_xlfn.XLOOKUP(IF(VALUE(LEFT($E2910,2))&gt;10,VALUE(LEFT($E2910,2)),"0"&amp;VALUE(LEFT($E2910,2))),Sheet1!$E:$E,Sheet1!$F:$F)&amp;"所在の"&amp;$D2910,IF(OR($B2910=1,$B2910=2),$D2910&amp;$C2910,IF($B2910=3,$D2910&amp;"学校",IF($B2910=6,_xlfn.TEXTBEFORE($D2910,"高専")&amp;$C2910,IF($B2910=8,$C2910&amp;"（"&amp;$D2910&amp;"）",IF($B2910=9,$D2910,""))))))</f>
        <v>飯山高等学校</v>
      </c>
    </row>
    <row r="2911" spans="1:8">
      <c r="A2911" s="4">
        <v>2</v>
      </c>
      <c r="B2911" s="7">
        <v>1</v>
      </c>
      <c r="C2911" s="7" t="str">
        <f t="shared" si="90"/>
        <v>高等学校</v>
      </c>
      <c r="D2911" s="7" t="s">
        <v>6008</v>
      </c>
      <c r="E2911" s="8" t="s">
        <v>6009</v>
      </c>
      <c r="F2911" s="4" t="str">
        <f>IFERROR(IF(VALUE(LEFT($E2911,5))&gt;50000,"",_xlfn.XLOOKUP(IF(VALUE(LEFT($E2911,2))&gt;9,VALUE(LEFT($E2911,2)),"0"&amp;VALUE(LEFT($E2911,2))),Sheet1!$E:$E,Sheet1!$F:$F)),"")</f>
        <v>長野県</v>
      </c>
      <c r="G2911" s="4" t="str">
        <f t="shared" si="91"/>
        <v>公立</v>
      </c>
      <c r="H2911" s="7" t="str">
        <f>IF($D2911="上記以外の高等学校等",_xlfn.XLOOKUP(IF(VALUE(LEFT($E2911,2))&gt;10,VALUE(LEFT($E2911,2)),"0"&amp;VALUE(LEFT($E2911,2))),Sheet1!$E:$E,Sheet1!$F:$F)&amp;"所在の"&amp;$D2911,IF(OR($B2911=1,$B2911=2),$D2911&amp;$C2911,IF($B2911=3,$D2911&amp;"学校",IF($B2911=6,_xlfn.TEXTBEFORE($D2911,"高専")&amp;$C2911,IF($B2911=8,$C2911&amp;"（"&amp;$D2911&amp;"）",IF($B2911=9,$D2911,""))))))</f>
        <v>中野立志館高等学校</v>
      </c>
    </row>
    <row r="2912" spans="1:8">
      <c r="A2912" s="4">
        <v>2</v>
      </c>
      <c r="B2912" s="7">
        <v>1</v>
      </c>
      <c r="C2912" s="7" t="str">
        <f t="shared" si="90"/>
        <v>高等学校</v>
      </c>
      <c r="D2912" s="7" t="s">
        <v>6006</v>
      </c>
      <c r="E2912" s="8" t="s">
        <v>6007</v>
      </c>
      <c r="F2912" s="4" t="str">
        <f>IFERROR(IF(VALUE(LEFT($E2912,5))&gt;50000,"",_xlfn.XLOOKUP(IF(VALUE(LEFT($E2912,2))&gt;9,VALUE(LEFT($E2912,2)),"0"&amp;VALUE(LEFT($E2912,2))),Sheet1!$E:$E,Sheet1!$F:$F)),"")</f>
        <v>長野県</v>
      </c>
      <c r="G2912" s="4" t="str">
        <f t="shared" si="91"/>
        <v>公立</v>
      </c>
      <c r="H2912" s="7" t="str">
        <f>IF($D2912="上記以外の高等学校等",_xlfn.XLOOKUP(IF(VALUE(LEFT($E2912,2))&gt;10,VALUE(LEFT($E2912,2)),"0"&amp;VALUE(LEFT($E2912,2))),Sheet1!$E:$E,Sheet1!$F:$F)&amp;"所在の"&amp;$D2912,IF(OR($B2912=1,$B2912=2),$D2912&amp;$C2912,IF($B2912=3,$D2912&amp;"学校",IF($B2912=6,_xlfn.TEXTBEFORE($D2912,"高専")&amp;$C2912,IF($B2912=8,$C2912&amp;"（"&amp;$D2912&amp;"）",IF($B2912=9,$D2912,""))))))</f>
        <v>木曽青峰高等学校</v>
      </c>
    </row>
    <row r="2913" spans="1:8">
      <c r="A2913" s="4">
        <v>3</v>
      </c>
      <c r="B2913" s="7">
        <v>1</v>
      </c>
      <c r="C2913" s="7" t="str">
        <f t="shared" si="90"/>
        <v>高等学校</v>
      </c>
      <c r="D2913" s="7" t="s">
        <v>6004</v>
      </c>
      <c r="E2913" s="8" t="s">
        <v>6005</v>
      </c>
      <c r="F2913" s="4" t="str">
        <f>IFERROR(IF(VALUE(LEFT($E2913,5))&gt;50000,"",_xlfn.XLOOKUP(IF(VALUE(LEFT($E2913,2))&gt;9,VALUE(LEFT($E2913,2)),"0"&amp;VALUE(LEFT($E2913,2))),Sheet1!$E:$E,Sheet1!$F:$F)),"")</f>
        <v>長野県</v>
      </c>
      <c r="G2913" s="4" t="str">
        <f t="shared" si="91"/>
        <v>公立</v>
      </c>
      <c r="H2913" s="7" t="str">
        <f>IF($D2913="上記以外の高等学校等",_xlfn.XLOOKUP(IF(VALUE(LEFT($E2913,2))&gt;10,VALUE(LEFT($E2913,2)),"0"&amp;VALUE(LEFT($E2913,2))),Sheet1!$E:$E,Sheet1!$F:$F)&amp;"所在の"&amp;$D2913,IF(OR($B2913=1,$B2913=2),$D2913&amp;$C2913,IF($B2913=3,$D2913&amp;"学校",IF($B2913=6,_xlfn.TEXTBEFORE($D2913,"高専")&amp;$C2913,IF($B2913=8,$C2913&amp;"（"&amp;$D2913&amp;"）",IF($B2913=9,$D2913,""))))))</f>
        <v>長野（市立）高等学校</v>
      </c>
    </row>
    <row r="2914" spans="1:8">
      <c r="A2914" s="4">
        <v>2</v>
      </c>
      <c r="B2914" s="7">
        <v>1</v>
      </c>
      <c r="C2914" s="7" t="str">
        <f t="shared" si="90"/>
        <v>高等学校</v>
      </c>
      <c r="D2914" s="7" t="s">
        <v>6002</v>
      </c>
      <c r="E2914" s="8" t="s">
        <v>6003</v>
      </c>
      <c r="F2914" s="4" t="str">
        <f>IFERROR(IF(VALUE(LEFT($E2914,5))&gt;50000,"",_xlfn.XLOOKUP(IF(VALUE(LEFT($E2914,2))&gt;9,VALUE(LEFT($E2914,2)),"0"&amp;VALUE(LEFT($E2914,2))),Sheet1!$E:$E,Sheet1!$F:$F)),"")</f>
        <v>長野県</v>
      </c>
      <c r="G2914" s="4" t="str">
        <f t="shared" si="91"/>
        <v>公立</v>
      </c>
      <c r="H2914" s="7" t="str">
        <f>IF($D2914="上記以外の高等学校等",_xlfn.XLOOKUP(IF(VALUE(LEFT($E2914,2))&gt;10,VALUE(LEFT($E2914,2)),"0"&amp;VALUE(LEFT($E2914,2))),Sheet1!$E:$E,Sheet1!$F:$F)&amp;"所在の"&amp;$D2914,IF(OR($B2914=1,$B2914=2),$D2914&amp;$C2914,IF($B2914=3,$D2914&amp;"学校",IF($B2914=6,_xlfn.TEXTBEFORE($D2914,"高専")&amp;$C2914,IF($B2914=8,$C2914&amp;"（"&amp;$D2914&amp;"）",IF($B2914=9,$D2914,""))))))</f>
        <v>飯田ＯＩＤＥ長姫高等学校</v>
      </c>
    </row>
    <row r="2915" spans="1:8">
      <c r="A2915" s="4">
        <v>2</v>
      </c>
      <c r="B2915" s="7">
        <v>1</v>
      </c>
      <c r="C2915" s="7" t="str">
        <f t="shared" si="90"/>
        <v>高等学校</v>
      </c>
      <c r="D2915" s="7" t="s">
        <v>6000</v>
      </c>
      <c r="E2915" s="8" t="s">
        <v>6001</v>
      </c>
      <c r="F2915" s="4" t="str">
        <f>IFERROR(IF(VALUE(LEFT($E2915,5))&gt;50000,"",_xlfn.XLOOKUP(IF(VALUE(LEFT($E2915,2))&gt;9,VALUE(LEFT($E2915,2)),"0"&amp;VALUE(LEFT($E2915,2))),Sheet1!$E:$E,Sheet1!$F:$F)),"")</f>
        <v>長野県</v>
      </c>
      <c r="G2915" s="4" t="str">
        <f t="shared" si="91"/>
        <v>公立</v>
      </c>
      <c r="H2915" s="7" t="str">
        <f>IF($D2915="上記以外の高等学校等",_xlfn.XLOOKUP(IF(VALUE(LEFT($E2915,2))&gt;10,VALUE(LEFT($E2915,2)),"0"&amp;VALUE(LEFT($E2915,2))),Sheet1!$E:$E,Sheet1!$F:$F)&amp;"所在の"&amp;$D2915,IF(OR($B2915=1,$B2915=2),$D2915&amp;$C2915,IF($B2915=3,$D2915&amp;"学校",IF($B2915=6,_xlfn.TEXTBEFORE($D2915,"高専")&amp;$C2915,IF($B2915=8,$C2915&amp;"（"&amp;$D2915&amp;"）",IF($B2915=9,$D2915,""))))))</f>
        <v>須坂創成高等学校</v>
      </c>
    </row>
    <row r="2916" spans="1:8">
      <c r="A2916" s="4">
        <v>2</v>
      </c>
      <c r="B2916" s="7">
        <v>1</v>
      </c>
      <c r="C2916" s="7" t="str">
        <f t="shared" si="90"/>
        <v>高等学校</v>
      </c>
      <c r="D2916" s="7" t="s">
        <v>5998</v>
      </c>
      <c r="E2916" s="8" t="s">
        <v>5999</v>
      </c>
      <c r="F2916" s="4" t="str">
        <f>IFERROR(IF(VALUE(LEFT($E2916,5))&gt;50000,"",_xlfn.XLOOKUP(IF(VALUE(LEFT($E2916,2))&gt;9,VALUE(LEFT($E2916,2)),"0"&amp;VALUE(LEFT($E2916,2))),Sheet1!$E:$E,Sheet1!$F:$F)),"")</f>
        <v>長野県</v>
      </c>
      <c r="G2916" s="4" t="str">
        <f t="shared" si="91"/>
        <v>公立</v>
      </c>
      <c r="H2916" s="7" t="str">
        <f>IF($D2916="上記以外の高等学校等",_xlfn.XLOOKUP(IF(VALUE(LEFT($E2916,2))&gt;10,VALUE(LEFT($E2916,2)),"0"&amp;VALUE(LEFT($E2916,2))),Sheet1!$E:$E,Sheet1!$F:$F)&amp;"所在の"&amp;$D2916,IF(OR($B2916=1,$B2916=2),$D2916&amp;$C2916,IF($B2916=3,$D2916&amp;"学校",IF($B2916=6,_xlfn.TEXTBEFORE($D2916,"高専")&amp;$C2916,IF($B2916=8,$C2916&amp;"（"&amp;$D2916&amp;"）",IF($B2916=9,$D2916,""))))))</f>
        <v>佐久平総合技術高等学校</v>
      </c>
    </row>
    <row r="2917" spans="1:8">
      <c r="A2917" s="4">
        <v>2</v>
      </c>
      <c r="B2917" s="7">
        <v>1</v>
      </c>
      <c r="C2917" s="7" t="str">
        <f t="shared" si="90"/>
        <v>高等学校</v>
      </c>
      <c r="D2917" s="7" t="s">
        <v>5996</v>
      </c>
      <c r="E2917" s="8" t="s">
        <v>5997</v>
      </c>
      <c r="F2917" s="4" t="str">
        <f>IFERROR(IF(VALUE(LEFT($E2917,5))&gt;50000,"",_xlfn.XLOOKUP(IF(VALUE(LEFT($E2917,2))&gt;9,VALUE(LEFT($E2917,2)),"0"&amp;VALUE(LEFT($E2917,2))),Sheet1!$E:$E,Sheet1!$F:$F)),"")</f>
        <v>長野県</v>
      </c>
      <c r="G2917" s="4" t="str">
        <f t="shared" si="91"/>
        <v>公立</v>
      </c>
      <c r="H2917" s="7" t="str">
        <f>IF($D2917="上記以外の高等学校等",_xlfn.XLOOKUP(IF(VALUE(LEFT($E2917,2))&gt;10,VALUE(LEFT($E2917,2)),"0"&amp;VALUE(LEFT($E2917,2))),Sheet1!$E:$E,Sheet1!$F:$F)&amp;"所在の"&amp;$D2917,IF(OR($B2917=1,$B2917=2),$D2917&amp;$C2917,IF($B2917=3,$D2917&amp;"学校",IF($B2917=6,_xlfn.TEXTBEFORE($D2917,"高専")&amp;$C2917,IF($B2917=8,$C2917&amp;"（"&amp;$D2917&amp;"）",IF($B2917=9,$D2917,""))))))</f>
        <v>大町岳陽高等学校</v>
      </c>
    </row>
    <row r="2918" spans="1:8">
      <c r="A2918" s="4">
        <v>2</v>
      </c>
      <c r="B2918" s="7">
        <v>1</v>
      </c>
      <c r="C2918" s="7" t="str">
        <f t="shared" si="90"/>
        <v>高等学校</v>
      </c>
      <c r="D2918" s="7" t="s">
        <v>5994</v>
      </c>
      <c r="E2918" s="8" t="s">
        <v>5995</v>
      </c>
      <c r="F2918" s="4" t="str">
        <f>IFERROR(IF(VALUE(LEFT($E2918,5))&gt;50000,"",_xlfn.XLOOKUP(IF(VALUE(LEFT($E2918,2))&gt;9,VALUE(LEFT($E2918,2)),"0"&amp;VALUE(LEFT($E2918,2))),Sheet1!$E:$E,Sheet1!$F:$F)),"")</f>
        <v>長野県</v>
      </c>
      <c r="G2918" s="4" t="str">
        <f t="shared" si="91"/>
        <v>公立</v>
      </c>
      <c r="H2918" s="7" t="str">
        <f>IF($D2918="上記以外の高等学校等",_xlfn.XLOOKUP(IF(VALUE(LEFT($E2918,2))&gt;10,VALUE(LEFT($E2918,2)),"0"&amp;VALUE(LEFT($E2918,2))),Sheet1!$E:$E,Sheet1!$F:$F)&amp;"所在の"&amp;$D2918,IF(OR($B2918=1,$B2918=2),$D2918&amp;$C2918,IF($B2918=3,$D2918&amp;"学校",IF($B2918=6,_xlfn.TEXTBEFORE($D2918,"高専")&amp;$C2918,IF($B2918=8,$C2918&amp;"（"&amp;$D2918&amp;"）",IF($B2918=9,$D2918,""))))))</f>
        <v>小諸義塾高等学校</v>
      </c>
    </row>
    <row r="2919" spans="1:8">
      <c r="A2919" s="4">
        <v>2</v>
      </c>
      <c r="B2919" s="7">
        <v>3</v>
      </c>
      <c r="C2919" s="7" t="str">
        <f t="shared" si="90"/>
        <v>特別支援学校</v>
      </c>
      <c r="D2919" s="7" t="s">
        <v>5992</v>
      </c>
      <c r="E2919" s="8" t="s">
        <v>5993</v>
      </c>
      <c r="F2919" s="4" t="str">
        <f>IFERROR(IF(VALUE(LEFT($E2919,5))&gt;50000,"",_xlfn.XLOOKUP(IF(VALUE(LEFT($E2919,2))&gt;9,VALUE(LEFT($E2919,2)),"0"&amp;VALUE(LEFT($E2919,2))),Sheet1!$E:$E,Sheet1!$F:$F)),"")</f>
        <v>長野県</v>
      </c>
      <c r="G2919" s="4" t="str">
        <f t="shared" si="91"/>
        <v>公立</v>
      </c>
      <c r="H2919" s="7" t="str">
        <f>IF($D2919="上記以外の高等学校等",_xlfn.XLOOKUP(IF(VALUE(LEFT($E2919,2))&gt;10,VALUE(LEFT($E2919,2)),"0"&amp;VALUE(LEFT($E2919,2))),Sheet1!$E:$E,Sheet1!$F:$F)&amp;"所在の"&amp;$D2919,IF(OR($B2919=1,$B2919=2),$D2919&amp;$C2919,IF($B2919=3,$D2919&amp;"学校",IF($B2919=6,_xlfn.TEXTBEFORE($D2919,"高専")&amp;$C2919,IF($B2919=8,$C2919&amp;"（"&amp;$D2919&amp;"）",IF($B2919=9,$D2919,""))))))</f>
        <v>若槻支援学校</v>
      </c>
    </row>
    <row r="2920" spans="1:8">
      <c r="A2920" s="4">
        <v>2</v>
      </c>
      <c r="B2920" s="7">
        <v>3</v>
      </c>
      <c r="C2920" s="7" t="str">
        <f t="shared" si="90"/>
        <v>特別支援学校</v>
      </c>
      <c r="D2920" s="7" t="s">
        <v>5990</v>
      </c>
      <c r="E2920" s="8" t="s">
        <v>5991</v>
      </c>
      <c r="F2920" s="4" t="str">
        <f>IFERROR(IF(VALUE(LEFT($E2920,5))&gt;50000,"",_xlfn.XLOOKUP(IF(VALUE(LEFT($E2920,2))&gt;9,VALUE(LEFT($E2920,2)),"0"&amp;VALUE(LEFT($E2920,2))),Sheet1!$E:$E,Sheet1!$F:$F)),"")</f>
        <v>長野県</v>
      </c>
      <c r="G2920" s="4" t="str">
        <f t="shared" si="91"/>
        <v>公立</v>
      </c>
      <c r="H2920" s="7" t="str">
        <f>IF($D2920="上記以外の高等学校等",_xlfn.XLOOKUP(IF(VALUE(LEFT($E2920,2))&gt;10,VALUE(LEFT($E2920,2)),"0"&amp;VALUE(LEFT($E2920,2))),Sheet1!$E:$E,Sheet1!$F:$F)&amp;"所在の"&amp;$D2920,IF(OR($B2920=1,$B2920=2),$D2920&amp;$C2920,IF($B2920=3,$D2920&amp;"学校",IF($B2920=6,_xlfn.TEXTBEFORE($D2920,"高専")&amp;$C2920,IF($B2920=8,$C2920&amp;"（"&amp;$D2920&amp;"）",IF($B2920=9,$D2920,""))))))</f>
        <v>長野ろう学校</v>
      </c>
    </row>
    <row r="2921" spans="1:8">
      <c r="A2921" s="4">
        <v>2</v>
      </c>
      <c r="B2921" s="7">
        <v>3</v>
      </c>
      <c r="C2921" s="7" t="str">
        <f t="shared" si="90"/>
        <v>特別支援学校</v>
      </c>
      <c r="D2921" s="7" t="s">
        <v>5988</v>
      </c>
      <c r="E2921" s="8" t="s">
        <v>5989</v>
      </c>
      <c r="F2921" s="4" t="str">
        <f>IFERROR(IF(VALUE(LEFT($E2921,5))&gt;50000,"",_xlfn.XLOOKUP(IF(VALUE(LEFT($E2921,2))&gt;9,VALUE(LEFT($E2921,2)),"0"&amp;VALUE(LEFT($E2921,2))),Sheet1!$E:$E,Sheet1!$F:$F)),"")</f>
        <v>長野県</v>
      </c>
      <c r="G2921" s="4" t="str">
        <f t="shared" si="91"/>
        <v>公立</v>
      </c>
      <c r="H2921" s="7" t="str">
        <f>IF($D2921="上記以外の高等学校等",_xlfn.XLOOKUP(IF(VALUE(LEFT($E2921,2))&gt;10,VALUE(LEFT($E2921,2)),"0"&amp;VALUE(LEFT($E2921,2))),Sheet1!$E:$E,Sheet1!$F:$F)&amp;"所在の"&amp;$D2921,IF(OR($B2921=1,$B2921=2),$D2921&amp;$C2921,IF($B2921=3,$D2921&amp;"学校",IF($B2921=6,_xlfn.TEXTBEFORE($D2921,"高専")&amp;$C2921,IF($B2921=8,$C2921&amp;"（"&amp;$D2921&amp;"）",IF($B2921=9,$D2921,""))))))</f>
        <v>長野盲学校</v>
      </c>
    </row>
    <row r="2922" spans="1:8">
      <c r="A2922" s="4">
        <v>2</v>
      </c>
      <c r="B2922" s="7">
        <v>3</v>
      </c>
      <c r="C2922" s="7" t="str">
        <f t="shared" si="90"/>
        <v>特別支援学校</v>
      </c>
      <c r="D2922" s="7" t="s">
        <v>5986</v>
      </c>
      <c r="E2922" s="8" t="s">
        <v>5987</v>
      </c>
      <c r="F2922" s="4" t="str">
        <f>IFERROR(IF(VALUE(LEFT($E2922,5))&gt;50000,"",_xlfn.XLOOKUP(IF(VALUE(LEFT($E2922,2))&gt;9,VALUE(LEFT($E2922,2)),"0"&amp;VALUE(LEFT($E2922,2))),Sheet1!$E:$E,Sheet1!$F:$F)),"")</f>
        <v>長野県</v>
      </c>
      <c r="G2922" s="4" t="str">
        <f t="shared" si="91"/>
        <v>公立</v>
      </c>
      <c r="H2922" s="7" t="str">
        <f>IF($D2922="上記以外の高等学校等",_xlfn.XLOOKUP(IF(VALUE(LEFT($E2922,2))&gt;10,VALUE(LEFT($E2922,2)),"0"&amp;VALUE(LEFT($E2922,2))),Sheet1!$E:$E,Sheet1!$F:$F)&amp;"所在の"&amp;$D2922,IF(OR($B2922=1,$B2922=2),$D2922&amp;$C2922,IF($B2922=3,$D2922&amp;"学校",IF($B2922=6,_xlfn.TEXTBEFORE($D2922,"高専")&amp;$C2922,IF($B2922=8,$C2922&amp;"（"&amp;$D2922&amp;"）",IF($B2922=9,$D2922,""))))))</f>
        <v>松本ろう学校</v>
      </c>
    </row>
    <row r="2923" spans="1:8">
      <c r="A2923" s="4">
        <v>2</v>
      </c>
      <c r="B2923" s="7">
        <v>3</v>
      </c>
      <c r="C2923" s="7" t="str">
        <f t="shared" si="90"/>
        <v>特別支援学校</v>
      </c>
      <c r="D2923" s="7" t="s">
        <v>5984</v>
      </c>
      <c r="E2923" s="8" t="s">
        <v>5985</v>
      </c>
      <c r="F2923" s="4" t="str">
        <f>IFERROR(IF(VALUE(LEFT($E2923,5))&gt;50000,"",_xlfn.XLOOKUP(IF(VALUE(LEFT($E2923,2))&gt;9,VALUE(LEFT($E2923,2)),"0"&amp;VALUE(LEFT($E2923,2))),Sheet1!$E:$E,Sheet1!$F:$F)),"")</f>
        <v>長野県</v>
      </c>
      <c r="G2923" s="4" t="str">
        <f t="shared" si="91"/>
        <v>公立</v>
      </c>
      <c r="H2923" s="7" t="str">
        <f>IF($D2923="上記以外の高等学校等",_xlfn.XLOOKUP(IF(VALUE(LEFT($E2923,2))&gt;10,VALUE(LEFT($E2923,2)),"0"&amp;VALUE(LEFT($E2923,2))),Sheet1!$E:$E,Sheet1!$F:$F)&amp;"所在の"&amp;$D2923,IF(OR($B2923=1,$B2923=2),$D2923&amp;$C2923,IF($B2923=3,$D2923&amp;"学校",IF($B2923=6,_xlfn.TEXTBEFORE($D2923,"高専")&amp;$C2923,IF($B2923=8,$C2923&amp;"（"&amp;$D2923&amp;"）",IF($B2923=9,$D2923,""))))))</f>
        <v>松本盲学校</v>
      </c>
    </row>
    <row r="2924" spans="1:8">
      <c r="A2924" s="4">
        <v>2</v>
      </c>
      <c r="B2924" s="7">
        <v>3</v>
      </c>
      <c r="C2924" s="7" t="str">
        <f t="shared" si="90"/>
        <v>特別支援学校</v>
      </c>
      <c r="D2924" s="7" t="s">
        <v>5982</v>
      </c>
      <c r="E2924" s="8" t="s">
        <v>5983</v>
      </c>
      <c r="F2924" s="4" t="str">
        <f>IFERROR(IF(VALUE(LEFT($E2924,5))&gt;50000,"",_xlfn.XLOOKUP(IF(VALUE(LEFT($E2924,2))&gt;9,VALUE(LEFT($E2924,2)),"0"&amp;VALUE(LEFT($E2924,2))),Sheet1!$E:$E,Sheet1!$F:$F)),"")</f>
        <v>長野県</v>
      </c>
      <c r="G2924" s="4" t="str">
        <f t="shared" si="91"/>
        <v>公立</v>
      </c>
      <c r="H2924" s="7" t="str">
        <f>IF($D2924="上記以外の高等学校等",_xlfn.XLOOKUP(IF(VALUE(LEFT($E2924,2))&gt;10,VALUE(LEFT($E2924,2)),"0"&amp;VALUE(LEFT($E2924,2))),Sheet1!$E:$E,Sheet1!$F:$F)&amp;"所在の"&amp;$D2924,IF(OR($B2924=1,$B2924=2),$D2924&amp;$C2924,IF($B2924=3,$D2924&amp;"学校",IF($B2924=6,_xlfn.TEXTBEFORE($D2924,"高専")&amp;$C2924,IF($B2924=8,$C2924&amp;"（"&amp;$D2924&amp;"）",IF($B2924=9,$D2924,""))))))</f>
        <v>諏訪支援学校</v>
      </c>
    </row>
    <row r="2925" spans="1:8">
      <c r="A2925" s="4">
        <v>2</v>
      </c>
      <c r="B2925" s="7">
        <v>3</v>
      </c>
      <c r="C2925" s="7" t="str">
        <f t="shared" si="90"/>
        <v>特別支援学校</v>
      </c>
      <c r="D2925" s="7" t="s">
        <v>5980</v>
      </c>
      <c r="E2925" s="8" t="s">
        <v>5981</v>
      </c>
      <c r="F2925" s="4" t="str">
        <f>IFERROR(IF(VALUE(LEFT($E2925,5))&gt;50000,"",_xlfn.XLOOKUP(IF(VALUE(LEFT($E2925,2))&gt;9,VALUE(LEFT($E2925,2)),"0"&amp;VALUE(LEFT($E2925,2))),Sheet1!$E:$E,Sheet1!$F:$F)),"")</f>
        <v>長野県</v>
      </c>
      <c r="G2925" s="4" t="str">
        <f t="shared" si="91"/>
        <v>公立</v>
      </c>
      <c r="H2925" s="7" t="str">
        <f>IF($D2925="上記以外の高等学校等",_xlfn.XLOOKUP(IF(VALUE(LEFT($E2925,2))&gt;10,VALUE(LEFT($E2925,2)),"0"&amp;VALUE(LEFT($E2925,2))),Sheet1!$E:$E,Sheet1!$F:$F)&amp;"所在の"&amp;$D2925,IF(OR($B2925=1,$B2925=2),$D2925&amp;$C2925,IF($B2925=3,$D2925&amp;"学校",IF($B2925=6,_xlfn.TEXTBEFORE($D2925,"高専")&amp;$C2925,IF($B2925=8,$C2925&amp;"（"&amp;$D2925&amp;"）",IF($B2925=9,$D2925,""))))))</f>
        <v>稲荷山支援学校</v>
      </c>
    </row>
    <row r="2926" spans="1:8">
      <c r="A2926" s="4">
        <v>2</v>
      </c>
      <c r="B2926" s="7">
        <v>3</v>
      </c>
      <c r="C2926" s="7" t="str">
        <f t="shared" si="90"/>
        <v>特別支援学校</v>
      </c>
      <c r="D2926" s="7" t="s">
        <v>5978</v>
      </c>
      <c r="E2926" s="8" t="s">
        <v>5979</v>
      </c>
      <c r="F2926" s="4" t="str">
        <f>IFERROR(IF(VALUE(LEFT($E2926,5))&gt;50000,"",_xlfn.XLOOKUP(IF(VALUE(LEFT($E2926,2))&gt;9,VALUE(LEFT($E2926,2)),"0"&amp;VALUE(LEFT($E2926,2))),Sheet1!$E:$E,Sheet1!$F:$F)),"")</f>
        <v>長野県</v>
      </c>
      <c r="G2926" s="4" t="str">
        <f t="shared" si="91"/>
        <v>公立</v>
      </c>
      <c r="H2926" s="7" t="str">
        <f>IF($D2926="上記以外の高等学校等",_xlfn.XLOOKUP(IF(VALUE(LEFT($E2926,2))&gt;10,VALUE(LEFT($E2926,2)),"0"&amp;VALUE(LEFT($E2926,2))),Sheet1!$E:$E,Sheet1!$F:$F)&amp;"所在の"&amp;$D2926,IF(OR($B2926=1,$B2926=2),$D2926&amp;$C2926,IF($B2926=3,$D2926&amp;"学校",IF($B2926=6,_xlfn.TEXTBEFORE($D2926,"高専")&amp;$C2926,IF($B2926=8,$C2926&amp;"（"&amp;$D2926&amp;"）",IF($B2926=9,$D2926,""))))))</f>
        <v>松本支援学校</v>
      </c>
    </row>
    <row r="2927" spans="1:8">
      <c r="A2927" s="4">
        <v>2</v>
      </c>
      <c r="B2927" s="7">
        <v>3</v>
      </c>
      <c r="C2927" s="7" t="str">
        <f t="shared" si="90"/>
        <v>特別支援学校</v>
      </c>
      <c r="D2927" s="7" t="s">
        <v>5976</v>
      </c>
      <c r="E2927" s="8" t="s">
        <v>5977</v>
      </c>
      <c r="F2927" s="4" t="str">
        <f>IFERROR(IF(VALUE(LEFT($E2927,5))&gt;50000,"",_xlfn.XLOOKUP(IF(VALUE(LEFT($E2927,2))&gt;9,VALUE(LEFT($E2927,2)),"0"&amp;VALUE(LEFT($E2927,2))),Sheet1!$E:$E,Sheet1!$F:$F)),"")</f>
        <v>長野県</v>
      </c>
      <c r="G2927" s="4" t="str">
        <f t="shared" si="91"/>
        <v>公立</v>
      </c>
      <c r="H2927" s="7" t="str">
        <f>IF($D2927="上記以外の高等学校等",_xlfn.XLOOKUP(IF(VALUE(LEFT($E2927,2))&gt;10,VALUE(LEFT($E2927,2)),"0"&amp;VALUE(LEFT($E2927,2))),Sheet1!$E:$E,Sheet1!$F:$F)&amp;"所在の"&amp;$D2927,IF(OR($B2927=1,$B2927=2),$D2927&amp;$C2927,IF($B2927=3,$D2927&amp;"学校",IF($B2927=6,_xlfn.TEXTBEFORE($D2927,"高専")&amp;$C2927,IF($B2927=8,$C2927&amp;"（"&amp;$D2927&amp;"）",IF($B2927=9,$D2927,""))))))</f>
        <v>伊那支援学校</v>
      </c>
    </row>
    <row r="2928" spans="1:8">
      <c r="A2928" s="4">
        <v>2</v>
      </c>
      <c r="B2928" s="7">
        <v>3</v>
      </c>
      <c r="C2928" s="7" t="str">
        <f t="shared" si="90"/>
        <v>特別支援学校</v>
      </c>
      <c r="D2928" s="7" t="s">
        <v>5974</v>
      </c>
      <c r="E2928" s="8" t="s">
        <v>5975</v>
      </c>
      <c r="F2928" s="4" t="str">
        <f>IFERROR(IF(VALUE(LEFT($E2928,5))&gt;50000,"",_xlfn.XLOOKUP(IF(VALUE(LEFT($E2928,2))&gt;9,VALUE(LEFT($E2928,2)),"0"&amp;VALUE(LEFT($E2928,2))),Sheet1!$E:$E,Sheet1!$F:$F)),"")</f>
        <v>長野県</v>
      </c>
      <c r="G2928" s="4" t="str">
        <f t="shared" si="91"/>
        <v>公立</v>
      </c>
      <c r="H2928" s="7" t="str">
        <f>IF($D2928="上記以外の高等学校等",_xlfn.XLOOKUP(IF(VALUE(LEFT($E2928,2))&gt;10,VALUE(LEFT($E2928,2)),"0"&amp;VALUE(LEFT($E2928,2))),Sheet1!$E:$E,Sheet1!$F:$F)&amp;"所在の"&amp;$D2928,IF(OR($B2928=1,$B2928=2),$D2928&amp;$C2928,IF($B2928=3,$D2928&amp;"学校",IF($B2928=6,_xlfn.TEXTBEFORE($D2928,"高専")&amp;$C2928,IF($B2928=8,$C2928&amp;"（"&amp;$D2928&amp;"）",IF($B2928=9,$D2928,""))))))</f>
        <v>上田支援学校</v>
      </c>
    </row>
    <row r="2929" spans="1:8">
      <c r="A2929" s="4">
        <v>2</v>
      </c>
      <c r="B2929" s="7">
        <v>3</v>
      </c>
      <c r="C2929" s="7" t="str">
        <f t="shared" si="90"/>
        <v>特別支援学校</v>
      </c>
      <c r="D2929" s="7" t="s">
        <v>5972</v>
      </c>
      <c r="E2929" s="8" t="s">
        <v>5973</v>
      </c>
      <c r="F2929" s="4" t="str">
        <f>IFERROR(IF(VALUE(LEFT($E2929,5))&gt;50000,"",_xlfn.XLOOKUP(IF(VALUE(LEFT($E2929,2))&gt;9,VALUE(LEFT($E2929,2)),"0"&amp;VALUE(LEFT($E2929,2))),Sheet1!$E:$E,Sheet1!$F:$F)),"")</f>
        <v>長野県</v>
      </c>
      <c r="G2929" s="4" t="str">
        <f t="shared" si="91"/>
        <v>公立</v>
      </c>
      <c r="H2929" s="7" t="str">
        <f>IF($D2929="上記以外の高等学校等",_xlfn.XLOOKUP(IF(VALUE(LEFT($E2929,2))&gt;10,VALUE(LEFT($E2929,2)),"0"&amp;VALUE(LEFT($E2929,2))),Sheet1!$E:$E,Sheet1!$F:$F)&amp;"所在の"&amp;$D2929,IF(OR($B2929=1,$B2929=2),$D2929&amp;$C2929,IF($B2929=3,$D2929&amp;"学校",IF($B2929=6,_xlfn.TEXTBEFORE($D2929,"高専")&amp;$C2929,IF($B2929=8,$C2929&amp;"（"&amp;$D2929&amp;"）",IF($B2929=9,$D2929,""))))))</f>
        <v>寿台支援学校</v>
      </c>
    </row>
    <row r="2930" spans="1:8">
      <c r="A2930" s="4">
        <v>2</v>
      </c>
      <c r="B2930" s="7">
        <v>3</v>
      </c>
      <c r="C2930" s="7" t="str">
        <f t="shared" si="90"/>
        <v>特別支援学校</v>
      </c>
      <c r="D2930" s="7" t="s">
        <v>5970</v>
      </c>
      <c r="E2930" s="8" t="s">
        <v>5971</v>
      </c>
      <c r="F2930" s="4" t="str">
        <f>IFERROR(IF(VALUE(LEFT($E2930,5))&gt;50000,"",_xlfn.XLOOKUP(IF(VALUE(LEFT($E2930,2))&gt;9,VALUE(LEFT($E2930,2)),"0"&amp;VALUE(LEFT($E2930,2))),Sheet1!$E:$E,Sheet1!$F:$F)),"")</f>
        <v>長野県</v>
      </c>
      <c r="G2930" s="4" t="str">
        <f t="shared" si="91"/>
        <v>公立</v>
      </c>
      <c r="H2930" s="7" t="str">
        <f>IF($D2930="上記以外の高等学校等",_xlfn.XLOOKUP(IF(VALUE(LEFT($E2930,2))&gt;10,VALUE(LEFT($E2930,2)),"0"&amp;VALUE(LEFT($E2930,2))),Sheet1!$E:$E,Sheet1!$F:$F)&amp;"所在の"&amp;$D2930,IF(OR($B2930=1,$B2930=2),$D2930&amp;$C2930,IF($B2930=3,$D2930&amp;"学校",IF($B2930=6,_xlfn.TEXTBEFORE($D2930,"高専")&amp;$C2930,IF($B2930=8,$C2930&amp;"（"&amp;$D2930&amp;"）",IF($B2930=9,$D2930,""))))))</f>
        <v>長野支援学校</v>
      </c>
    </row>
    <row r="2931" spans="1:8">
      <c r="A2931" s="4">
        <v>2</v>
      </c>
      <c r="B2931" s="7">
        <v>3</v>
      </c>
      <c r="C2931" s="7" t="str">
        <f t="shared" si="90"/>
        <v>特別支援学校</v>
      </c>
      <c r="D2931" s="7" t="s">
        <v>5968</v>
      </c>
      <c r="E2931" s="8" t="s">
        <v>5969</v>
      </c>
      <c r="F2931" s="4" t="str">
        <f>IFERROR(IF(VALUE(LEFT($E2931,5))&gt;50000,"",_xlfn.XLOOKUP(IF(VALUE(LEFT($E2931,2))&gt;9,VALUE(LEFT($E2931,2)),"0"&amp;VALUE(LEFT($E2931,2))),Sheet1!$E:$E,Sheet1!$F:$F)),"")</f>
        <v>長野県</v>
      </c>
      <c r="G2931" s="4" t="str">
        <f t="shared" si="91"/>
        <v>公立</v>
      </c>
      <c r="H2931" s="7" t="str">
        <f>IF($D2931="上記以外の高等学校等",_xlfn.XLOOKUP(IF(VALUE(LEFT($E2931,2))&gt;10,VALUE(LEFT($E2931,2)),"0"&amp;VALUE(LEFT($E2931,2))),Sheet1!$E:$E,Sheet1!$F:$F)&amp;"所在の"&amp;$D2931,IF(OR($B2931=1,$B2931=2),$D2931&amp;$C2931,IF($B2931=3,$D2931&amp;"学校",IF($B2931=6,_xlfn.TEXTBEFORE($D2931,"高専")&amp;$C2931,IF($B2931=8,$C2931&amp;"（"&amp;$D2931&amp;"）",IF($B2931=9,$D2931,""))))))</f>
        <v>飯田支援学校</v>
      </c>
    </row>
    <row r="2932" spans="1:8">
      <c r="A2932" s="4">
        <v>2</v>
      </c>
      <c r="B2932" s="7">
        <v>3</v>
      </c>
      <c r="C2932" s="7" t="str">
        <f t="shared" si="90"/>
        <v>特別支援学校</v>
      </c>
      <c r="D2932" s="7" t="s">
        <v>5966</v>
      </c>
      <c r="E2932" s="8" t="s">
        <v>5967</v>
      </c>
      <c r="F2932" s="4" t="str">
        <f>IFERROR(IF(VALUE(LEFT($E2932,5))&gt;50000,"",_xlfn.XLOOKUP(IF(VALUE(LEFT($E2932,2))&gt;9,VALUE(LEFT($E2932,2)),"0"&amp;VALUE(LEFT($E2932,2))),Sheet1!$E:$E,Sheet1!$F:$F)),"")</f>
        <v>長野県</v>
      </c>
      <c r="G2932" s="4" t="str">
        <f t="shared" si="91"/>
        <v>公立</v>
      </c>
      <c r="H2932" s="7" t="str">
        <f>IF($D2932="上記以外の高等学校等",_xlfn.XLOOKUP(IF(VALUE(LEFT($E2932,2))&gt;10,VALUE(LEFT($E2932,2)),"0"&amp;VALUE(LEFT($E2932,2))),Sheet1!$E:$E,Sheet1!$F:$F)&amp;"所在の"&amp;$D2932,IF(OR($B2932=1,$B2932=2),$D2932&amp;$C2932,IF($B2932=3,$D2932&amp;"学校",IF($B2932=6,_xlfn.TEXTBEFORE($D2932,"高専")&amp;$C2932,IF($B2932=8,$C2932&amp;"（"&amp;$D2932&amp;"）",IF($B2932=9,$D2932,""))))))</f>
        <v>花田支援学校</v>
      </c>
    </row>
    <row r="2933" spans="1:8">
      <c r="A2933" s="4">
        <v>2</v>
      </c>
      <c r="B2933" s="7">
        <v>3</v>
      </c>
      <c r="C2933" s="7" t="str">
        <f t="shared" si="90"/>
        <v>特別支援学校</v>
      </c>
      <c r="D2933" s="7" t="s">
        <v>5964</v>
      </c>
      <c r="E2933" s="8" t="s">
        <v>5965</v>
      </c>
      <c r="F2933" s="4" t="str">
        <f>IFERROR(IF(VALUE(LEFT($E2933,5))&gt;50000,"",_xlfn.XLOOKUP(IF(VALUE(LEFT($E2933,2))&gt;9,VALUE(LEFT($E2933,2)),"0"&amp;VALUE(LEFT($E2933,2))),Sheet1!$E:$E,Sheet1!$F:$F)),"")</f>
        <v>長野県</v>
      </c>
      <c r="G2933" s="4" t="str">
        <f t="shared" si="91"/>
        <v>公立</v>
      </c>
      <c r="H2933" s="7" t="str">
        <f>IF($D2933="上記以外の高等学校等",_xlfn.XLOOKUP(IF(VALUE(LEFT($E2933,2))&gt;10,VALUE(LEFT($E2933,2)),"0"&amp;VALUE(LEFT($E2933,2))),Sheet1!$E:$E,Sheet1!$F:$F)&amp;"所在の"&amp;$D2933,IF(OR($B2933=1,$B2933=2),$D2933&amp;$C2933,IF($B2933=3,$D2933&amp;"学校",IF($B2933=6,_xlfn.TEXTBEFORE($D2933,"高専")&amp;$C2933,IF($B2933=8,$C2933&amp;"（"&amp;$D2933&amp;"）",IF($B2933=9,$D2933,""))))))</f>
        <v>安曇支援学校</v>
      </c>
    </row>
    <row r="2934" spans="1:8">
      <c r="A2934" s="4">
        <v>2</v>
      </c>
      <c r="B2934" s="7">
        <v>3</v>
      </c>
      <c r="C2934" s="7" t="str">
        <f t="shared" si="90"/>
        <v>特別支援学校</v>
      </c>
      <c r="D2934" s="7" t="s">
        <v>5962</v>
      </c>
      <c r="E2934" s="8" t="s">
        <v>5963</v>
      </c>
      <c r="F2934" s="4" t="str">
        <f>IFERROR(IF(VALUE(LEFT($E2934,5))&gt;50000,"",_xlfn.XLOOKUP(IF(VALUE(LEFT($E2934,2))&gt;9,VALUE(LEFT($E2934,2)),"0"&amp;VALUE(LEFT($E2934,2))),Sheet1!$E:$E,Sheet1!$F:$F)),"")</f>
        <v>長野県</v>
      </c>
      <c r="G2934" s="4" t="str">
        <f t="shared" si="91"/>
        <v>公立</v>
      </c>
      <c r="H2934" s="7" t="str">
        <f>IF($D2934="上記以外の高等学校等",_xlfn.XLOOKUP(IF(VALUE(LEFT($E2934,2))&gt;10,VALUE(LEFT($E2934,2)),"0"&amp;VALUE(LEFT($E2934,2))),Sheet1!$E:$E,Sheet1!$F:$F)&amp;"所在の"&amp;$D2934,IF(OR($B2934=1,$B2934=2),$D2934&amp;$C2934,IF($B2934=3,$D2934&amp;"学校",IF($B2934=6,_xlfn.TEXTBEFORE($D2934,"高専")&amp;$C2934,IF($B2934=8,$C2934&amp;"（"&amp;$D2934&amp;"）",IF($B2934=9,$D2934,""))))))</f>
        <v>小諸支援学校</v>
      </c>
    </row>
    <row r="2935" spans="1:8">
      <c r="A2935" s="4">
        <v>2</v>
      </c>
      <c r="B2935" s="7">
        <v>3</v>
      </c>
      <c r="C2935" s="7" t="str">
        <f t="shared" si="90"/>
        <v>特別支援学校</v>
      </c>
      <c r="D2935" s="7" t="s">
        <v>5960</v>
      </c>
      <c r="E2935" s="8" t="s">
        <v>5961</v>
      </c>
      <c r="F2935" s="4" t="str">
        <f>IFERROR(IF(VALUE(LEFT($E2935,5))&gt;50000,"",_xlfn.XLOOKUP(IF(VALUE(LEFT($E2935,2))&gt;9,VALUE(LEFT($E2935,2)),"0"&amp;VALUE(LEFT($E2935,2))),Sheet1!$E:$E,Sheet1!$F:$F)),"")</f>
        <v>長野県</v>
      </c>
      <c r="G2935" s="4" t="str">
        <f t="shared" si="91"/>
        <v>公立</v>
      </c>
      <c r="H2935" s="7" t="str">
        <f>IF($D2935="上記以外の高等学校等",_xlfn.XLOOKUP(IF(VALUE(LEFT($E2935,2))&gt;10,VALUE(LEFT($E2935,2)),"0"&amp;VALUE(LEFT($E2935,2))),Sheet1!$E:$E,Sheet1!$F:$F)&amp;"所在の"&amp;$D2935,IF(OR($B2935=1,$B2935=2),$D2935&amp;$C2935,IF($B2935=3,$D2935&amp;"学校",IF($B2935=6,_xlfn.TEXTBEFORE($D2935,"高専")&amp;$C2935,IF($B2935=8,$C2935&amp;"（"&amp;$D2935&amp;"）",IF($B2935=9,$D2935,""))))))</f>
        <v>飯山支援学校</v>
      </c>
    </row>
    <row r="2936" spans="1:8">
      <c r="A2936" s="4">
        <v>2</v>
      </c>
      <c r="B2936" s="7">
        <v>3</v>
      </c>
      <c r="C2936" s="7" t="str">
        <f t="shared" si="90"/>
        <v>特別支援学校</v>
      </c>
      <c r="D2936" s="7" t="s">
        <v>5958</v>
      </c>
      <c r="E2936" s="8" t="s">
        <v>5959</v>
      </c>
      <c r="F2936" s="4" t="str">
        <f>IFERROR(IF(VALUE(LEFT($E2936,5))&gt;50000,"",_xlfn.XLOOKUP(IF(VALUE(LEFT($E2936,2))&gt;9,VALUE(LEFT($E2936,2)),"0"&amp;VALUE(LEFT($E2936,2))),Sheet1!$E:$E,Sheet1!$F:$F)),"")</f>
        <v>長野県</v>
      </c>
      <c r="G2936" s="4" t="str">
        <f t="shared" si="91"/>
        <v>公立</v>
      </c>
      <c r="H2936" s="7" t="str">
        <f>IF($D2936="上記以外の高等学校等",_xlfn.XLOOKUP(IF(VALUE(LEFT($E2936,2))&gt;10,VALUE(LEFT($E2936,2)),"0"&amp;VALUE(LEFT($E2936,2))),Sheet1!$E:$E,Sheet1!$F:$F)&amp;"所在の"&amp;$D2936,IF(OR($B2936=1,$B2936=2),$D2936&amp;$C2936,IF($B2936=3,$D2936&amp;"学校",IF($B2936=6,_xlfn.TEXTBEFORE($D2936,"高専")&amp;$C2936,IF($B2936=8,$C2936&amp;"（"&amp;$D2936&amp;"）",IF($B2936=9,$D2936,""))))))</f>
        <v>木曽支援学校</v>
      </c>
    </row>
    <row r="2937" spans="1:8">
      <c r="A2937" s="4">
        <v>7</v>
      </c>
      <c r="B2937" s="7">
        <v>1</v>
      </c>
      <c r="C2937" s="7" t="str">
        <f t="shared" si="90"/>
        <v>高等学校</v>
      </c>
      <c r="D2937" s="7" t="s">
        <v>5956</v>
      </c>
      <c r="E2937" s="8" t="s">
        <v>5957</v>
      </c>
      <c r="F2937" s="4" t="str">
        <f>IFERROR(IF(VALUE(LEFT($E2937,5))&gt;50000,"",_xlfn.XLOOKUP(IF(VALUE(LEFT($E2937,2))&gt;9,VALUE(LEFT($E2937,2)),"0"&amp;VALUE(LEFT($E2937,2))),Sheet1!$E:$E,Sheet1!$F:$F)),"")</f>
        <v>長野県</v>
      </c>
      <c r="G2937" s="4" t="str">
        <f t="shared" si="91"/>
        <v>私立</v>
      </c>
      <c r="H2937" s="7" t="str">
        <f>IF($D2937="上記以外の高等学校等",_xlfn.XLOOKUP(IF(VALUE(LEFT($E2937,2))&gt;10,VALUE(LEFT($E2937,2)),"0"&amp;VALUE(LEFT($E2937,2))),Sheet1!$E:$E,Sheet1!$F:$F)&amp;"所在の"&amp;$D2937,IF(OR($B2937=1,$B2937=2),$D2937&amp;$C2937,IF($B2937=3,$D2937&amp;"学校",IF($B2937=6,_xlfn.TEXTBEFORE($D2937,"高専")&amp;$C2937,IF($B2937=8,$C2937&amp;"（"&amp;$D2937&amp;"）",IF($B2937=9,$D2937,""))))))</f>
        <v>松商学園高等学校</v>
      </c>
    </row>
    <row r="2938" spans="1:8">
      <c r="A2938" s="4">
        <v>7</v>
      </c>
      <c r="B2938" s="7">
        <v>1</v>
      </c>
      <c r="C2938" s="7" t="str">
        <f t="shared" si="90"/>
        <v>高等学校</v>
      </c>
      <c r="D2938" s="7" t="s">
        <v>5954</v>
      </c>
      <c r="E2938" s="8" t="s">
        <v>5955</v>
      </c>
      <c r="F2938" s="4" t="str">
        <f>IFERROR(IF(VALUE(LEFT($E2938,5))&gt;50000,"",_xlfn.XLOOKUP(IF(VALUE(LEFT($E2938,2))&gt;9,VALUE(LEFT($E2938,2)),"0"&amp;VALUE(LEFT($E2938,2))),Sheet1!$E:$E,Sheet1!$F:$F)),"")</f>
        <v>長野県</v>
      </c>
      <c r="G2938" s="4" t="str">
        <f t="shared" si="91"/>
        <v>私立</v>
      </c>
      <c r="H2938" s="7" t="str">
        <f>IF($D2938="上記以外の高等学校等",_xlfn.XLOOKUP(IF(VALUE(LEFT($E2938,2))&gt;10,VALUE(LEFT($E2938,2)),"0"&amp;VALUE(LEFT($E2938,2))),Sheet1!$E:$E,Sheet1!$F:$F)&amp;"所在の"&amp;$D2938,IF(OR($B2938=1,$B2938=2),$D2938&amp;$C2938,IF($B2938=3,$D2938&amp;"学校",IF($B2938=6,_xlfn.TEXTBEFORE($D2938,"高専")&amp;$C2938,IF($B2938=8,$C2938&amp;"（"&amp;$D2938&amp;"）",IF($B2938=9,$D2938,""))))))</f>
        <v>長野俊英高等学校</v>
      </c>
    </row>
    <row r="2939" spans="1:8">
      <c r="A2939" s="4">
        <v>7</v>
      </c>
      <c r="B2939" s="7">
        <v>1</v>
      </c>
      <c r="C2939" s="7" t="str">
        <f t="shared" si="90"/>
        <v>高等学校</v>
      </c>
      <c r="D2939" s="7" t="s">
        <v>5952</v>
      </c>
      <c r="E2939" s="8" t="s">
        <v>5953</v>
      </c>
      <c r="F2939" s="4" t="str">
        <f>IFERROR(IF(VALUE(LEFT($E2939,5))&gt;50000,"",_xlfn.XLOOKUP(IF(VALUE(LEFT($E2939,2))&gt;9,VALUE(LEFT($E2939,2)),"0"&amp;VALUE(LEFT($E2939,2))),Sheet1!$E:$E,Sheet1!$F:$F)),"")</f>
        <v>長野県</v>
      </c>
      <c r="G2939" s="4" t="str">
        <f t="shared" si="91"/>
        <v>私立</v>
      </c>
      <c r="H2939" s="7" t="str">
        <f>IF($D2939="上記以外の高等学校等",_xlfn.XLOOKUP(IF(VALUE(LEFT($E2939,2))&gt;10,VALUE(LEFT($E2939,2)),"0"&amp;VALUE(LEFT($E2939,2))),Sheet1!$E:$E,Sheet1!$F:$F)&amp;"所在の"&amp;$D2939,IF(OR($B2939=1,$B2939=2),$D2939&amp;$C2939,IF($B2939=3,$D2939&amp;"学校",IF($B2939=6,_xlfn.TEXTBEFORE($D2939,"高専")&amp;$C2939,IF($B2939=8,$C2939&amp;"（"&amp;$D2939&amp;"）",IF($B2939=9,$D2939,""))))))</f>
        <v>松本第一高等学校</v>
      </c>
    </row>
    <row r="2940" spans="1:8">
      <c r="A2940" s="4">
        <v>7</v>
      </c>
      <c r="B2940" s="7">
        <v>1</v>
      </c>
      <c r="C2940" s="7" t="str">
        <f t="shared" si="90"/>
        <v>高等学校</v>
      </c>
      <c r="D2940" s="7" t="s">
        <v>5950</v>
      </c>
      <c r="E2940" s="8" t="s">
        <v>5951</v>
      </c>
      <c r="F2940" s="4" t="str">
        <f>IFERROR(IF(VALUE(LEFT($E2940,5))&gt;50000,"",_xlfn.XLOOKUP(IF(VALUE(LEFT($E2940,2))&gt;9,VALUE(LEFT($E2940,2)),"0"&amp;VALUE(LEFT($E2940,2))),Sheet1!$E:$E,Sheet1!$F:$F)),"")</f>
        <v>長野県</v>
      </c>
      <c r="G2940" s="4" t="str">
        <f t="shared" si="91"/>
        <v>私立</v>
      </c>
      <c r="H2940" s="7" t="str">
        <f>IF($D2940="上記以外の高等学校等",_xlfn.XLOOKUP(IF(VALUE(LEFT($E2940,2))&gt;10,VALUE(LEFT($E2940,2)),"0"&amp;VALUE(LEFT($E2940,2))),Sheet1!$E:$E,Sheet1!$F:$F)&amp;"所在の"&amp;$D2940,IF(OR($B2940=1,$B2940=2),$D2940&amp;$C2940,IF($B2940=3,$D2940&amp;"学校",IF($B2940=6,_xlfn.TEXTBEFORE($D2940,"高専")&amp;$C2940,IF($B2940=8,$C2940&amp;"（"&amp;$D2940&amp;"）",IF($B2940=9,$D2940,""))))))</f>
        <v>松本国際高等学校</v>
      </c>
    </row>
    <row r="2941" spans="1:8">
      <c r="A2941" s="4">
        <v>7</v>
      </c>
      <c r="B2941" s="7">
        <v>1</v>
      </c>
      <c r="C2941" s="7" t="str">
        <f t="shared" si="90"/>
        <v>高等学校</v>
      </c>
      <c r="D2941" s="7" t="s">
        <v>5948</v>
      </c>
      <c r="E2941" s="8" t="s">
        <v>5949</v>
      </c>
      <c r="F2941" s="4" t="str">
        <f>IFERROR(IF(VALUE(LEFT($E2941,5))&gt;50000,"",_xlfn.XLOOKUP(IF(VALUE(LEFT($E2941,2))&gt;9,VALUE(LEFT($E2941,2)),"0"&amp;VALUE(LEFT($E2941,2))),Sheet1!$E:$E,Sheet1!$F:$F)),"")</f>
        <v>長野県</v>
      </c>
      <c r="G2941" s="4" t="str">
        <f t="shared" si="91"/>
        <v>私立</v>
      </c>
      <c r="H2941" s="7" t="str">
        <f>IF($D2941="上記以外の高等学校等",_xlfn.XLOOKUP(IF(VALUE(LEFT($E2941,2))&gt;10,VALUE(LEFT($E2941,2)),"0"&amp;VALUE(LEFT($E2941,2))),Sheet1!$E:$E,Sheet1!$F:$F)&amp;"所在の"&amp;$D2941,IF(OR($B2941=1,$B2941=2),$D2941&amp;$C2941,IF($B2941=3,$D2941&amp;"学校",IF($B2941=6,_xlfn.TEXTBEFORE($D2941,"高専")&amp;$C2941,IF($B2941=8,$C2941&amp;"（"&amp;$D2941&amp;"）",IF($B2941=9,$D2941,""))))))</f>
        <v>長野清泉女学院高等学校</v>
      </c>
    </row>
    <row r="2942" spans="1:8">
      <c r="A2942" s="4">
        <v>7</v>
      </c>
      <c r="B2942" s="7">
        <v>1</v>
      </c>
      <c r="C2942" s="7" t="str">
        <f t="shared" si="90"/>
        <v>高等学校</v>
      </c>
      <c r="D2942" s="7" t="s">
        <v>5946</v>
      </c>
      <c r="E2942" s="8" t="s">
        <v>5947</v>
      </c>
      <c r="F2942" s="4" t="str">
        <f>IFERROR(IF(VALUE(LEFT($E2942,5))&gt;50000,"",_xlfn.XLOOKUP(IF(VALUE(LEFT($E2942,2))&gt;9,VALUE(LEFT($E2942,2)),"0"&amp;VALUE(LEFT($E2942,2))),Sheet1!$E:$E,Sheet1!$F:$F)),"")</f>
        <v>長野県</v>
      </c>
      <c r="G2942" s="4" t="str">
        <f t="shared" si="91"/>
        <v>私立</v>
      </c>
      <c r="H2942" s="7" t="str">
        <f>IF($D2942="上記以外の高等学校等",_xlfn.XLOOKUP(IF(VALUE(LEFT($E2942,2))&gt;10,VALUE(LEFT($E2942,2)),"0"&amp;VALUE(LEFT($E2942,2))),Sheet1!$E:$E,Sheet1!$F:$F)&amp;"所在の"&amp;$D2942,IF(OR($B2942=1,$B2942=2),$D2942&amp;$C2942,IF($B2942=3,$D2942&amp;"学校",IF($B2942=6,_xlfn.TEXTBEFORE($D2942,"高専")&amp;$C2942,IF($B2942=8,$C2942&amp;"（"&amp;$D2942&amp;"）",IF($B2942=9,$D2942,""))))))</f>
        <v>文化学園長野高等学校</v>
      </c>
    </row>
    <row r="2943" spans="1:8">
      <c r="A2943" s="4">
        <v>7</v>
      </c>
      <c r="B2943" s="7">
        <v>1</v>
      </c>
      <c r="C2943" s="7" t="str">
        <f t="shared" si="90"/>
        <v>高等学校</v>
      </c>
      <c r="D2943" s="7" t="s">
        <v>5944</v>
      </c>
      <c r="E2943" s="8" t="s">
        <v>5945</v>
      </c>
      <c r="F2943" s="4" t="str">
        <f>IFERROR(IF(VALUE(LEFT($E2943,5))&gt;50000,"",_xlfn.XLOOKUP(IF(VALUE(LEFT($E2943,2))&gt;9,VALUE(LEFT($E2943,2)),"0"&amp;VALUE(LEFT($E2943,2))),Sheet1!$E:$E,Sheet1!$F:$F)),"")</f>
        <v>長野県</v>
      </c>
      <c r="G2943" s="4" t="str">
        <f t="shared" si="91"/>
        <v>私立</v>
      </c>
      <c r="H2943" s="7" t="str">
        <f>IF($D2943="上記以外の高等学校等",_xlfn.XLOOKUP(IF(VALUE(LEFT($E2943,2))&gt;10,VALUE(LEFT($E2943,2)),"0"&amp;VALUE(LEFT($E2943,2))),Sheet1!$E:$E,Sheet1!$F:$F)&amp;"所在の"&amp;$D2943,IF(OR($B2943=1,$B2943=2),$D2943&amp;$C2943,IF($B2943=3,$D2943&amp;"学校",IF($B2943=6,_xlfn.TEXTBEFORE($D2943,"高専")&amp;$C2943,IF($B2943=8,$C2943&amp;"（"&amp;$D2943&amp;"）",IF($B2943=9,$D2943,""))))))</f>
        <v>長野日本大学高等学校</v>
      </c>
    </row>
    <row r="2944" spans="1:8">
      <c r="A2944" s="4">
        <v>7</v>
      </c>
      <c r="B2944" s="7">
        <v>1</v>
      </c>
      <c r="C2944" s="7" t="str">
        <f t="shared" si="90"/>
        <v>高等学校</v>
      </c>
      <c r="D2944" s="7" t="s">
        <v>5942</v>
      </c>
      <c r="E2944" s="8" t="s">
        <v>5943</v>
      </c>
      <c r="F2944" s="4" t="str">
        <f>IFERROR(IF(VALUE(LEFT($E2944,5))&gt;50000,"",_xlfn.XLOOKUP(IF(VALUE(LEFT($E2944,2))&gt;9,VALUE(LEFT($E2944,2)),"0"&amp;VALUE(LEFT($E2944,2))),Sheet1!$E:$E,Sheet1!$F:$F)),"")</f>
        <v>長野県</v>
      </c>
      <c r="G2944" s="4" t="str">
        <f t="shared" si="91"/>
        <v>私立</v>
      </c>
      <c r="H2944" s="7" t="str">
        <f>IF($D2944="上記以外の高等学校等",_xlfn.XLOOKUP(IF(VALUE(LEFT($E2944,2))&gt;10,VALUE(LEFT($E2944,2)),"0"&amp;VALUE(LEFT($E2944,2))),Sheet1!$E:$E,Sheet1!$F:$F)&amp;"所在の"&amp;$D2944,IF(OR($B2944=1,$B2944=2),$D2944&amp;$C2944,IF($B2944=3,$D2944&amp;"学校",IF($B2944=6,_xlfn.TEXTBEFORE($D2944,"高専")&amp;$C2944,IF($B2944=8,$C2944&amp;"（"&amp;$D2944&amp;"）",IF($B2944=9,$D2944,""))))))</f>
        <v>上田西高等学校</v>
      </c>
    </row>
    <row r="2945" spans="1:8">
      <c r="A2945" s="4">
        <v>7</v>
      </c>
      <c r="B2945" s="7">
        <v>1</v>
      </c>
      <c r="C2945" s="7" t="str">
        <f t="shared" si="90"/>
        <v>高等学校</v>
      </c>
      <c r="D2945" s="7" t="s">
        <v>5940</v>
      </c>
      <c r="E2945" s="8" t="s">
        <v>5941</v>
      </c>
      <c r="F2945" s="4" t="str">
        <f>IFERROR(IF(VALUE(LEFT($E2945,5))&gt;50000,"",_xlfn.XLOOKUP(IF(VALUE(LEFT($E2945,2))&gt;9,VALUE(LEFT($E2945,2)),"0"&amp;VALUE(LEFT($E2945,2))),Sheet1!$E:$E,Sheet1!$F:$F)),"")</f>
        <v>長野県</v>
      </c>
      <c r="G2945" s="4" t="str">
        <f t="shared" si="91"/>
        <v>私立</v>
      </c>
      <c r="H2945" s="7" t="str">
        <f>IF($D2945="上記以外の高等学校等",_xlfn.XLOOKUP(IF(VALUE(LEFT($E2945,2))&gt;10,VALUE(LEFT($E2945,2)),"0"&amp;VALUE(LEFT($E2945,2))),Sheet1!$E:$E,Sheet1!$F:$F)&amp;"所在の"&amp;$D2945,IF(OR($B2945=1,$B2945=2),$D2945&amp;$C2945,IF($B2945=3,$D2945&amp;"学校",IF($B2945=6,_xlfn.TEXTBEFORE($D2945,"高専")&amp;$C2945,IF($B2945=8,$C2945&amp;"（"&amp;$D2945&amp;"）",IF($B2945=9,$D2945,""))))))</f>
        <v>飯田女子高等学校</v>
      </c>
    </row>
    <row r="2946" spans="1:8">
      <c r="A2946" s="4">
        <v>7</v>
      </c>
      <c r="B2946" s="7">
        <v>1</v>
      </c>
      <c r="C2946" s="7" t="str">
        <f t="shared" si="90"/>
        <v>高等学校</v>
      </c>
      <c r="D2946" s="7" t="s">
        <v>5938</v>
      </c>
      <c r="E2946" s="8" t="s">
        <v>5939</v>
      </c>
      <c r="F2946" s="4" t="str">
        <f>IFERROR(IF(VALUE(LEFT($E2946,5))&gt;50000,"",_xlfn.XLOOKUP(IF(VALUE(LEFT($E2946,2))&gt;9,VALUE(LEFT($E2946,2)),"0"&amp;VALUE(LEFT($E2946,2))),Sheet1!$E:$E,Sheet1!$F:$F)),"")</f>
        <v>長野県</v>
      </c>
      <c r="G2946" s="4" t="str">
        <f t="shared" si="91"/>
        <v>私立</v>
      </c>
      <c r="H2946" s="7" t="str">
        <f>IF($D2946="上記以外の高等学校等",_xlfn.XLOOKUP(IF(VALUE(LEFT($E2946,2))&gt;10,VALUE(LEFT($E2946,2)),"0"&amp;VALUE(LEFT($E2946,2))),Sheet1!$E:$E,Sheet1!$F:$F)&amp;"所在の"&amp;$D2946,IF(OR($B2946=1,$B2946=2),$D2946&amp;$C2946,IF($B2946=3,$D2946&amp;"学校",IF($B2946=6,_xlfn.TEXTBEFORE($D2946,"高専")&amp;$C2946,IF($B2946=8,$C2946&amp;"（"&amp;$D2946&amp;"）",IF($B2946=9,$D2946,""))))))</f>
        <v>東京都市大学塩尻高等学校</v>
      </c>
    </row>
    <row r="2947" spans="1:8">
      <c r="A2947" s="4">
        <v>7</v>
      </c>
      <c r="B2947" s="7">
        <v>1</v>
      </c>
      <c r="C2947" s="7" t="str">
        <f t="shared" ref="C2947:C3010" si="92">IF($B2947=1,"高等学校",IF($B2947=2,"中等教育学校",IF($B2947=3,"特別支援学校",IF($B2947=6,"高等専門学校",IF($B2947=8,"高等学校卒業程度認定試験等","")))))</f>
        <v>高等学校</v>
      </c>
      <c r="D2947" s="7" t="s">
        <v>5936</v>
      </c>
      <c r="E2947" s="8" t="s">
        <v>5937</v>
      </c>
      <c r="F2947" s="4" t="str">
        <f>IFERROR(IF(VALUE(LEFT($E2947,5))&gt;50000,"",_xlfn.XLOOKUP(IF(VALUE(LEFT($E2947,2))&gt;9,VALUE(LEFT($E2947,2)),"0"&amp;VALUE(LEFT($E2947,2))),Sheet1!$E:$E,Sheet1!$F:$F)),"")</f>
        <v>長野県</v>
      </c>
      <c r="G2947" s="4" t="str">
        <f t="shared" ref="G2947:G3010" si="93">IF($A2947=1,"国立",IF($A2947=7,"私立",IF($A2947&lt;7,"公立","")))</f>
        <v>私立</v>
      </c>
      <c r="H2947" s="7" t="str">
        <f>IF($D2947="上記以外の高等学校等",_xlfn.XLOOKUP(IF(VALUE(LEFT($E2947,2))&gt;10,VALUE(LEFT($E2947,2)),"0"&amp;VALUE(LEFT($E2947,2))),Sheet1!$E:$E,Sheet1!$F:$F)&amp;"所在の"&amp;$D2947,IF(OR($B2947=1,$B2947=2),$D2947&amp;$C2947,IF($B2947=3,$D2947&amp;"学校",IF($B2947=6,_xlfn.TEXTBEFORE($D2947,"高専")&amp;$C2947,IF($B2947=8,$C2947&amp;"（"&amp;$D2947&amp;"）",IF($B2947=9,$D2947,""))))))</f>
        <v>東海大学付属諏訪高等学校</v>
      </c>
    </row>
    <row r="2948" spans="1:8">
      <c r="A2948" s="4">
        <v>7</v>
      </c>
      <c r="B2948" s="7">
        <v>1</v>
      </c>
      <c r="C2948" s="7" t="str">
        <f t="shared" si="92"/>
        <v>高等学校</v>
      </c>
      <c r="D2948" s="7" t="s">
        <v>5934</v>
      </c>
      <c r="E2948" s="8" t="s">
        <v>5935</v>
      </c>
      <c r="F2948" s="4" t="str">
        <f>IFERROR(IF(VALUE(LEFT($E2948,5))&gt;50000,"",_xlfn.XLOOKUP(IF(VALUE(LEFT($E2948,2))&gt;9,VALUE(LEFT($E2948,2)),"0"&amp;VALUE(LEFT($E2948,2))),Sheet1!$E:$E,Sheet1!$F:$F)),"")</f>
        <v>長野県</v>
      </c>
      <c r="G2948" s="4" t="str">
        <f t="shared" si="93"/>
        <v>私立</v>
      </c>
      <c r="H2948" s="7" t="str">
        <f>IF($D2948="上記以外の高等学校等",_xlfn.XLOOKUP(IF(VALUE(LEFT($E2948,2))&gt;10,VALUE(LEFT($E2948,2)),"0"&amp;VALUE(LEFT($E2948,2))),Sheet1!$E:$E,Sheet1!$F:$F)&amp;"所在の"&amp;$D2948,IF(OR($B2948=1,$B2948=2),$D2948&amp;$C2948,IF($B2948=3,$D2948&amp;"学校",IF($B2948=6,_xlfn.TEXTBEFORE($D2948,"高専")&amp;$C2948,IF($B2948=8,$C2948&amp;"（"&amp;$D2948&amp;"）",IF($B2948=9,$D2948,""))))))</f>
        <v>佐久長聖高等学校</v>
      </c>
    </row>
    <row r="2949" spans="1:8">
      <c r="A2949" s="4">
        <v>7</v>
      </c>
      <c r="B2949" s="7">
        <v>1</v>
      </c>
      <c r="C2949" s="7" t="str">
        <f t="shared" si="92"/>
        <v>高等学校</v>
      </c>
      <c r="D2949" s="7" t="s">
        <v>5932</v>
      </c>
      <c r="E2949" s="8" t="s">
        <v>5933</v>
      </c>
      <c r="F2949" s="4" t="str">
        <f>IFERROR(IF(VALUE(LEFT($E2949,5))&gt;50000,"",_xlfn.XLOOKUP(IF(VALUE(LEFT($E2949,2))&gt;9,VALUE(LEFT($E2949,2)),"0"&amp;VALUE(LEFT($E2949,2))),Sheet1!$E:$E,Sheet1!$F:$F)),"")</f>
        <v>長野県</v>
      </c>
      <c r="G2949" s="4" t="str">
        <f t="shared" si="93"/>
        <v>私立</v>
      </c>
      <c r="H2949" s="7" t="str">
        <f>IF($D2949="上記以外の高等学校等",_xlfn.XLOOKUP(IF(VALUE(LEFT($E2949,2))&gt;10,VALUE(LEFT($E2949,2)),"0"&amp;VALUE(LEFT($E2949,2))),Sheet1!$E:$E,Sheet1!$F:$F)&amp;"所在の"&amp;$D2949,IF(OR($B2949=1,$B2949=2),$D2949&amp;$C2949,IF($B2949=3,$D2949&amp;"学校",IF($B2949=6,_xlfn.TEXTBEFORE($D2949,"高専")&amp;$C2949,IF($B2949=8,$C2949&amp;"（"&amp;$D2949&amp;"）",IF($B2949=9,$D2949,""))))))</f>
        <v>伊那西高等学校</v>
      </c>
    </row>
    <row r="2950" spans="1:8">
      <c r="A2950" s="4">
        <v>7</v>
      </c>
      <c r="B2950" s="7">
        <v>1</v>
      </c>
      <c r="C2950" s="7" t="str">
        <f t="shared" si="92"/>
        <v>高等学校</v>
      </c>
      <c r="D2950" s="7" t="s">
        <v>5930</v>
      </c>
      <c r="E2950" s="8" t="s">
        <v>5931</v>
      </c>
      <c r="F2950" s="4" t="str">
        <f>IFERROR(IF(VALUE(LEFT($E2950,5))&gt;50000,"",_xlfn.XLOOKUP(IF(VALUE(LEFT($E2950,2))&gt;9,VALUE(LEFT($E2950,2)),"0"&amp;VALUE(LEFT($E2950,2))),Sheet1!$E:$E,Sheet1!$F:$F)),"")</f>
        <v>長野県</v>
      </c>
      <c r="G2950" s="4" t="str">
        <f t="shared" si="93"/>
        <v>私立</v>
      </c>
      <c r="H2950" s="7" t="str">
        <f>IF($D2950="上記以外の高等学校等",_xlfn.XLOOKUP(IF(VALUE(LEFT($E2950,2))&gt;10,VALUE(LEFT($E2950,2)),"0"&amp;VALUE(LEFT($E2950,2))),Sheet1!$E:$E,Sheet1!$F:$F)&amp;"所在の"&amp;$D2950,IF(OR($B2950=1,$B2950=2),$D2950&amp;$C2950,IF($B2950=3,$D2950&amp;"学校",IF($B2950=6,_xlfn.TEXTBEFORE($D2950,"高専")&amp;$C2950,IF($B2950=8,$C2950&amp;"（"&amp;$D2950&amp;"）",IF($B2950=9,$D2950,""))))))</f>
        <v>エクセラン高等学校</v>
      </c>
    </row>
    <row r="2951" spans="1:8">
      <c r="A2951" s="4">
        <v>7</v>
      </c>
      <c r="B2951" s="7">
        <v>1</v>
      </c>
      <c r="C2951" s="7" t="str">
        <f t="shared" si="92"/>
        <v>高等学校</v>
      </c>
      <c r="D2951" s="7" t="s">
        <v>5928</v>
      </c>
      <c r="E2951" s="8" t="s">
        <v>5929</v>
      </c>
      <c r="F2951" s="4" t="str">
        <f>IFERROR(IF(VALUE(LEFT($E2951,5))&gt;50000,"",_xlfn.XLOOKUP(IF(VALUE(LEFT($E2951,2))&gt;9,VALUE(LEFT($E2951,2)),"0"&amp;VALUE(LEFT($E2951,2))),Sheet1!$E:$E,Sheet1!$F:$F)),"")</f>
        <v>長野県</v>
      </c>
      <c r="G2951" s="4" t="str">
        <f t="shared" si="93"/>
        <v>私立</v>
      </c>
      <c r="H2951" s="7" t="str">
        <f>IF($D2951="上記以外の高等学校等",_xlfn.XLOOKUP(IF(VALUE(LEFT($E2951,2))&gt;10,VALUE(LEFT($E2951,2)),"0"&amp;VALUE(LEFT($E2951,2))),Sheet1!$E:$E,Sheet1!$F:$F)&amp;"所在の"&amp;$D2951,IF(OR($B2951=1,$B2951=2),$D2951&amp;$C2951,IF($B2951=3,$D2951&amp;"学校",IF($B2951=6,_xlfn.TEXTBEFORE($D2951,"高専")&amp;$C2951,IF($B2951=8,$C2951&amp;"（"&amp;$D2951&amp;"）",IF($B2951=9,$D2951,""))))))</f>
        <v>地球環境高等学校</v>
      </c>
    </row>
    <row r="2952" spans="1:8">
      <c r="A2952" s="4">
        <v>7</v>
      </c>
      <c r="B2952" s="7">
        <v>1</v>
      </c>
      <c r="C2952" s="7" t="str">
        <f t="shared" si="92"/>
        <v>高等学校</v>
      </c>
      <c r="D2952" s="7" t="s">
        <v>5926</v>
      </c>
      <c r="E2952" s="8" t="s">
        <v>5927</v>
      </c>
      <c r="F2952" s="4" t="str">
        <f>IFERROR(IF(VALUE(LEFT($E2952,5))&gt;50000,"",_xlfn.XLOOKUP(IF(VALUE(LEFT($E2952,2))&gt;9,VALUE(LEFT($E2952,2)),"0"&amp;VALUE(LEFT($E2952,2))),Sheet1!$E:$E,Sheet1!$F:$F)),"")</f>
        <v>長野県</v>
      </c>
      <c r="G2952" s="4" t="str">
        <f t="shared" si="93"/>
        <v>私立</v>
      </c>
      <c r="H2952" s="7" t="str">
        <f>IF($D2952="上記以外の高等学校等",_xlfn.XLOOKUP(IF(VALUE(LEFT($E2952,2))&gt;10,VALUE(LEFT($E2952,2)),"0"&amp;VALUE(LEFT($E2952,2))),Sheet1!$E:$E,Sheet1!$F:$F)&amp;"所在の"&amp;$D2952,IF(OR($B2952=1,$B2952=2),$D2952&amp;$C2952,IF($B2952=3,$D2952&amp;"学校",IF($B2952=6,_xlfn.TEXTBEFORE($D2952,"高専")&amp;$C2952,IF($B2952=8,$C2952&amp;"（"&amp;$D2952&amp;"）",IF($B2952=9,$D2952,""))))))</f>
        <v>信濃むつみ高等学校</v>
      </c>
    </row>
    <row r="2953" spans="1:8">
      <c r="A2953" s="4">
        <v>7</v>
      </c>
      <c r="B2953" s="7">
        <v>1</v>
      </c>
      <c r="C2953" s="7" t="str">
        <f t="shared" si="92"/>
        <v>高等学校</v>
      </c>
      <c r="D2953" s="7" t="s">
        <v>5924</v>
      </c>
      <c r="E2953" s="8" t="s">
        <v>5925</v>
      </c>
      <c r="F2953" s="4" t="str">
        <f>IFERROR(IF(VALUE(LEFT($E2953,5))&gt;50000,"",_xlfn.XLOOKUP(IF(VALUE(LEFT($E2953,2))&gt;9,VALUE(LEFT($E2953,2)),"0"&amp;VALUE(LEFT($E2953,2))),Sheet1!$E:$E,Sheet1!$F:$F)),"")</f>
        <v>長野県</v>
      </c>
      <c r="G2953" s="4" t="str">
        <f t="shared" si="93"/>
        <v>私立</v>
      </c>
      <c r="H2953" s="7" t="str">
        <f>IF($D2953="上記以外の高等学校等",_xlfn.XLOOKUP(IF(VALUE(LEFT($E2953,2))&gt;10,VALUE(LEFT($E2953,2)),"0"&amp;VALUE(LEFT($E2953,2))),Sheet1!$E:$E,Sheet1!$F:$F)&amp;"所在の"&amp;$D2953,IF(OR($B2953=1,$B2953=2),$D2953&amp;$C2953,IF($B2953=3,$D2953&amp;"学校",IF($B2953=6,_xlfn.TEXTBEFORE($D2953,"高専")&amp;$C2953,IF($B2953=8,$C2953&amp;"（"&amp;$D2953&amp;"）",IF($B2953=9,$D2953,""))))))</f>
        <v>さくら国際高等学校</v>
      </c>
    </row>
    <row r="2954" spans="1:8">
      <c r="A2954" s="4">
        <v>7</v>
      </c>
      <c r="B2954" s="7">
        <v>1</v>
      </c>
      <c r="C2954" s="7" t="str">
        <f t="shared" si="92"/>
        <v>高等学校</v>
      </c>
      <c r="D2954" s="7" t="s">
        <v>5922</v>
      </c>
      <c r="E2954" s="8" t="s">
        <v>5923</v>
      </c>
      <c r="F2954" s="4" t="str">
        <f>IFERROR(IF(VALUE(LEFT($E2954,5))&gt;50000,"",_xlfn.XLOOKUP(IF(VALUE(LEFT($E2954,2))&gt;9,VALUE(LEFT($E2954,2)),"0"&amp;VALUE(LEFT($E2954,2))),Sheet1!$E:$E,Sheet1!$F:$F)),"")</f>
        <v>長野県</v>
      </c>
      <c r="G2954" s="4" t="str">
        <f t="shared" si="93"/>
        <v>私立</v>
      </c>
      <c r="H2954" s="7" t="str">
        <f>IF($D2954="上記以外の高等学校等",_xlfn.XLOOKUP(IF(VALUE(LEFT($E2954,2))&gt;10,VALUE(LEFT($E2954,2)),"0"&amp;VALUE(LEFT($E2954,2))),Sheet1!$E:$E,Sheet1!$F:$F)&amp;"所在の"&amp;$D2954,IF(OR($B2954=1,$B2954=2),$D2954&amp;$C2954,IF($B2954=3,$D2954&amp;"学校",IF($B2954=6,_xlfn.TEXTBEFORE($D2954,"高専")&amp;$C2954,IF($B2954=8,$C2954&amp;"（"&amp;$D2954&amp;"）",IF($B2954=9,$D2954,""))))))</f>
        <v>天龍興譲高等学校</v>
      </c>
    </row>
    <row r="2955" spans="1:8">
      <c r="A2955" s="4">
        <v>7</v>
      </c>
      <c r="B2955" s="7">
        <v>2</v>
      </c>
      <c r="C2955" s="7" t="str">
        <f t="shared" si="92"/>
        <v>中等教育学校</v>
      </c>
      <c r="D2955" s="7" t="s">
        <v>5920</v>
      </c>
      <c r="E2955" s="8" t="s">
        <v>5921</v>
      </c>
      <c r="F2955" s="4" t="str">
        <f>IFERROR(IF(VALUE(LEFT($E2955,5))&gt;50000,"",_xlfn.XLOOKUP(IF(VALUE(LEFT($E2955,2))&gt;9,VALUE(LEFT($E2955,2)),"0"&amp;VALUE(LEFT($E2955,2))),Sheet1!$E:$E,Sheet1!$F:$F)),"")</f>
        <v>長野県</v>
      </c>
      <c r="G2955" s="4" t="str">
        <f t="shared" si="93"/>
        <v>私立</v>
      </c>
      <c r="H2955" s="7" t="str">
        <f>IF($D2955="上記以外の高等学校等",_xlfn.XLOOKUP(IF(VALUE(LEFT($E2955,2))&gt;10,VALUE(LEFT($E2955,2)),"0"&amp;VALUE(LEFT($E2955,2))),Sheet1!$E:$E,Sheet1!$F:$F)&amp;"所在の"&amp;$D2955,IF(OR($B2955=1,$B2955=2),$D2955&amp;$C2955,IF($B2955=3,$D2955&amp;"学校",IF($B2955=6,_xlfn.TEXTBEFORE($D2955,"高専")&amp;$C2955,IF($B2955=8,$C2955&amp;"（"&amp;$D2955&amp;"）",IF($B2955=9,$D2955,""))))))</f>
        <v>松本秀峰中等教育学校</v>
      </c>
    </row>
    <row r="2956" spans="1:8">
      <c r="A2956" s="4">
        <v>7</v>
      </c>
      <c r="B2956" s="7">
        <v>1</v>
      </c>
      <c r="C2956" s="7" t="str">
        <f t="shared" si="92"/>
        <v>高等学校</v>
      </c>
      <c r="D2956" s="7" t="s">
        <v>5918</v>
      </c>
      <c r="E2956" s="8" t="s">
        <v>5919</v>
      </c>
      <c r="F2956" s="4" t="str">
        <f>IFERROR(IF(VALUE(LEFT($E2956,5))&gt;50000,"",_xlfn.XLOOKUP(IF(VALUE(LEFT($E2956,2))&gt;9,VALUE(LEFT($E2956,2)),"0"&amp;VALUE(LEFT($E2956,2))),Sheet1!$E:$E,Sheet1!$F:$F)),"")</f>
        <v>長野県</v>
      </c>
      <c r="G2956" s="4" t="str">
        <f t="shared" si="93"/>
        <v>私立</v>
      </c>
      <c r="H2956" s="7" t="str">
        <f>IF($D2956="上記以外の高等学校等",_xlfn.XLOOKUP(IF(VALUE(LEFT($E2956,2))&gt;10,VALUE(LEFT($E2956,2)),"0"&amp;VALUE(LEFT($E2956,2))),Sheet1!$E:$E,Sheet1!$F:$F)&amp;"所在の"&amp;$D2956,IF(OR($B2956=1,$B2956=2),$D2956&amp;$C2956,IF($B2956=3,$D2956&amp;"学校",IF($B2956=6,_xlfn.TEXTBEFORE($D2956,"高専")&amp;$C2956,IF($B2956=8,$C2956&amp;"（"&amp;$D2956&amp;"）",IF($B2956=9,$D2956,""))))))</f>
        <v>コードアカデミー高等学校</v>
      </c>
    </row>
    <row r="2957" spans="1:8">
      <c r="A2957" s="4">
        <v>7</v>
      </c>
      <c r="B2957" s="7">
        <v>1</v>
      </c>
      <c r="C2957" s="7" t="str">
        <f t="shared" si="92"/>
        <v>高等学校</v>
      </c>
      <c r="D2957" s="7" t="s">
        <v>5916</v>
      </c>
      <c r="E2957" s="8" t="s">
        <v>5917</v>
      </c>
      <c r="F2957" s="4" t="str">
        <f>IFERROR(IF(VALUE(LEFT($E2957,5))&gt;50000,"",_xlfn.XLOOKUP(IF(VALUE(LEFT($E2957,2))&gt;9,VALUE(LEFT($E2957,2)),"0"&amp;VALUE(LEFT($E2957,2))),Sheet1!$E:$E,Sheet1!$F:$F)),"")</f>
        <v>長野県</v>
      </c>
      <c r="G2957" s="4" t="str">
        <f t="shared" si="93"/>
        <v>私立</v>
      </c>
      <c r="H2957" s="7" t="str">
        <f>IF($D2957="上記以外の高等学校等",_xlfn.XLOOKUP(IF(VALUE(LEFT($E2957,2))&gt;10,VALUE(LEFT($E2957,2)),"0"&amp;VALUE(LEFT($E2957,2))),Sheet1!$E:$E,Sheet1!$F:$F)&amp;"所在の"&amp;$D2957,IF(OR($B2957=1,$B2957=2),$D2957&amp;$C2957,IF($B2957=3,$D2957&amp;"学校",IF($B2957=6,_xlfn.TEXTBEFORE($D2957,"高専")&amp;$C2957,IF($B2957=8,$C2957&amp;"（"&amp;$D2957&amp;"）",IF($B2957=9,$D2957,""))))))</f>
        <v>ＵＷＣ　ＩＳＡＫ　Ｊａｐａｎ高等学校</v>
      </c>
    </row>
    <row r="2958" spans="1:8">
      <c r="A2958" s="4">
        <v>7</v>
      </c>
      <c r="B2958" s="7">
        <v>1</v>
      </c>
      <c r="C2958" s="7" t="str">
        <f t="shared" si="92"/>
        <v>高等学校</v>
      </c>
      <c r="D2958" s="7" t="s">
        <v>5914</v>
      </c>
      <c r="E2958" s="8" t="s">
        <v>5915</v>
      </c>
      <c r="F2958" s="4" t="str">
        <f>IFERROR(IF(VALUE(LEFT($E2958,5))&gt;50000,"",_xlfn.XLOOKUP(IF(VALUE(LEFT($E2958,2))&gt;9,VALUE(LEFT($E2958,2)),"0"&amp;VALUE(LEFT($E2958,2))),Sheet1!$E:$E,Sheet1!$F:$F)),"")</f>
        <v>長野県</v>
      </c>
      <c r="G2958" s="4" t="str">
        <f t="shared" si="93"/>
        <v>私立</v>
      </c>
      <c r="H2958" s="7" t="str">
        <f>IF($D2958="上記以外の高等学校等",_xlfn.XLOOKUP(IF(VALUE(LEFT($E2958,2))&gt;10,VALUE(LEFT($E2958,2)),"0"&amp;VALUE(LEFT($E2958,2))),Sheet1!$E:$E,Sheet1!$F:$F)&amp;"所在の"&amp;$D2958,IF(OR($B2958=1,$B2958=2),$D2958&amp;$C2958,IF($B2958=3,$D2958&amp;"学校",IF($B2958=6,_xlfn.TEXTBEFORE($D2958,"高専")&amp;$C2958,IF($B2958=8,$C2958&amp;"（"&amp;$D2958&amp;"）",IF($B2958=9,$D2958,""))))))</f>
        <v>つくば開成学園高等学校</v>
      </c>
    </row>
    <row r="2959" spans="1:8">
      <c r="A2959" s="4">
        <v>7</v>
      </c>
      <c r="B2959" s="7">
        <v>1</v>
      </c>
      <c r="C2959" s="7" t="str">
        <f t="shared" si="92"/>
        <v>高等学校</v>
      </c>
      <c r="D2959" s="7" t="s">
        <v>5912</v>
      </c>
      <c r="E2959" s="8" t="s">
        <v>5913</v>
      </c>
      <c r="F2959" s="4" t="str">
        <f>IFERROR(IF(VALUE(LEFT($E2959,5))&gt;50000,"",_xlfn.XLOOKUP(IF(VALUE(LEFT($E2959,2))&gt;9,VALUE(LEFT($E2959,2)),"0"&amp;VALUE(LEFT($E2959,2))),Sheet1!$E:$E,Sheet1!$F:$F)),"")</f>
        <v>長野県</v>
      </c>
      <c r="G2959" s="4" t="str">
        <f t="shared" si="93"/>
        <v>私立</v>
      </c>
      <c r="H2959" s="7" t="str">
        <f>IF($D2959="上記以外の高等学校等",_xlfn.XLOOKUP(IF(VALUE(LEFT($E2959,2))&gt;10,VALUE(LEFT($E2959,2)),"0"&amp;VALUE(LEFT($E2959,2))),Sheet1!$E:$E,Sheet1!$F:$F)&amp;"所在の"&amp;$D2959,IF(OR($B2959=1,$B2959=2),$D2959&amp;$C2959,IF($B2959=3,$D2959&amp;"学校",IF($B2959=6,_xlfn.TEXTBEFORE($D2959,"高専")&amp;$C2959,IF($B2959=8,$C2959&amp;"（"&amp;$D2959&amp;"）",IF($B2959=9,$D2959,""))))))</f>
        <v>日本ウェルネス長野高等学校</v>
      </c>
    </row>
    <row r="2960" spans="1:8">
      <c r="A2960" s="4">
        <v>7</v>
      </c>
      <c r="B2960" s="7">
        <v>1</v>
      </c>
      <c r="C2960" s="7" t="str">
        <f t="shared" si="92"/>
        <v>高等学校</v>
      </c>
      <c r="D2960" s="7" t="s">
        <v>5910</v>
      </c>
      <c r="E2960" s="8" t="s">
        <v>5911</v>
      </c>
      <c r="F2960" s="4" t="str">
        <f>IFERROR(IF(VALUE(LEFT($E2960,5))&gt;50000,"",_xlfn.XLOOKUP(IF(VALUE(LEFT($E2960,2))&gt;9,VALUE(LEFT($E2960,2)),"0"&amp;VALUE(LEFT($E2960,2))),Sheet1!$E:$E,Sheet1!$F:$F)),"")</f>
        <v>長野県</v>
      </c>
      <c r="G2960" s="4" t="str">
        <f t="shared" si="93"/>
        <v>私立</v>
      </c>
      <c r="H2960" s="7" t="str">
        <f>IF($D2960="上記以外の高等学校等",_xlfn.XLOOKUP(IF(VALUE(LEFT($E2960,2))&gt;10,VALUE(LEFT($E2960,2)),"0"&amp;VALUE(LEFT($E2960,2))),Sheet1!$E:$E,Sheet1!$F:$F)&amp;"所在の"&amp;$D2960,IF(OR($B2960=1,$B2960=2),$D2960&amp;$C2960,IF($B2960=3,$D2960&amp;"学校",IF($B2960=6,_xlfn.TEXTBEFORE($D2960,"高専")&amp;$C2960,IF($B2960=8,$C2960&amp;"（"&amp;$D2960&amp;"）",IF($B2960=9,$D2960,""))))))</f>
        <v>ＩＤ学園高等学校</v>
      </c>
    </row>
    <row r="2961" spans="1:8">
      <c r="A2961" s="4">
        <v>7</v>
      </c>
      <c r="B2961" s="7">
        <v>1</v>
      </c>
      <c r="C2961" s="7" t="str">
        <f t="shared" si="92"/>
        <v>高等学校</v>
      </c>
      <c r="D2961" s="7" t="s">
        <v>5908</v>
      </c>
      <c r="E2961" s="8" t="s">
        <v>5909</v>
      </c>
      <c r="F2961" s="4" t="str">
        <f>IFERROR(IF(VALUE(LEFT($E2961,5))&gt;50000,"",_xlfn.XLOOKUP(IF(VALUE(LEFT($E2961,2))&gt;9,VALUE(LEFT($E2961,2)),"0"&amp;VALUE(LEFT($E2961,2))),Sheet1!$E:$E,Sheet1!$F:$F)),"")</f>
        <v>長野県</v>
      </c>
      <c r="G2961" s="4" t="str">
        <f t="shared" si="93"/>
        <v>私立</v>
      </c>
      <c r="H2961" s="7" t="str">
        <f>IF($D2961="上記以外の高等学校等",_xlfn.XLOOKUP(IF(VALUE(LEFT($E2961,2))&gt;10,VALUE(LEFT($E2961,2)),"0"&amp;VALUE(LEFT($E2961,2))),Sheet1!$E:$E,Sheet1!$F:$F)&amp;"所在の"&amp;$D2961,IF(OR($B2961=1,$B2961=2),$D2961&amp;$C2961,IF($B2961=3,$D2961&amp;"学校",IF($B2961=6,_xlfn.TEXTBEFORE($D2961,"高専")&amp;$C2961,IF($B2961=8,$C2961&amp;"（"&amp;$D2961&amp;"）",IF($B2961=9,$D2961,""))))))</f>
        <v>緑誠蘭高等学校</v>
      </c>
    </row>
    <row r="2962" spans="1:8">
      <c r="A2962" s="4">
        <v>7</v>
      </c>
      <c r="B2962" s="7">
        <v>1</v>
      </c>
      <c r="C2962" s="7" t="str">
        <f t="shared" si="92"/>
        <v>高等学校</v>
      </c>
      <c r="D2962" s="7" t="s">
        <v>5906</v>
      </c>
      <c r="E2962" s="8" t="s">
        <v>5907</v>
      </c>
      <c r="F2962" s="4" t="str">
        <f>IFERROR(IF(VALUE(LEFT($E2962,5))&gt;50000,"",_xlfn.XLOOKUP(IF(VALUE(LEFT($E2962,2))&gt;9,VALUE(LEFT($E2962,2)),"0"&amp;VALUE(LEFT($E2962,2))),Sheet1!$E:$E,Sheet1!$F:$F)),"")</f>
        <v>長野県</v>
      </c>
      <c r="G2962" s="4" t="str">
        <f t="shared" si="93"/>
        <v>私立</v>
      </c>
      <c r="H2962" s="7" t="str">
        <f>IF($D2962="上記以外の高等学校等",_xlfn.XLOOKUP(IF(VALUE(LEFT($E2962,2))&gt;10,VALUE(LEFT($E2962,2)),"0"&amp;VALUE(LEFT($E2962,2))),Sheet1!$E:$E,Sheet1!$F:$F)&amp;"所在の"&amp;$D2962,IF(OR($B2962=1,$B2962=2),$D2962&amp;$C2962,IF($B2962=3,$D2962&amp;"学校",IF($B2962=6,_xlfn.TEXTBEFORE($D2962,"高専")&amp;$C2962,IF($B2962=8,$C2962&amp;"（"&amp;$D2962&amp;"）",IF($B2962=9,$D2962,""))))))</f>
        <v>ステップ高等学校</v>
      </c>
    </row>
    <row r="2963" spans="1:8">
      <c r="A2963" s="4">
        <v>7</v>
      </c>
      <c r="B2963" s="7">
        <v>2</v>
      </c>
      <c r="C2963" s="7" t="str">
        <f t="shared" si="92"/>
        <v>中等教育学校</v>
      </c>
      <c r="D2963" s="7" t="s">
        <v>5904</v>
      </c>
      <c r="E2963" s="8" t="s">
        <v>5905</v>
      </c>
      <c r="F2963" s="4" t="str">
        <f>IFERROR(IF(VALUE(LEFT($E2963,5))&gt;50000,"",_xlfn.XLOOKUP(IF(VALUE(LEFT($E2963,2))&gt;9,VALUE(LEFT($E2963,2)),"0"&amp;VALUE(LEFT($E2963,2))),Sheet1!$E:$E,Sheet1!$F:$F)),"")</f>
        <v>長野県</v>
      </c>
      <c r="G2963" s="4" t="str">
        <f t="shared" si="93"/>
        <v>私立</v>
      </c>
      <c r="H2963" s="7" t="str">
        <f>IF($D2963="上記以外の高等学校等",_xlfn.XLOOKUP(IF(VALUE(LEFT($E2963,2))&gt;10,VALUE(LEFT($E2963,2)),"0"&amp;VALUE(LEFT($E2963,2))),Sheet1!$E:$E,Sheet1!$F:$F)&amp;"所在の"&amp;$D2963,IF(OR($B2963=1,$B2963=2),$D2963&amp;$C2963,IF($B2963=3,$D2963&amp;"学校",IF($B2963=6,_xlfn.TEXTBEFORE($D2963,"高専")&amp;$C2963,IF($B2963=8,$C2963&amp;"（"&amp;$D2963&amp;"）",IF($B2963=9,$D2963,""))))))</f>
        <v>サミットアカデミー長聖中等教育学校</v>
      </c>
    </row>
    <row r="2964" spans="1:8">
      <c r="A2964" s="4">
        <v>7</v>
      </c>
      <c r="B2964" s="7">
        <v>2</v>
      </c>
      <c r="C2964" s="7" t="str">
        <f t="shared" si="92"/>
        <v>中等教育学校</v>
      </c>
      <c r="D2964" s="7" t="s">
        <v>5902</v>
      </c>
      <c r="E2964" s="8" t="s">
        <v>5903</v>
      </c>
      <c r="F2964" s="4" t="str">
        <f>IFERROR(IF(VALUE(LEFT($E2964,5))&gt;50000,"",_xlfn.XLOOKUP(IF(VALUE(LEFT($E2964,2))&gt;9,VALUE(LEFT($E2964,2)),"0"&amp;VALUE(LEFT($E2964,2))),Sheet1!$E:$E,Sheet1!$F:$F)),"")</f>
        <v>長野県</v>
      </c>
      <c r="G2964" s="4" t="str">
        <f t="shared" si="93"/>
        <v>私立</v>
      </c>
      <c r="H2964" s="7" t="str">
        <f>IF($D2964="上記以外の高等学校等",_xlfn.XLOOKUP(IF(VALUE(LEFT($E2964,2))&gt;10,VALUE(LEFT($E2964,2)),"0"&amp;VALUE(LEFT($E2964,2))),Sheet1!$E:$E,Sheet1!$F:$F)&amp;"所在の"&amp;$D2964,IF(OR($B2964=1,$B2964=2),$D2964&amp;$C2964,IF($B2964=3,$D2964&amp;"学校",IF($B2964=6,_xlfn.TEXTBEFORE($D2964,"高専")&amp;$C2964,IF($B2964=8,$C2964&amp;"（"&amp;$D2964&amp;"）",IF($B2964=9,$D2964,""))))))</f>
        <v>大日向中等教育学校</v>
      </c>
    </row>
    <row r="2965" spans="1:8">
      <c r="A2965" s="4">
        <v>9</v>
      </c>
      <c r="B2965" s="7">
        <v>9</v>
      </c>
      <c r="C2965" s="7" t="str">
        <f t="shared" si="92"/>
        <v/>
      </c>
      <c r="D2965" s="7" t="s">
        <v>35</v>
      </c>
      <c r="E2965" s="8" t="s">
        <v>5901</v>
      </c>
      <c r="F2965" s="4" t="str">
        <f>IFERROR(IF(VALUE(LEFT($E2965,5))&gt;50000,"",_xlfn.XLOOKUP(IF(VALUE(LEFT($E2965,2))&gt;9,VALUE(LEFT($E2965,2)),"0"&amp;VALUE(LEFT($E2965,2))),Sheet1!$E:$E,Sheet1!$F:$F)),"")</f>
        <v>長野県</v>
      </c>
      <c r="G2965" s="4" t="str">
        <f t="shared" si="93"/>
        <v/>
      </c>
      <c r="H2965" s="7" t="str">
        <f>IF($D2965="上記以外の高等学校等",_xlfn.XLOOKUP(IF(VALUE(LEFT($E2965,2))&gt;10,VALUE(LEFT($E2965,2)),"0"&amp;VALUE(LEFT($E2965,2))),Sheet1!$E:$E,Sheet1!$F:$F)&amp;"所在の"&amp;$D2965,IF(OR($B2965=1,$B2965=2),$D2965&amp;$C2965,IF($B2965=3,$D2965&amp;"学校",IF($B2965=6,_xlfn.TEXTBEFORE($D2965,"高専")&amp;$C2965,IF($B2965=8,$C2965&amp;"（"&amp;$D2965&amp;"）",IF($B2965=9,$D2965,""))))))</f>
        <v>長野県所在の上記以外の高等学校等</v>
      </c>
    </row>
    <row r="2966" spans="1:8">
      <c r="A2966" s="4">
        <v>1</v>
      </c>
      <c r="B2966" s="7">
        <v>6</v>
      </c>
      <c r="C2966" s="7" t="str">
        <f t="shared" si="92"/>
        <v>高等専門学校</v>
      </c>
      <c r="D2966" s="7" t="s">
        <v>5899</v>
      </c>
      <c r="E2966" s="8" t="s">
        <v>5900</v>
      </c>
      <c r="F2966" s="4" t="str">
        <f>IFERROR(IF(VALUE(LEFT($E2966,5))&gt;50000,"",_xlfn.XLOOKUP(IF(VALUE(LEFT($E2966,2))&gt;9,VALUE(LEFT($E2966,2)),"0"&amp;VALUE(LEFT($E2966,2))),Sheet1!$E:$E,Sheet1!$F:$F)),"")</f>
        <v>岐阜県</v>
      </c>
      <c r="G2966" s="4" t="str">
        <f t="shared" si="93"/>
        <v>国立</v>
      </c>
      <c r="H2966" s="7" t="str">
        <f>IF($D2966="上記以外の高等学校等",_xlfn.XLOOKUP(IF(VALUE(LEFT($E2966,2))&gt;10,VALUE(LEFT($E2966,2)),"0"&amp;VALUE(LEFT($E2966,2))),Sheet1!$E:$E,Sheet1!$F:$F)&amp;"所在の"&amp;$D2966,IF(OR($B2966=1,$B2966=2),$D2966&amp;$C2966,IF($B2966=3,$D2966&amp;"学校",IF($B2966=6,_xlfn.TEXTBEFORE($D2966,"高専")&amp;$C2966,IF($B2966=8,$C2966&amp;"（"&amp;$D2966&amp;"）",IF($B2966=9,$D2966,""))))))</f>
        <v>岐阜工業高等専門学校</v>
      </c>
    </row>
    <row r="2967" spans="1:8">
      <c r="A2967" s="4">
        <v>2</v>
      </c>
      <c r="B2967" s="7">
        <v>1</v>
      </c>
      <c r="C2967" s="7" t="str">
        <f t="shared" si="92"/>
        <v>高等学校</v>
      </c>
      <c r="D2967" s="7" t="s">
        <v>5897</v>
      </c>
      <c r="E2967" s="8" t="s">
        <v>5898</v>
      </c>
      <c r="F2967" s="4" t="str">
        <f>IFERROR(IF(VALUE(LEFT($E2967,5))&gt;50000,"",_xlfn.XLOOKUP(IF(VALUE(LEFT($E2967,2))&gt;9,VALUE(LEFT($E2967,2)),"0"&amp;VALUE(LEFT($E2967,2))),Sheet1!$E:$E,Sheet1!$F:$F)),"")</f>
        <v>岐阜県</v>
      </c>
      <c r="G2967" s="4" t="str">
        <f t="shared" si="93"/>
        <v>公立</v>
      </c>
      <c r="H2967" s="7" t="str">
        <f>IF($D2967="上記以外の高等学校等",_xlfn.XLOOKUP(IF(VALUE(LEFT($E2967,2))&gt;10,VALUE(LEFT($E2967,2)),"0"&amp;VALUE(LEFT($E2967,2))),Sheet1!$E:$E,Sheet1!$F:$F)&amp;"所在の"&amp;$D2967,IF(OR($B2967=1,$B2967=2),$D2967&amp;$C2967,IF($B2967=3,$D2967&amp;"学校",IF($B2967=6,_xlfn.TEXTBEFORE($D2967,"高専")&amp;$C2967,IF($B2967=8,$C2967&amp;"（"&amp;$D2967&amp;"）",IF($B2967=9,$D2967,""))))))</f>
        <v>岐阜高等学校</v>
      </c>
    </row>
    <row r="2968" spans="1:8">
      <c r="A2968" s="4">
        <v>2</v>
      </c>
      <c r="B2968" s="7">
        <v>1</v>
      </c>
      <c r="C2968" s="7" t="str">
        <f t="shared" si="92"/>
        <v>高等学校</v>
      </c>
      <c r="D2968" s="7" t="s">
        <v>5895</v>
      </c>
      <c r="E2968" s="8" t="s">
        <v>5896</v>
      </c>
      <c r="F2968" s="4" t="str">
        <f>IFERROR(IF(VALUE(LEFT($E2968,5))&gt;50000,"",_xlfn.XLOOKUP(IF(VALUE(LEFT($E2968,2))&gt;9,VALUE(LEFT($E2968,2)),"0"&amp;VALUE(LEFT($E2968,2))),Sheet1!$E:$E,Sheet1!$F:$F)),"")</f>
        <v>岐阜県</v>
      </c>
      <c r="G2968" s="4" t="str">
        <f t="shared" si="93"/>
        <v>公立</v>
      </c>
      <c r="H2968" s="7" t="str">
        <f>IF($D2968="上記以外の高等学校等",_xlfn.XLOOKUP(IF(VALUE(LEFT($E2968,2))&gt;10,VALUE(LEFT($E2968,2)),"0"&amp;VALUE(LEFT($E2968,2))),Sheet1!$E:$E,Sheet1!$F:$F)&amp;"所在の"&amp;$D2968,IF(OR($B2968=1,$B2968=2),$D2968&amp;$C2968,IF($B2968=3,$D2968&amp;"学校",IF($B2968=6,_xlfn.TEXTBEFORE($D2968,"高専")&amp;$C2968,IF($B2968=8,$C2968&amp;"（"&amp;$D2968&amp;"）",IF($B2968=9,$D2968,""))))))</f>
        <v>岐阜北高等学校</v>
      </c>
    </row>
    <row r="2969" spans="1:8">
      <c r="A2969" s="4">
        <v>2</v>
      </c>
      <c r="B2969" s="7">
        <v>1</v>
      </c>
      <c r="C2969" s="7" t="str">
        <f t="shared" si="92"/>
        <v>高等学校</v>
      </c>
      <c r="D2969" s="7" t="s">
        <v>5893</v>
      </c>
      <c r="E2969" s="8" t="s">
        <v>5894</v>
      </c>
      <c r="F2969" s="4" t="str">
        <f>IFERROR(IF(VALUE(LEFT($E2969,5))&gt;50000,"",_xlfn.XLOOKUP(IF(VALUE(LEFT($E2969,2))&gt;9,VALUE(LEFT($E2969,2)),"0"&amp;VALUE(LEFT($E2969,2))),Sheet1!$E:$E,Sheet1!$F:$F)),"")</f>
        <v>岐阜県</v>
      </c>
      <c r="G2969" s="4" t="str">
        <f t="shared" si="93"/>
        <v>公立</v>
      </c>
      <c r="H2969" s="7" t="str">
        <f>IF($D2969="上記以外の高等学校等",_xlfn.XLOOKUP(IF(VALUE(LEFT($E2969,2))&gt;10,VALUE(LEFT($E2969,2)),"0"&amp;VALUE(LEFT($E2969,2))),Sheet1!$E:$E,Sheet1!$F:$F)&amp;"所在の"&amp;$D2969,IF(OR($B2969=1,$B2969=2),$D2969&amp;$C2969,IF($B2969=3,$D2969&amp;"学校",IF($B2969=6,_xlfn.TEXTBEFORE($D2969,"高専")&amp;$C2969,IF($B2969=8,$C2969&amp;"（"&amp;$D2969&amp;"）",IF($B2969=9,$D2969,""))))))</f>
        <v>長良高等学校</v>
      </c>
    </row>
    <row r="2970" spans="1:8">
      <c r="A2970" s="4">
        <v>2</v>
      </c>
      <c r="B2970" s="7">
        <v>1</v>
      </c>
      <c r="C2970" s="7" t="str">
        <f t="shared" si="92"/>
        <v>高等学校</v>
      </c>
      <c r="D2970" s="7" t="s">
        <v>5891</v>
      </c>
      <c r="E2970" s="8" t="s">
        <v>5892</v>
      </c>
      <c r="F2970" s="4" t="str">
        <f>IFERROR(IF(VALUE(LEFT($E2970,5))&gt;50000,"",_xlfn.XLOOKUP(IF(VALUE(LEFT($E2970,2))&gt;9,VALUE(LEFT($E2970,2)),"0"&amp;VALUE(LEFT($E2970,2))),Sheet1!$E:$E,Sheet1!$F:$F)),"")</f>
        <v>岐阜県</v>
      </c>
      <c r="G2970" s="4" t="str">
        <f t="shared" si="93"/>
        <v>公立</v>
      </c>
      <c r="H2970" s="7" t="str">
        <f>IF($D2970="上記以外の高等学校等",_xlfn.XLOOKUP(IF(VALUE(LEFT($E2970,2))&gt;10,VALUE(LEFT($E2970,2)),"0"&amp;VALUE(LEFT($E2970,2))),Sheet1!$E:$E,Sheet1!$F:$F)&amp;"所在の"&amp;$D2970,IF(OR($B2970=1,$B2970=2),$D2970&amp;$C2970,IF($B2970=3,$D2970&amp;"学校",IF($B2970=6,_xlfn.TEXTBEFORE($D2970,"高専")&amp;$C2970,IF($B2970=8,$C2970&amp;"（"&amp;$D2970&amp;"）",IF($B2970=9,$D2970,""))))))</f>
        <v>岐山高等学校</v>
      </c>
    </row>
    <row r="2971" spans="1:8">
      <c r="A2971" s="4">
        <v>2</v>
      </c>
      <c r="B2971" s="7">
        <v>1</v>
      </c>
      <c r="C2971" s="7" t="str">
        <f t="shared" si="92"/>
        <v>高等学校</v>
      </c>
      <c r="D2971" s="7" t="s">
        <v>5889</v>
      </c>
      <c r="E2971" s="8" t="s">
        <v>5890</v>
      </c>
      <c r="F2971" s="4" t="str">
        <f>IFERROR(IF(VALUE(LEFT($E2971,5))&gt;50000,"",_xlfn.XLOOKUP(IF(VALUE(LEFT($E2971,2))&gt;9,VALUE(LEFT($E2971,2)),"0"&amp;VALUE(LEFT($E2971,2))),Sheet1!$E:$E,Sheet1!$F:$F)),"")</f>
        <v>岐阜県</v>
      </c>
      <c r="G2971" s="4" t="str">
        <f t="shared" si="93"/>
        <v>公立</v>
      </c>
      <c r="H2971" s="7" t="str">
        <f>IF($D2971="上記以外の高等学校等",_xlfn.XLOOKUP(IF(VALUE(LEFT($E2971,2))&gt;10,VALUE(LEFT($E2971,2)),"0"&amp;VALUE(LEFT($E2971,2))),Sheet1!$E:$E,Sheet1!$F:$F)&amp;"所在の"&amp;$D2971,IF(OR($B2971=1,$B2971=2),$D2971&amp;$C2971,IF($B2971=3,$D2971&amp;"学校",IF($B2971=6,_xlfn.TEXTBEFORE($D2971,"高専")&amp;$C2971,IF($B2971=8,$C2971&amp;"（"&amp;$D2971&amp;"）",IF($B2971=9,$D2971,""))))))</f>
        <v>加納高等学校</v>
      </c>
    </row>
    <row r="2972" spans="1:8">
      <c r="A2972" s="4">
        <v>2</v>
      </c>
      <c r="B2972" s="7">
        <v>1</v>
      </c>
      <c r="C2972" s="7" t="str">
        <f t="shared" si="92"/>
        <v>高等学校</v>
      </c>
      <c r="D2972" s="7" t="s">
        <v>5887</v>
      </c>
      <c r="E2972" s="8" t="s">
        <v>5888</v>
      </c>
      <c r="F2972" s="4" t="str">
        <f>IFERROR(IF(VALUE(LEFT($E2972,5))&gt;50000,"",_xlfn.XLOOKUP(IF(VALUE(LEFT($E2972,2))&gt;9,VALUE(LEFT($E2972,2)),"0"&amp;VALUE(LEFT($E2972,2))),Sheet1!$E:$E,Sheet1!$F:$F)),"")</f>
        <v>岐阜県</v>
      </c>
      <c r="G2972" s="4" t="str">
        <f t="shared" si="93"/>
        <v>公立</v>
      </c>
      <c r="H2972" s="7" t="str">
        <f>IF($D2972="上記以外の高等学校等",_xlfn.XLOOKUP(IF(VALUE(LEFT($E2972,2))&gt;10,VALUE(LEFT($E2972,2)),"0"&amp;VALUE(LEFT($E2972,2))),Sheet1!$E:$E,Sheet1!$F:$F)&amp;"所在の"&amp;$D2972,IF(OR($B2972=1,$B2972=2),$D2972&amp;$C2972,IF($B2972=3,$D2972&amp;"学校",IF($B2972=6,_xlfn.TEXTBEFORE($D2972,"高専")&amp;$C2972,IF($B2972=8,$C2972&amp;"（"&amp;$D2972&amp;"）",IF($B2972=9,$D2972,""))))))</f>
        <v>岐阜商業（県立）高等学校</v>
      </c>
    </row>
    <row r="2973" spans="1:8">
      <c r="A2973" s="4">
        <v>2</v>
      </c>
      <c r="B2973" s="7">
        <v>1</v>
      </c>
      <c r="C2973" s="7" t="str">
        <f t="shared" si="92"/>
        <v>高等学校</v>
      </c>
      <c r="D2973" s="7" t="s">
        <v>5885</v>
      </c>
      <c r="E2973" s="8" t="s">
        <v>5886</v>
      </c>
      <c r="F2973" s="4" t="str">
        <f>IFERROR(IF(VALUE(LEFT($E2973,5))&gt;50000,"",_xlfn.XLOOKUP(IF(VALUE(LEFT($E2973,2))&gt;9,VALUE(LEFT($E2973,2)),"0"&amp;VALUE(LEFT($E2973,2))),Sheet1!$E:$E,Sheet1!$F:$F)),"")</f>
        <v>岐阜県</v>
      </c>
      <c r="G2973" s="4" t="str">
        <f t="shared" si="93"/>
        <v>公立</v>
      </c>
      <c r="H2973" s="7" t="str">
        <f>IF($D2973="上記以外の高等学校等",_xlfn.XLOOKUP(IF(VALUE(LEFT($E2973,2))&gt;10,VALUE(LEFT($E2973,2)),"0"&amp;VALUE(LEFT($E2973,2))),Sheet1!$E:$E,Sheet1!$F:$F)&amp;"所在の"&amp;$D2973,IF(OR($B2973=1,$B2973=2),$D2973&amp;$C2973,IF($B2973=3,$D2973&amp;"学校",IF($B2973=6,_xlfn.TEXTBEFORE($D2973,"高専")&amp;$C2973,IF($B2973=8,$C2973&amp;"（"&amp;$D2973&amp;"）",IF($B2973=9,$D2973,""))))))</f>
        <v>岐南工業高等学校</v>
      </c>
    </row>
    <row r="2974" spans="1:8">
      <c r="A2974" s="4">
        <v>2</v>
      </c>
      <c r="B2974" s="7">
        <v>1</v>
      </c>
      <c r="C2974" s="7" t="str">
        <f t="shared" si="92"/>
        <v>高等学校</v>
      </c>
      <c r="D2974" s="7" t="s">
        <v>5883</v>
      </c>
      <c r="E2974" s="8" t="s">
        <v>5884</v>
      </c>
      <c r="F2974" s="4" t="str">
        <f>IFERROR(IF(VALUE(LEFT($E2974,5))&gt;50000,"",_xlfn.XLOOKUP(IF(VALUE(LEFT($E2974,2))&gt;9,VALUE(LEFT($E2974,2)),"0"&amp;VALUE(LEFT($E2974,2))),Sheet1!$E:$E,Sheet1!$F:$F)),"")</f>
        <v>岐阜県</v>
      </c>
      <c r="G2974" s="4" t="str">
        <f t="shared" si="93"/>
        <v>公立</v>
      </c>
      <c r="H2974" s="7" t="str">
        <f>IF($D2974="上記以外の高等学校等",_xlfn.XLOOKUP(IF(VALUE(LEFT($E2974,2))&gt;10,VALUE(LEFT($E2974,2)),"0"&amp;VALUE(LEFT($E2974,2))),Sheet1!$E:$E,Sheet1!$F:$F)&amp;"所在の"&amp;$D2974,IF(OR($B2974=1,$B2974=2),$D2974&amp;$C2974,IF($B2974=3,$D2974&amp;"学校",IF($B2974=6,_xlfn.TEXTBEFORE($D2974,"高専")&amp;$C2974,IF($B2974=8,$C2974&amp;"（"&amp;$D2974&amp;"）",IF($B2974=9,$D2974,""))))))</f>
        <v>各務原高等学校</v>
      </c>
    </row>
    <row r="2975" spans="1:8">
      <c r="A2975" s="4">
        <v>2</v>
      </c>
      <c r="B2975" s="7">
        <v>1</v>
      </c>
      <c r="C2975" s="7" t="str">
        <f t="shared" si="92"/>
        <v>高等学校</v>
      </c>
      <c r="D2975" s="7" t="s">
        <v>5881</v>
      </c>
      <c r="E2975" s="8" t="s">
        <v>5882</v>
      </c>
      <c r="F2975" s="4" t="str">
        <f>IFERROR(IF(VALUE(LEFT($E2975,5))&gt;50000,"",_xlfn.XLOOKUP(IF(VALUE(LEFT($E2975,2))&gt;9,VALUE(LEFT($E2975,2)),"0"&amp;VALUE(LEFT($E2975,2))),Sheet1!$E:$E,Sheet1!$F:$F)),"")</f>
        <v>岐阜県</v>
      </c>
      <c r="G2975" s="4" t="str">
        <f t="shared" si="93"/>
        <v>公立</v>
      </c>
      <c r="H2975" s="7" t="str">
        <f>IF($D2975="上記以外の高等学校等",_xlfn.XLOOKUP(IF(VALUE(LEFT($E2975,2))&gt;10,VALUE(LEFT($E2975,2)),"0"&amp;VALUE(LEFT($E2975,2))),Sheet1!$E:$E,Sheet1!$F:$F)&amp;"所在の"&amp;$D2975,IF(OR($B2975=1,$B2975=2),$D2975&amp;$C2975,IF($B2975=3,$D2975&amp;"学校",IF($B2975=6,_xlfn.TEXTBEFORE($D2975,"高専")&amp;$C2975,IF($B2975=8,$C2975&amp;"（"&amp;$D2975&amp;"）",IF($B2975=9,$D2975,""))))))</f>
        <v>岐阜農林高等学校</v>
      </c>
    </row>
    <row r="2976" spans="1:8">
      <c r="A2976" s="4">
        <v>2</v>
      </c>
      <c r="B2976" s="7">
        <v>1</v>
      </c>
      <c r="C2976" s="7" t="str">
        <f t="shared" si="92"/>
        <v>高等学校</v>
      </c>
      <c r="D2976" s="7" t="s">
        <v>5879</v>
      </c>
      <c r="E2976" s="8" t="s">
        <v>5880</v>
      </c>
      <c r="F2976" s="4" t="str">
        <f>IFERROR(IF(VALUE(LEFT($E2976,5))&gt;50000,"",_xlfn.XLOOKUP(IF(VALUE(LEFT($E2976,2))&gt;9,VALUE(LEFT($E2976,2)),"0"&amp;VALUE(LEFT($E2976,2))),Sheet1!$E:$E,Sheet1!$F:$F)),"")</f>
        <v>岐阜県</v>
      </c>
      <c r="G2976" s="4" t="str">
        <f t="shared" si="93"/>
        <v>公立</v>
      </c>
      <c r="H2976" s="7" t="str">
        <f>IF($D2976="上記以外の高等学校等",_xlfn.XLOOKUP(IF(VALUE(LEFT($E2976,2))&gt;10,VALUE(LEFT($E2976,2)),"0"&amp;VALUE(LEFT($E2976,2))),Sheet1!$E:$E,Sheet1!$F:$F)&amp;"所在の"&amp;$D2976,IF(OR($B2976=1,$B2976=2),$D2976&amp;$C2976,IF($B2976=3,$D2976&amp;"学校",IF($B2976=6,_xlfn.TEXTBEFORE($D2976,"高専")&amp;$C2976,IF($B2976=8,$C2976&amp;"（"&amp;$D2976&amp;"）",IF($B2976=9,$D2976,""))))))</f>
        <v>山県高等学校</v>
      </c>
    </row>
    <row r="2977" spans="1:8">
      <c r="A2977" s="4">
        <v>2</v>
      </c>
      <c r="B2977" s="7">
        <v>1</v>
      </c>
      <c r="C2977" s="7" t="str">
        <f t="shared" si="92"/>
        <v>高等学校</v>
      </c>
      <c r="D2977" s="7" t="s">
        <v>5877</v>
      </c>
      <c r="E2977" s="8" t="s">
        <v>5878</v>
      </c>
      <c r="F2977" s="4" t="str">
        <f>IFERROR(IF(VALUE(LEFT($E2977,5))&gt;50000,"",_xlfn.XLOOKUP(IF(VALUE(LEFT($E2977,2))&gt;9,VALUE(LEFT($E2977,2)),"0"&amp;VALUE(LEFT($E2977,2))),Sheet1!$E:$E,Sheet1!$F:$F)),"")</f>
        <v>岐阜県</v>
      </c>
      <c r="G2977" s="4" t="str">
        <f t="shared" si="93"/>
        <v>公立</v>
      </c>
      <c r="H2977" s="7" t="str">
        <f>IF($D2977="上記以外の高等学校等",_xlfn.XLOOKUP(IF(VALUE(LEFT($E2977,2))&gt;10,VALUE(LEFT($E2977,2)),"0"&amp;VALUE(LEFT($E2977,2))),Sheet1!$E:$E,Sheet1!$F:$F)&amp;"所在の"&amp;$D2977,IF(OR($B2977=1,$B2977=2),$D2977&amp;$C2977,IF($B2977=3,$D2977&amp;"学校",IF($B2977=6,_xlfn.TEXTBEFORE($D2977,"高専")&amp;$C2977,IF($B2977=8,$C2977&amp;"（"&amp;$D2977&amp;"）",IF($B2977=9,$D2977,""))))))</f>
        <v>羽島高等学校</v>
      </c>
    </row>
    <row r="2978" spans="1:8">
      <c r="A2978" s="4">
        <v>2</v>
      </c>
      <c r="B2978" s="7">
        <v>1</v>
      </c>
      <c r="C2978" s="7" t="str">
        <f t="shared" si="92"/>
        <v>高等学校</v>
      </c>
      <c r="D2978" s="7" t="s">
        <v>5875</v>
      </c>
      <c r="E2978" s="8" t="s">
        <v>5876</v>
      </c>
      <c r="F2978" s="4" t="str">
        <f>IFERROR(IF(VALUE(LEFT($E2978,5))&gt;50000,"",_xlfn.XLOOKUP(IF(VALUE(LEFT($E2978,2))&gt;9,VALUE(LEFT($E2978,2)),"0"&amp;VALUE(LEFT($E2978,2))),Sheet1!$E:$E,Sheet1!$F:$F)),"")</f>
        <v>岐阜県</v>
      </c>
      <c r="G2978" s="4" t="str">
        <f t="shared" si="93"/>
        <v>公立</v>
      </c>
      <c r="H2978" s="7" t="str">
        <f>IF($D2978="上記以外の高等学校等",_xlfn.XLOOKUP(IF(VALUE(LEFT($E2978,2))&gt;10,VALUE(LEFT($E2978,2)),"0"&amp;VALUE(LEFT($E2978,2))),Sheet1!$E:$E,Sheet1!$F:$F)&amp;"所在の"&amp;$D2978,IF(OR($B2978=1,$B2978=2),$D2978&amp;$C2978,IF($B2978=3,$D2978&amp;"学校",IF($B2978=6,_xlfn.TEXTBEFORE($D2978,"高専")&amp;$C2978,IF($B2978=8,$C2978&amp;"（"&amp;$D2978&amp;"）",IF($B2978=9,$D2978,""))))))</f>
        <v>岐阜工業高等学校</v>
      </c>
    </row>
    <row r="2979" spans="1:8">
      <c r="A2979" s="4">
        <v>2</v>
      </c>
      <c r="B2979" s="7">
        <v>1</v>
      </c>
      <c r="C2979" s="7" t="str">
        <f t="shared" si="92"/>
        <v>高等学校</v>
      </c>
      <c r="D2979" s="7" t="s">
        <v>5873</v>
      </c>
      <c r="E2979" s="8" t="s">
        <v>5874</v>
      </c>
      <c r="F2979" s="4" t="str">
        <f>IFERROR(IF(VALUE(LEFT($E2979,5))&gt;50000,"",_xlfn.XLOOKUP(IF(VALUE(LEFT($E2979,2))&gt;9,VALUE(LEFT($E2979,2)),"0"&amp;VALUE(LEFT($E2979,2))),Sheet1!$E:$E,Sheet1!$F:$F)),"")</f>
        <v>岐阜県</v>
      </c>
      <c r="G2979" s="4" t="str">
        <f t="shared" si="93"/>
        <v>公立</v>
      </c>
      <c r="H2979" s="7" t="str">
        <f>IF($D2979="上記以外の高等学校等",_xlfn.XLOOKUP(IF(VALUE(LEFT($E2979,2))&gt;10,VALUE(LEFT($E2979,2)),"0"&amp;VALUE(LEFT($E2979,2))),Sheet1!$E:$E,Sheet1!$F:$F)&amp;"所在の"&amp;$D2979,IF(OR($B2979=1,$B2979=2),$D2979&amp;$C2979,IF($B2979=3,$D2979&amp;"学校",IF($B2979=6,_xlfn.TEXTBEFORE($D2979,"高専")&amp;$C2979,IF($B2979=8,$C2979&amp;"（"&amp;$D2979&amp;"）",IF($B2979=9,$D2979,""))))))</f>
        <v>揖斐高等学校</v>
      </c>
    </row>
    <row r="2980" spans="1:8">
      <c r="A2980" s="4">
        <v>2</v>
      </c>
      <c r="B2980" s="7">
        <v>1</v>
      </c>
      <c r="C2980" s="7" t="str">
        <f t="shared" si="92"/>
        <v>高等学校</v>
      </c>
      <c r="D2980" s="7" t="s">
        <v>5871</v>
      </c>
      <c r="E2980" s="8" t="s">
        <v>5872</v>
      </c>
      <c r="F2980" s="4" t="str">
        <f>IFERROR(IF(VALUE(LEFT($E2980,5))&gt;50000,"",_xlfn.XLOOKUP(IF(VALUE(LEFT($E2980,2))&gt;9,VALUE(LEFT($E2980,2)),"0"&amp;VALUE(LEFT($E2980,2))),Sheet1!$E:$E,Sheet1!$F:$F)),"")</f>
        <v>岐阜県</v>
      </c>
      <c r="G2980" s="4" t="str">
        <f t="shared" si="93"/>
        <v>公立</v>
      </c>
      <c r="H2980" s="7" t="str">
        <f>IF($D2980="上記以外の高等学校等",_xlfn.XLOOKUP(IF(VALUE(LEFT($E2980,2))&gt;10,VALUE(LEFT($E2980,2)),"0"&amp;VALUE(LEFT($E2980,2))),Sheet1!$E:$E,Sheet1!$F:$F)&amp;"所在の"&amp;$D2980,IF(OR($B2980=1,$B2980=2),$D2980&amp;$C2980,IF($B2980=3,$D2980&amp;"学校",IF($B2980=6,_xlfn.TEXTBEFORE($D2980,"高専")&amp;$C2980,IF($B2980=8,$C2980&amp;"（"&amp;$D2980&amp;"）",IF($B2980=9,$D2980,""))))))</f>
        <v>大垣北高等学校</v>
      </c>
    </row>
    <row r="2981" spans="1:8">
      <c r="A2981" s="4">
        <v>2</v>
      </c>
      <c r="B2981" s="7">
        <v>1</v>
      </c>
      <c r="C2981" s="7" t="str">
        <f t="shared" si="92"/>
        <v>高等学校</v>
      </c>
      <c r="D2981" s="7" t="s">
        <v>5869</v>
      </c>
      <c r="E2981" s="8" t="s">
        <v>5870</v>
      </c>
      <c r="F2981" s="4" t="str">
        <f>IFERROR(IF(VALUE(LEFT($E2981,5))&gt;50000,"",_xlfn.XLOOKUP(IF(VALUE(LEFT($E2981,2))&gt;9,VALUE(LEFT($E2981,2)),"0"&amp;VALUE(LEFT($E2981,2))),Sheet1!$E:$E,Sheet1!$F:$F)),"")</f>
        <v>岐阜県</v>
      </c>
      <c r="G2981" s="4" t="str">
        <f t="shared" si="93"/>
        <v>公立</v>
      </c>
      <c r="H2981" s="7" t="str">
        <f>IF($D2981="上記以外の高等学校等",_xlfn.XLOOKUP(IF(VALUE(LEFT($E2981,2))&gt;10,VALUE(LEFT($E2981,2)),"0"&amp;VALUE(LEFT($E2981,2))),Sheet1!$E:$E,Sheet1!$F:$F)&amp;"所在の"&amp;$D2981,IF(OR($B2981=1,$B2981=2),$D2981&amp;$C2981,IF($B2981=3,$D2981&amp;"学校",IF($B2981=6,_xlfn.TEXTBEFORE($D2981,"高専")&amp;$C2981,IF($B2981=8,$C2981&amp;"（"&amp;$D2981&amp;"）",IF($B2981=9,$D2981,""))))))</f>
        <v>大垣南高等学校</v>
      </c>
    </row>
    <row r="2982" spans="1:8">
      <c r="A2982" s="4">
        <v>2</v>
      </c>
      <c r="B2982" s="7">
        <v>1</v>
      </c>
      <c r="C2982" s="7" t="str">
        <f t="shared" si="92"/>
        <v>高等学校</v>
      </c>
      <c r="D2982" s="7" t="s">
        <v>5867</v>
      </c>
      <c r="E2982" s="8" t="s">
        <v>5868</v>
      </c>
      <c r="F2982" s="4" t="str">
        <f>IFERROR(IF(VALUE(LEFT($E2982,5))&gt;50000,"",_xlfn.XLOOKUP(IF(VALUE(LEFT($E2982,2))&gt;9,VALUE(LEFT($E2982,2)),"0"&amp;VALUE(LEFT($E2982,2))),Sheet1!$E:$E,Sheet1!$F:$F)),"")</f>
        <v>岐阜県</v>
      </c>
      <c r="G2982" s="4" t="str">
        <f t="shared" si="93"/>
        <v>公立</v>
      </c>
      <c r="H2982" s="7" t="str">
        <f>IF($D2982="上記以外の高等学校等",_xlfn.XLOOKUP(IF(VALUE(LEFT($E2982,2))&gt;10,VALUE(LEFT($E2982,2)),"0"&amp;VALUE(LEFT($E2982,2))),Sheet1!$E:$E,Sheet1!$F:$F)&amp;"所在の"&amp;$D2982,IF(OR($B2982=1,$B2982=2),$D2982&amp;$C2982,IF($B2982=3,$D2982&amp;"学校",IF($B2982=6,_xlfn.TEXTBEFORE($D2982,"高専")&amp;$C2982,IF($B2982=8,$C2982&amp;"（"&amp;$D2982&amp;"）",IF($B2982=9,$D2982,""))))))</f>
        <v>大垣東高等学校</v>
      </c>
    </row>
    <row r="2983" spans="1:8">
      <c r="A2983" s="4">
        <v>2</v>
      </c>
      <c r="B2983" s="7">
        <v>1</v>
      </c>
      <c r="C2983" s="7" t="str">
        <f t="shared" si="92"/>
        <v>高等学校</v>
      </c>
      <c r="D2983" s="7" t="s">
        <v>5865</v>
      </c>
      <c r="E2983" s="8" t="s">
        <v>5866</v>
      </c>
      <c r="F2983" s="4" t="str">
        <f>IFERROR(IF(VALUE(LEFT($E2983,5))&gt;50000,"",_xlfn.XLOOKUP(IF(VALUE(LEFT($E2983,2))&gt;9,VALUE(LEFT($E2983,2)),"0"&amp;VALUE(LEFT($E2983,2))),Sheet1!$E:$E,Sheet1!$F:$F)),"")</f>
        <v>岐阜県</v>
      </c>
      <c r="G2983" s="4" t="str">
        <f t="shared" si="93"/>
        <v>公立</v>
      </c>
      <c r="H2983" s="7" t="str">
        <f>IF($D2983="上記以外の高等学校等",_xlfn.XLOOKUP(IF(VALUE(LEFT($E2983,2))&gt;10,VALUE(LEFT($E2983,2)),"0"&amp;VALUE(LEFT($E2983,2))),Sheet1!$E:$E,Sheet1!$F:$F)&amp;"所在の"&amp;$D2983,IF(OR($B2983=1,$B2983=2),$D2983&amp;$C2983,IF($B2983=3,$D2983&amp;"学校",IF($B2983=6,_xlfn.TEXTBEFORE($D2983,"高専")&amp;$C2983,IF($B2983=8,$C2983&amp;"（"&amp;$D2983&amp;"）",IF($B2983=9,$D2983,""))))))</f>
        <v>大垣養老高等学校</v>
      </c>
    </row>
    <row r="2984" spans="1:8">
      <c r="A2984" s="4">
        <v>2</v>
      </c>
      <c r="B2984" s="7">
        <v>1</v>
      </c>
      <c r="C2984" s="7" t="str">
        <f t="shared" si="92"/>
        <v>高等学校</v>
      </c>
      <c r="D2984" s="7" t="s">
        <v>5863</v>
      </c>
      <c r="E2984" s="8" t="s">
        <v>5864</v>
      </c>
      <c r="F2984" s="4" t="str">
        <f>IFERROR(IF(VALUE(LEFT($E2984,5))&gt;50000,"",_xlfn.XLOOKUP(IF(VALUE(LEFT($E2984,2))&gt;9,VALUE(LEFT($E2984,2)),"0"&amp;VALUE(LEFT($E2984,2))),Sheet1!$E:$E,Sheet1!$F:$F)),"")</f>
        <v>岐阜県</v>
      </c>
      <c r="G2984" s="4" t="str">
        <f t="shared" si="93"/>
        <v>公立</v>
      </c>
      <c r="H2984" s="7" t="str">
        <f>IF($D2984="上記以外の高等学校等",_xlfn.XLOOKUP(IF(VALUE(LEFT($E2984,2))&gt;10,VALUE(LEFT($E2984,2)),"0"&amp;VALUE(LEFT($E2984,2))),Sheet1!$E:$E,Sheet1!$F:$F)&amp;"所在の"&amp;$D2984,IF(OR($B2984=1,$B2984=2),$D2984&amp;$C2984,IF($B2984=3,$D2984&amp;"学校",IF($B2984=6,_xlfn.TEXTBEFORE($D2984,"高専")&amp;$C2984,IF($B2984=8,$C2984&amp;"（"&amp;$D2984&amp;"）",IF($B2984=9,$D2984,""))))))</f>
        <v>大垣商業高等学校</v>
      </c>
    </row>
    <row r="2985" spans="1:8">
      <c r="A2985" s="4">
        <v>2</v>
      </c>
      <c r="B2985" s="7">
        <v>1</v>
      </c>
      <c r="C2985" s="7" t="str">
        <f t="shared" si="92"/>
        <v>高等学校</v>
      </c>
      <c r="D2985" s="7" t="s">
        <v>5861</v>
      </c>
      <c r="E2985" s="8" t="s">
        <v>5862</v>
      </c>
      <c r="F2985" s="4" t="str">
        <f>IFERROR(IF(VALUE(LEFT($E2985,5))&gt;50000,"",_xlfn.XLOOKUP(IF(VALUE(LEFT($E2985,2))&gt;9,VALUE(LEFT($E2985,2)),"0"&amp;VALUE(LEFT($E2985,2))),Sheet1!$E:$E,Sheet1!$F:$F)),"")</f>
        <v>岐阜県</v>
      </c>
      <c r="G2985" s="4" t="str">
        <f t="shared" si="93"/>
        <v>公立</v>
      </c>
      <c r="H2985" s="7" t="str">
        <f>IF($D2985="上記以外の高等学校等",_xlfn.XLOOKUP(IF(VALUE(LEFT($E2985,2))&gt;10,VALUE(LEFT($E2985,2)),"0"&amp;VALUE(LEFT($E2985,2))),Sheet1!$E:$E,Sheet1!$F:$F)&amp;"所在の"&amp;$D2985,IF(OR($B2985=1,$B2985=2),$D2985&amp;$C2985,IF($B2985=3,$D2985&amp;"学校",IF($B2985=6,_xlfn.TEXTBEFORE($D2985,"高専")&amp;$C2985,IF($B2985=8,$C2985&amp;"（"&amp;$D2985&amp;"）",IF($B2985=9,$D2985,""))))))</f>
        <v>大垣工業高等学校</v>
      </c>
    </row>
    <row r="2986" spans="1:8">
      <c r="A2986" s="4">
        <v>2</v>
      </c>
      <c r="B2986" s="7">
        <v>1</v>
      </c>
      <c r="C2986" s="7" t="str">
        <f t="shared" si="92"/>
        <v>高等学校</v>
      </c>
      <c r="D2986" s="7" t="s">
        <v>5859</v>
      </c>
      <c r="E2986" s="8" t="s">
        <v>5860</v>
      </c>
      <c r="F2986" s="4" t="str">
        <f>IFERROR(IF(VALUE(LEFT($E2986,5))&gt;50000,"",_xlfn.XLOOKUP(IF(VALUE(LEFT($E2986,2))&gt;9,VALUE(LEFT($E2986,2)),"0"&amp;VALUE(LEFT($E2986,2))),Sheet1!$E:$E,Sheet1!$F:$F)),"")</f>
        <v>岐阜県</v>
      </c>
      <c r="G2986" s="4" t="str">
        <f t="shared" si="93"/>
        <v>公立</v>
      </c>
      <c r="H2986" s="7" t="str">
        <f>IF($D2986="上記以外の高等学校等",_xlfn.XLOOKUP(IF(VALUE(LEFT($E2986,2))&gt;10,VALUE(LEFT($E2986,2)),"0"&amp;VALUE(LEFT($E2986,2))),Sheet1!$E:$E,Sheet1!$F:$F)&amp;"所在の"&amp;$D2986,IF(OR($B2986=1,$B2986=2),$D2986&amp;$C2986,IF($B2986=3,$D2986&amp;"学校",IF($B2986=6,_xlfn.TEXTBEFORE($D2986,"高専")&amp;$C2986,IF($B2986=8,$C2986&amp;"（"&amp;$D2986&amp;"）",IF($B2986=9,$D2986,""))))))</f>
        <v>大垣桜高等学校</v>
      </c>
    </row>
    <row r="2987" spans="1:8">
      <c r="A2987" s="4">
        <v>2</v>
      </c>
      <c r="B2987" s="7">
        <v>1</v>
      </c>
      <c r="C2987" s="7" t="str">
        <f t="shared" si="92"/>
        <v>高等学校</v>
      </c>
      <c r="D2987" s="7" t="s">
        <v>5857</v>
      </c>
      <c r="E2987" s="8" t="s">
        <v>5858</v>
      </c>
      <c r="F2987" s="4" t="str">
        <f>IFERROR(IF(VALUE(LEFT($E2987,5))&gt;50000,"",_xlfn.XLOOKUP(IF(VALUE(LEFT($E2987,2))&gt;9,VALUE(LEFT($E2987,2)),"0"&amp;VALUE(LEFT($E2987,2))),Sheet1!$E:$E,Sheet1!$F:$F)),"")</f>
        <v>岐阜県</v>
      </c>
      <c r="G2987" s="4" t="str">
        <f t="shared" si="93"/>
        <v>公立</v>
      </c>
      <c r="H2987" s="7" t="str">
        <f>IF($D2987="上記以外の高等学校等",_xlfn.XLOOKUP(IF(VALUE(LEFT($E2987,2))&gt;10,VALUE(LEFT($E2987,2)),"0"&amp;VALUE(LEFT($E2987,2))),Sheet1!$E:$E,Sheet1!$F:$F)&amp;"所在の"&amp;$D2987,IF(OR($B2987=1,$B2987=2),$D2987&amp;$C2987,IF($B2987=3,$D2987&amp;"学校",IF($B2987=6,_xlfn.TEXTBEFORE($D2987,"高専")&amp;$C2987,IF($B2987=8,$C2987&amp;"（"&amp;$D2987&amp;"）",IF($B2987=9,$D2987,""))))))</f>
        <v>不破高等学校</v>
      </c>
    </row>
    <row r="2988" spans="1:8">
      <c r="A2988" s="4">
        <v>2</v>
      </c>
      <c r="B2988" s="7">
        <v>1</v>
      </c>
      <c r="C2988" s="7" t="str">
        <f t="shared" si="92"/>
        <v>高等学校</v>
      </c>
      <c r="D2988" s="7" t="s">
        <v>5855</v>
      </c>
      <c r="E2988" s="8" t="s">
        <v>5856</v>
      </c>
      <c r="F2988" s="4" t="str">
        <f>IFERROR(IF(VALUE(LEFT($E2988,5))&gt;50000,"",_xlfn.XLOOKUP(IF(VALUE(LEFT($E2988,2))&gt;9,VALUE(LEFT($E2988,2)),"0"&amp;VALUE(LEFT($E2988,2))),Sheet1!$E:$E,Sheet1!$F:$F)),"")</f>
        <v>岐阜県</v>
      </c>
      <c r="G2988" s="4" t="str">
        <f t="shared" si="93"/>
        <v>公立</v>
      </c>
      <c r="H2988" s="7" t="str">
        <f>IF($D2988="上記以外の高等学校等",_xlfn.XLOOKUP(IF(VALUE(LEFT($E2988,2))&gt;10,VALUE(LEFT($E2988,2)),"0"&amp;VALUE(LEFT($E2988,2))),Sheet1!$E:$E,Sheet1!$F:$F)&amp;"所在の"&amp;$D2988,IF(OR($B2988=1,$B2988=2),$D2988&amp;$C2988,IF($B2988=3,$D2988&amp;"学校",IF($B2988=6,_xlfn.TEXTBEFORE($D2988,"高専")&amp;$C2988,IF($B2988=8,$C2988&amp;"（"&amp;$D2988&amp;"）",IF($B2988=9,$D2988,""))))))</f>
        <v>海津明誠高等学校</v>
      </c>
    </row>
    <row r="2989" spans="1:8">
      <c r="A2989" s="4">
        <v>2</v>
      </c>
      <c r="B2989" s="7">
        <v>1</v>
      </c>
      <c r="C2989" s="7" t="str">
        <f t="shared" si="92"/>
        <v>高等学校</v>
      </c>
      <c r="D2989" s="7" t="s">
        <v>5853</v>
      </c>
      <c r="E2989" s="8" t="s">
        <v>5854</v>
      </c>
      <c r="F2989" s="4" t="str">
        <f>IFERROR(IF(VALUE(LEFT($E2989,5))&gt;50000,"",_xlfn.XLOOKUP(IF(VALUE(LEFT($E2989,2))&gt;9,VALUE(LEFT($E2989,2)),"0"&amp;VALUE(LEFT($E2989,2))),Sheet1!$E:$E,Sheet1!$F:$F)),"")</f>
        <v>岐阜県</v>
      </c>
      <c r="G2989" s="4" t="str">
        <f t="shared" si="93"/>
        <v>公立</v>
      </c>
      <c r="H2989" s="7" t="str">
        <f>IF($D2989="上記以外の高等学校等",_xlfn.XLOOKUP(IF(VALUE(LEFT($E2989,2))&gt;10,VALUE(LEFT($E2989,2)),"0"&amp;VALUE(LEFT($E2989,2))),Sheet1!$E:$E,Sheet1!$F:$F)&amp;"所在の"&amp;$D2989,IF(OR($B2989=1,$B2989=2),$D2989&amp;$C2989,IF($B2989=3,$D2989&amp;"学校",IF($B2989=6,_xlfn.TEXTBEFORE($D2989,"高専")&amp;$C2989,IF($B2989=8,$C2989&amp;"（"&amp;$D2989&amp;"）",IF($B2989=9,$D2989,""))))))</f>
        <v>郡上北高等学校</v>
      </c>
    </row>
    <row r="2990" spans="1:8">
      <c r="A2990" s="4">
        <v>2</v>
      </c>
      <c r="B2990" s="7">
        <v>1</v>
      </c>
      <c r="C2990" s="7" t="str">
        <f t="shared" si="92"/>
        <v>高等学校</v>
      </c>
      <c r="D2990" s="7" t="s">
        <v>5851</v>
      </c>
      <c r="E2990" s="8" t="s">
        <v>5852</v>
      </c>
      <c r="F2990" s="4" t="str">
        <f>IFERROR(IF(VALUE(LEFT($E2990,5))&gt;50000,"",_xlfn.XLOOKUP(IF(VALUE(LEFT($E2990,2))&gt;9,VALUE(LEFT($E2990,2)),"0"&amp;VALUE(LEFT($E2990,2))),Sheet1!$E:$E,Sheet1!$F:$F)),"")</f>
        <v>岐阜県</v>
      </c>
      <c r="G2990" s="4" t="str">
        <f t="shared" si="93"/>
        <v>公立</v>
      </c>
      <c r="H2990" s="7" t="str">
        <f>IF($D2990="上記以外の高等学校等",_xlfn.XLOOKUP(IF(VALUE(LEFT($E2990,2))&gt;10,VALUE(LEFT($E2990,2)),"0"&amp;VALUE(LEFT($E2990,2))),Sheet1!$E:$E,Sheet1!$F:$F)&amp;"所在の"&amp;$D2990,IF(OR($B2990=1,$B2990=2),$D2990&amp;$C2990,IF($B2990=3,$D2990&amp;"学校",IF($B2990=6,_xlfn.TEXTBEFORE($D2990,"高専")&amp;$C2990,IF($B2990=8,$C2990&amp;"（"&amp;$D2990&amp;"）",IF($B2990=9,$D2990,""))))))</f>
        <v>郡上高等学校</v>
      </c>
    </row>
    <row r="2991" spans="1:8">
      <c r="A2991" s="4">
        <v>2</v>
      </c>
      <c r="B2991" s="7">
        <v>1</v>
      </c>
      <c r="C2991" s="7" t="str">
        <f t="shared" si="92"/>
        <v>高等学校</v>
      </c>
      <c r="D2991" s="7" t="s">
        <v>5849</v>
      </c>
      <c r="E2991" s="8" t="s">
        <v>5850</v>
      </c>
      <c r="F2991" s="4" t="str">
        <f>IFERROR(IF(VALUE(LEFT($E2991,5))&gt;50000,"",_xlfn.XLOOKUP(IF(VALUE(LEFT($E2991,2))&gt;9,VALUE(LEFT($E2991,2)),"0"&amp;VALUE(LEFT($E2991,2))),Sheet1!$E:$E,Sheet1!$F:$F)),"")</f>
        <v>岐阜県</v>
      </c>
      <c r="G2991" s="4" t="str">
        <f t="shared" si="93"/>
        <v>公立</v>
      </c>
      <c r="H2991" s="7" t="str">
        <f>IF($D2991="上記以外の高等学校等",_xlfn.XLOOKUP(IF(VALUE(LEFT($E2991,2))&gt;10,VALUE(LEFT($E2991,2)),"0"&amp;VALUE(LEFT($E2991,2))),Sheet1!$E:$E,Sheet1!$F:$F)&amp;"所在の"&amp;$D2991,IF(OR($B2991=1,$B2991=2),$D2991&amp;$C2991,IF($B2991=3,$D2991&amp;"学校",IF($B2991=6,_xlfn.TEXTBEFORE($D2991,"高専")&amp;$C2991,IF($B2991=8,$C2991&amp;"（"&amp;$D2991&amp;"）",IF($B2991=9,$D2991,""))))))</f>
        <v>武義高等学校</v>
      </c>
    </row>
    <row r="2992" spans="1:8">
      <c r="A2992" s="4">
        <v>2</v>
      </c>
      <c r="B2992" s="7">
        <v>1</v>
      </c>
      <c r="C2992" s="7" t="str">
        <f t="shared" si="92"/>
        <v>高等学校</v>
      </c>
      <c r="D2992" s="7" t="s">
        <v>5847</v>
      </c>
      <c r="E2992" s="8" t="s">
        <v>5848</v>
      </c>
      <c r="F2992" s="4" t="str">
        <f>IFERROR(IF(VALUE(LEFT($E2992,5))&gt;50000,"",_xlfn.XLOOKUP(IF(VALUE(LEFT($E2992,2))&gt;9,VALUE(LEFT($E2992,2)),"0"&amp;VALUE(LEFT($E2992,2))),Sheet1!$E:$E,Sheet1!$F:$F)),"")</f>
        <v>岐阜県</v>
      </c>
      <c r="G2992" s="4" t="str">
        <f t="shared" si="93"/>
        <v>公立</v>
      </c>
      <c r="H2992" s="7" t="str">
        <f>IF($D2992="上記以外の高等学校等",_xlfn.XLOOKUP(IF(VALUE(LEFT($E2992,2))&gt;10,VALUE(LEFT($E2992,2)),"0"&amp;VALUE(LEFT($E2992,2))),Sheet1!$E:$E,Sheet1!$F:$F)&amp;"所在の"&amp;$D2992,IF(OR($B2992=1,$B2992=2),$D2992&amp;$C2992,IF($B2992=3,$D2992&amp;"学校",IF($B2992=6,_xlfn.TEXTBEFORE($D2992,"高専")&amp;$C2992,IF($B2992=8,$C2992&amp;"（"&amp;$D2992&amp;"）",IF($B2992=9,$D2992,""))))))</f>
        <v>関高等学校</v>
      </c>
    </row>
    <row r="2993" spans="1:8">
      <c r="A2993" s="4">
        <v>2</v>
      </c>
      <c r="B2993" s="7">
        <v>1</v>
      </c>
      <c r="C2993" s="7" t="str">
        <f t="shared" si="92"/>
        <v>高等学校</v>
      </c>
      <c r="D2993" s="7" t="s">
        <v>5845</v>
      </c>
      <c r="E2993" s="8" t="s">
        <v>5846</v>
      </c>
      <c r="F2993" s="4" t="str">
        <f>IFERROR(IF(VALUE(LEFT($E2993,5))&gt;50000,"",_xlfn.XLOOKUP(IF(VALUE(LEFT($E2993,2))&gt;9,VALUE(LEFT($E2993,2)),"0"&amp;VALUE(LEFT($E2993,2))),Sheet1!$E:$E,Sheet1!$F:$F)),"")</f>
        <v>岐阜県</v>
      </c>
      <c r="G2993" s="4" t="str">
        <f t="shared" si="93"/>
        <v>公立</v>
      </c>
      <c r="H2993" s="7" t="str">
        <f>IF($D2993="上記以外の高等学校等",_xlfn.XLOOKUP(IF(VALUE(LEFT($E2993,2))&gt;10,VALUE(LEFT($E2993,2)),"0"&amp;VALUE(LEFT($E2993,2))),Sheet1!$E:$E,Sheet1!$F:$F)&amp;"所在の"&amp;$D2993,IF(OR($B2993=1,$B2993=2),$D2993&amp;$C2993,IF($B2993=3,$D2993&amp;"学校",IF($B2993=6,_xlfn.TEXTBEFORE($D2993,"高専")&amp;$C2993,IF($B2993=8,$C2993&amp;"（"&amp;$D2993&amp;"）",IF($B2993=9,$D2993,""))))))</f>
        <v>加茂高等学校</v>
      </c>
    </row>
    <row r="2994" spans="1:8">
      <c r="A2994" s="4">
        <v>2</v>
      </c>
      <c r="B2994" s="7">
        <v>1</v>
      </c>
      <c r="C2994" s="7" t="str">
        <f t="shared" si="92"/>
        <v>高等学校</v>
      </c>
      <c r="D2994" s="7" t="s">
        <v>5843</v>
      </c>
      <c r="E2994" s="8" t="s">
        <v>5844</v>
      </c>
      <c r="F2994" s="4" t="str">
        <f>IFERROR(IF(VALUE(LEFT($E2994,5))&gt;50000,"",_xlfn.XLOOKUP(IF(VALUE(LEFT($E2994,2))&gt;9,VALUE(LEFT($E2994,2)),"0"&amp;VALUE(LEFT($E2994,2))),Sheet1!$E:$E,Sheet1!$F:$F)),"")</f>
        <v>岐阜県</v>
      </c>
      <c r="G2994" s="4" t="str">
        <f t="shared" si="93"/>
        <v>公立</v>
      </c>
      <c r="H2994" s="7" t="str">
        <f>IF($D2994="上記以外の高等学校等",_xlfn.XLOOKUP(IF(VALUE(LEFT($E2994,2))&gt;10,VALUE(LEFT($E2994,2)),"0"&amp;VALUE(LEFT($E2994,2))),Sheet1!$E:$E,Sheet1!$F:$F)&amp;"所在の"&amp;$D2994,IF(OR($B2994=1,$B2994=2),$D2994&amp;$C2994,IF($B2994=3,$D2994&amp;"学校",IF($B2994=6,_xlfn.TEXTBEFORE($D2994,"高専")&amp;$C2994,IF($B2994=8,$C2994&amp;"（"&amp;$D2994&amp;"）",IF($B2994=9,$D2994,""))))))</f>
        <v>加茂農林高等学校</v>
      </c>
    </row>
    <row r="2995" spans="1:8">
      <c r="A2995" s="4">
        <v>2</v>
      </c>
      <c r="B2995" s="7">
        <v>1</v>
      </c>
      <c r="C2995" s="7" t="str">
        <f t="shared" si="92"/>
        <v>高等学校</v>
      </c>
      <c r="D2995" s="7" t="s">
        <v>5841</v>
      </c>
      <c r="E2995" s="8" t="s">
        <v>5842</v>
      </c>
      <c r="F2995" s="4" t="str">
        <f>IFERROR(IF(VALUE(LEFT($E2995,5))&gt;50000,"",_xlfn.XLOOKUP(IF(VALUE(LEFT($E2995,2))&gt;9,VALUE(LEFT($E2995,2)),"0"&amp;VALUE(LEFT($E2995,2))),Sheet1!$E:$E,Sheet1!$F:$F)),"")</f>
        <v>岐阜県</v>
      </c>
      <c r="G2995" s="4" t="str">
        <f t="shared" si="93"/>
        <v>公立</v>
      </c>
      <c r="H2995" s="7" t="str">
        <f>IF($D2995="上記以外の高等学校等",_xlfn.XLOOKUP(IF(VALUE(LEFT($E2995,2))&gt;10,VALUE(LEFT($E2995,2)),"0"&amp;VALUE(LEFT($E2995,2))),Sheet1!$E:$E,Sheet1!$F:$F)&amp;"所在の"&amp;$D2995,IF(OR($B2995=1,$B2995=2),$D2995&amp;$C2995,IF($B2995=3,$D2995&amp;"学校",IF($B2995=6,_xlfn.TEXTBEFORE($D2995,"高専")&amp;$C2995,IF($B2995=8,$C2995&amp;"（"&amp;$D2995&amp;"）",IF($B2995=9,$D2995,""))))))</f>
        <v>八百津高等学校</v>
      </c>
    </row>
    <row r="2996" spans="1:8">
      <c r="A2996" s="4">
        <v>2</v>
      </c>
      <c r="B2996" s="7">
        <v>1</v>
      </c>
      <c r="C2996" s="7" t="str">
        <f t="shared" si="92"/>
        <v>高等学校</v>
      </c>
      <c r="D2996" s="7" t="s">
        <v>5839</v>
      </c>
      <c r="E2996" s="8" t="s">
        <v>5840</v>
      </c>
      <c r="F2996" s="4" t="str">
        <f>IFERROR(IF(VALUE(LEFT($E2996,5))&gt;50000,"",_xlfn.XLOOKUP(IF(VALUE(LEFT($E2996,2))&gt;9,VALUE(LEFT($E2996,2)),"0"&amp;VALUE(LEFT($E2996,2))),Sheet1!$E:$E,Sheet1!$F:$F)),"")</f>
        <v>岐阜県</v>
      </c>
      <c r="G2996" s="4" t="str">
        <f t="shared" si="93"/>
        <v>公立</v>
      </c>
      <c r="H2996" s="7" t="str">
        <f>IF($D2996="上記以外の高等学校等",_xlfn.XLOOKUP(IF(VALUE(LEFT($E2996,2))&gt;10,VALUE(LEFT($E2996,2)),"0"&amp;VALUE(LEFT($E2996,2))),Sheet1!$E:$E,Sheet1!$F:$F)&amp;"所在の"&amp;$D2996,IF(OR($B2996=1,$B2996=2),$D2996&amp;$C2996,IF($B2996=3,$D2996&amp;"学校",IF($B2996=6,_xlfn.TEXTBEFORE($D2996,"高専")&amp;$C2996,IF($B2996=8,$C2996&amp;"（"&amp;$D2996&amp;"）",IF($B2996=9,$D2996,""))))))</f>
        <v>東濃高等学校</v>
      </c>
    </row>
    <row r="2997" spans="1:8">
      <c r="A2997" s="4">
        <v>2</v>
      </c>
      <c r="B2997" s="7">
        <v>1</v>
      </c>
      <c r="C2997" s="7" t="str">
        <f t="shared" si="92"/>
        <v>高等学校</v>
      </c>
      <c r="D2997" s="7" t="s">
        <v>5837</v>
      </c>
      <c r="E2997" s="8" t="s">
        <v>5838</v>
      </c>
      <c r="F2997" s="4" t="str">
        <f>IFERROR(IF(VALUE(LEFT($E2997,5))&gt;50000,"",_xlfn.XLOOKUP(IF(VALUE(LEFT($E2997,2))&gt;9,VALUE(LEFT($E2997,2)),"0"&amp;VALUE(LEFT($E2997,2))),Sheet1!$E:$E,Sheet1!$F:$F)),"")</f>
        <v>岐阜県</v>
      </c>
      <c r="G2997" s="4" t="str">
        <f t="shared" si="93"/>
        <v>公立</v>
      </c>
      <c r="H2997" s="7" t="str">
        <f>IF($D2997="上記以外の高等学校等",_xlfn.XLOOKUP(IF(VALUE(LEFT($E2997,2))&gt;10,VALUE(LEFT($E2997,2)),"0"&amp;VALUE(LEFT($E2997,2))),Sheet1!$E:$E,Sheet1!$F:$F)&amp;"所在の"&amp;$D2997,IF(OR($B2997=1,$B2997=2),$D2997&amp;$C2997,IF($B2997=3,$D2997&amp;"学校",IF($B2997=6,_xlfn.TEXTBEFORE($D2997,"高専")&amp;$C2997,IF($B2997=8,$C2997&amp;"（"&amp;$D2997&amp;"）",IF($B2997=9,$D2997,""))))))</f>
        <v>東濃実業高等学校</v>
      </c>
    </row>
    <row r="2998" spans="1:8">
      <c r="A2998" s="4">
        <v>2</v>
      </c>
      <c r="B2998" s="7">
        <v>1</v>
      </c>
      <c r="C2998" s="7" t="str">
        <f t="shared" si="92"/>
        <v>高等学校</v>
      </c>
      <c r="D2998" s="7" t="s">
        <v>5835</v>
      </c>
      <c r="E2998" s="8" t="s">
        <v>5836</v>
      </c>
      <c r="F2998" s="4" t="str">
        <f>IFERROR(IF(VALUE(LEFT($E2998,5))&gt;50000,"",_xlfn.XLOOKUP(IF(VALUE(LEFT($E2998,2))&gt;9,VALUE(LEFT($E2998,2)),"0"&amp;VALUE(LEFT($E2998,2))),Sheet1!$E:$E,Sheet1!$F:$F)),"")</f>
        <v>岐阜県</v>
      </c>
      <c r="G2998" s="4" t="str">
        <f t="shared" si="93"/>
        <v>公立</v>
      </c>
      <c r="H2998" s="7" t="str">
        <f>IF($D2998="上記以外の高等学校等",_xlfn.XLOOKUP(IF(VALUE(LEFT($E2998,2))&gt;10,VALUE(LEFT($E2998,2)),"0"&amp;VALUE(LEFT($E2998,2))),Sheet1!$E:$E,Sheet1!$F:$F)&amp;"所在の"&amp;$D2998,IF(OR($B2998=1,$B2998=2),$D2998&amp;$C2998,IF($B2998=3,$D2998&amp;"学校",IF($B2998=6,_xlfn.TEXTBEFORE($D2998,"高専")&amp;$C2998,IF($B2998=8,$C2998&amp;"（"&amp;$D2998&amp;"）",IF($B2998=9,$D2998,""))))))</f>
        <v>可児工業高等学校</v>
      </c>
    </row>
    <row r="2999" spans="1:8">
      <c r="A2999" s="4">
        <v>2</v>
      </c>
      <c r="B2999" s="7">
        <v>1</v>
      </c>
      <c r="C2999" s="7" t="str">
        <f t="shared" si="92"/>
        <v>高等学校</v>
      </c>
      <c r="D2999" s="7" t="s">
        <v>5833</v>
      </c>
      <c r="E2999" s="8" t="s">
        <v>5834</v>
      </c>
      <c r="F2999" s="4" t="str">
        <f>IFERROR(IF(VALUE(LEFT($E2999,5))&gt;50000,"",_xlfn.XLOOKUP(IF(VALUE(LEFT($E2999,2))&gt;9,VALUE(LEFT($E2999,2)),"0"&amp;VALUE(LEFT($E2999,2))),Sheet1!$E:$E,Sheet1!$F:$F)),"")</f>
        <v>岐阜県</v>
      </c>
      <c r="G2999" s="4" t="str">
        <f t="shared" si="93"/>
        <v>公立</v>
      </c>
      <c r="H2999" s="7" t="str">
        <f>IF($D2999="上記以外の高等学校等",_xlfn.XLOOKUP(IF(VALUE(LEFT($E2999,2))&gt;10,VALUE(LEFT($E2999,2)),"0"&amp;VALUE(LEFT($E2999,2))),Sheet1!$E:$E,Sheet1!$F:$F)&amp;"所在の"&amp;$D2999,IF(OR($B2999=1,$B2999=2),$D2999&amp;$C2999,IF($B2999=3,$D2999&amp;"学校",IF($B2999=6,_xlfn.TEXTBEFORE($D2999,"高専")&amp;$C2999,IF($B2999=8,$C2999&amp;"（"&amp;$D2999&amp;"）",IF($B2999=9,$D2999,""))))))</f>
        <v>多治見高等学校</v>
      </c>
    </row>
    <row r="3000" spans="1:8">
      <c r="A3000" s="4">
        <v>2</v>
      </c>
      <c r="B3000" s="7">
        <v>1</v>
      </c>
      <c r="C3000" s="7" t="str">
        <f t="shared" si="92"/>
        <v>高等学校</v>
      </c>
      <c r="D3000" s="7" t="s">
        <v>5831</v>
      </c>
      <c r="E3000" s="8" t="s">
        <v>5832</v>
      </c>
      <c r="F3000" s="4" t="str">
        <f>IFERROR(IF(VALUE(LEFT($E3000,5))&gt;50000,"",_xlfn.XLOOKUP(IF(VALUE(LEFT($E3000,2))&gt;9,VALUE(LEFT($E3000,2)),"0"&amp;VALUE(LEFT($E3000,2))),Sheet1!$E:$E,Sheet1!$F:$F)),"")</f>
        <v>岐阜県</v>
      </c>
      <c r="G3000" s="4" t="str">
        <f t="shared" si="93"/>
        <v>公立</v>
      </c>
      <c r="H3000" s="7" t="str">
        <f>IF($D3000="上記以外の高等学校等",_xlfn.XLOOKUP(IF(VALUE(LEFT($E3000,2))&gt;10,VALUE(LEFT($E3000,2)),"0"&amp;VALUE(LEFT($E3000,2))),Sheet1!$E:$E,Sheet1!$F:$F)&amp;"所在の"&amp;$D3000,IF(OR($B3000=1,$B3000=2),$D3000&amp;$C3000,IF($B3000=3,$D3000&amp;"学校",IF($B3000=6,_xlfn.TEXTBEFORE($D3000,"高専")&amp;$C3000,IF($B3000=8,$C3000&amp;"（"&amp;$D3000&amp;"）",IF($B3000=9,$D3000,""))))))</f>
        <v>多治見北高等学校</v>
      </c>
    </row>
    <row r="3001" spans="1:8">
      <c r="A3001" s="4">
        <v>2</v>
      </c>
      <c r="B3001" s="7">
        <v>1</v>
      </c>
      <c r="C3001" s="7" t="str">
        <f t="shared" si="92"/>
        <v>高等学校</v>
      </c>
      <c r="D3001" s="7" t="s">
        <v>5829</v>
      </c>
      <c r="E3001" s="8" t="s">
        <v>5830</v>
      </c>
      <c r="F3001" s="4" t="str">
        <f>IFERROR(IF(VALUE(LEFT($E3001,5))&gt;50000,"",_xlfn.XLOOKUP(IF(VALUE(LEFT($E3001,2))&gt;9,VALUE(LEFT($E3001,2)),"0"&amp;VALUE(LEFT($E3001,2))),Sheet1!$E:$E,Sheet1!$F:$F)),"")</f>
        <v>岐阜県</v>
      </c>
      <c r="G3001" s="4" t="str">
        <f t="shared" si="93"/>
        <v>公立</v>
      </c>
      <c r="H3001" s="7" t="str">
        <f>IF($D3001="上記以外の高等学校等",_xlfn.XLOOKUP(IF(VALUE(LEFT($E3001,2))&gt;10,VALUE(LEFT($E3001,2)),"0"&amp;VALUE(LEFT($E3001,2))),Sheet1!$E:$E,Sheet1!$F:$F)&amp;"所在の"&amp;$D3001,IF(OR($B3001=1,$B3001=2),$D3001&amp;$C3001,IF($B3001=3,$D3001&amp;"学校",IF($B3001=6,_xlfn.TEXTBEFORE($D3001,"高専")&amp;$C3001,IF($B3001=8,$C3001&amp;"（"&amp;$D3001&amp;"）",IF($B3001=9,$D3001,""))))))</f>
        <v>多治見工業高等学校</v>
      </c>
    </row>
    <row r="3002" spans="1:8">
      <c r="A3002" s="4">
        <v>2</v>
      </c>
      <c r="B3002" s="7">
        <v>1</v>
      </c>
      <c r="C3002" s="7" t="str">
        <f t="shared" si="92"/>
        <v>高等学校</v>
      </c>
      <c r="D3002" s="7" t="s">
        <v>5827</v>
      </c>
      <c r="E3002" s="8" t="s">
        <v>5828</v>
      </c>
      <c r="F3002" s="4" t="str">
        <f>IFERROR(IF(VALUE(LEFT($E3002,5))&gt;50000,"",_xlfn.XLOOKUP(IF(VALUE(LEFT($E3002,2))&gt;9,VALUE(LEFT($E3002,2)),"0"&amp;VALUE(LEFT($E3002,2))),Sheet1!$E:$E,Sheet1!$F:$F)),"")</f>
        <v>岐阜県</v>
      </c>
      <c r="G3002" s="4" t="str">
        <f t="shared" si="93"/>
        <v>公立</v>
      </c>
      <c r="H3002" s="7" t="str">
        <f>IF($D3002="上記以外の高等学校等",_xlfn.XLOOKUP(IF(VALUE(LEFT($E3002,2))&gt;10,VALUE(LEFT($E3002,2)),"0"&amp;VALUE(LEFT($E3002,2))),Sheet1!$E:$E,Sheet1!$F:$F)&amp;"所在の"&amp;$D3002,IF(OR($B3002=1,$B3002=2),$D3002&amp;$C3002,IF($B3002=3,$D3002&amp;"学校",IF($B3002=6,_xlfn.TEXTBEFORE($D3002,"高専")&amp;$C3002,IF($B3002=8,$C3002&amp;"（"&amp;$D3002&amp;"）",IF($B3002=9,$D3002,""))))))</f>
        <v>瑞浪高等学校</v>
      </c>
    </row>
    <row r="3003" spans="1:8">
      <c r="A3003" s="4">
        <v>2</v>
      </c>
      <c r="B3003" s="7">
        <v>1</v>
      </c>
      <c r="C3003" s="7" t="str">
        <f t="shared" si="92"/>
        <v>高等学校</v>
      </c>
      <c r="D3003" s="7" t="s">
        <v>5825</v>
      </c>
      <c r="E3003" s="8" t="s">
        <v>5826</v>
      </c>
      <c r="F3003" s="4" t="str">
        <f>IFERROR(IF(VALUE(LEFT($E3003,5))&gt;50000,"",_xlfn.XLOOKUP(IF(VALUE(LEFT($E3003,2))&gt;9,VALUE(LEFT($E3003,2)),"0"&amp;VALUE(LEFT($E3003,2))),Sheet1!$E:$E,Sheet1!$F:$F)),"")</f>
        <v>岐阜県</v>
      </c>
      <c r="G3003" s="4" t="str">
        <f t="shared" si="93"/>
        <v>公立</v>
      </c>
      <c r="H3003" s="7" t="str">
        <f>IF($D3003="上記以外の高等学校等",_xlfn.XLOOKUP(IF(VALUE(LEFT($E3003,2))&gt;10,VALUE(LEFT($E3003,2)),"0"&amp;VALUE(LEFT($E3003,2))),Sheet1!$E:$E,Sheet1!$F:$F)&amp;"所在の"&amp;$D3003,IF(OR($B3003=1,$B3003=2),$D3003&amp;$C3003,IF($B3003=3,$D3003&amp;"学校",IF($B3003=6,_xlfn.TEXTBEFORE($D3003,"高専")&amp;$C3003,IF($B3003=8,$C3003&amp;"（"&amp;$D3003&amp;"）",IF($B3003=9,$D3003,""))))))</f>
        <v>土岐紅陵高等学校</v>
      </c>
    </row>
    <row r="3004" spans="1:8">
      <c r="A3004" s="4">
        <v>2</v>
      </c>
      <c r="B3004" s="7">
        <v>1</v>
      </c>
      <c r="C3004" s="7" t="str">
        <f t="shared" si="92"/>
        <v>高等学校</v>
      </c>
      <c r="D3004" s="7" t="s">
        <v>5823</v>
      </c>
      <c r="E3004" s="8" t="s">
        <v>5824</v>
      </c>
      <c r="F3004" s="4" t="str">
        <f>IFERROR(IF(VALUE(LEFT($E3004,5))&gt;50000,"",_xlfn.XLOOKUP(IF(VALUE(LEFT($E3004,2))&gt;9,VALUE(LEFT($E3004,2)),"0"&amp;VALUE(LEFT($E3004,2))),Sheet1!$E:$E,Sheet1!$F:$F)),"")</f>
        <v>岐阜県</v>
      </c>
      <c r="G3004" s="4" t="str">
        <f t="shared" si="93"/>
        <v>公立</v>
      </c>
      <c r="H3004" s="7" t="str">
        <f>IF($D3004="上記以外の高等学校等",_xlfn.XLOOKUP(IF(VALUE(LEFT($E3004,2))&gt;10,VALUE(LEFT($E3004,2)),"0"&amp;VALUE(LEFT($E3004,2))),Sheet1!$E:$E,Sheet1!$F:$F)&amp;"所在の"&amp;$D3004,IF(OR($B3004=1,$B3004=2),$D3004&amp;$C3004,IF($B3004=3,$D3004&amp;"学校",IF($B3004=6,_xlfn.TEXTBEFORE($D3004,"高専")&amp;$C3004,IF($B3004=8,$C3004&amp;"（"&amp;$D3004&amp;"）",IF($B3004=9,$D3004,""))))))</f>
        <v>土岐商業高等学校</v>
      </c>
    </row>
    <row r="3005" spans="1:8">
      <c r="A3005" s="4">
        <v>2</v>
      </c>
      <c r="B3005" s="7">
        <v>1</v>
      </c>
      <c r="C3005" s="7" t="str">
        <f t="shared" si="92"/>
        <v>高等学校</v>
      </c>
      <c r="D3005" s="7" t="s">
        <v>5821</v>
      </c>
      <c r="E3005" s="8" t="s">
        <v>5822</v>
      </c>
      <c r="F3005" s="4" t="str">
        <f>IFERROR(IF(VALUE(LEFT($E3005,5))&gt;50000,"",_xlfn.XLOOKUP(IF(VALUE(LEFT($E3005,2))&gt;9,VALUE(LEFT($E3005,2)),"0"&amp;VALUE(LEFT($E3005,2))),Sheet1!$E:$E,Sheet1!$F:$F)),"")</f>
        <v>岐阜県</v>
      </c>
      <c r="G3005" s="4" t="str">
        <f t="shared" si="93"/>
        <v>公立</v>
      </c>
      <c r="H3005" s="7" t="str">
        <f>IF($D3005="上記以外の高等学校等",_xlfn.XLOOKUP(IF(VALUE(LEFT($E3005,2))&gt;10,VALUE(LEFT($E3005,2)),"0"&amp;VALUE(LEFT($E3005,2))),Sheet1!$E:$E,Sheet1!$F:$F)&amp;"所在の"&amp;$D3005,IF(OR($B3005=1,$B3005=2),$D3005&amp;$C3005,IF($B3005=3,$D3005&amp;"学校",IF($B3005=6,_xlfn.TEXTBEFORE($D3005,"高専")&amp;$C3005,IF($B3005=8,$C3005&amp;"（"&amp;$D3005&amp;"）",IF($B3005=9,$D3005,""))))))</f>
        <v>恵那高等学校</v>
      </c>
    </row>
    <row r="3006" spans="1:8">
      <c r="A3006" s="4">
        <v>2</v>
      </c>
      <c r="B3006" s="7">
        <v>1</v>
      </c>
      <c r="C3006" s="7" t="str">
        <f t="shared" si="92"/>
        <v>高等学校</v>
      </c>
      <c r="D3006" s="7" t="s">
        <v>5819</v>
      </c>
      <c r="E3006" s="8" t="s">
        <v>5820</v>
      </c>
      <c r="F3006" s="4" t="str">
        <f>IFERROR(IF(VALUE(LEFT($E3006,5))&gt;50000,"",_xlfn.XLOOKUP(IF(VALUE(LEFT($E3006,2))&gt;9,VALUE(LEFT($E3006,2)),"0"&amp;VALUE(LEFT($E3006,2))),Sheet1!$E:$E,Sheet1!$F:$F)),"")</f>
        <v>岐阜県</v>
      </c>
      <c r="G3006" s="4" t="str">
        <f t="shared" si="93"/>
        <v>公立</v>
      </c>
      <c r="H3006" s="7" t="str">
        <f>IF($D3006="上記以外の高等学校等",_xlfn.XLOOKUP(IF(VALUE(LEFT($E3006,2))&gt;10,VALUE(LEFT($E3006,2)),"0"&amp;VALUE(LEFT($E3006,2))),Sheet1!$E:$E,Sheet1!$F:$F)&amp;"所在の"&amp;$D3006,IF(OR($B3006=1,$B3006=2),$D3006&amp;$C3006,IF($B3006=3,$D3006&amp;"学校",IF($B3006=6,_xlfn.TEXTBEFORE($D3006,"高専")&amp;$C3006,IF($B3006=8,$C3006&amp;"（"&amp;$D3006&amp;"）",IF($B3006=9,$D3006,""))))))</f>
        <v>恵那農業高等学校</v>
      </c>
    </row>
    <row r="3007" spans="1:8">
      <c r="A3007" s="4">
        <v>2</v>
      </c>
      <c r="B3007" s="7">
        <v>1</v>
      </c>
      <c r="C3007" s="7" t="str">
        <f t="shared" si="92"/>
        <v>高等学校</v>
      </c>
      <c r="D3007" s="7" t="s">
        <v>5817</v>
      </c>
      <c r="E3007" s="8" t="s">
        <v>5818</v>
      </c>
      <c r="F3007" s="4" t="str">
        <f>IFERROR(IF(VALUE(LEFT($E3007,5))&gt;50000,"",_xlfn.XLOOKUP(IF(VALUE(LEFT($E3007,2))&gt;9,VALUE(LEFT($E3007,2)),"0"&amp;VALUE(LEFT($E3007,2))),Sheet1!$E:$E,Sheet1!$F:$F)),"")</f>
        <v>岐阜県</v>
      </c>
      <c r="G3007" s="4" t="str">
        <f t="shared" si="93"/>
        <v>公立</v>
      </c>
      <c r="H3007" s="7" t="str">
        <f>IF($D3007="上記以外の高等学校等",_xlfn.XLOOKUP(IF(VALUE(LEFT($E3007,2))&gt;10,VALUE(LEFT($E3007,2)),"0"&amp;VALUE(LEFT($E3007,2))),Sheet1!$E:$E,Sheet1!$F:$F)&amp;"所在の"&amp;$D3007,IF(OR($B3007=1,$B3007=2),$D3007&amp;$C3007,IF($B3007=3,$D3007&amp;"学校",IF($B3007=6,_xlfn.TEXTBEFORE($D3007,"高専")&amp;$C3007,IF($B3007=8,$C3007&amp;"（"&amp;$D3007&amp;"）",IF($B3007=9,$D3007,""))))))</f>
        <v>中津高等学校</v>
      </c>
    </row>
    <row r="3008" spans="1:8">
      <c r="A3008" s="4">
        <v>2</v>
      </c>
      <c r="B3008" s="7">
        <v>1</v>
      </c>
      <c r="C3008" s="7" t="str">
        <f t="shared" si="92"/>
        <v>高等学校</v>
      </c>
      <c r="D3008" s="7" t="s">
        <v>5815</v>
      </c>
      <c r="E3008" s="8" t="s">
        <v>5816</v>
      </c>
      <c r="F3008" s="4" t="str">
        <f>IFERROR(IF(VALUE(LEFT($E3008,5))&gt;50000,"",_xlfn.XLOOKUP(IF(VALUE(LEFT($E3008,2))&gt;9,VALUE(LEFT($E3008,2)),"0"&amp;VALUE(LEFT($E3008,2))),Sheet1!$E:$E,Sheet1!$F:$F)),"")</f>
        <v>岐阜県</v>
      </c>
      <c r="G3008" s="4" t="str">
        <f t="shared" si="93"/>
        <v>公立</v>
      </c>
      <c r="H3008" s="7" t="str">
        <f>IF($D3008="上記以外の高等学校等",_xlfn.XLOOKUP(IF(VALUE(LEFT($E3008,2))&gt;10,VALUE(LEFT($E3008,2)),"0"&amp;VALUE(LEFT($E3008,2))),Sheet1!$E:$E,Sheet1!$F:$F)&amp;"所在の"&amp;$D3008,IF(OR($B3008=1,$B3008=2),$D3008&amp;$C3008,IF($B3008=3,$D3008&amp;"学校",IF($B3008=6,_xlfn.TEXTBEFORE($D3008,"高専")&amp;$C3008,IF($B3008=8,$C3008&amp;"（"&amp;$D3008&amp;"）",IF($B3008=9,$D3008,""))))))</f>
        <v>中津商業高等学校</v>
      </c>
    </row>
    <row r="3009" spans="1:8">
      <c r="A3009" s="4">
        <v>2</v>
      </c>
      <c r="B3009" s="7">
        <v>1</v>
      </c>
      <c r="C3009" s="7" t="str">
        <f t="shared" si="92"/>
        <v>高等学校</v>
      </c>
      <c r="D3009" s="7" t="s">
        <v>5813</v>
      </c>
      <c r="E3009" s="8" t="s">
        <v>5814</v>
      </c>
      <c r="F3009" s="4" t="str">
        <f>IFERROR(IF(VALUE(LEFT($E3009,5))&gt;50000,"",_xlfn.XLOOKUP(IF(VALUE(LEFT($E3009,2))&gt;9,VALUE(LEFT($E3009,2)),"0"&amp;VALUE(LEFT($E3009,2))),Sheet1!$E:$E,Sheet1!$F:$F)),"")</f>
        <v>岐阜県</v>
      </c>
      <c r="G3009" s="4" t="str">
        <f t="shared" si="93"/>
        <v>公立</v>
      </c>
      <c r="H3009" s="7" t="str">
        <f>IF($D3009="上記以外の高等学校等",_xlfn.XLOOKUP(IF(VALUE(LEFT($E3009,2))&gt;10,VALUE(LEFT($E3009,2)),"0"&amp;VALUE(LEFT($E3009,2))),Sheet1!$E:$E,Sheet1!$F:$F)&amp;"所在の"&amp;$D3009,IF(OR($B3009=1,$B3009=2),$D3009&amp;$C3009,IF($B3009=3,$D3009&amp;"学校",IF($B3009=6,_xlfn.TEXTBEFORE($D3009,"高専")&amp;$C3009,IF($B3009=8,$C3009&amp;"（"&amp;$D3009&amp;"）",IF($B3009=9,$D3009,""))))))</f>
        <v>中津川工業高等学校</v>
      </c>
    </row>
    <row r="3010" spans="1:8">
      <c r="A3010" s="4">
        <v>2</v>
      </c>
      <c r="B3010" s="7">
        <v>1</v>
      </c>
      <c r="C3010" s="7" t="str">
        <f t="shared" si="92"/>
        <v>高等学校</v>
      </c>
      <c r="D3010" s="7" t="s">
        <v>5811</v>
      </c>
      <c r="E3010" s="8" t="s">
        <v>5812</v>
      </c>
      <c r="F3010" s="4" t="str">
        <f>IFERROR(IF(VALUE(LEFT($E3010,5))&gt;50000,"",_xlfn.XLOOKUP(IF(VALUE(LEFT($E3010,2))&gt;9,VALUE(LEFT($E3010,2)),"0"&amp;VALUE(LEFT($E3010,2))),Sheet1!$E:$E,Sheet1!$F:$F)),"")</f>
        <v>岐阜県</v>
      </c>
      <c r="G3010" s="4" t="str">
        <f t="shared" si="93"/>
        <v>公立</v>
      </c>
      <c r="H3010" s="7" t="str">
        <f>IF($D3010="上記以外の高等学校等",_xlfn.XLOOKUP(IF(VALUE(LEFT($E3010,2))&gt;10,VALUE(LEFT($E3010,2)),"0"&amp;VALUE(LEFT($E3010,2))),Sheet1!$E:$E,Sheet1!$F:$F)&amp;"所在の"&amp;$D3010,IF(OR($B3010=1,$B3010=2),$D3010&amp;$C3010,IF($B3010=3,$D3010&amp;"学校",IF($B3010=6,_xlfn.TEXTBEFORE($D3010,"高専")&amp;$C3010,IF($B3010=8,$C3010&amp;"（"&amp;$D3010&amp;"）",IF($B3010=9,$D3010,""))))))</f>
        <v>坂下高等学校</v>
      </c>
    </row>
    <row r="3011" spans="1:8">
      <c r="A3011" s="4">
        <v>2</v>
      </c>
      <c r="B3011" s="7">
        <v>1</v>
      </c>
      <c r="C3011" s="7" t="str">
        <f t="shared" ref="C3011:C3074" si="94">IF($B3011=1,"高等学校",IF($B3011=2,"中等教育学校",IF($B3011=3,"特別支援学校",IF($B3011=6,"高等専門学校",IF($B3011=8,"高等学校卒業程度認定試験等","")))))</f>
        <v>高等学校</v>
      </c>
      <c r="D3011" s="7" t="s">
        <v>5809</v>
      </c>
      <c r="E3011" s="8" t="s">
        <v>5810</v>
      </c>
      <c r="F3011" s="4" t="str">
        <f>IFERROR(IF(VALUE(LEFT($E3011,5))&gt;50000,"",_xlfn.XLOOKUP(IF(VALUE(LEFT($E3011,2))&gt;9,VALUE(LEFT($E3011,2)),"0"&amp;VALUE(LEFT($E3011,2))),Sheet1!$E:$E,Sheet1!$F:$F)),"")</f>
        <v>岐阜県</v>
      </c>
      <c r="G3011" s="4" t="str">
        <f t="shared" ref="G3011:G3074" si="95">IF($A3011=1,"国立",IF($A3011=7,"私立",IF($A3011&lt;7,"公立","")))</f>
        <v>公立</v>
      </c>
      <c r="H3011" s="7" t="str">
        <f>IF($D3011="上記以外の高等学校等",_xlfn.XLOOKUP(IF(VALUE(LEFT($E3011,2))&gt;10,VALUE(LEFT($E3011,2)),"0"&amp;VALUE(LEFT($E3011,2))),Sheet1!$E:$E,Sheet1!$F:$F)&amp;"所在の"&amp;$D3011,IF(OR($B3011=1,$B3011=2),$D3011&amp;$C3011,IF($B3011=3,$D3011&amp;"学校",IF($B3011=6,_xlfn.TEXTBEFORE($D3011,"高専")&amp;$C3011,IF($B3011=8,$C3011&amp;"（"&amp;$D3011&amp;"）",IF($B3011=9,$D3011,""))))))</f>
        <v>益田清風高等学校</v>
      </c>
    </row>
    <row r="3012" spans="1:8">
      <c r="A3012" s="4">
        <v>2</v>
      </c>
      <c r="B3012" s="7">
        <v>1</v>
      </c>
      <c r="C3012" s="7" t="str">
        <f t="shared" si="94"/>
        <v>高等学校</v>
      </c>
      <c r="D3012" s="7" t="s">
        <v>5807</v>
      </c>
      <c r="E3012" s="8" t="s">
        <v>5808</v>
      </c>
      <c r="F3012" s="4" t="str">
        <f>IFERROR(IF(VALUE(LEFT($E3012,5))&gt;50000,"",_xlfn.XLOOKUP(IF(VALUE(LEFT($E3012,2))&gt;9,VALUE(LEFT($E3012,2)),"0"&amp;VALUE(LEFT($E3012,2))),Sheet1!$E:$E,Sheet1!$F:$F)),"")</f>
        <v>岐阜県</v>
      </c>
      <c r="G3012" s="4" t="str">
        <f t="shared" si="95"/>
        <v>公立</v>
      </c>
      <c r="H3012" s="7" t="str">
        <f>IF($D3012="上記以外の高等学校等",_xlfn.XLOOKUP(IF(VALUE(LEFT($E3012,2))&gt;10,VALUE(LEFT($E3012,2)),"0"&amp;VALUE(LEFT($E3012,2))),Sheet1!$E:$E,Sheet1!$F:$F)&amp;"所在の"&amp;$D3012,IF(OR($B3012=1,$B3012=2),$D3012&amp;$C3012,IF($B3012=3,$D3012&amp;"学校",IF($B3012=6,_xlfn.TEXTBEFORE($D3012,"高専")&amp;$C3012,IF($B3012=8,$C3012&amp;"（"&amp;$D3012&amp;"）",IF($B3012=9,$D3012,""))))))</f>
        <v>斐太高等学校</v>
      </c>
    </row>
    <row r="3013" spans="1:8">
      <c r="A3013" s="4">
        <v>2</v>
      </c>
      <c r="B3013" s="7">
        <v>1</v>
      </c>
      <c r="C3013" s="7" t="str">
        <f t="shared" si="94"/>
        <v>高等学校</v>
      </c>
      <c r="D3013" s="7" t="s">
        <v>5805</v>
      </c>
      <c r="E3013" s="8" t="s">
        <v>5806</v>
      </c>
      <c r="F3013" s="4" t="str">
        <f>IFERROR(IF(VALUE(LEFT($E3013,5))&gt;50000,"",_xlfn.XLOOKUP(IF(VALUE(LEFT($E3013,2))&gt;9,VALUE(LEFT($E3013,2)),"0"&amp;VALUE(LEFT($E3013,2))),Sheet1!$E:$E,Sheet1!$F:$F)),"")</f>
        <v>岐阜県</v>
      </c>
      <c r="G3013" s="4" t="str">
        <f t="shared" si="95"/>
        <v>公立</v>
      </c>
      <c r="H3013" s="7" t="str">
        <f>IF($D3013="上記以外の高等学校等",_xlfn.XLOOKUP(IF(VALUE(LEFT($E3013,2))&gt;10,VALUE(LEFT($E3013,2)),"0"&amp;VALUE(LEFT($E3013,2))),Sheet1!$E:$E,Sheet1!$F:$F)&amp;"所在の"&amp;$D3013,IF(OR($B3013=1,$B3013=2),$D3013&amp;$C3013,IF($B3013=3,$D3013&amp;"学校",IF($B3013=6,_xlfn.TEXTBEFORE($D3013,"高専")&amp;$C3013,IF($B3013=8,$C3013&amp;"（"&amp;$D3013&amp;"）",IF($B3013=9,$D3013,""))))))</f>
        <v>飛騨高山高等学校</v>
      </c>
    </row>
    <row r="3014" spans="1:8">
      <c r="A3014" s="4">
        <v>2</v>
      </c>
      <c r="B3014" s="7">
        <v>1</v>
      </c>
      <c r="C3014" s="7" t="str">
        <f t="shared" si="94"/>
        <v>高等学校</v>
      </c>
      <c r="D3014" s="7" t="s">
        <v>5803</v>
      </c>
      <c r="E3014" s="8" t="s">
        <v>5804</v>
      </c>
      <c r="F3014" s="4" t="str">
        <f>IFERROR(IF(VALUE(LEFT($E3014,5))&gt;50000,"",_xlfn.XLOOKUP(IF(VALUE(LEFT($E3014,2))&gt;9,VALUE(LEFT($E3014,2)),"0"&amp;VALUE(LEFT($E3014,2))),Sheet1!$E:$E,Sheet1!$F:$F)),"")</f>
        <v>岐阜県</v>
      </c>
      <c r="G3014" s="4" t="str">
        <f t="shared" si="95"/>
        <v>公立</v>
      </c>
      <c r="H3014" s="7" t="str">
        <f>IF($D3014="上記以外の高等学校等",_xlfn.XLOOKUP(IF(VALUE(LEFT($E3014,2))&gt;10,VALUE(LEFT($E3014,2)),"0"&amp;VALUE(LEFT($E3014,2))),Sheet1!$E:$E,Sheet1!$F:$F)&amp;"所在の"&amp;$D3014,IF(OR($B3014=1,$B3014=2),$D3014&amp;$C3014,IF($B3014=3,$D3014&amp;"学校",IF($B3014=6,_xlfn.TEXTBEFORE($D3014,"高専")&amp;$C3014,IF($B3014=8,$C3014&amp;"（"&amp;$D3014&amp;"）",IF($B3014=9,$D3014,""))))))</f>
        <v>高山工業高等学校</v>
      </c>
    </row>
    <row r="3015" spans="1:8">
      <c r="A3015" s="4">
        <v>2</v>
      </c>
      <c r="B3015" s="7">
        <v>1</v>
      </c>
      <c r="C3015" s="7" t="str">
        <f t="shared" si="94"/>
        <v>高等学校</v>
      </c>
      <c r="D3015" s="7" t="s">
        <v>5801</v>
      </c>
      <c r="E3015" s="8" t="s">
        <v>5802</v>
      </c>
      <c r="F3015" s="4" t="str">
        <f>IFERROR(IF(VALUE(LEFT($E3015,5))&gt;50000,"",_xlfn.XLOOKUP(IF(VALUE(LEFT($E3015,2))&gt;9,VALUE(LEFT($E3015,2)),"0"&amp;VALUE(LEFT($E3015,2))),Sheet1!$E:$E,Sheet1!$F:$F)),"")</f>
        <v>岐阜県</v>
      </c>
      <c r="G3015" s="4" t="str">
        <f t="shared" si="95"/>
        <v>公立</v>
      </c>
      <c r="H3015" s="7" t="str">
        <f>IF($D3015="上記以外の高等学校等",_xlfn.XLOOKUP(IF(VALUE(LEFT($E3015,2))&gt;10,VALUE(LEFT($E3015,2)),"0"&amp;VALUE(LEFT($E3015,2))),Sheet1!$E:$E,Sheet1!$F:$F)&amp;"所在の"&amp;$D3015,IF(OR($B3015=1,$B3015=2),$D3015&amp;$C3015,IF($B3015=3,$D3015&amp;"学校",IF($B3015=6,_xlfn.TEXTBEFORE($D3015,"高専")&amp;$C3015,IF($B3015=8,$C3015&amp;"（"&amp;$D3015&amp;"）",IF($B3015=9,$D3015,""))))))</f>
        <v>吉城高等学校</v>
      </c>
    </row>
    <row r="3016" spans="1:8">
      <c r="A3016" s="4">
        <v>2</v>
      </c>
      <c r="B3016" s="7">
        <v>1</v>
      </c>
      <c r="C3016" s="7" t="str">
        <f t="shared" si="94"/>
        <v>高等学校</v>
      </c>
      <c r="D3016" s="7" t="s">
        <v>5799</v>
      </c>
      <c r="E3016" s="8" t="s">
        <v>5800</v>
      </c>
      <c r="F3016" s="4" t="str">
        <f>IFERROR(IF(VALUE(LEFT($E3016,5))&gt;50000,"",_xlfn.XLOOKUP(IF(VALUE(LEFT($E3016,2))&gt;9,VALUE(LEFT($E3016,2)),"0"&amp;VALUE(LEFT($E3016,2))),Sheet1!$E:$E,Sheet1!$F:$F)),"")</f>
        <v>岐阜県</v>
      </c>
      <c r="G3016" s="4" t="str">
        <f t="shared" si="95"/>
        <v>公立</v>
      </c>
      <c r="H3016" s="7" t="str">
        <f>IF($D3016="上記以外の高等学校等",_xlfn.XLOOKUP(IF(VALUE(LEFT($E3016,2))&gt;10,VALUE(LEFT($E3016,2)),"0"&amp;VALUE(LEFT($E3016,2))),Sheet1!$E:$E,Sheet1!$F:$F)&amp;"所在の"&amp;$D3016,IF(OR($B3016=1,$B3016=2),$D3016&amp;$C3016,IF($B3016=3,$D3016&amp;"学校",IF($B3016=6,_xlfn.TEXTBEFORE($D3016,"高専")&amp;$C3016,IF($B3016=8,$C3016&amp;"（"&amp;$D3016&amp;"）",IF($B3016=9,$D3016,""))))))</f>
        <v>華陽フロンティア高等学校</v>
      </c>
    </row>
    <row r="3017" spans="1:8">
      <c r="A3017" s="4">
        <v>3</v>
      </c>
      <c r="B3017" s="7">
        <v>1</v>
      </c>
      <c r="C3017" s="7" t="str">
        <f t="shared" si="94"/>
        <v>高等学校</v>
      </c>
      <c r="D3017" s="7" t="s">
        <v>5797</v>
      </c>
      <c r="E3017" s="8" t="s">
        <v>5798</v>
      </c>
      <c r="F3017" s="4" t="str">
        <f>IFERROR(IF(VALUE(LEFT($E3017,5))&gt;50000,"",_xlfn.XLOOKUP(IF(VALUE(LEFT($E3017,2))&gt;9,VALUE(LEFT($E3017,2)),"0"&amp;VALUE(LEFT($E3017,2))),Sheet1!$E:$E,Sheet1!$F:$F)),"")</f>
        <v>岐阜県</v>
      </c>
      <c r="G3017" s="4" t="str">
        <f t="shared" si="95"/>
        <v>公立</v>
      </c>
      <c r="H3017" s="7" t="str">
        <f>IF($D3017="上記以外の高等学校等",_xlfn.XLOOKUP(IF(VALUE(LEFT($E3017,2))&gt;10,VALUE(LEFT($E3017,2)),"0"&amp;VALUE(LEFT($E3017,2))),Sheet1!$E:$E,Sheet1!$F:$F)&amp;"所在の"&amp;$D3017,IF(OR($B3017=1,$B3017=2),$D3017&amp;$C3017,IF($B3017=3,$D3017&amp;"学校",IF($B3017=6,_xlfn.TEXTBEFORE($D3017,"高専")&amp;$C3017,IF($B3017=8,$C3017&amp;"（"&amp;$D3017&amp;"）",IF($B3017=9,$D3017,""))))))</f>
        <v>岐阜商業（市立）高等学校</v>
      </c>
    </row>
    <row r="3018" spans="1:8">
      <c r="A3018" s="4">
        <v>3</v>
      </c>
      <c r="B3018" s="7">
        <v>1</v>
      </c>
      <c r="C3018" s="7" t="str">
        <f t="shared" si="94"/>
        <v>高等学校</v>
      </c>
      <c r="D3018" s="7" t="s">
        <v>5795</v>
      </c>
      <c r="E3018" s="8" t="s">
        <v>5796</v>
      </c>
      <c r="F3018" s="4" t="str">
        <f>IFERROR(IF(VALUE(LEFT($E3018,5))&gt;50000,"",_xlfn.XLOOKUP(IF(VALUE(LEFT($E3018,2))&gt;9,VALUE(LEFT($E3018,2)),"0"&amp;VALUE(LEFT($E3018,2))),Sheet1!$E:$E,Sheet1!$F:$F)),"")</f>
        <v>岐阜県</v>
      </c>
      <c r="G3018" s="4" t="str">
        <f t="shared" si="95"/>
        <v>公立</v>
      </c>
      <c r="H3018" s="7" t="str">
        <f>IF($D3018="上記以外の高等学校等",_xlfn.XLOOKUP(IF(VALUE(LEFT($E3018,2))&gt;10,VALUE(LEFT($E3018,2)),"0"&amp;VALUE(LEFT($E3018,2))),Sheet1!$E:$E,Sheet1!$F:$F)&amp;"所在の"&amp;$D3018,IF(OR($B3018=1,$B3018=2),$D3018&amp;$C3018,IF($B3018=3,$D3018&amp;"学校",IF($B3018=6,_xlfn.TEXTBEFORE($D3018,"高専")&amp;$C3018,IF($B3018=8,$C3018&amp;"（"&amp;$D3018&amp;"）",IF($B3018=9,$D3018,""))))))</f>
        <v>関商工高等学校</v>
      </c>
    </row>
    <row r="3019" spans="1:8">
      <c r="A3019" s="4">
        <v>3</v>
      </c>
      <c r="B3019" s="7">
        <v>1</v>
      </c>
      <c r="C3019" s="7" t="str">
        <f t="shared" si="94"/>
        <v>高等学校</v>
      </c>
      <c r="D3019" s="7" t="s">
        <v>5793</v>
      </c>
      <c r="E3019" s="8" t="s">
        <v>5794</v>
      </c>
      <c r="F3019" s="4" t="str">
        <f>IFERROR(IF(VALUE(LEFT($E3019,5))&gt;50000,"",_xlfn.XLOOKUP(IF(VALUE(LEFT($E3019,2))&gt;9,VALUE(LEFT($E3019,2)),"0"&amp;VALUE(LEFT($E3019,2))),Sheet1!$E:$E,Sheet1!$F:$F)),"")</f>
        <v>岐阜県</v>
      </c>
      <c r="G3019" s="4" t="str">
        <f t="shared" si="95"/>
        <v>公立</v>
      </c>
      <c r="H3019" s="7" t="str">
        <f>IF($D3019="上記以外の高等学校等",_xlfn.XLOOKUP(IF(VALUE(LEFT($E3019,2))&gt;10,VALUE(LEFT($E3019,2)),"0"&amp;VALUE(LEFT($E3019,2))),Sheet1!$E:$E,Sheet1!$F:$F)&amp;"所在の"&amp;$D3019,IF(OR($B3019=1,$B3019=2),$D3019&amp;$C3019,IF($B3019=3,$D3019&amp;"学校",IF($B3019=6,_xlfn.TEXTBEFORE($D3019,"高専")&amp;$C3019,IF($B3019=8,$C3019&amp;"（"&amp;$D3019&amp;"）",IF($B3019=9,$D3019,""))))))</f>
        <v>阿木高等学校</v>
      </c>
    </row>
    <row r="3020" spans="1:8">
      <c r="A3020" s="4">
        <v>2</v>
      </c>
      <c r="B3020" s="7">
        <v>1</v>
      </c>
      <c r="C3020" s="7" t="str">
        <f t="shared" si="94"/>
        <v>高等学校</v>
      </c>
      <c r="D3020" s="7" t="s">
        <v>5791</v>
      </c>
      <c r="E3020" s="8" t="s">
        <v>5792</v>
      </c>
      <c r="F3020" s="4" t="str">
        <f>IFERROR(IF(VALUE(LEFT($E3020,5))&gt;50000,"",_xlfn.XLOOKUP(IF(VALUE(LEFT($E3020,2))&gt;9,VALUE(LEFT($E3020,2)),"0"&amp;VALUE(LEFT($E3020,2))),Sheet1!$E:$E,Sheet1!$F:$F)),"")</f>
        <v>岐阜県</v>
      </c>
      <c r="G3020" s="4" t="str">
        <f t="shared" si="95"/>
        <v>公立</v>
      </c>
      <c r="H3020" s="7" t="str">
        <f>IF($D3020="上記以外の高等学校等",_xlfn.XLOOKUP(IF(VALUE(LEFT($E3020,2))&gt;10,VALUE(LEFT($E3020,2)),"0"&amp;VALUE(LEFT($E3020,2))),Sheet1!$E:$E,Sheet1!$F:$F)&amp;"所在の"&amp;$D3020,IF(OR($B3020=1,$B3020=2),$D3020&amp;$C3020,IF($B3020=3,$D3020&amp;"学校",IF($B3020=6,_xlfn.TEXTBEFORE($D3020,"高専")&amp;$C3020,IF($B3020=8,$C3020&amp;"（"&amp;$D3020&amp;"）",IF($B3020=9,$D3020,""))))))</f>
        <v>羽島北高等学校</v>
      </c>
    </row>
    <row r="3021" spans="1:8">
      <c r="A3021" s="4">
        <v>2</v>
      </c>
      <c r="B3021" s="7">
        <v>1</v>
      </c>
      <c r="C3021" s="7" t="str">
        <f t="shared" si="94"/>
        <v>高等学校</v>
      </c>
      <c r="D3021" s="7" t="s">
        <v>5789</v>
      </c>
      <c r="E3021" s="8" t="s">
        <v>5790</v>
      </c>
      <c r="F3021" s="4" t="str">
        <f>IFERROR(IF(VALUE(LEFT($E3021,5))&gt;50000,"",_xlfn.XLOOKUP(IF(VALUE(LEFT($E3021,2))&gt;9,VALUE(LEFT($E3021,2)),"0"&amp;VALUE(LEFT($E3021,2))),Sheet1!$E:$E,Sheet1!$F:$F)),"")</f>
        <v>岐阜県</v>
      </c>
      <c r="G3021" s="4" t="str">
        <f t="shared" si="95"/>
        <v>公立</v>
      </c>
      <c r="H3021" s="7" t="str">
        <f>IF($D3021="上記以外の高等学校等",_xlfn.XLOOKUP(IF(VALUE(LEFT($E3021,2))&gt;10,VALUE(LEFT($E3021,2)),"0"&amp;VALUE(LEFT($E3021,2))),Sheet1!$E:$E,Sheet1!$F:$F)&amp;"所在の"&amp;$D3021,IF(OR($B3021=1,$B3021=2),$D3021&amp;$C3021,IF($B3021=3,$D3021&amp;"学校",IF($B3021=6,_xlfn.TEXTBEFORE($D3021,"高専")&amp;$C3021,IF($B3021=8,$C3021&amp;"（"&amp;$D3021&amp;"）",IF($B3021=9,$D3021,""))))))</f>
        <v>岐阜各務野高等学校</v>
      </c>
    </row>
    <row r="3022" spans="1:8">
      <c r="A3022" s="4">
        <v>2</v>
      </c>
      <c r="B3022" s="7">
        <v>1</v>
      </c>
      <c r="C3022" s="7" t="str">
        <f t="shared" si="94"/>
        <v>高等学校</v>
      </c>
      <c r="D3022" s="7" t="s">
        <v>5787</v>
      </c>
      <c r="E3022" s="8" t="s">
        <v>5788</v>
      </c>
      <c r="F3022" s="4" t="str">
        <f>IFERROR(IF(VALUE(LEFT($E3022,5))&gt;50000,"",_xlfn.XLOOKUP(IF(VALUE(LEFT($E3022,2))&gt;9,VALUE(LEFT($E3022,2)),"0"&amp;VALUE(LEFT($E3022,2))),Sheet1!$E:$E,Sheet1!$F:$F)),"")</f>
        <v>岐阜県</v>
      </c>
      <c r="G3022" s="4" t="str">
        <f t="shared" si="95"/>
        <v>公立</v>
      </c>
      <c r="H3022" s="7" t="str">
        <f>IF($D3022="上記以外の高等学校等",_xlfn.XLOOKUP(IF(VALUE(LEFT($E3022,2))&gt;10,VALUE(LEFT($E3022,2)),"0"&amp;VALUE(LEFT($E3022,2))),Sheet1!$E:$E,Sheet1!$F:$F)&amp;"所在の"&amp;$D3022,IF(OR($B3022=1,$B3022=2),$D3022&amp;$C3022,IF($B3022=3,$D3022&amp;"学校",IF($B3022=6,_xlfn.TEXTBEFORE($D3022,"高専")&amp;$C3022,IF($B3022=8,$C3022&amp;"（"&amp;$D3022&amp;"）",IF($B3022=9,$D3022,""))))))</f>
        <v>東濃フロンティア高等学校</v>
      </c>
    </row>
    <row r="3023" spans="1:8">
      <c r="A3023" s="4">
        <v>2</v>
      </c>
      <c r="B3023" s="7">
        <v>1</v>
      </c>
      <c r="C3023" s="7" t="str">
        <f t="shared" si="94"/>
        <v>高等学校</v>
      </c>
      <c r="D3023" s="7" t="s">
        <v>5785</v>
      </c>
      <c r="E3023" s="8" t="s">
        <v>5786</v>
      </c>
      <c r="F3023" s="4" t="str">
        <f>IFERROR(IF(VALUE(LEFT($E3023,5))&gt;50000,"",_xlfn.XLOOKUP(IF(VALUE(LEFT($E3023,2))&gt;9,VALUE(LEFT($E3023,2)),"0"&amp;VALUE(LEFT($E3023,2))),Sheet1!$E:$E,Sheet1!$F:$F)),"")</f>
        <v>岐阜県</v>
      </c>
      <c r="G3023" s="4" t="str">
        <f t="shared" si="95"/>
        <v>公立</v>
      </c>
      <c r="H3023" s="7" t="str">
        <f>IF($D3023="上記以外の高等学校等",_xlfn.XLOOKUP(IF(VALUE(LEFT($E3023,2))&gt;10,VALUE(LEFT($E3023,2)),"0"&amp;VALUE(LEFT($E3023,2))),Sheet1!$E:$E,Sheet1!$F:$F)&amp;"所在の"&amp;$D3023,IF(OR($B3023=1,$B3023=2),$D3023&amp;$C3023,IF($B3023=3,$D3023&amp;"学校",IF($B3023=6,_xlfn.TEXTBEFORE($D3023,"高専")&amp;$C3023,IF($B3023=8,$C3023&amp;"（"&amp;$D3023&amp;"）",IF($B3023=9,$D3023,""))))))</f>
        <v>大垣西高等学校</v>
      </c>
    </row>
    <row r="3024" spans="1:8">
      <c r="A3024" s="4">
        <v>2</v>
      </c>
      <c r="B3024" s="7">
        <v>1</v>
      </c>
      <c r="C3024" s="7" t="str">
        <f t="shared" si="94"/>
        <v>高等学校</v>
      </c>
      <c r="D3024" s="7" t="s">
        <v>5783</v>
      </c>
      <c r="E3024" s="8" t="s">
        <v>5784</v>
      </c>
      <c r="F3024" s="4" t="str">
        <f>IFERROR(IF(VALUE(LEFT($E3024,5))&gt;50000,"",_xlfn.XLOOKUP(IF(VALUE(LEFT($E3024,2))&gt;9,VALUE(LEFT($E3024,2)),"0"&amp;VALUE(LEFT($E3024,2))),Sheet1!$E:$E,Sheet1!$F:$F)),"")</f>
        <v>岐阜県</v>
      </c>
      <c r="G3024" s="4" t="str">
        <f t="shared" si="95"/>
        <v>公立</v>
      </c>
      <c r="H3024" s="7" t="str">
        <f>IF($D3024="上記以外の高等学校等",_xlfn.XLOOKUP(IF(VALUE(LEFT($E3024,2))&gt;10,VALUE(LEFT($E3024,2)),"0"&amp;VALUE(LEFT($E3024,2))),Sheet1!$E:$E,Sheet1!$F:$F)&amp;"所在の"&amp;$D3024,IF(OR($B3024=1,$B3024=2),$D3024&amp;$C3024,IF($B3024=3,$D3024&amp;"学校",IF($B3024=6,_xlfn.TEXTBEFORE($D3024,"高専")&amp;$C3024,IF($B3024=8,$C3024&amp;"（"&amp;$D3024&amp;"）",IF($B3024=9,$D3024,""))))))</f>
        <v>可児高等学校</v>
      </c>
    </row>
    <row r="3025" spans="1:8">
      <c r="A3025" s="4">
        <v>2</v>
      </c>
      <c r="B3025" s="7">
        <v>1</v>
      </c>
      <c r="C3025" s="7" t="str">
        <f t="shared" si="94"/>
        <v>高等学校</v>
      </c>
      <c r="D3025" s="7" t="s">
        <v>5781</v>
      </c>
      <c r="E3025" s="8" t="s">
        <v>5782</v>
      </c>
      <c r="F3025" s="4" t="str">
        <f>IFERROR(IF(VALUE(LEFT($E3025,5))&gt;50000,"",_xlfn.XLOOKUP(IF(VALUE(LEFT($E3025,2))&gt;9,VALUE(LEFT($E3025,2)),"0"&amp;VALUE(LEFT($E3025,2))),Sheet1!$E:$E,Sheet1!$F:$F)),"")</f>
        <v>岐阜県</v>
      </c>
      <c r="G3025" s="4" t="str">
        <f t="shared" si="95"/>
        <v>公立</v>
      </c>
      <c r="H3025" s="7" t="str">
        <f>IF($D3025="上記以外の高等学校等",_xlfn.XLOOKUP(IF(VALUE(LEFT($E3025,2))&gt;10,VALUE(LEFT($E3025,2)),"0"&amp;VALUE(LEFT($E3025,2))),Sheet1!$E:$E,Sheet1!$F:$F)&amp;"所在の"&amp;$D3025,IF(OR($B3025=1,$B3025=2),$D3025&amp;$C3025,IF($B3025=3,$D3025&amp;"学校",IF($B3025=6,_xlfn.TEXTBEFORE($D3025,"高専")&amp;$C3025,IF($B3025=8,$C3025&amp;"（"&amp;$D3025&amp;"）",IF($B3025=9,$D3025,""))))))</f>
        <v>各務原西高等学校</v>
      </c>
    </row>
    <row r="3026" spans="1:8">
      <c r="A3026" s="4">
        <v>2</v>
      </c>
      <c r="B3026" s="7">
        <v>1</v>
      </c>
      <c r="C3026" s="7" t="str">
        <f t="shared" si="94"/>
        <v>高等学校</v>
      </c>
      <c r="D3026" s="7" t="s">
        <v>2020</v>
      </c>
      <c r="E3026" s="8" t="s">
        <v>5780</v>
      </c>
      <c r="F3026" s="4" t="str">
        <f>IFERROR(IF(VALUE(LEFT($E3026,5))&gt;50000,"",_xlfn.XLOOKUP(IF(VALUE(LEFT($E3026,2))&gt;9,VALUE(LEFT($E3026,2)),"0"&amp;VALUE(LEFT($E3026,2))),Sheet1!$E:$E,Sheet1!$F:$F)),"")</f>
        <v>岐阜県</v>
      </c>
      <c r="G3026" s="4" t="str">
        <f t="shared" si="95"/>
        <v>公立</v>
      </c>
      <c r="H3026" s="7" t="str">
        <f>IF($D3026="上記以外の高等学校等",_xlfn.XLOOKUP(IF(VALUE(LEFT($E3026,2))&gt;10,VALUE(LEFT($E3026,2)),"0"&amp;VALUE(LEFT($E3026,2))),Sheet1!$E:$E,Sheet1!$F:$F)&amp;"所在の"&amp;$D3026,IF(OR($B3026=1,$B3026=2),$D3026&amp;$C3026,IF($B3026=3,$D3026&amp;"学校",IF($B3026=6,_xlfn.TEXTBEFORE($D3026,"高専")&amp;$C3026,IF($B3026=8,$C3026&amp;"（"&amp;$D3026&amp;"）",IF($B3026=9,$D3026,""))))))</f>
        <v>池田高等学校</v>
      </c>
    </row>
    <row r="3027" spans="1:8">
      <c r="A3027" s="4">
        <v>2</v>
      </c>
      <c r="B3027" s="7">
        <v>1</v>
      </c>
      <c r="C3027" s="7" t="str">
        <f t="shared" si="94"/>
        <v>高等学校</v>
      </c>
      <c r="D3027" s="7" t="s">
        <v>5778</v>
      </c>
      <c r="E3027" s="8" t="s">
        <v>5779</v>
      </c>
      <c r="F3027" s="4" t="str">
        <f>IFERROR(IF(VALUE(LEFT($E3027,5))&gt;50000,"",_xlfn.XLOOKUP(IF(VALUE(LEFT($E3027,2))&gt;9,VALUE(LEFT($E3027,2)),"0"&amp;VALUE(LEFT($E3027,2))),Sheet1!$E:$E,Sheet1!$F:$F)),"")</f>
        <v>岐阜県</v>
      </c>
      <c r="G3027" s="4" t="str">
        <f t="shared" si="95"/>
        <v>公立</v>
      </c>
      <c r="H3027" s="7" t="str">
        <f>IF($D3027="上記以外の高等学校等",_xlfn.XLOOKUP(IF(VALUE(LEFT($E3027,2))&gt;10,VALUE(LEFT($E3027,2)),"0"&amp;VALUE(LEFT($E3027,2))),Sheet1!$E:$E,Sheet1!$F:$F)&amp;"所在の"&amp;$D3027,IF(OR($B3027=1,$B3027=2),$D3027&amp;$C3027,IF($B3027=3,$D3027&amp;"学校",IF($B3027=6,_xlfn.TEXTBEFORE($D3027,"高専")&amp;$C3027,IF($B3027=8,$C3027&amp;"（"&amp;$D3027&amp;"）",IF($B3027=9,$D3027,""))))))</f>
        <v>岐阜総合学園高等学校</v>
      </c>
    </row>
    <row r="3028" spans="1:8">
      <c r="A3028" s="4">
        <v>2</v>
      </c>
      <c r="B3028" s="7">
        <v>1</v>
      </c>
      <c r="C3028" s="7" t="str">
        <f t="shared" si="94"/>
        <v>高等学校</v>
      </c>
      <c r="D3028" s="7" t="s">
        <v>5776</v>
      </c>
      <c r="E3028" s="8" t="s">
        <v>5777</v>
      </c>
      <c r="F3028" s="4" t="str">
        <f>IFERROR(IF(VALUE(LEFT($E3028,5))&gt;50000,"",_xlfn.XLOOKUP(IF(VALUE(LEFT($E3028,2))&gt;9,VALUE(LEFT($E3028,2)),"0"&amp;VALUE(LEFT($E3028,2))),Sheet1!$E:$E,Sheet1!$F:$F)),"")</f>
        <v>岐阜県</v>
      </c>
      <c r="G3028" s="4" t="str">
        <f t="shared" si="95"/>
        <v>公立</v>
      </c>
      <c r="H3028" s="7" t="str">
        <f>IF($D3028="上記以外の高等学校等",_xlfn.XLOOKUP(IF(VALUE(LEFT($E3028,2))&gt;10,VALUE(LEFT($E3028,2)),"0"&amp;VALUE(LEFT($E3028,2))),Sheet1!$E:$E,Sheet1!$F:$F)&amp;"所在の"&amp;$D3028,IF(OR($B3028=1,$B3028=2),$D3028&amp;$C3028,IF($B3028=3,$D3028&amp;"学校",IF($B3028=6,_xlfn.TEXTBEFORE($D3028,"高専")&amp;$C3028,IF($B3028=8,$C3028&amp;"（"&amp;$D3028&amp;"）",IF($B3028=9,$D3028,""))))))</f>
        <v>飛騨神岡高等学校</v>
      </c>
    </row>
    <row r="3029" spans="1:8">
      <c r="A3029" s="4">
        <v>2</v>
      </c>
      <c r="B3029" s="7">
        <v>1</v>
      </c>
      <c r="C3029" s="7" t="str">
        <f t="shared" si="94"/>
        <v>高等学校</v>
      </c>
      <c r="D3029" s="7" t="s">
        <v>5774</v>
      </c>
      <c r="E3029" s="8" t="s">
        <v>5775</v>
      </c>
      <c r="F3029" s="4" t="str">
        <f>IFERROR(IF(VALUE(LEFT($E3029,5))&gt;50000,"",_xlfn.XLOOKUP(IF(VALUE(LEFT($E3029,2))&gt;9,VALUE(LEFT($E3029,2)),"0"&amp;VALUE(LEFT($E3029,2))),Sheet1!$E:$E,Sheet1!$F:$F)),"")</f>
        <v>岐阜県</v>
      </c>
      <c r="G3029" s="4" t="str">
        <f t="shared" si="95"/>
        <v>公立</v>
      </c>
      <c r="H3029" s="7" t="str">
        <f>IF($D3029="上記以外の高等学校等",_xlfn.XLOOKUP(IF(VALUE(LEFT($E3029,2))&gt;10,VALUE(LEFT($E3029,2)),"0"&amp;VALUE(LEFT($E3029,2))),Sheet1!$E:$E,Sheet1!$F:$F)&amp;"所在の"&amp;$D3029,IF(OR($B3029=1,$B3029=2),$D3029&amp;$C3029,IF($B3029=3,$D3029&amp;"学校",IF($B3029=6,_xlfn.TEXTBEFORE($D3029,"高専")&amp;$C3029,IF($B3029=8,$C3029&amp;"（"&amp;$D3029&amp;"）",IF($B3029=9,$D3029,""))))))</f>
        <v>岐阜城北高等学校</v>
      </c>
    </row>
    <row r="3030" spans="1:8">
      <c r="A3030" s="4">
        <v>2</v>
      </c>
      <c r="B3030" s="7">
        <v>1</v>
      </c>
      <c r="C3030" s="7" t="str">
        <f t="shared" si="94"/>
        <v>高等学校</v>
      </c>
      <c r="D3030" s="7" t="s">
        <v>5772</v>
      </c>
      <c r="E3030" s="8" t="s">
        <v>5773</v>
      </c>
      <c r="F3030" s="4" t="str">
        <f>IFERROR(IF(VALUE(LEFT($E3030,5))&gt;50000,"",_xlfn.XLOOKUP(IF(VALUE(LEFT($E3030,2))&gt;9,VALUE(LEFT($E3030,2)),"0"&amp;VALUE(LEFT($E3030,2))),Sheet1!$E:$E,Sheet1!$F:$F)),"")</f>
        <v>岐阜県</v>
      </c>
      <c r="G3030" s="4" t="str">
        <f t="shared" si="95"/>
        <v>公立</v>
      </c>
      <c r="H3030" s="7" t="str">
        <f>IF($D3030="上記以外の高等学校等",_xlfn.XLOOKUP(IF(VALUE(LEFT($E3030,2))&gt;10,VALUE(LEFT($E3030,2)),"0"&amp;VALUE(LEFT($E3030,2))),Sheet1!$E:$E,Sheet1!$F:$F)&amp;"所在の"&amp;$D3030,IF(OR($B3030=1,$B3030=2),$D3030&amp;$C3030,IF($B3030=3,$D3030&amp;"学校",IF($B3030=6,_xlfn.TEXTBEFORE($D3030,"高専")&amp;$C3030,IF($B3030=8,$C3030&amp;"（"&amp;$D3030&amp;"）",IF($B3030=9,$D3030,""))))))</f>
        <v>本巣松陽高等学校</v>
      </c>
    </row>
    <row r="3031" spans="1:8">
      <c r="A3031" s="4">
        <v>2</v>
      </c>
      <c r="B3031" s="7">
        <v>1</v>
      </c>
      <c r="C3031" s="7" t="str">
        <f t="shared" si="94"/>
        <v>高等学校</v>
      </c>
      <c r="D3031" s="7" t="s">
        <v>5770</v>
      </c>
      <c r="E3031" s="8" t="s">
        <v>5771</v>
      </c>
      <c r="F3031" s="4" t="str">
        <f>IFERROR(IF(VALUE(LEFT($E3031,5))&gt;50000,"",_xlfn.XLOOKUP(IF(VALUE(LEFT($E3031,2))&gt;9,VALUE(LEFT($E3031,2)),"0"&amp;VALUE(LEFT($E3031,2))),Sheet1!$E:$E,Sheet1!$F:$F)),"")</f>
        <v>岐阜県</v>
      </c>
      <c r="G3031" s="4" t="str">
        <f t="shared" si="95"/>
        <v>公立</v>
      </c>
      <c r="H3031" s="7" t="str">
        <f>IF($D3031="上記以外の高等学校等",_xlfn.XLOOKUP(IF(VALUE(LEFT($E3031,2))&gt;10,VALUE(LEFT($E3031,2)),"0"&amp;VALUE(LEFT($E3031,2))),Sheet1!$E:$E,Sheet1!$F:$F)&amp;"所在の"&amp;$D3031,IF(OR($B3031=1,$B3031=2),$D3031&amp;$C3031,IF($B3031=3,$D3031&amp;"学校",IF($B3031=6,_xlfn.TEXTBEFORE($D3031,"高専")&amp;$C3031,IF($B3031=8,$C3031&amp;"（"&amp;$D3031&amp;"）",IF($B3031=9,$D3031,""))))))</f>
        <v>関有知高等学校</v>
      </c>
    </row>
    <row r="3032" spans="1:8">
      <c r="A3032" s="4">
        <v>2</v>
      </c>
      <c r="B3032" s="7">
        <v>1</v>
      </c>
      <c r="C3032" s="7" t="str">
        <f t="shared" si="94"/>
        <v>高等学校</v>
      </c>
      <c r="D3032" s="7" t="s">
        <v>5768</v>
      </c>
      <c r="E3032" s="8" t="s">
        <v>5769</v>
      </c>
      <c r="F3032" s="4" t="str">
        <f>IFERROR(IF(VALUE(LEFT($E3032,5))&gt;50000,"",_xlfn.XLOOKUP(IF(VALUE(LEFT($E3032,2))&gt;9,VALUE(LEFT($E3032,2)),"0"&amp;VALUE(LEFT($E3032,2))),Sheet1!$E:$E,Sheet1!$F:$F)),"")</f>
        <v>岐阜県</v>
      </c>
      <c r="G3032" s="4" t="str">
        <f t="shared" si="95"/>
        <v>公立</v>
      </c>
      <c r="H3032" s="7" t="str">
        <f>IF($D3032="上記以外の高等学校等",_xlfn.XLOOKUP(IF(VALUE(LEFT($E3032,2))&gt;10,VALUE(LEFT($E3032,2)),"0"&amp;VALUE(LEFT($E3032,2))),Sheet1!$E:$E,Sheet1!$F:$F)&amp;"所在の"&amp;$D3032,IF(OR($B3032=1,$B3032=2),$D3032&amp;$C3032,IF($B3032=3,$D3032&amp;"学校",IF($B3032=6,_xlfn.TEXTBEFORE($D3032,"高専")&amp;$C3032,IF($B3032=8,$C3032&amp;"（"&amp;$D3032&amp;"）",IF($B3032=9,$D3032,""))))))</f>
        <v>恵那南高等学校</v>
      </c>
    </row>
    <row r="3033" spans="1:8">
      <c r="A3033" s="4">
        <v>2</v>
      </c>
      <c r="B3033" s="7">
        <v>3</v>
      </c>
      <c r="C3033" s="7" t="str">
        <f t="shared" si="94"/>
        <v>特別支援学校</v>
      </c>
      <c r="D3033" s="7" t="s">
        <v>5766</v>
      </c>
      <c r="E3033" s="8" t="s">
        <v>5767</v>
      </c>
      <c r="F3033" s="4" t="str">
        <f>IFERROR(IF(VALUE(LEFT($E3033,5))&gt;50000,"",_xlfn.XLOOKUP(IF(VALUE(LEFT($E3033,2))&gt;9,VALUE(LEFT($E3033,2)),"0"&amp;VALUE(LEFT($E3033,2))),Sheet1!$E:$E,Sheet1!$F:$F)),"")</f>
        <v>岐阜県</v>
      </c>
      <c r="G3033" s="4" t="str">
        <f t="shared" si="95"/>
        <v>公立</v>
      </c>
      <c r="H3033" s="7" t="str">
        <f>IF($D3033="上記以外の高等学校等",_xlfn.XLOOKUP(IF(VALUE(LEFT($E3033,2))&gt;10,VALUE(LEFT($E3033,2)),"0"&amp;VALUE(LEFT($E3033,2))),Sheet1!$E:$E,Sheet1!$F:$F)&amp;"所在の"&amp;$D3033,IF(OR($B3033=1,$B3033=2),$D3033&amp;$C3033,IF($B3033=3,$D3033&amp;"学校",IF($B3033=6,_xlfn.TEXTBEFORE($D3033,"高専")&amp;$C3033,IF($B3033=8,$C3033&amp;"（"&amp;$D3033&amp;"）",IF($B3033=9,$D3033,""))))))</f>
        <v>可茂特別支援学校</v>
      </c>
    </row>
    <row r="3034" spans="1:8">
      <c r="A3034" s="4">
        <v>2</v>
      </c>
      <c r="B3034" s="7">
        <v>3</v>
      </c>
      <c r="C3034" s="7" t="str">
        <f t="shared" si="94"/>
        <v>特別支援学校</v>
      </c>
      <c r="D3034" s="7" t="s">
        <v>5764</v>
      </c>
      <c r="E3034" s="8" t="s">
        <v>5765</v>
      </c>
      <c r="F3034" s="4" t="str">
        <f>IFERROR(IF(VALUE(LEFT($E3034,5))&gt;50000,"",_xlfn.XLOOKUP(IF(VALUE(LEFT($E3034,2))&gt;9,VALUE(LEFT($E3034,2)),"0"&amp;VALUE(LEFT($E3034,2))),Sheet1!$E:$E,Sheet1!$F:$F)),"")</f>
        <v>岐阜県</v>
      </c>
      <c r="G3034" s="4" t="str">
        <f t="shared" si="95"/>
        <v>公立</v>
      </c>
      <c r="H3034" s="7" t="str">
        <f>IF($D3034="上記以外の高等学校等",_xlfn.XLOOKUP(IF(VALUE(LEFT($E3034,2))&gt;10,VALUE(LEFT($E3034,2)),"0"&amp;VALUE(LEFT($E3034,2))),Sheet1!$E:$E,Sheet1!$F:$F)&amp;"所在の"&amp;$D3034,IF(OR($B3034=1,$B3034=2),$D3034&amp;$C3034,IF($B3034=3,$D3034&amp;"学校",IF($B3034=6,_xlfn.TEXTBEFORE($D3034,"高専")&amp;$C3034,IF($B3034=8,$C3034&amp;"（"&amp;$D3034&amp;"）",IF($B3034=9,$D3034,""))))))</f>
        <v>下呂特別支援学校</v>
      </c>
    </row>
    <row r="3035" spans="1:8">
      <c r="A3035" s="4">
        <v>2</v>
      </c>
      <c r="B3035" s="7">
        <v>3</v>
      </c>
      <c r="C3035" s="7" t="str">
        <f t="shared" si="94"/>
        <v>特別支援学校</v>
      </c>
      <c r="D3035" s="7" t="s">
        <v>5762</v>
      </c>
      <c r="E3035" s="8" t="s">
        <v>5763</v>
      </c>
      <c r="F3035" s="4" t="str">
        <f>IFERROR(IF(VALUE(LEFT($E3035,5))&gt;50000,"",_xlfn.XLOOKUP(IF(VALUE(LEFT($E3035,2))&gt;9,VALUE(LEFT($E3035,2)),"0"&amp;VALUE(LEFT($E3035,2))),Sheet1!$E:$E,Sheet1!$F:$F)),"")</f>
        <v>岐阜県</v>
      </c>
      <c r="G3035" s="4" t="str">
        <f t="shared" si="95"/>
        <v>公立</v>
      </c>
      <c r="H3035" s="7" t="str">
        <f>IF($D3035="上記以外の高等学校等",_xlfn.XLOOKUP(IF(VALUE(LEFT($E3035,2))&gt;10,VALUE(LEFT($E3035,2)),"0"&amp;VALUE(LEFT($E3035,2))),Sheet1!$E:$E,Sheet1!$F:$F)&amp;"所在の"&amp;$D3035,IF(OR($B3035=1,$B3035=2),$D3035&amp;$C3035,IF($B3035=3,$D3035&amp;"学校",IF($B3035=6,_xlfn.TEXTBEFORE($D3035,"高専")&amp;$C3035,IF($B3035=8,$C3035&amp;"（"&amp;$D3035&amp;"）",IF($B3035=9,$D3035,""))))))</f>
        <v>飛騨吉城特別支援学校</v>
      </c>
    </row>
    <row r="3036" spans="1:8">
      <c r="A3036" s="4">
        <v>2</v>
      </c>
      <c r="B3036" s="7">
        <v>3</v>
      </c>
      <c r="C3036" s="7" t="str">
        <f t="shared" si="94"/>
        <v>特別支援学校</v>
      </c>
      <c r="D3036" s="7" t="s">
        <v>5760</v>
      </c>
      <c r="E3036" s="8" t="s">
        <v>5761</v>
      </c>
      <c r="F3036" s="4" t="str">
        <f>IFERROR(IF(VALUE(LEFT($E3036,5))&gt;50000,"",_xlfn.XLOOKUP(IF(VALUE(LEFT($E3036,2))&gt;9,VALUE(LEFT($E3036,2)),"0"&amp;VALUE(LEFT($E3036,2))),Sheet1!$E:$E,Sheet1!$F:$F)),"")</f>
        <v>岐阜県</v>
      </c>
      <c r="G3036" s="4" t="str">
        <f t="shared" si="95"/>
        <v>公立</v>
      </c>
      <c r="H3036" s="7" t="str">
        <f>IF($D3036="上記以外の高等学校等",_xlfn.XLOOKUP(IF(VALUE(LEFT($E3036,2))&gt;10,VALUE(LEFT($E3036,2)),"0"&amp;VALUE(LEFT($E3036,2))),Sheet1!$E:$E,Sheet1!$F:$F)&amp;"所在の"&amp;$D3036,IF(OR($B3036=1,$B3036=2),$D3036&amp;$C3036,IF($B3036=3,$D3036&amp;"学校",IF($B3036=6,_xlfn.TEXTBEFORE($D3036,"高専")&amp;$C3036,IF($B3036=8,$C3036&amp;"（"&amp;$D3036&amp;"）",IF($B3036=9,$D3036,""))))))</f>
        <v>羽島特別支援学校</v>
      </c>
    </row>
    <row r="3037" spans="1:8">
      <c r="A3037" s="4">
        <v>2</v>
      </c>
      <c r="B3037" s="7">
        <v>3</v>
      </c>
      <c r="C3037" s="7" t="str">
        <f t="shared" si="94"/>
        <v>特別支援学校</v>
      </c>
      <c r="D3037" s="7" t="s">
        <v>5758</v>
      </c>
      <c r="E3037" s="8" t="s">
        <v>5759</v>
      </c>
      <c r="F3037" s="4" t="str">
        <f>IFERROR(IF(VALUE(LEFT($E3037,5))&gt;50000,"",_xlfn.XLOOKUP(IF(VALUE(LEFT($E3037,2))&gt;9,VALUE(LEFT($E3037,2)),"0"&amp;VALUE(LEFT($E3037,2))),Sheet1!$E:$E,Sheet1!$F:$F)),"")</f>
        <v>岐阜県</v>
      </c>
      <c r="G3037" s="4" t="str">
        <f t="shared" si="95"/>
        <v>公立</v>
      </c>
      <c r="H3037" s="7" t="str">
        <f>IF($D3037="上記以外の高等学校等",_xlfn.XLOOKUP(IF(VALUE(LEFT($E3037,2))&gt;10,VALUE(LEFT($E3037,2)),"0"&amp;VALUE(LEFT($E3037,2))),Sheet1!$E:$E,Sheet1!$F:$F)&amp;"所在の"&amp;$D3037,IF(OR($B3037=1,$B3037=2),$D3037&amp;$C3037,IF($B3037=3,$D3037&amp;"学校",IF($B3037=6,_xlfn.TEXTBEFORE($D3037,"高専")&amp;$C3037,IF($B3037=8,$C3037&amp;"（"&amp;$D3037&amp;"）",IF($B3037=9,$D3037,""))))))</f>
        <v>岐阜希望が丘特別支援学校</v>
      </c>
    </row>
    <row r="3038" spans="1:8">
      <c r="A3038" s="4">
        <v>2</v>
      </c>
      <c r="B3038" s="7">
        <v>3</v>
      </c>
      <c r="C3038" s="7" t="str">
        <f t="shared" si="94"/>
        <v>特別支援学校</v>
      </c>
      <c r="D3038" s="7" t="s">
        <v>5756</v>
      </c>
      <c r="E3038" s="8" t="s">
        <v>5757</v>
      </c>
      <c r="F3038" s="4" t="str">
        <f>IFERROR(IF(VALUE(LEFT($E3038,5))&gt;50000,"",_xlfn.XLOOKUP(IF(VALUE(LEFT($E3038,2))&gt;9,VALUE(LEFT($E3038,2)),"0"&amp;VALUE(LEFT($E3038,2))),Sheet1!$E:$E,Sheet1!$F:$F)),"")</f>
        <v>岐阜県</v>
      </c>
      <c r="G3038" s="4" t="str">
        <f t="shared" si="95"/>
        <v>公立</v>
      </c>
      <c r="H3038" s="7" t="str">
        <f>IF($D3038="上記以外の高等学校等",_xlfn.XLOOKUP(IF(VALUE(LEFT($E3038,2))&gt;10,VALUE(LEFT($E3038,2)),"0"&amp;VALUE(LEFT($E3038,2))),Sheet1!$E:$E,Sheet1!$F:$F)&amp;"所在の"&amp;$D3038,IF(OR($B3038=1,$B3038=2),$D3038&amp;$C3038,IF($B3038=3,$D3038&amp;"学校",IF($B3038=6,_xlfn.TEXTBEFORE($D3038,"高専")&amp;$C3038,IF($B3038=8,$C3038&amp;"（"&amp;$D3038&amp;"）",IF($B3038=9,$D3038,""))))))</f>
        <v>岐阜清流高等特別支援学校</v>
      </c>
    </row>
    <row r="3039" spans="1:8">
      <c r="A3039" s="4">
        <v>2</v>
      </c>
      <c r="B3039" s="7">
        <v>3</v>
      </c>
      <c r="C3039" s="7" t="str">
        <f t="shared" si="94"/>
        <v>特別支援学校</v>
      </c>
      <c r="D3039" s="7" t="s">
        <v>5754</v>
      </c>
      <c r="E3039" s="8" t="s">
        <v>5755</v>
      </c>
      <c r="F3039" s="4" t="str">
        <f>IFERROR(IF(VALUE(LEFT($E3039,5))&gt;50000,"",_xlfn.XLOOKUP(IF(VALUE(LEFT($E3039,2))&gt;9,VALUE(LEFT($E3039,2)),"0"&amp;VALUE(LEFT($E3039,2))),Sheet1!$E:$E,Sheet1!$F:$F)),"")</f>
        <v>岐阜県</v>
      </c>
      <c r="G3039" s="4" t="str">
        <f t="shared" si="95"/>
        <v>公立</v>
      </c>
      <c r="H3039" s="7" t="str">
        <f>IF($D3039="上記以外の高等学校等",_xlfn.XLOOKUP(IF(VALUE(LEFT($E3039,2))&gt;10,VALUE(LEFT($E3039,2)),"0"&amp;VALUE(LEFT($E3039,2))),Sheet1!$E:$E,Sheet1!$F:$F)&amp;"所在の"&amp;$D3039,IF(OR($B3039=1,$B3039=2),$D3039&amp;$C3039,IF($B3039=3,$D3039&amp;"学校",IF($B3039=6,_xlfn.TEXTBEFORE($D3039,"高専")&amp;$C3039,IF($B3039=8,$C3039&amp;"（"&amp;$D3039&amp;"）",IF($B3039=9,$D3039,""))))))</f>
        <v>西濃高等特別支援学校</v>
      </c>
    </row>
    <row r="3040" spans="1:8">
      <c r="A3040" s="4">
        <v>2</v>
      </c>
      <c r="B3040" s="7">
        <v>3</v>
      </c>
      <c r="C3040" s="7" t="str">
        <f t="shared" si="94"/>
        <v>特別支援学校</v>
      </c>
      <c r="D3040" s="7" t="s">
        <v>5752</v>
      </c>
      <c r="E3040" s="8" t="s">
        <v>5753</v>
      </c>
      <c r="F3040" s="4" t="str">
        <f>IFERROR(IF(VALUE(LEFT($E3040,5))&gt;50000,"",_xlfn.XLOOKUP(IF(VALUE(LEFT($E3040,2))&gt;9,VALUE(LEFT($E3040,2)),"0"&amp;VALUE(LEFT($E3040,2))),Sheet1!$E:$E,Sheet1!$F:$F)),"")</f>
        <v>岐阜県</v>
      </c>
      <c r="G3040" s="4" t="str">
        <f t="shared" si="95"/>
        <v>公立</v>
      </c>
      <c r="H3040" s="7" t="str">
        <f>IF($D3040="上記以外の高等学校等",_xlfn.XLOOKUP(IF(VALUE(LEFT($E3040,2))&gt;10,VALUE(LEFT($E3040,2)),"0"&amp;VALUE(LEFT($E3040,2))),Sheet1!$E:$E,Sheet1!$F:$F)&amp;"所在の"&amp;$D3040,IF(OR($B3040=1,$B3040=2),$D3040&amp;$C3040,IF($B3040=3,$D3040&amp;"学校",IF($B3040=6,_xlfn.TEXTBEFORE($D3040,"高専")&amp;$C3040,IF($B3040=8,$C3040&amp;"（"&amp;$D3040&amp;"）",IF($B3040=9,$D3040,""))))))</f>
        <v>郡上特別支援学校</v>
      </c>
    </row>
    <row r="3041" spans="1:8">
      <c r="A3041" s="4">
        <v>2</v>
      </c>
      <c r="B3041" s="7">
        <v>3</v>
      </c>
      <c r="C3041" s="7" t="str">
        <f t="shared" si="94"/>
        <v>特別支援学校</v>
      </c>
      <c r="D3041" s="7" t="s">
        <v>5750</v>
      </c>
      <c r="E3041" s="8" t="s">
        <v>5751</v>
      </c>
      <c r="F3041" s="4" t="str">
        <f>IFERROR(IF(VALUE(LEFT($E3041,5))&gt;50000,"",_xlfn.XLOOKUP(IF(VALUE(LEFT($E3041,2))&gt;9,VALUE(LEFT($E3041,2)),"0"&amp;VALUE(LEFT($E3041,2))),Sheet1!$E:$E,Sheet1!$F:$F)),"")</f>
        <v>岐阜県</v>
      </c>
      <c r="G3041" s="4" t="str">
        <f t="shared" si="95"/>
        <v>公立</v>
      </c>
      <c r="H3041" s="7" t="str">
        <f>IF($D3041="上記以外の高等学校等",_xlfn.XLOOKUP(IF(VALUE(LEFT($E3041,2))&gt;10,VALUE(LEFT($E3041,2)),"0"&amp;VALUE(LEFT($E3041,2))),Sheet1!$E:$E,Sheet1!$F:$F)&amp;"所在の"&amp;$D3041,IF(OR($B3041=1,$B3041=2),$D3041&amp;$C3041,IF($B3041=3,$D3041&amp;"学校",IF($B3041=6,_xlfn.TEXTBEFORE($D3041,"高専")&amp;$C3041,IF($B3041=8,$C3041&amp;"（"&amp;$D3041&amp;"）",IF($B3041=9,$D3041,""))))))</f>
        <v>岐阜本巣特別支援学校</v>
      </c>
    </row>
    <row r="3042" spans="1:8">
      <c r="A3042" s="4">
        <v>2</v>
      </c>
      <c r="B3042" s="7">
        <v>3</v>
      </c>
      <c r="C3042" s="7" t="str">
        <f t="shared" si="94"/>
        <v>特別支援学校</v>
      </c>
      <c r="D3042" s="7" t="s">
        <v>5748</v>
      </c>
      <c r="E3042" s="8" t="s">
        <v>5749</v>
      </c>
      <c r="F3042" s="4" t="str">
        <f>IFERROR(IF(VALUE(LEFT($E3042,5))&gt;50000,"",_xlfn.XLOOKUP(IF(VALUE(LEFT($E3042,2))&gt;9,VALUE(LEFT($E3042,2)),"0"&amp;VALUE(LEFT($E3042,2))),Sheet1!$E:$E,Sheet1!$F:$F)),"")</f>
        <v>岐阜県</v>
      </c>
      <c r="G3042" s="4" t="str">
        <f t="shared" si="95"/>
        <v>公立</v>
      </c>
      <c r="H3042" s="7" t="str">
        <f>IF($D3042="上記以外の高等学校等",_xlfn.XLOOKUP(IF(VALUE(LEFT($E3042,2))&gt;10,VALUE(LEFT($E3042,2)),"0"&amp;VALUE(LEFT($E3042,2))),Sheet1!$E:$E,Sheet1!$F:$F)&amp;"所在の"&amp;$D3042,IF(OR($B3042=1,$B3042=2),$D3042&amp;$C3042,IF($B3042=3,$D3042&amp;"学校",IF($B3042=6,_xlfn.TEXTBEFORE($D3042,"高専")&amp;$C3042,IF($B3042=8,$C3042&amp;"（"&amp;$D3042&amp;"）",IF($B3042=9,$D3042,""))))))</f>
        <v>海津特別支援学校</v>
      </c>
    </row>
    <row r="3043" spans="1:8">
      <c r="A3043" s="4">
        <v>2</v>
      </c>
      <c r="B3043" s="7">
        <v>3</v>
      </c>
      <c r="C3043" s="7" t="str">
        <f t="shared" si="94"/>
        <v>特別支援学校</v>
      </c>
      <c r="D3043" s="7" t="s">
        <v>5746</v>
      </c>
      <c r="E3043" s="8" t="s">
        <v>5747</v>
      </c>
      <c r="F3043" s="4" t="str">
        <f>IFERROR(IF(VALUE(LEFT($E3043,5))&gt;50000,"",_xlfn.XLOOKUP(IF(VALUE(LEFT($E3043,2))&gt;9,VALUE(LEFT($E3043,2)),"0"&amp;VALUE(LEFT($E3043,2))),Sheet1!$E:$E,Sheet1!$F:$F)),"")</f>
        <v>岐阜県</v>
      </c>
      <c r="G3043" s="4" t="str">
        <f t="shared" si="95"/>
        <v>公立</v>
      </c>
      <c r="H3043" s="7" t="str">
        <f>IF($D3043="上記以外の高等学校等",_xlfn.XLOOKUP(IF(VALUE(LEFT($E3043,2))&gt;10,VALUE(LEFT($E3043,2)),"0"&amp;VALUE(LEFT($E3043,2))),Sheet1!$E:$E,Sheet1!$F:$F)&amp;"所在の"&amp;$D3043,IF(OR($B3043=1,$B3043=2),$D3043&amp;$C3043,IF($B3043=3,$D3043&amp;"学校",IF($B3043=6,_xlfn.TEXTBEFORE($D3043,"高専")&amp;$C3043,IF($B3043=8,$C3043&amp;"（"&amp;$D3043&amp;"）",IF($B3043=9,$D3043,""))))))</f>
        <v>恵那特別支援学校</v>
      </c>
    </row>
    <row r="3044" spans="1:8">
      <c r="A3044" s="4">
        <v>2</v>
      </c>
      <c r="B3044" s="7">
        <v>3</v>
      </c>
      <c r="C3044" s="7" t="str">
        <f t="shared" si="94"/>
        <v>特別支援学校</v>
      </c>
      <c r="D3044" s="7" t="s">
        <v>5744</v>
      </c>
      <c r="E3044" s="8" t="s">
        <v>5745</v>
      </c>
      <c r="F3044" s="4" t="str">
        <f>IFERROR(IF(VALUE(LEFT($E3044,5))&gt;50000,"",_xlfn.XLOOKUP(IF(VALUE(LEFT($E3044,2))&gt;9,VALUE(LEFT($E3044,2)),"0"&amp;VALUE(LEFT($E3044,2))),Sheet1!$E:$E,Sheet1!$F:$F)),"")</f>
        <v>岐阜県</v>
      </c>
      <c r="G3044" s="4" t="str">
        <f t="shared" si="95"/>
        <v>公立</v>
      </c>
      <c r="H3044" s="7" t="str">
        <f>IF($D3044="上記以外の高等学校等",_xlfn.XLOOKUP(IF(VALUE(LEFT($E3044,2))&gt;10,VALUE(LEFT($E3044,2)),"0"&amp;VALUE(LEFT($E3044,2))),Sheet1!$E:$E,Sheet1!$F:$F)&amp;"所在の"&amp;$D3044,IF(OR($B3044=1,$B3044=2),$D3044&amp;$C3044,IF($B3044=3,$D3044&amp;"学校",IF($B3044=6,_xlfn.TEXTBEFORE($D3044,"高専")&amp;$C3044,IF($B3044=8,$C3044&amp;"（"&amp;$D3044&amp;"）",IF($B3044=9,$D3044,""))))))</f>
        <v>揖斐特別支援学校</v>
      </c>
    </row>
    <row r="3045" spans="1:8">
      <c r="A3045" s="4">
        <v>2</v>
      </c>
      <c r="B3045" s="7">
        <v>3</v>
      </c>
      <c r="C3045" s="7" t="str">
        <f t="shared" si="94"/>
        <v>特別支援学校</v>
      </c>
      <c r="D3045" s="7" t="s">
        <v>5742</v>
      </c>
      <c r="E3045" s="8" t="s">
        <v>5743</v>
      </c>
      <c r="F3045" s="4" t="str">
        <f>IFERROR(IF(VALUE(LEFT($E3045,5))&gt;50000,"",_xlfn.XLOOKUP(IF(VALUE(LEFT($E3045,2))&gt;9,VALUE(LEFT($E3045,2)),"0"&amp;VALUE(LEFT($E3045,2))),Sheet1!$E:$E,Sheet1!$F:$F)),"")</f>
        <v>岐阜県</v>
      </c>
      <c r="G3045" s="4" t="str">
        <f t="shared" si="95"/>
        <v>公立</v>
      </c>
      <c r="H3045" s="7" t="str">
        <f>IF($D3045="上記以外の高等学校等",_xlfn.XLOOKUP(IF(VALUE(LEFT($E3045,2))&gt;10,VALUE(LEFT($E3045,2)),"0"&amp;VALUE(LEFT($E3045,2))),Sheet1!$E:$E,Sheet1!$F:$F)&amp;"所在の"&amp;$D3045,IF(OR($B3045=1,$B3045=2),$D3045&amp;$C3045,IF($B3045=3,$D3045&amp;"学校",IF($B3045=6,_xlfn.TEXTBEFORE($D3045,"高専")&amp;$C3045,IF($B3045=8,$C3045&amp;"（"&amp;$D3045&amp;"）",IF($B3045=9,$D3045,""))))))</f>
        <v>岐阜盲学校</v>
      </c>
    </row>
    <row r="3046" spans="1:8">
      <c r="A3046" s="4">
        <v>2</v>
      </c>
      <c r="B3046" s="7">
        <v>3</v>
      </c>
      <c r="C3046" s="7" t="str">
        <f t="shared" si="94"/>
        <v>特別支援学校</v>
      </c>
      <c r="D3046" s="7" t="s">
        <v>5740</v>
      </c>
      <c r="E3046" s="8" t="s">
        <v>5741</v>
      </c>
      <c r="F3046" s="4" t="str">
        <f>IFERROR(IF(VALUE(LEFT($E3046,5))&gt;50000,"",_xlfn.XLOOKUP(IF(VALUE(LEFT($E3046,2))&gt;9,VALUE(LEFT($E3046,2)),"0"&amp;VALUE(LEFT($E3046,2))),Sheet1!$E:$E,Sheet1!$F:$F)),"")</f>
        <v>岐阜県</v>
      </c>
      <c r="G3046" s="4" t="str">
        <f t="shared" si="95"/>
        <v>公立</v>
      </c>
      <c r="H3046" s="7" t="str">
        <f>IF($D3046="上記以外の高等学校等",_xlfn.XLOOKUP(IF(VALUE(LEFT($E3046,2))&gt;10,VALUE(LEFT($E3046,2)),"0"&amp;VALUE(LEFT($E3046,2))),Sheet1!$E:$E,Sheet1!$F:$F)&amp;"所在の"&amp;$D3046,IF(OR($B3046=1,$B3046=2),$D3046&amp;$C3046,IF($B3046=3,$D3046&amp;"学校",IF($B3046=6,_xlfn.TEXTBEFORE($D3046,"高専")&amp;$C3046,IF($B3046=8,$C3046&amp;"（"&amp;$D3046&amp;"）",IF($B3046=9,$D3046,""))))))</f>
        <v>岐阜ろう学校</v>
      </c>
    </row>
    <row r="3047" spans="1:8">
      <c r="A3047" s="4">
        <v>2</v>
      </c>
      <c r="B3047" s="7">
        <v>3</v>
      </c>
      <c r="C3047" s="7" t="str">
        <f t="shared" si="94"/>
        <v>特別支援学校</v>
      </c>
      <c r="D3047" s="7" t="s">
        <v>5738</v>
      </c>
      <c r="E3047" s="8" t="s">
        <v>5739</v>
      </c>
      <c r="F3047" s="4" t="str">
        <f>IFERROR(IF(VALUE(LEFT($E3047,5))&gt;50000,"",_xlfn.XLOOKUP(IF(VALUE(LEFT($E3047,2))&gt;9,VALUE(LEFT($E3047,2)),"0"&amp;VALUE(LEFT($E3047,2))),Sheet1!$E:$E,Sheet1!$F:$F)),"")</f>
        <v>岐阜県</v>
      </c>
      <c r="G3047" s="4" t="str">
        <f t="shared" si="95"/>
        <v>公立</v>
      </c>
      <c r="H3047" s="7" t="str">
        <f>IF($D3047="上記以外の高等学校等",_xlfn.XLOOKUP(IF(VALUE(LEFT($E3047,2))&gt;10,VALUE(LEFT($E3047,2)),"0"&amp;VALUE(LEFT($E3047,2))),Sheet1!$E:$E,Sheet1!$F:$F)&amp;"所在の"&amp;$D3047,IF(OR($B3047=1,$B3047=2),$D3047&amp;$C3047,IF($B3047=3,$D3047&amp;"学校",IF($B3047=6,_xlfn.TEXTBEFORE($D3047,"高専")&amp;$C3047,IF($B3047=8,$C3047&amp;"（"&amp;$D3047&amp;"）",IF($B3047=9,$D3047,""))))))</f>
        <v>関特別支援学校</v>
      </c>
    </row>
    <row r="3048" spans="1:8">
      <c r="A3048" s="4">
        <v>2</v>
      </c>
      <c r="B3048" s="7">
        <v>3</v>
      </c>
      <c r="C3048" s="7" t="str">
        <f t="shared" si="94"/>
        <v>特別支援学校</v>
      </c>
      <c r="D3048" s="7" t="s">
        <v>5736</v>
      </c>
      <c r="E3048" s="8" t="s">
        <v>5737</v>
      </c>
      <c r="F3048" s="4" t="str">
        <f>IFERROR(IF(VALUE(LEFT($E3048,5))&gt;50000,"",_xlfn.XLOOKUP(IF(VALUE(LEFT($E3048,2))&gt;9,VALUE(LEFT($E3048,2)),"0"&amp;VALUE(LEFT($E3048,2))),Sheet1!$E:$E,Sheet1!$F:$F)),"")</f>
        <v>岐阜県</v>
      </c>
      <c r="G3048" s="4" t="str">
        <f t="shared" si="95"/>
        <v>公立</v>
      </c>
      <c r="H3048" s="7" t="str">
        <f>IF($D3048="上記以外の高等学校等",_xlfn.XLOOKUP(IF(VALUE(LEFT($E3048,2))&gt;10,VALUE(LEFT($E3048,2)),"0"&amp;VALUE(LEFT($E3048,2))),Sheet1!$E:$E,Sheet1!$F:$F)&amp;"所在の"&amp;$D3048,IF(OR($B3048=1,$B3048=2),$D3048&amp;$C3048,IF($B3048=3,$D3048&amp;"学校",IF($B3048=6,_xlfn.TEXTBEFORE($D3048,"高専")&amp;$C3048,IF($B3048=8,$C3048&amp;"（"&amp;$D3048&amp;"）",IF($B3048=9,$D3048,""))))))</f>
        <v>大垣特別支援学校</v>
      </c>
    </row>
    <row r="3049" spans="1:8">
      <c r="A3049" s="4">
        <v>3</v>
      </c>
      <c r="B3049" s="7">
        <v>3</v>
      </c>
      <c r="C3049" s="7" t="str">
        <f t="shared" si="94"/>
        <v>特別支援学校</v>
      </c>
      <c r="D3049" s="7" t="s">
        <v>5734</v>
      </c>
      <c r="E3049" s="8" t="s">
        <v>5735</v>
      </c>
      <c r="F3049" s="4" t="str">
        <f>IFERROR(IF(VALUE(LEFT($E3049,5))&gt;50000,"",_xlfn.XLOOKUP(IF(VALUE(LEFT($E3049,2))&gt;9,VALUE(LEFT($E3049,2)),"0"&amp;VALUE(LEFT($E3049,2))),Sheet1!$E:$E,Sheet1!$F:$F)),"")</f>
        <v>岐阜県</v>
      </c>
      <c r="G3049" s="4" t="str">
        <f t="shared" si="95"/>
        <v>公立</v>
      </c>
      <c r="H3049" s="7" t="str">
        <f>IF($D3049="上記以外の高等学校等",_xlfn.XLOOKUP(IF(VALUE(LEFT($E3049,2))&gt;10,VALUE(LEFT($E3049,2)),"0"&amp;VALUE(LEFT($E3049,2))),Sheet1!$E:$E,Sheet1!$F:$F)&amp;"所在の"&amp;$D3049,IF(OR($B3049=1,$B3049=2),$D3049&amp;$C3049,IF($B3049=3,$D3049&amp;"学校",IF($B3049=6,_xlfn.TEXTBEFORE($D3049,"高専")&amp;$C3049,IF($B3049=8,$C3049&amp;"（"&amp;$D3049&amp;"）",IF($B3049=9,$D3049,""))))))</f>
        <v>岐阜特別支援学校</v>
      </c>
    </row>
    <row r="3050" spans="1:8">
      <c r="A3050" s="4">
        <v>2</v>
      </c>
      <c r="B3050" s="7">
        <v>3</v>
      </c>
      <c r="C3050" s="7" t="str">
        <f t="shared" si="94"/>
        <v>特別支援学校</v>
      </c>
      <c r="D3050" s="7" t="s">
        <v>5732</v>
      </c>
      <c r="E3050" s="8" t="s">
        <v>5733</v>
      </c>
      <c r="F3050" s="4" t="str">
        <f>IFERROR(IF(VALUE(LEFT($E3050,5))&gt;50000,"",_xlfn.XLOOKUP(IF(VALUE(LEFT($E3050,2))&gt;9,VALUE(LEFT($E3050,2)),"0"&amp;VALUE(LEFT($E3050,2))),Sheet1!$E:$E,Sheet1!$F:$F)),"")</f>
        <v>岐阜県</v>
      </c>
      <c r="G3050" s="4" t="str">
        <f t="shared" si="95"/>
        <v>公立</v>
      </c>
      <c r="H3050" s="7" t="str">
        <f>IF($D3050="上記以外の高等学校等",_xlfn.XLOOKUP(IF(VALUE(LEFT($E3050,2))&gt;10,VALUE(LEFT($E3050,2)),"0"&amp;VALUE(LEFT($E3050,2))),Sheet1!$E:$E,Sheet1!$F:$F)&amp;"所在の"&amp;$D3050,IF(OR($B3050=1,$B3050=2),$D3050&amp;$C3050,IF($B3050=3,$D3050&amp;"学校",IF($B3050=6,_xlfn.TEXTBEFORE($D3050,"高専")&amp;$C3050,IF($B3050=8,$C3050&amp;"（"&amp;$D3050&amp;"）",IF($B3050=9,$D3050,""))))))</f>
        <v>長良特別支援学校</v>
      </c>
    </row>
    <row r="3051" spans="1:8">
      <c r="A3051" s="4">
        <v>2</v>
      </c>
      <c r="B3051" s="7">
        <v>3</v>
      </c>
      <c r="C3051" s="7" t="str">
        <f t="shared" si="94"/>
        <v>特別支援学校</v>
      </c>
      <c r="D3051" s="7" t="s">
        <v>5730</v>
      </c>
      <c r="E3051" s="8" t="s">
        <v>5731</v>
      </c>
      <c r="F3051" s="4" t="str">
        <f>IFERROR(IF(VALUE(LEFT($E3051,5))&gt;50000,"",_xlfn.XLOOKUP(IF(VALUE(LEFT($E3051,2))&gt;9,VALUE(LEFT($E3051,2)),"0"&amp;VALUE(LEFT($E3051,2))),Sheet1!$E:$E,Sheet1!$F:$F)),"")</f>
        <v>岐阜県</v>
      </c>
      <c r="G3051" s="4" t="str">
        <f t="shared" si="95"/>
        <v>公立</v>
      </c>
      <c r="H3051" s="7" t="str">
        <f>IF($D3051="上記以外の高等学校等",_xlfn.XLOOKUP(IF(VALUE(LEFT($E3051,2))&gt;10,VALUE(LEFT($E3051,2)),"0"&amp;VALUE(LEFT($E3051,2))),Sheet1!$E:$E,Sheet1!$F:$F)&amp;"所在の"&amp;$D3051,IF(OR($B3051=1,$B3051=2),$D3051&amp;$C3051,IF($B3051=3,$D3051&amp;"学校",IF($B3051=6,_xlfn.TEXTBEFORE($D3051,"高専")&amp;$C3051,IF($B3051=8,$C3051&amp;"（"&amp;$D3051&amp;"）",IF($B3051=9,$D3051,""))))))</f>
        <v>東濃特別支援学校</v>
      </c>
    </row>
    <row r="3052" spans="1:8">
      <c r="A3052" s="4">
        <v>3</v>
      </c>
      <c r="B3052" s="7">
        <v>3</v>
      </c>
      <c r="C3052" s="7" t="str">
        <f t="shared" si="94"/>
        <v>特別支援学校</v>
      </c>
      <c r="D3052" s="7" t="s">
        <v>5728</v>
      </c>
      <c r="E3052" s="8" t="s">
        <v>5729</v>
      </c>
      <c r="F3052" s="4" t="str">
        <f>IFERROR(IF(VALUE(LEFT($E3052,5))&gt;50000,"",_xlfn.XLOOKUP(IF(VALUE(LEFT($E3052,2))&gt;9,VALUE(LEFT($E3052,2)),"0"&amp;VALUE(LEFT($E3052,2))),Sheet1!$E:$E,Sheet1!$F:$F)),"")</f>
        <v>岐阜県</v>
      </c>
      <c r="G3052" s="4" t="str">
        <f t="shared" si="95"/>
        <v>公立</v>
      </c>
      <c r="H3052" s="7" t="str">
        <f>IF($D3052="上記以外の高等学校等",_xlfn.XLOOKUP(IF(VALUE(LEFT($E3052,2))&gt;10,VALUE(LEFT($E3052,2)),"0"&amp;VALUE(LEFT($E3052,2))),Sheet1!$E:$E,Sheet1!$F:$F)&amp;"所在の"&amp;$D3052,IF(OR($B3052=1,$B3052=2),$D3052&amp;$C3052,IF($B3052=3,$D3052&amp;"学校",IF($B3052=6,_xlfn.TEXTBEFORE($D3052,"高専")&amp;$C3052,IF($B3052=8,$C3052&amp;"（"&amp;$D3052&amp;"）",IF($B3052=9,$D3052,""))))))</f>
        <v>かかみがはら支援学校</v>
      </c>
    </row>
    <row r="3053" spans="1:8">
      <c r="A3053" s="4">
        <v>2</v>
      </c>
      <c r="B3053" s="7">
        <v>3</v>
      </c>
      <c r="C3053" s="7" t="str">
        <f t="shared" si="94"/>
        <v>特別支援学校</v>
      </c>
      <c r="D3053" s="7" t="s">
        <v>5726</v>
      </c>
      <c r="E3053" s="8" t="s">
        <v>5727</v>
      </c>
      <c r="F3053" s="4" t="str">
        <f>IFERROR(IF(VALUE(LEFT($E3053,5))&gt;50000,"",_xlfn.XLOOKUP(IF(VALUE(LEFT($E3053,2))&gt;9,VALUE(LEFT($E3053,2)),"0"&amp;VALUE(LEFT($E3053,2))),Sheet1!$E:$E,Sheet1!$F:$F)),"")</f>
        <v>岐阜県</v>
      </c>
      <c r="G3053" s="4" t="str">
        <f t="shared" si="95"/>
        <v>公立</v>
      </c>
      <c r="H3053" s="7" t="str">
        <f>IF($D3053="上記以外の高等学校等",_xlfn.XLOOKUP(IF(VALUE(LEFT($E3053,2))&gt;10,VALUE(LEFT($E3053,2)),"0"&amp;VALUE(LEFT($E3053,2))),Sheet1!$E:$E,Sheet1!$F:$F)&amp;"所在の"&amp;$D3053,IF(OR($B3053=1,$B3053=2),$D3053&amp;$C3053,IF($B3053=3,$D3053&amp;"学校",IF($B3053=6,_xlfn.TEXTBEFORE($D3053,"高専")&amp;$C3053,IF($B3053=8,$C3053&amp;"（"&amp;$D3053&amp;"）",IF($B3053=9,$D3053,""))))))</f>
        <v>飛騨特別支援学校</v>
      </c>
    </row>
    <row r="3054" spans="1:8">
      <c r="A3054" s="4">
        <v>2</v>
      </c>
      <c r="B3054" s="7">
        <v>3</v>
      </c>
      <c r="C3054" s="7" t="str">
        <f t="shared" si="94"/>
        <v>特別支援学校</v>
      </c>
      <c r="D3054" s="7" t="s">
        <v>5724</v>
      </c>
      <c r="E3054" s="8" t="s">
        <v>5725</v>
      </c>
      <c r="F3054" s="4" t="str">
        <f>IFERROR(IF(VALUE(LEFT($E3054,5))&gt;50000,"",_xlfn.XLOOKUP(IF(VALUE(LEFT($E3054,2))&gt;9,VALUE(LEFT($E3054,2)),"0"&amp;VALUE(LEFT($E3054,2))),Sheet1!$E:$E,Sheet1!$F:$F)),"")</f>
        <v>岐阜県</v>
      </c>
      <c r="G3054" s="4" t="str">
        <f t="shared" si="95"/>
        <v>公立</v>
      </c>
      <c r="H3054" s="7" t="str">
        <f>IF($D3054="上記以外の高等学校等",_xlfn.XLOOKUP(IF(VALUE(LEFT($E3054,2))&gt;10,VALUE(LEFT($E3054,2)),"0"&amp;VALUE(LEFT($E3054,2))),Sheet1!$E:$E,Sheet1!$F:$F)&amp;"所在の"&amp;$D3054,IF(OR($B3054=1,$B3054=2),$D3054&amp;$C3054,IF($B3054=3,$D3054&amp;"学校",IF($B3054=6,_xlfn.TEXTBEFORE($D3054,"高専")&amp;$C3054,IF($B3054=8,$C3054&amp;"（"&amp;$D3054&amp;"）",IF($B3054=9,$D3054,""))))))</f>
        <v>中濃特別支援学校</v>
      </c>
    </row>
    <row r="3055" spans="1:8">
      <c r="A3055" s="4">
        <v>7</v>
      </c>
      <c r="B3055" s="7">
        <v>1</v>
      </c>
      <c r="C3055" s="7" t="str">
        <f t="shared" si="94"/>
        <v>高等学校</v>
      </c>
      <c r="D3055" s="7" t="s">
        <v>5722</v>
      </c>
      <c r="E3055" s="8" t="s">
        <v>5723</v>
      </c>
      <c r="F3055" s="4" t="str">
        <f>IFERROR(IF(VALUE(LEFT($E3055,5))&gt;50000,"",_xlfn.XLOOKUP(IF(VALUE(LEFT($E3055,2))&gt;9,VALUE(LEFT($E3055,2)),"0"&amp;VALUE(LEFT($E3055,2))),Sheet1!$E:$E,Sheet1!$F:$F)),"")</f>
        <v>岐阜県</v>
      </c>
      <c r="G3055" s="4" t="str">
        <f t="shared" si="95"/>
        <v>私立</v>
      </c>
      <c r="H3055" s="7" t="str">
        <f>IF($D3055="上記以外の高等学校等",_xlfn.XLOOKUP(IF(VALUE(LEFT($E3055,2))&gt;10,VALUE(LEFT($E3055,2)),"0"&amp;VALUE(LEFT($E3055,2))),Sheet1!$E:$E,Sheet1!$F:$F)&amp;"所在の"&amp;$D3055,IF(OR($B3055=1,$B3055=2),$D3055&amp;$C3055,IF($B3055=3,$D3055&amp;"学校",IF($B3055=6,_xlfn.TEXTBEFORE($D3055,"高専")&amp;$C3055,IF($B3055=8,$C3055&amp;"（"&amp;$D3055&amp;"）",IF($B3055=9,$D3055,""))))))</f>
        <v>鶯谷高等学校</v>
      </c>
    </row>
    <row r="3056" spans="1:8">
      <c r="A3056" s="4">
        <v>7</v>
      </c>
      <c r="B3056" s="7">
        <v>1</v>
      </c>
      <c r="C3056" s="7" t="str">
        <f t="shared" si="94"/>
        <v>高等学校</v>
      </c>
      <c r="D3056" s="7" t="s">
        <v>5126</v>
      </c>
      <c r="E3056" s="8" t="s">
        <v>5721</v>
      </c>
      <c r="F3056" s="4" t="str">
        <f>IFERROR(IF(VALUE(LEFT($E3056,5))&gt;50000,"",_xlfn.XLOOKUP(IF(VALUE(LEFT($E3056,2))&gt;9,VALUE(LEFT($E3056,2)),"0"&amp;VALUE(LEFT($E3056,2))),Sheet1!$E:$E,Sheet1!$F:$F)),"")</f>
        <v>岐阜県</v>
      </c>
      <c r="G3056" s="4" t="str">
        <f t="shared" si="95"/>
        <v>私立</v>
      </c>
      <c r="H3056" s="7" t="str">
        <f>IF($D3056="上記以外の高等学校等",_xlfn.XLOOKUP(IF(VALUE(LEFT($E3056,2))&gt;10,VALUE(LEFT($E3056,2)),"0"&amp;VALUE(LEFT($E3056,2))),Sheet1!$E:$E,Sheet1!$F:$F)&amp;"所在の"&amp;$D3056,IF(OR($B3056=1,$B3056=2),$D3056&amp;$C3056,IF($B3056=3,$D3056&amp;"学校",IF($B3056=6,_xlfn.TEXTBEFORE($D3056,"高専")&amp;$C3056,IF($B3056=8,$C3056&amp;"（"&amp;$D3056&amp;"）",IF($B3056=9,$D3056,""))))))</f>
        <v>富田高等学校</v>
      </c>
    </row>
    <row r="3057" spans="1:8">
      <c r="A3057" s="4">
        <v>7</v>
      </c>
      <c r="B3057" s="7">
        <v>1</v>
      </c>
      <c r="C3057" s="7" t="str">
        <f t="shared" si="94"/>
        <v>高等学校</v>
      </c>
      <c r="D3057" s="7" t="s">
        <v>1720</v>
      </c>
      <c r="E3057" s="8" t="s">
        <v>5720</v>
      </c>
      <c r="F3057" s="4" t="str">
        <f>IFERROR(IF(VALUE(LEFT($E3057,5))&gt;50000,"",_xlfn.XLOOKUP(IF(VALUE(LEFT($E3057,2))&gt;9,VALUE(LEFT($E3057,2)),"0"&amp;VALUE(LEFT($E3057,2))),Sheet1!$E:$E,Sheet1!$F:$F)),"")</f>
        <v>岐阜県</v>
      </c>
      <c r="G3057" s="4" t="str">
        <f t="shared" si="95"/>
        <v>私立</v>
      </c>
      <c r="H3057" s="7" t="str">
        <f>IF($D3057="上記以外の高等学校等",_xlfn.XLOOKUP(IF(VALUE(LEFT($E3057,2))&gt;10,VALUE(LEFT($E3057,2)),"0"&amp;VALUE(LEFT($E3057,2))),Sheet1!$E:$E,Sheet1!$F:$F)&amp;"所在の"&amp;$D3057,IF(OR($B3057=1,$B3057=2),$D3057&amp;$C3057,IF($B3057=3,$D3057&amp;"学校",IF($B3057=6,_xlfn.TEXTBEFORE($D3057,"高専")&amp;$C3057,IF($B3057=8,$C3057&amp;"（"&amp;$D3057&amp;"）",IF($B3057=9,$D3057,""))))))</f>
        <v>済美高等学校</v>
      </c>
    </row>
    <row r="3058" spans="1:8">
      <c r="A3058" s="4">
        <v>7</v>
      </c>
      <c r="B3058" s="7">
        <v>1</v>
      </c>
      <c r="C3058" s="7" t="str">
        <f t="shared" si="94"/>
        <v>高等学校</v>
      </c>
      <c r="D3058" s="7" t="s">
        <v>5718</v>
      </c>
      <c r="E3058" s="8" t="s">
        <v>5719</v>
      </c>
      <c r="F3058" s="4" t="str">
        <f>IFERROR(IF(VALUE(LEFT($E3058,5))&gt;50000,"",_xlfn.XLOOKUP(IF(VALUE(LEFT($E3058,2))&gt;9,VALUE(LEFT($E3058,2)),"0"&amp;VALUE(LEFT($E3058,2))),Sheet1!$E:$E,Sheet1!$F:$F)),"")</f>
        <v>岐阜県</v>
      </c>
      <c r="G3058" s="4" t="str">
        <f t="shared" si="95"/>
        <v>私立</v>
      </c>
      <c r="H3058" s="7" t="str">
        <f>IF($D3058="上記以外の高等学校等",_xlfn.XLOOKUP(IF(VALUE(LEFT($E3058,2))&gt;10,VALUE(LEFT($E3058,2)),"0"&amp;VALUE(LEFT($E3058,2))),Sheet1!$E:$E,Sheet1!$F:$F)&amp;"所在の"&amp;$D3058,IF(OR($B3058=1,$B3058=2),$D3058&amp;$C3058,IF($B3058=3,$D3058&amp;"学校",IF($B3058=6,_xlfn.TEXTBEFORE($D3058,"高専")&amp;$C3058,IF($B3058=8,$C3058&amp;"（"&amp;$D3058&amp;"）",IF($B3058=9,$D3058,""))))))</f>
        <v>岐阜東高等学校</v>
      </c>
    </row>
    <row r="3059" spans="1:8">
      <c r="A3059" s="4">
        <v>7</v>
      </c>
      <c r="B3059" s="7">
        <v>1</v>
      </c>
      <c r="C3059" s="7" t="str">
        <f t="shared" si="94"/>
        <v>高等学校</v>
      </c>
      <c r="D3059" s="7" t="s">
        <v>5716</v>
      </c>
      <c r="E3059" s="8" t="s">
        <v>5717</v>
      </c>
      <c r="F3059" s="4" t="str">
        <f>IFERROR(IF(VALUE(LEFT($E3059,5))&gt;50000,"",_xlfn.XLOOKUP(IF(VALUE(LEFT($E3059,2))&gt;9,VALUE(LEFT($E3059,2)),"0"&amp;VALUE(LEFT($E3059,2))),Sheet1!$E:$E,Sheet1!$F:$F)),"")</f>
        <v>岐阜県</v>
      </c>
      <c r="G3059" s="4" t="str">
        <f t="shared" si="95"/>
        <v>私立</v>
      </c>
      <c r="H3059" s="7" t="str">
        <f>IF($D3059="上記以外の高等学校等",_xlfn.XLOOKUP(IF(VALUE(LEFT($E3059,2))&gt;10,VALUE(LEFT($E3059,2)),"0"&amp;VALUE(LEFT($E3059,2))),Sheet1!$E:$E,Sheet1!$F:$F)&amp;"所在の"&amp;$D3059,IF(OR($B3059=1,$B3059=2),$D3059&amp;$C3059,IF($B3059=3,$D3059&amp;"学校",IF($B3059=6,_xlfn.TEXTBEFORE($D3059,"高専")&amp;$C3059,IF($B3059=8,$C3059&amp;"（"&amp;$D3059&amp;"）",IF($B3059=9,$D3059,""))))))</f>
        <v>岐阜聖徳学園高等学校</v>
      </c>
    </row>
    <row r="3060" spans="1:8">
      <c r="A3060" s="4">
        <v>7</v>
      </c>
      <c r="B3060" s="7">
        <v>1</v>
      </c>
      <c r="C3060" s="7" t="str">
        <f t="shared" si="94"/>
        <v>高等学校</v>
      </c>
      <c r="D3060" s="7" t="s">
        <v>5714</v>
      </c>
      <c r="E3060" s="8" t="s">
        <v>5715</v>
      </c>
      <c r="F3060" s="4" t="str">
        <f>IFERROR(IF(VALUE(LEFT($E3060,5))&gt;50000,"",_xlfn.XLOOKUP(IF(VALUE(LEFT($E3060,2))&gt;9,VALUE(LEFT($E3060,2)),"0"&amp;VALUE(LEFT($E3060,2))),Sheet1!$E:$E,Sheet1!$F:$F)),"")</f>
        <v>岐阜県</v>
      </c>
      <c r="G3060" s="4" t="str">
        <f t="shared" si="95"/>
        <v>私立</v>
      </c>
      <c r="H3060" s="7" t="str">
        <f>IF($D3060="上記以外の高等学校等",_xlfn.XLOOKUP(IF(VALUE(LEFT($E3060,2))&gt;10,VALUE(LEFT($E3060,2)),"0"&amp;VALUE(LEFT($E3060,2))),Sheet1!$E:$E,Sheet1!$F:$F)&amp;"所在の"&amp;$D3060,IF(OR($B3060=1,$B3060=2),$D3060&amp;$C3060,IF($B3060=3,$D3060&amp;"学校",IF($B3060=6,_xlfn.TEXTBEFORE($D3060,"高専")&amp;$C3060,IF($B3060=8,$C3060&amp;"（"&amp;$D3060&amp;"）",IF($B3060=9,$D3060,""))))))</f>
        <v>聖マリア女学院高等学校</v>
      </c>
    </row>
    <row r="3061" spans="1:8">
      <c r="A3061" s="4">
        <v>7</v>
      </c>
      <c r="B3061" s="7">
        <v>1</v>
      </c>
      <c r="C3061" s="7" t="str">
        <f t="shared" si="94"/>
        <v>高等学校</v>
      </c>
      <c r="D3061" s="7" t="s">
        <v>5712</v>
      </c>
      <c r="E3061" s="8" t="s">
        <v>5713</v>
      </c>
      <c r="F3061" s="4" t="str">
        <f>IFERROR(IF(VALUE(LEFT($E3061,5))&gt;50000,"",_xlfn.XLOOKUP(IF(VALUE(LEFT($E3061,2))&gt;9,VALUE(LEFT($E3061,2)),"0"&amp;VALUE(LEFT($E3061,2))),Sheet1!$E:$E,Sheet1!$F:$F)),"")</f>
        <v>岐阜県</v>
      </c>
      <c r="G3061" s="4" t="str">
        <f t="shared" si="95"/>
        <v>私立</v>
      </c>
      <c r="H3061" s="7" t="str">
        <f>IF($D3061="上記以外の高等学校等",_xlfn.XLOOKUP(IF(VALUE(LEFT($E3061,2))&gt;10,VALUE(LEFT($E3061,2)),"0"&amp;VALUE(LEFT($E3061,2))),Sheet1!$E:$E,Sheet1!$F:$F)&amp;"所在の"&amp;$D3061,IF(OR($B3061=1,$B3061=2),$D3061&amp;$C3061,IF($B3061=3,$D3061&amp;"学校",IF($B3061=6,_xlfn.TEXTBEFORE($D3061,"高専")&amp;$C3061,IF($B3061=8,$C3061&amp;"（"&amp;$D3061&amp;"）",IF($B3061=9,$D3061,""))))))</f>
        <v>岐阜女子高等学校</v>
      </c>
    </row>
    <row r="3062" spans="1:8">
      <c r="A3062" s="4">
        <v>7</v>
      </c>
      <c r="B3062" s="7">
        <v>1</v>
      </c>
      <c r="C3062" s="7" t="str">
        <f t="shared" si="94"/>
        <v>高等学校</v>
      </c>
      <c r="D3062" s="7" t="s">
        <v>5710</v>
      </c>
      <c r="E3062" s="8" t="s">
        <v>5711</v>
      </c>
      <c r="F3062" s="4" t="str">
        <f>IFERROR(IF(VALUE(LEFT($E3062,5))&gt;50000,"",_xlfn.XLOOKUP(IF(VALUE(LEFT($E3062,2))&gt;9,VALUE(LEFT($E3062,2)),"0"&amp;VALUE(LEFT($E3062,2))),Sheet1!$E:$E,Sheet1!$F:$F)),"")</f>
        <v>岐阜県</v>
      </c>
      <c r="G3062" s="4" t="str">
        <f t="shared" si="95"/>
        <v>私立</v>
      </c>
      <c r="H3062" s="7" t="str">
        <f>IF($D3062="上記以外の高等学校等",_xlfn.XLOOKUP(IF(VALUE(LEFT($E3062,2))&gt;10,VALUE(LEFT($E3062,2)),"0"&amp;VALUE(LEFT($E3062,2))),Sheet1!$E:$E,Sheet1!$F:$F)&amp;"所在の"&amp;$D3062,IF(OR($B3062=1,$B3062=2),$D3062&amp;$C3062,IF($B3062=3,$D3062&amp;"学校",IF($B3062=6,_xlfn.TEXTBEFORE($D3062,"高専")&amp;$C3062,IF($B3062=8,$C3062&amp;"（"&amp;$D3062&amp;"）",IF($B3062=9,$D3062,""))))))</f>
        <v>岐阜第一高等学校</v>
      </c>
    </row>
    <row r="3063" spans="1:8">
      <c r="A3063" s="4">
        <v>7</v>
      </c>
      <c r="B3063" s="7">
        <v>1</v>
      </c>
      <c r="C3063" s="7" t="str">
        <f t="shared" si="94"/>
        <v>高等学校</v>
      </c>
      <c r="D3063" s="7" t="s">
        <v>5708</v>
      </c>
      <c r="E3063" s="8" t="s">
        <v>5709</v>
      </c>
      <c r="F3063" s="4" t="str">
        <f>IFERROR(IF(VALUE(LEFT($E3063,5))&gt;50000,"",_xlfn.XLOOKUP(IF(VALUE(LEFT($E3063,2))&gt;9,VALUE(LEFT($E3063,2)),"0"&amp;VALUE(LEFT($E3063,2))),Sheet1!$E:$E,Sheet1!$F:$F)),"")</f>
        <v>岐阜県</v>
      </c>
      <c r="G3063" s="4" t="str">
        <f t="shared" si="95"/>
        <v>私立</v>
      </c>
      <c r="H3063" s="7" t="str">
        <f>IF($D3063="上記以外の高等学校等",_xlfn.XLOOKUP(IF(VALUE(LEFT($E3063,2))&gt;10,VALUE(LEFT($E3063,2)),"0"&amp;VALUE(LEFT($E3063,2))),Sheet1!$E:$E,Sheet1!$F:$F)&amp;"所在の"&amp;$D3063,IF(OR($B3063=1,$B3063=2),$D3063&amp;$C3063,IF($B3063=3,$D3063&amp;"学校",IF($B3063=6,_xlfn.TEXTBEFORE($D3063,"高専")&amp;$C3063,IF($B3063=8,$C3063&amp;"（"&amp;$D3063&amp;"）",IF($B3063=9,$D3063,""))))))</f>
        <v>大垣日本大学高等学校</v>
      </c>
    </row>
    <row r="3064" spans="1:8">
      <c r="A3064" s="4">
        <v>7</v>
      </c>
      <c r="B3064" s="7">
        <v>1</v>
      </c>
      <c r="C3064" s="7" t="str">
        <f t="shared" si="94"/>
        <v>高等学校</v>
      </c>
      <c r="D3064" s="7" t="s">
        <v>5706</v>
      </c>
      <c r="E3064" s="8" t="s">
        <v>5707</v>
      </c>
      <c r="F3064" s="4" t="str">
        <f>IFERROR(IF(VALUE(LEFT($E3064,5))&gt;50000,"",_xlfn.XLOOKUP(IF(VALUE(LEFT($E3064,2))&gt;9,VALUE(LEFT($E3064,2)),"0"&amp;VALUE(LEFT($E3064,2))),Sheet1!$E:$E,Sheet1!$F:$F)),"")</f>
        <v>岐阜県</v>
      </c>
      <c r="G3064" s="4" t="str">
        <f t="shared" si="95"/>
        <v>私立</v>
      </c>
      <c r="H3064" s="7" t="str">
        <f>IF($D3064="上記以外の高等学校等",_xlfn.XLOOKUP(IF(VALUE(LEFT($E3064,2))&gt;10,VALUE(LEFT($E3064,2)),"0"&amp;VALUE(LEFT($E3064,2))),Sheet1!$E:$E,Sheet1!$F:$F)&amp;"所在の"&amp;$D3064,IF(OR($B3064=1,$B3064=2),$D3064&amp;$C3064,IF($B3064=3,$D3064&amp;"学校",IF($B3064=6,_xlfn.TEXTBEFORE($D3064,"高専")&amp;$C3064,IF($B3064=8,$C3064&amp;"（"&amp;$D3064&amp;"）",IF($B3064=9,$D3064,""))))))</f>
        <v>美濃加茂高等学校</v>
      </c>
    </row>
    <row r="3065" spans="1:8">
      <c r="A3065" s="4">
        <v>7</v>
      </c>
      <c r="B3065" s="7">
        <v>1</v>
      </c>
      <c r="C3065" s="7" t="str">
        <f t="shared" si="94"/>
        <v>高等学校</v>
      </c>
      <c r="D3065" s="7" t="s">
        <v>5704</v>
      </c>
      <c r="E3065" s="8" t="s">
        <v>5705</v>
      </c>
      <c r="F3065" s="4" t="str">
        <f>IFERROR(IF(VALUE(LEFT($E3065,5))&gt;50000,"",_xlfn.XLOOKUP(IF(VALUE(LEFT($E3065,2))&gt;9,VALUE(LEFT($E3065,2)),"0"&amp;VALUE(LEFT($E3065,2))),Sheet1!$E:$E,Sheet1!$F:$F)),"")</f>
        <v>岐阜県</v>
      </c>
      <c r="G3065" s="4" t="str">
        <f t="shared" si="95"/>
        <v>私立</v>
      </c>
      <c r="H3065" s="7" t="str">
        <f>IF($D3065="上記以外の高等学校等",_xlfn.XLOOKUP(IF(VALUE(LEFT($E3065,2))&gt;10,VALUE(LEFT($E3065,2)),"0"&amp;VALUE(LEFT($E3065,2))),Sheet1!$E:$E,Sheet1!$F:$F)&amp;"所在の"&amp;$D3065,IF(OR($B3065=1,$B3065=2),$D3065&amp;$C3065,IF($B3065=3,$D3065&amp;"学校",IF($B3065=6,_xlfn.TEXTBEFORE($D3065,"高専")&amp;$C3065,IF($B3065=8,$C3065&amp;"（"&amp;$D3065&amp;"）",IF($B3065=9,$D3065,""))))))</f>
        <v>多治見西高等学校</v>
      </c>
    </row>
    <row r="3066" spans="1:8">
      <c r="A3066" s="4">
        <v>7</v>
      </c>
      <c r="B3066" s="7">
        <v>1</v>
      </c>
      <c r="C3066" s="7" t="str">
        <f t="shared" si="94"/>
        <v>高等学校</v>
      </c>
      <c r="D3066" s="7" t="s">
        <v>5702</v>
      </c>
      <c r="E3066" s="8" t="s">
        <v>5703</v>
      </c>
      <c r="F3066" s="4" t="str">
        <f>IFERROR(IF(VALUE(LEFT($E3066,5))&gt;50000,"",_xlfn.XLOOKUP(IF(VALUE(LEFT($E3066,2))&gt;9,VALUE(LEFT($E3066,2)),"0"&amp;VALUE(LEFT($E3066,2))),Sheet1!$E:$E,Sheet1!$F:$F)),"")</f>
        <v>岐阜県</v>
      </c>
      <c r="G3066" s="4" t="str">
        <f t="shared" si="95"/>
        <v>私立</v>
      </c>
      <c r="H3066" s="7" t="str">
        <f>IF($D3066="上記以外の高等学校等",_xlfn.XLOOKUP(IF(VALUE(LEFT($E3066,2))&gt;10,VALUE(LEFT($E3066,2)),"0"&amp;VALUE(LEFT($E3066,2))),Sheet1!$E:$E,Sheet1!$F:$F)&amp;"所在の"&amp;$D3066,IF(OR($B3066=1,$B3066=2),$D3066&amp;$C3066,IF($B3066=3,$D3066&amp;"学校",IF($B3066=6,_xlfn.TEXTBEFORE($D3066,"高専")&amp;$C3066,IF($B3066=8,$C3066&amp;"（"&amp;$D3066&amp;"）",IF($B3066=9,$D3066,""))))))</f>
        <v>麗澤瑞浪高等学校</v>
      </c>
    </row>
    <row r="3067" spans="1:8">
      <c r="A3067" s="4">
        <v>7</v>
      </c>
      <c r="B3067" s="7">
        <v>1</v>
      </c>
      <c r="C3067" s="7" t="str">
        <f t="shared" si="94"/>
        <v>高等学校</v>
      </c>
      <c r="D3067" s="7" t="s">
        <v>5700</v>
      </c>
      <c r="E3067" s="8" t="s">
        <v>5701</v>
      </c>
      <c r="F3067" s="4" t="str">
        <f>IFERROR(IF(VALUE(LEFT($E3067,5))&gt;50000,"",_xlfn.XLOOKUP(IF(VALUE(LEFT($E3067,2))&gt;9,VALUE(LEFT($E3067,2)),"0"&amp;VALUE(LEFT($E3067,2))),Sheet1!$E:$E,Sheet1!$F:$F)),"")</f>
        <v>岐阜県</v>
      </c>
      <c r="G3067" s="4" t="str">
        <f t="shared" si="95"/>
        <v>私立</v>
      </c>
      <c r="H3067" s="7" t="str">
        <f>IF($D3067="上記以外の高等学校等",_xlfn.XLOOKUP(IF(VALUE(LEFT($E3067,2))&gt;10,VALUE(LEFT($E3067,2)),"0"&amp;VALUE(LEFT($E3067,2))),Sheet1!$E:$E,Sheet1!$F:$F)&amp;"所在の"&amp;$D3067,IF(OR($B3067=1,$B3067=2),$D3067&amp;$C3067,IF($B3067=3,$D3067&amp;"学校",IF($B3067=6,_xlfn.TEXTBEFORE($D3067,"高専")&amp;$C3067,IF($B3067=8,$C3067&amp;"（"&amp;$D3067&amp;"）",IF($B3067=9,$D3067,""))))))</f>
        <v>中京高等学校</v>
      </c>
    </row>
    <row r="3068" spans="1:8">
      <c r="A3068" s="4">
        <v>7</v>
      </c>
      <c r="B3068" s="7">
        <v>1</v>
      </c>
      <c r="C3068" s="7" t="str">
        <f t="shared" si="94"/>
        <v>高等学校</v>
      </c>
      <c r="D3068" s="7" t="s">
        <v>5698</v>
      </c>
      <c r="E3068" s="8" t="s">
        <v>5699</v>
      </c>
      <c r="F3068" s="4" t="str">
        <f>IFERROR(IF(VALUE(LEFT($E3068,5))&gt;50000,"",_xlfn.XLOOKUP(IF(VALUE(LEFT($E3068,2))&gt;9,VALUE(LEFT($E3068,2)),"0"&amp;VALUE(LEFT($E3068,2))),Sheet1!$E:$E,Sheet1!$F:$F)),"")</f>
        <v>岐阜県</v>
      </c>
      <c r="G3068" s="4" t="str">
        <f t="shared" si="95"/>
        <v>私立</v>
      </c>
      <c r="H3068" s="7" t="str">
        <f>IF($D3068="上記以外の高等学校等",_xlfn.XLOOKUP(IF(VALUE(LEFT($E3068,2))&gt;10,VALUE(LEFT($E3068,2)),"0"&amp;VALUE(LEFT($E3068,2))),Sheet1!$E:$E,Sheet1!$F:$F)&amp;"所在の"&amp;$D3068,IF(OR($B3068=1,$B3068=2),$D3068&amp;$C3068,IF($B3068=3,$D3068&amp;"学校",IF($B3068=6,_xlfn.TEXTBEFORE($D3068,"高専")&amp;$C3068,IF($B3068=8,$C3068&amp;"（"&amp;$D3068&amp;"）",IF($B3068=9,$D3068,""))))))</f>
        <v>高山西高等学校</v>
      </c>
    </row>
    <row r="3069" spans="1:8">
      <c r="A3069" s="4">
        <v>7</v>
      </c>
      <c r="B3069" s="7">
        <v>1</v>
      </c>
      <c r="C3069" s="7" t="str">
        <f t="shared" si="94"/>
        <v>高等学校</v>
      </c>
      <c r="D3069" s="7" t="s">
        <v>5696</v>
      </c>
      <c r="E3069" s="8" t="s">
        <v>5697</v>
      </c>
      <c r="F3069" s="4" t="str">
        <f>IFERROR(IF(VALUE(LEFT($E3069,5))&gt;50000,"",_xlfn.XLOOKUP(IF(VALUE(LEFT($E3069,2))&gt;9,VALUE(LEFT($E3069,2)),"0"&amp;VALUE(LEFT($E3069,2))),Sheet1!$E:$E,Sheet1!$F:$F)),"")</f>
        <v>岐阜県</v>
      </c>
      <c r="G3069" s="4" t="str">
        <f t="shared" si="95"/>
        <v>私立</v>
      </c>
      <c r="H3069" s="7" t="str">
        <f>IF($D3069="上記以外の高等学校等",_xlfn.XLOOKUP(IF(VALUE(LEFT($E3069,2))&gt;10,VALUE(LEFT($E3069,2)),"0"&amp;VALUE(LEFT($E3069,2))),Sheet1!$E:$E,Sheet1!$F:$F)&amp;"所在の"&amp;$D3069,IF(OR($B3069=1,$B3069=2),$D3069&amp;$C3069,IF($B3069=3,$D3069&amp;"学校",IF($B3069=6,_xlfn.TEXTBEFORE($D3069,"高専")&amp;$C3069,IF($B3069=8,$C3069&amp;"（"&amp;$D3069&amp;"）",IF($B3069=9,$D3069,""))))))</f>
        <v>帝京大学可児高等学校</v>
      </c>
    </row>
    <row r="3070" spans="1:8">
      <c r="A3070" s="4">
        <v>7</v>
      </c>
      <c r="B3070" s="7">
        <v>1</v>
      </c>
      <c r="C3070" s="7" t="str">
        <f t="shared" si="94"/>
        <v>高等学校</v>
      </c>
      <c r="D3070" s="7" t="s">
        <v>1531</v>
      </c>
      <c r="E3070" s="8" t="s">
        <v>5695</v>
      </c>
      <c r="F3070" s="4" t="str">
        <f>IFERROR(IF(VALUE(LEFT($E3070,5))&gt;50000,"",_xlfn.XLOOKUP(IF(VALUE(LEFT($E3070,2))&gt;9,VALUE(LEFT($E3070,2)),"0"&amp;VALUE(LEFT($E3070,2))),Sheet1!$E:$E,Sheet1!$F:$F)),"")</f>
        <v>岐阜県</v>
      </c>
      <c r="G3070" s="4" t="str">
        <f t="shared" si="95"/>
        <v>私立</v>
      </c>
      <c r="H3070" s="7" t="str">
        <f>IF($D3070="上記以外の高等学校等",_xlfn.XLOOKUP(IF(VALUE(LEFT($E3070,2))&gt;10,VALUE(LEFT($E3070,2)),"0"&amp;VALUE(LEFT($E3070,2))),Sheet1!$E:$E,Sheet1!$F:$F)&amp;"所在の"&amp;$D3070,IF(OR($B3070=1,$B3070=2),$D3070&amp;$C3070,IF($B3070=3,$D3070&amp;"学校",IF($B3070=6,_xlfn.TEXTBEFORE($D3070,"高専")&amp;$C3070,IF($B3070=8,$C3070&amp;"（"&amp;$D3070&amp;"）",IF($B3070=9,$D3070,""))))))</f>
        <v>城南高等学校</v>
      </c>
    </row>
    <row r="3071" spans="1:8">
      <c r="A3071" s="4">
        <v>7</v>
      </c>
      <c r="B3071" s="7">
        <v>1</v>
      </c>
      <c r="C3071" s="7" t="str">
        <f t="shared" si="94"/>
        <v>高等学校</v>
      </c>
      <c r="D3071" s="7" t="s">
        <v>5693</v>
      </c>
      <c r="E3071" s="8" t="s">
        <v>5694</v>
      </c>
      <c r="F3071" s="4" t="str">
        <f>IFERROR(IF(VALUE(LEFT($E3071,5))&gt;50000,"",_xlfn.XLOOKUP(IF(VALUE(LEFT($E3071,2))&gt;9,VALUE(LEFT($E3071,2)),"0"&amp;VALUE(LEFT($E3071,2))),Sheet1!$E:$E,Sheet1!$F:$F)),"")</f>
        <v>岐阜県</v>
      </c>
      <c r="G3071" s="4" t="str">
        <f t="shared" si="95"/>
        <v>私立</v>
      </c>
      <c r="H3071" s="7" t="str">
        <f>IF($D3071="上記以外の高等学校等",_xlfn.XLOOKUP(IF(VALUE(LEFT($E3071,2))&gt;10,VALUE(LEFT($E3071,2)),"0"&amp;VALUE(LEFT($E3071,2))),Sheet1!$E:$E,Sheet1!$F:$F)&amp;"所在の"&amp;$D3071,IF(OR($B3071=1,$B3071=2),$D3071&amp;$C3071,IF($B3071=3,$D3071&amp;"学校",IF($B3071=6,_xlfn.TEXTBEFORE($D3071,"高専")&amp;$C3071,IF($B3071=8,$C3071&amp;"（"&amp;$D3071&amp;"）",IF($B3071=9,$D3071,""))))))</f>
        <v>ぎふ国際高等学校</v>
      </c>
    </row>
    <row r="3072" spans="1:8">
      <c r="A3072" s="4">
        <v>7</v>
      </c>
      <c r="B3072" s="7">
        <v>1</v>
      </c>
      <c r="C3072" s="7" t="str">
        <f t="shared" si="94"/>
        <v>高等学校</v>
      </c>
      <c r="D3072" s="7" t="s">
        <v>5691</v>
      </c>
      <c r="E3072" s="8" t="s">
        <v>5692</v>
      </c>
      <c r="F3072" s="4" t="str">
        <f>IFERROR(IF(VALUE(LEFT($E3072,5))&gt;50000,"",_xlfn.XLOOKUP(IF(VALUE(LEFT($E3072,2))&gt;9,VALUE(LEFT($E3072,2)),"0"&amp;VALUE(LEFT($E3072,2))),Sheet1!$E:$E,Sheet1!$F:$F)),"")</f>
        <v>岐阜県</v>
      </c>
      <c r="G3072" s="4" t="str">
        <f t="shared" si="95"/>
        <v>私立</v>
      </c>
      <c r="H3072" s="7" t="str">
        <f>IF($D3072="上記以外の高等学校等",_xlfn.XLOOKUP(IF(VALUE(LEFT($E3072,2))&gt;10,VALUE(LEFT($E3072,2)),"0"&amp;VALUE(LEFT($E3072,2))),Sheet1!$E:$E,Sheet1!$F:$F)&amp;"所在の"&amp;$D3072,IF(OR($B3072=1,$B3072=2),$D3072&amp;$C3072,IF($B3072=3,$D3072&amp;"学校",IF($B3072=6,_xlfn.TEXTBEFORE($D3072,"高専")&amp;$C3072,IF($B3072=8,$C3072&amp;"（"&amp;$D3072&amp;"）",IF($B3072=9,$D3072,""))))))</f>
        <v>清凌高等学校</v>
      </c>
    </row>
    <row r="3073" spans="1:8">
      <c r="A3073" s="4">
        <v>7</v>
      </c>
      <c r="B3073" s="7">
        <v>1</v>
      </c>
      <c r="C3073" s="7" t="str">
        <f t="shared" si="94"/>
        <v>高等学校</v>
      </c>
      <c r="D3073" s="7" t="s">
        <v>5689</v>
      </c>
      <c r="E3073" s="8" t="s">
        <v>5690</v>
      </c>
      <c r="F3073" s="4" t="str">
        <f>IFERROR(IF(VALUE(LEFT($E3073,5))&gt;50000,"",_xlfn.XLOOKUP(IF(VALUE(LEFT($E3073,2))&gt;9,VALUE(LEFT($E3073,2)),"0"&amp;VALUE(LEFT($E3073,2))),Sheet1!$E:$E,Sheet1!$F:$F)),"")</f>
        <v>岐阜県</v>
      </c>
      <c r="G3073" s="4" t="str">
        <f t="shared" si="95"/>
        <v>私立</v>
      </c>
      <c r="H3073" s="7" t="str">
        <f>IF($D3073="上記以外の高等学校等",_xlfn.XLOOKUP(IF(VALUE(LEFT($E3073,2))&gt;10,VALUE(LEFT($E3073,2)),"0"&amp;VALUE(LEFT($E3073,2))),Sheet1!$E:$E,Sheet1!$F:$F)&amp;"所在の"&amp;$D3073,IF(OR($B3073=1,$B3073=2),$D3073&amp;$C3073,IF($B3073=3,$D3073&amp;"学校",IF($B3073=6,_xlfn.TEXTBEFORE($D3073,"高専")&amp;$C3073,IF($B3073=8,$C3073&amp;"（"&amp;$D3073&amp;"）",IF($B3073=9,$D3073,""))))))</f>
        <v>啓晴高等学校</v>
      </c>
    </row>
    <row r="3074" spans="1:8">
      <c r="A3074" s="4">
        <v>7</v>
      </c>
      <c r="B3074" s="7">
        <v>1</v>
      </c>
      <c r="C3074" s="7" t="str">
        <f t="shared" si="94"/>
        <v>高等学校</v>
      </c>
      <c r="D3074" s="7" t="s">
        <v>5687</v>
      </c>
      <c r="E3074" s="8" t="s">
        <v>5688</v>
      </c>
      <c r="F3074" s="4" t="str">
        <f>IFERROR(IF(VALUE(LEFT($E3074,5))&gt;50000,"",_xlfn.XLOOKUP(IF(VALUE(LEFT($E3074,2))&gt;9,VALUE(LEFT($E3074,2)),"0"&amp;VALUE(LEFT($E3074,2))),Sheet1!$E:$E,Sheet1!$F:$F)),"")</f>
        <v>岐阜県</v>
      </c>
      <c r="G3074" s="4" t="str">
        <f t="shared" si="95"/>
        <v>私立</v>
      </c>
      <c r="H3074" s="7" t="str">
        <f>IF($D3074="上記以外の高等学校等",_xlfn.XLOOKUP(IF(VALUE(LEFT($E3074,2))&gt;10,VALUE(LEFT($E3074,2)),"0"&amp;VALUE(LEFT($E3074,2))),Sheet1!$E:$E,Sheet1!$F:$F)&amp;"所在の"&amp;$D3074,IF(OR($B3074=1,$B3074=2),$D3074&amp;$C3074,IF($B3074=3,$D3074&amp;"学校",IF($B3074=6,_xlfn.TEXTBEFORE($D3074,"高専")&amp;$C3074,IF($B3074=8,$C3074&amp;"（"&amp;$D3074&amp;"）",IF($B3074=9,$D3074,""))))))</f>
        <v>西濃桃李高等学校</v>
      </c>
    </row>
    <row r="3075" spans="1:8">
      <c r="A3075" s="4">
        <v>7</v>
      </c>
      <c r="B3075" s="7">
        <v>1</v>
      </c>
      <c r="C3075" s="7" t="str">
        <f t="shared" ref="C3075:C3138" si="96">IF($B3075=1,"高等学校",IF($B3075=2,"中等教育学校",IF($B3075=3,"特別支援学校",IF($B3075=6,"高等専門学校",IF($B3075=8,"高等学校卒業程度認定試験等","")))))</f>
        <v>高等学校</v>
      </c>
      <c r="D3075" s="7" t="s">
        <v>5685</v>
      </c>
      <c r="E3075" s="8" t="s">
        <v>5686</v>
      </c>
      <c r="F3075" s="4" t="str">
        <f>IFERROR(IF(VALUE(LEFT($E3075,5))&gt;50000,"",_xlfn.XLOOKUP(IF(VALUE(LEFT($E3075,2))&gt;9,VALUE(LEFT($E3075,2)),"0"&amp;VALUE(LEFT($E3075,2))),Sheet1!$E:$E,Sheet1!$F:$F)),"")</f>
        <v>岐阜県</v>
      </c>
      <c r="G3075" s="4" t="str">
        <f t="shared" ref="G3075:G3138" si="97">IF($A3075=1,"国立",IF($A3075=7,"私立",IF($A3075&lt;7,"公立","")))</f>
        <v>私立</v>
      </c>
      <c r="H3075" s="7" t="str">
        <f>IF($D3075="上記以外の高等学校等",_xlfn.XLOOKUP(IF(VALUE(LEFT($E3075,2))&gt;10,VALUE(LEFT($E3075,2)),"0"&amp;VALUE(LEFT($E3075,2))),Sheet1!$E:$E,Sheet1!$F:$F)&amp;"所在の"&amp;$D3075,IF(OR($B3075=1,$B3075=2),$D3075&amp;$C3075,IF($B3075=3,$D3075&amp;"学校",IF($B3075=6,_xlfn.TEXTBEFORE($D3075,"高専")&amp;$C3075,IF($B3075=8,$C3075&amp;"（"&amp;$D3075&amp;"）",IF($B3075=9,$D3075,""))))))</f>
        <v>西濃学園高等学校</v>
      </c>
    </row>
    <row r="3076" spans="1:8">
      <c r="A3076" s="4">
        <v>9</v>
      </c>
      <c r="B3076" s="7">
        <v>9</v>
      </c>
      <c r="C3076" s="7" t="str">
        <f t="shared" si="96"/>
        <v/>
      </c>
      <c r="D3076" s="7" t="s">
        <v>35</v>
      </c>
      <c r="E3076" s="8" t="s">
        <v>5684</v>
      </c>
      <c r="F3076" s="4" t="str">
        <f>IFERROR(IF(VALUE(LEFT($E3076,5))&gt;50000,"",_xlfn.XLOOKUP(IF(VALUE(LEFT($E3076,2))&gt;9,VALUE(LEFT($E3076,2)),"0"&amp;VALUE(LEFT($E3076,2))),Sheet1!$E:$E,Sheet1!$F:$F)),"")</f>
        <v>岐阜県</v>
      </c>
      <c r="G3076" s="4" t="str">
        <f t="shared" si="97"/>
        <v/>
      </c>
      <c r="H3076" s="7" t="str">
        <f>IF($D3076="上記以外の高等学校等",_xlfn.XLOOKUP(IF(VALUE(LEFT($E3076,2))&gt;10,VALUE(LEFT($E3076,2)),"0"&amp;VALUE(LEFT($E3076,2))),Sheet1!$E:$E,Sheet1!$F:$F)&amp;"所在の"&amp;$D3076,IF(OR($B3076=1,$B3076=2),$D3076&amp;$C3076,IF($B3076=3,$D3076&amp;"学校",IF($B3076=6,_xlfn.TEXTBEFORE($D3076,"高専")&amp;$C3076,IF($B3076=8,$C3076&amp;"（"&amp;$D3076&amp;"）",IF($B3076=9,$D3076,""))))))</f>
        <v>岐阜県所在の上記以外の高等学校等</v>
      </c>
    </row>
    <row r="3077" spans="1:8">
      <c r="A3077" s="4">
        <v>1</v>
      </c>
      <c r="B3077" s="7">
        <v>3</v>
      </c>
      <c r="C3077" s="7" t="str">
        <f t="shared" si="96"/>
        <v>特別支援学校</v>
      </c>
      <c r="D3077" s="7" t="s">
        <v>5682</v>
      </c>
      <c r="E3077" s="8" t="s">
        <v>5683</v>
      </c>
      <c r="F3077" s="4" t="str">
        <f>IFERROR(IF(VALUE(LEFT($E3077,5))&gt;50000,"",_xlfn.XLOOKUP(IF(VALUE(LEFT($E3077,2))&gt;9,VALUE(LEFT($E3077,2)),"0"&amp;VALUE(LEFT($E3077,2))),Sheet1!$E:$E,Sheet1!$F:$F)),"")</f>
        <v>静岡県</v>
      </c>
      <c r="G3077" s="4" t="str">
        <f t="shared" si="97"/>
        <v>国立</v>
      </c>
      <c r="H3077" s="7" t="str">
        <f>IF($D3077="上記以外の高等学校等",_xlfn.XLOOKUP(IF(VALUE(LEFT($E3077,2))&gt;10,VALUE(LEFT($E3077,2)),"0"&amp;VALUE(LEFT($E3077,2))),Sheet1!$E:$E,Sheet1!$F:$F)&amp;"所在の"&amp;$D3077,IF(OR($B3077=1,$B3077=2),$D3077&amp;$C3077,IF($B3077=3,$D3077&amp;"学校",IF($B3077=6,_xlfn.TEXTBEFORE($D3077,"高専")&amp;$C3077,IF($B3077=8,$C3077&amp;"（"&amp;$D3077&amp;"）",IF($B3077=9,$D3077,""))))))</f>
        <v>静岡大学教育学部附属特別支援学校</v>
      </c>
    </row>
    <row r="3078" spans="1:8">
      <c r="A3078" s="4">
        <v>1</v>
      </c>
      <c r="B3078" s="7">
        <v>6</v>
      </c>
      <c r="C3078" s="7" t="str">
        <f t="shared" si="96"/>
        <v>高等専門学校</v>
      </c>
      <c r="D3078" s="7" t="s">
        <v>5680</v>
      </c>
      <c r="E3078" s="8" t="s">
        <v>5681</v>
      </c>
      <c r="F3078" s="4" t="str">
        <f>IFERROR(IF(VALUE(LEFT($E3078,5))&gt;50000,"",_xlfn.XLOOKUP(IF(VALUE(LEFT($E3078,2))&gt;9,VALUE(LEFT($E3078,2)),"0"&amp;VALUE(LEFT($E3078,2))),Sheet1!$E:$E,Sheet1!$F:$F)),"")</f>
        <v>静岡県</v>
      </c>
      <c r="G3078" s="4" t="str">
        <f t="shared" si="97"/>
        <v>国立</v>
      </c>
      <c r="H3078" s="7" t="str">
        <f>IF($D3078="上記以外の高等学校等",_xlfn.XLOOKUP(IF(VALUE(LEFT($E3078,2))&gt;10,VALUE(LEFT($E3078,2)),"0"&amp;VALUE(LEFT($E3078,2))),Sheet1!$E:$E,Sheet1!$F:$F)&amp;"所在の"&amp;$D3078,IF(OR($B3078=1,$B3078=2),$D3078&amp;$C3078,IF($B3078=3,$D3078&amp;"学校",IF($B3078=6,_xlfn.TEXTBEFORE($D3078,"高専")&amp;$C3078,IF($B3078=8,$C3078&amp;"（"&amp;$D3078&amp;"）",IF($B3078=9,$D3078,""))))))</f>
        <v>沼津工業高等専門学校</v>
      </c>
    </row>
    <row r="3079" spans="1:8">
      <c r="A3079" s="4">
        <v>2</v>
      </c>
      <c r="B3079" s="7">
        <v>1</v>
      </c>
      <c r="C3079" s="7" t="str">
        <f t="shared" si="96"/>
        <v>高等学校</v>
      </c>
      <c r="D3079" s="7" t="s">
        <v>5678</v>
      </c>
      <c r="E3079" s="8" t="s">
        <v>5679</v>
      </c>
      <c r="F3079" s="4" t="str">
        <f>IFERROR(IF(VALUE(LEFT($E3079,5))&gt;50000,"",_xlfn.XLOOKUP(IF(VALUE(LEFT($E3079,2))&gt;9,VALUE(LEFT($E3079,2)),"0"&amp;VALUE(LEFT($E3079,2))),Sheet1!$E:$E,Sheet1!$F:$F)),"")</f>
        <v>静岡県</v>
      </c>
      <c r="G3079" s="4" t="str">
        <f t="shared" si="97"/>
        <v>公立</v>
      </c>
      <c r="H3079" s="7" t="str">
        <f>IF($D3079="上記以外の高等学校等",_xlfn.XLOOKUP(IF(VALUE(LEFT($E3079,2))&gt;10,VALUE(LEFT($E3079,2)),"0"&amp;VALUE(LEFT($E3079,2))),Sheet1!$E:$E,Sheet1!$F:$F)&amp;"所在の"&amp;$D3079,IF(OR($B3079=1,$B3079=2),$D3079&amp;$C3079,IF($B3079=3,$D3079&amp;"学校",IF($B3079=6,_xlfn.TEXTBEFORE($D3079,"高専")&amp;$C3079,IF($B3079=8,$C3079&amp;"（"&amp;$D3079&amp;"）",IF($B3079=9,$D3079,""))))))</f>
        <v>松崎高等学校</v>
      </c>
    </row>
    <row r="3080" spans="1:8">
      <c r="A3080" s="4">
        <v>2</v>
      </c>
      <c r="B3080" s="7">
        <v>1</v>
      </c>
      <c r="C3080" s="7" t="str">
        <f t="shared" si="96"/>
        <v>高等学校</v>
      </c>
      <c r="D3080" s="7" t="s">
        <v>5676</v>
      </c>
      <c r="E3080" s="8" t="s">
        <v>5677</v>
      </c>
      <c r="F3080" s="4" t="str">
        <f>IFERROR(IF(VALUE(LEFT($E3080,5))&gt;50000,"",_xlfn.XLOOKUP(IF(VALUE(LEFT($E3080,2))&gt;9,VALUE(LEFT($E3080,2)),"0"&amp;VALUE(LEFT($E3080,2))),Sheet1!$E:$E,Sheet1!$F:$F)),"")</f>
        <v>静岡県</v>
      </c>
      <c r="G3080" s="4" t="str">
        <f t="shared" si="97"/>
        <v>公立</v>
      </c>
      <c r="H3080" s="7" t="str">
        <f>IF($D3080="上記以外の高等学校等",_xlfn.XLOOKUP(IF(VALUE(LEFT($E3080,2))&gt;10,VALUE(LEFT($E3080,2)),"0"&amp;VALUE(LEFT($E3080,2))),Sheet1!$E:$E,Sheet1!$F:$F)&amp;"所在の"&amp;$D3080,IF(OR($B3080=1,$B3080=2),$D3080&amp;$C3080,IF($B3080=3,$D3080&amp;"学校",IF($B3080=6,_xlfn.TEXTBEFORE($D3080,"高専")&amp;$C3080,IF($B3080=8,$C3080&amp;"（"&amp;$D3080&amp;"）",IF($B3080=9,$D3080,""))))))</f>
        <v>稲取高等学校</v>
      </c>
    </row>
    <row r="3081" spans="1:8">
      <c r="A3081" s="4">
        <v>2</v>
      </c>
      <c r="B3081" s="7">
        <v>1</v>
      </c>
      <c r="C3081" s="7" t="str">
        <f t="shared" si="96"/>
        <v>高等学校</v>
      </c>
      <c r="D3081" s="7" t="s">
        <v>5674</v>
      </c>
      <c r="E3081" s="8" t="s">
        <v>5675</v>
      </c>
      <c r="F3081" s="4" t="str">
        <f>IFERROR(IF(VALUE(LEFT($E3081,5))&gt;50000,"",_xlfn.XLOOKUP(IF(VALUE(LEFT($E3081,2))&gt;9,VALUE(LEFT($E3081,2)),"0"&amp;VALUE(LEFT($E3081,2))),Sheet1!$E:$E,Sheet1!$F:$F)),"")</f>
        <v>静岡県</v>
      </c>
      <c r="G3081" s="4" t="str">
        <f t="shared" si="97"/>
        <v>公立</v>
      </c>
      <c r="H3081" s="7" t="str">
        <f>IF($D3081="上記以外の高等学校等",_xlfn.XLOOKUP(IF(VALUE(LEFT($E3081,2))&gt;10,VALUE(LEFT($E3081,2)),"0"&amp;VALUE(LEFT($E3081,2))),Sheet1!$E:$E,Sheet1!$F:$F)&amp;"所在の"&amp;$D3081,IF(OR($B3081=1,$B3081=2),$D3081&amp;$C3081,IF($B3081=3,$D3081&amp;"学校",IF($B3081=6,_xlfn.TEXTBEFORE($D3081,"高専")&amp;$C3081,IF($B3081=8,$C3081&amp;"（"&amp;$D3081&amp;"）",IF($B3081=9,$D3081,""))))))</f>
        <v>熱海高等学校</v>
      </c>
    </row>
    <row r="3082" spans="1:8">
      <c r="A3082" s="4">
        <v>2</v>
      </c>
      <c r="B3082" s="7">
        <v>1</v>
      </c>
      <c r="C3082" s="7" t="str">
        <f t="shared" si="96"/>
        <v>高等学校</v>
      </c>
      <c r="D3082" s="7" t="s">
        <v>5672</v>
      </c>
      <c r="E3082" s="8" t="s">
        <v>5673</v>
      </c>
      <c r="F3082" s="4" t="str">
        <f>IFERROR(IF(VALUE(LEFT($E3082,5))&gt;50000,"",_xlfn.XLOOKUP(IF(VALUE(LEFT($E3082,2))&gt;9,VALUE(LEFT($E3082,2)),"0"&amp;VALUE(LEFT($E3082,2))),Sheet1!$E:$E,Sheet1!$F:$F)),"")</f>
        <v>静岡県</v>
      </c>
      <c r="G3082" s="4" t="str">
        <f t="shared" si="97"/>
        <v>公立</v>
      </c>
      <c r="H3082" s="7" t="str">
        <f>IF($D3082="上記以外の高等学校等",_xlfn.XLOOKUP(IF(VALUE(LEFT($E3082,2))&gt;10,VALUE(LEFT($E3082,2)),"0"&amp;VALUE(LEFT($E3082,2))),Sheet1!$E:$E,Sheet1!$F:$F)&amp;"所在の"&amp;$D3082,IF(OR($B3082=1,$B3082=2),$D3082&amp;$C3082,IF($B3082=3,$D3082&amp;"学校",IF($B3082=6,_xlfn.TEXTBEFORE($D3082,"高専")&amp;$C3082,IF($B3082=8,$C3082&amp;"（"&amp;$D3082&amp;"）",IF($B3082=9,$D3082,""))))))</f>
        <v>韮山高等学校</v>
      </c>
    </row>
    <row r="3083" spans="1:8">
      <c r="A3083" s="4">
        <v>2</v>
      </c>
      <c r="B3083" s="7">
        <v>1</v>
      </c>
      <c r="C3083" s="7" t="str">
        <f t="shared" si="96"/>
        <v>高等学校</v>
      </c>
      <c r="D3083" s="7" t="s">
        <v>5670</v>
      </c>
      <c r="E3083" s="8" t="s">
        <v>5671</v>
      </c>
      <c r="F3083" s="4" t="str">
        <f>IFERROR(IF(VALUE(LEFT($E3083,5))&gt;50000,"",_xlfn.XLOOKUP(IF(VALUE(LEFT($E3083,2))&gt;9,VALUE(LEFT($E3083,2)),"0"&amp;VALUE(LEFT($E3083,2))),Sheet1!$E:$E,Sheet1!$F:$F)),"")</f>
        <v>静岡県</v>
      </c>
      <c r="G3083" s="4" t="str">
        <f t="shared" si="97"/>
        <v>公立</v>
      </c>
      <c r="H3083" s="7" t="str">
        <f>IF($D3083="上記以外の高等学校等",_xlfn.XLOOKUP(IF(VALUE(LEFT($E3083,2))&gt;10,VALUE(LEFT($E3083,2)),"0"&amp;VALUE(LEFT($E3083,2))),Sheet1!$E:$E,Sheet1!$F:$F)&amp;"所在の"&amp;$D3083,IF(OR($B3083=1,$B3083=2),$D3083&amp;$C3083,IF($B3083=3,$D3083&amp;"学校",IF($B3083=6,_xlfn.TEXTBEFORE($D3083,"高専")&amp;$C3083,IF($B3083=8,$C3083&amp;"（"&amp;$D3083&amp;"）",IF($B3083=9,$D3083,""))))))</f>
        <v>田方農業高等学校</v>
      </c>
    </row>
    <row r="3084" spans="1:8">
      <c r="A3084" s="4">
        <v>2</v>
      </c>
      <c r="B3084" s="7">
        <v>1</v>
      </c>
      <c r="C3084" s="7" t="str">
        <f t="shared" si="96"/>
        <v>高等学校</v>
      </c>
      <c r="D3084" s="7" t="s">
        <v>5668</v>
      </c>
      <c r="E3084" s="8" t="s">
        <v>5669</v>
      </c>
      <c r="F3084" s="4" t="str">
        <f>IFERROR(IF(VALUE(LEFT($E3084,5))&gt;50000,"",_xlfn.XLOOKUP(IF(VALUE(LEFT($E3084,2))&gt;9,VALUE(LEFT($E3084,2)),"0"&amp;VALUE(LEFT($E3084,2))),Sheet1!$E:$E,Sheet1!$F:$F)),"")</f>
        <v>静岡県</v>
      </c>
      <c r="G3084" s="4" t="str">
        <f t="shared" si="97"/>
        <v>公立</v>
      </c>
      <c r="H3084" s="7" t="str">
        <f>IF($D3084="上記以外の高等学校等",_xlfn.XLOOKUP(IF(VALUE(LEFT($E3084,2))&gt;10,VALUE(LEFT($E3084,2)),"0"&amp;VALUE(LEFT($E3084,2))),Sheet1!$E:$E,Sheet1!$F:$F)&amp;"所在の"&amp;$D3084,IF(OR($B3084=1,$B3084=2),$D3084&amp;$C3084,IF($B3084=3,$D3084&amp;"学校",IF($B3084=6,_xlfn.TEXTBEFORE($D3084,"高専")&amp;$C3084,IF($B3084=8,$C3084&amp;"（"&amp;$D3084&amp;"）",IF($B3084=9,$D3084,""))))))</f>
        <v>三島南高等学校</v>
      </c>
    </row>
    <row r="3085" spans="1:8">
      <c r="A3085" s="4">
        <v>2</v>
      </c>
      <c r="B3085" s="7">
        <v>1</v>
      </c>
      <c r="C3085" s="7" t="str">
        <f t="shared" si="96"/>
        <v>高等学校</v>
      </c>
      <c r="D3085" s="7" t="s">
        <v>5666</v>
      </c>
      <c r="E3085" s="8" t="s">
        <v>5667</v>
      </c>
      <c r="F3085" s="4" t="str">
        <f>IFERROR(IF(VALUE(LEFT($E3085,5))&gt;50000,"",_xlfn.XLOOKUP(IF(VALUE(LEFT($E3085,2))&gt;9,VALUE(LEFT($E3085,2)),"0"&amp;VALUE(LEFT($E3085,2))),Sheet1!$E:$E,Sheet1!$F:$F)),"")</f>
        <v>静岡県</v>
      </c>
      <c r="G3085" s="4" t="str">
        <f t="shared" si="97"/>
        <v>公立</v>
      </c>
      <c r="H3085" s="7" t="str">
        <f>IF($D3085="上記以外の高等学校等",_xlfn.XLOOKUP(IF(VALUE(LEFT($E3085,2))&gt;10,VALUE(LEFT($E3085,2)),"0"&amp;VALUE(LEFT($E3085,2))),Sheet1!$E:$E,Sheet1!$F:$F)&amp;"所在の"&amp;$D3085,IF(OR($B3085=1,$B3085=2),$D3085&amp;$C3085,IF($B3085=3,$D3085&amp;"学校",IF($B3085=6,_xlfn.TEXTBEFORE($D3085,"高専")&amp;$C3085,IF($B3085=8,$C3085&amp;"（"&amp;$D3085&amp;"）",IF($B3085=9,$D3085,""))))))</f>
        <v>三島北高等学校</v>
      </c>
    </row>
    <row r="3086" spans="1:8">
      <c r="A3086" s="4">
        <v>2</v>
      </c>
      <c r="B3086" s="7">
        <v>1</v>
      </c>
      <c r="C3086" s="7" t="str">
        <f t="shared" si="96"/>
        <v>高等学校</v>
      </c>
      <c r="D3086" s="7" t="s">
        <v>5664</v>
      </c>
      <c r="E3086" s="8" t="s">
        <v>5665</v>
      </c>
      <c r="F3086" s="4" t="str">
        <f>IFERROR(IF(VALUE(LEFT($E3086,5))&gt;50000,"",_xlfn.XLOOKUP(IF(VALUE(LEFT($E3086,2))&gt;9,VALUE(LEFT($E3086,2)),"0"&amp;VALUE(LEFT($E3086,2))),Sheet1!$E:$E,Sheet1!$F:$F)),"")</f>
        <v>静岡県</v>
      </c>
      <c r="G3086" s="4" t="str">
        <f t="shared" si="97"/>
        <v>公立</v>
      </c>
      <c r="H3086" s="7" t="str">
        <f>IF($D3086="上記以外の高等学校等",_xlfn.XLOOKUP(IF(VALUE(LEFT($E3086,2))&gt;10,VALUE(LEFT($E3086,2)),"0"&amp;VALUE(LEFT($E3086,2))),Sheet1!$E:$E,Sheet1!$F:$F)&amp;"所在の"&amp;$D3086,IF(OR($B3086=1,$B3086=2),$D3086&amp;$C3086,IF($B3086=3,$D3086&amp;"学校",IF($B3086=6,_xlfn.TEXTBEFORE($D3086,"高専")&amp;$C3086,IF($B3086=8,$C3086&amp;"（"&amp;$D3086&amp;"）",IF($B3086=9,$D3086,""))))))</f>
        <v>御殿場高等学校</v>
      </c>
    </row>
    <row r="3087" spans="1:8">
      <c r="A3087" s="4">
        <v>2</v>
      </c>
      <c r="B3087" s="7">
        <v>1</v>
      </c>
      <c r="C3087" s="7" t="str">
        <f t="shared" si="96"/>
        <v>高等学校</v>
      </c>
      <c r="D3087" s="7" t="s">
        <v>5662</v>
      </c>
      <c r="E3087" s="8" t="s">
        <v>5663</v>
      </c>
      <c r="F3087" s="4" t="str">
        <f>IFERROR(IF(VALUE(LEFT($E3087,5))&gt;50000,"",_xlfn.XLOOKUP(IF(VALUE(LEFT($E3087,2))&gt;9,VALUE(LEFT($E3087,2)),"0"&amp;VALUE(LEFT($E3087,2))),Sheet1!$E:$E,Sheet1!$F:$F)),"")</f>
        <v>静岡県</v>
      </c>
      <c r="G3087" s="4" t="str">
        <f t="shared" si="97"/>
        <v>公立</v>
      </c>
      <c r="H3087" s="7" t="str">
        <f>IF($D3087="上記以外の高等学校等",_xlfn.XLOOKUP(IF(VALUE(LEFT($E3087,2))&gt;10,VALUE(LEFT($E3087,2)),"0"&amp;VALUE(LEFT($E3087,2))),Sheet1!$E:$E,Sheet1!$F:$F)&amp;"所在の"&amp;$D3087,IF(OR($B3087=1,$B3087=2),$D3087&amp;$C3087,IF($B3087=3,$D3087&amp;"学校",IF($B3087=6,_xlfn.TEXTBEFORE($D3087,"高専")&amp;$C3087,IF($B3087=8,$C3087&amp;"（"&amp;$D3087&amp;"）",IF($B3087=9,$D3087,""))))))</f>
        <v>御殿場南高等学校</v>
      </c>
    </row>
    <row r="3088" spans="1:8">
      <c r="A3088" s="4">
        <v>2</v>
      </c>
      <c r="B3088" s="7">
        <v>1</v>
      </c>
      <c r="C3088" s="7" t="str">
        <f t="shared" si="96"/>
        <v>高等学校</v>
      </c>
      <c r="D3088" s="7" t="s">
        <v>5660</v>
      </c>
      <c r="E3088" s="8" t="s">
        <v>5661</v>
      </c>
      <c r="F3088" s="4" t="str">
        <f>IFERROR(IF(VALUE(LEFT($E3088,5))&gt;50000,"",_xlfn.XLOOKUP(IF(VALUE(LEFT($E3088,2))&gt;9,VALUE(LEFT($E3088,2)),"0"&amp;VALUE(LEFT($E3088,2))),Sheet1!$E:$E,Sheet1!$F:$F)),"")</f>
        <v>静岡県</v>
      </c>
      <c r="G3088" s="4" t="str">
        <f t="shared" si="97"/>
        <v>公立</v>
      </c>
      <c r="H3088" s="7" t="str">
        <f>IF($D3088="上記以外の高等学校等",_xlfn.XLOOKUP(IF(VALUE(LEFT($E3088,2))&gt;10,VALUE(LEFT($E3088,2)),"0"&amp;VALUE(LEFT($E3088,2))),Sheet1!$E:$E,Sheet1!$F:$F)&amp;"所在の"&amp;$D3088,IF(OR($B3088=1,$B3088=2),$D3088&amp;$C3088,IF($B3088=3,$D3088&amp;"学校",IF($B3088=6,_xlfn.TEXTBEFORE($D3088,"高専")&amp;$C3088,IF($B3088=8,$C3088&amp;"（"&amp;$D3088&amp;"）",IF($B3088=9,$D3088,""))))))</f>
        <v>裾野高等学校</v>
      </c>
    </row>
    <row r="3089" spans="1:8">
      <c r="A3089" s="4">
        <v>2</v>
      </c>
      <c r="B3089" s="7">
        <v>1</v>
      </c>
      <c r="C3089" s="7" t="str">
        <f t="shared" si="96"/>
        <v>高等学校</v>
      </c>
      <c r="D3089" s="7" t="s">
        <v>5658</v>
      </c>
      <c r="E3089" s="8" t="s">
        <v>5659</v>
      </c>
      <c r="F3089" s="4" t="str">
        <f>IFERROR(IF(VALUE(LEFT($E3089,5))&gt;50000,"",_xlfn.XLOOKUP(IF(VALUE(LEFT($E3089,2))&gt;9,VALUE(LEFT($E3089,2)),"0"&amp;VALUE(LEFT($E3089,2))),Sheet1!$E:$E,Sheet1!$F:$F)),"")</f>
        <v>静岡県</v>
      </c>
      <c r="G3089" s="4" t="str">
        <f t="shared" si="97"/>
        <v>公立</v>
      </c>
      <c r="H3089" s="7" t="str">
        <f>IF($D3089="上記以外の高等学校等",_xlfn.XLOOKUP(IF(VALUE(LEFT($E3089,2))&gt;10,VALUE(LEFT($E3089,2)),"0"&amp;VALUE(LEFT($E3089,2))),Sheet1!$E:$E,Sheet1!$F:$F)&amp;"所在の"&amp;$D3089,IF(OR($B3089=1,$B3089=2),$D3089&amp;$C3089,IF($B3089=3,$D3089&amp;"学校",IF($B3089=6,_xlfn.TEXTBEFORE($D3089,"高専")&amp;$C3089,IF($B3089=8,$C3089&amp;"（"&amp;$D3089&amp;"）",IF($B3089=9,$D3089,""))))))</f>
        <v>沼津東高等学校</v>
      </c>
    </row>
    <row r="3090" spans="1:8">
      <c r="A3090" s="4">
        <v>2</v>
      </c>
      <c r="B3090" s="7">
        <v>1</v>
      </c>
      <c r="C3090" s="7" t="str">
        <f t="shared" si="96"/>
        <v>高等学校</v>
      </c>
      <c r="D3090" s="7" t="s">
        <v>5656</v>
      </c>
      <c r="E3090" s="8" t="s">
        <v>5657</v>
      </c>
      <c r="F3090" s="4" t="str">
        <f>IFERROR(IF(VALUE(LEFT($E3090,5))&gt;50000,"",_xlfn.XLOOKUP(IF(VALUE(LEFT($E3090,2))&gt;9,VALUE(LEFT($E3090,2)),"0"&amp;VALUE(LEFT($E3090,2))),Sheet1!$E:$E,Sheet1!$F:$F)),"")</f>
        <v>静岡県</v>
      </c>
      <c r="G3090" s="4" t="str">
        <f t="shared" si="97"/>
        <v>公立</v>
      </c>
      <c r="H3090" s="7" t="str">
        <f>IF($D3090="上記以外の高等学校等",_xlfn.XLOOKUP(IF(VALUE(LEFT($E3090,2))&gt;10,VALUE(LEFT($E3090,2)),"0"&amp;VALUE(LEFT($E3090,2))),Sheet1!$E:$E,Sheet1!$F:$F)&amp;"所在の"&amp;$D3090,IF(OR($B3090=1,$B3090=2),$D3090&amp;$C3090,IF($B3090=3,$D3090&amp;"学校",IF($B3090=6,_xlfn.TEXTBEFORE($D3090,"高専")&amp;$C3090,IF($B3090=8,$C3090&amp;"（"&amp;$D3090&amp;"）",IF($B3090=9,$D3090,""))))))</f>
        <v>沼津西高等学校</v>
      </c>
    </row>
    <row r="3091" spans="1:8">
      <c r="A3091" s="4">
        <v>2</v>
      </c>
      <c r="B3091" s="7">
        <v>1</v>
      </c>
      <c r="C3091" s="7" t="str">
        <f t="shared" si="96"/>
        <v>高等学校</v>
      </c>
      <c r="D3091" s="7" t="s">
        <v>5654</v>
      </c>
      <c r="E3091" s="8" t="s">
        <v>5655</v>
      </c>
      <c r="F3091" s="4" t="str">
        <f>IFERROR(IF(VALUE(LEFT($E3091,5))&gt;50000,"",_xlfn.XLOOKUP(IF(VALUE(LEFT($E3091,2))&gt;9,VALUE(LEFT($E3091,2)),"0"&amp;VALUE(LEFT($E3091,2))),Sheet1!$E:$E,Sheet1!$F:$F)),"")</f>
        <v>静岡県</v>
      </c>
      <c r="G3091" s="4" t="str">
        <f t="shared" si="97"/>
        <v>公立</v>
      </c>
      <c r="H3091" s="7" t="str">
        <f>IF($D3091="上記以外の高等学校等",_xlfn.XLOOKUP(IF(VALUE(LEFT($E3091,2))&gt;10,VALUE(LEFT($E3091,2)),"0"&amp;VALUE(LEFT($E3091,2))),Sheet1!$E:$E,Sheet1!$F:$F)&amp;"所在の"&amp;$D3091,IF(OR($B3091=1,$B3091=2),$D3091&amp;$C3091,IF($B3091=3,$D3091&amp;"学校",IF($B3091=6,_xlfn.TEXTBEFORE($D3091,"高専")&amp;$C3091,IF($B3091=8,$C3091&amp;"（"&amp;$D3091&amp;"）",IF($B3091=9,$D3091,""))))))</f>
        <v>沼津城北高等学校</v>
      </c>
    </row>
    <row r="3092" spans="1:8">
      <c r="A3092" s="4">
        <v>2</v>
      </c>
      <c r="B3092" s="7">
        <v>1</v>
      </c>
      <c r="C3092" s="7" t="str">
        <f t="shared" si="96"/>
        <v>高等学校</v>
      </c>
      <c r="D3092" s="7" t="s">
        <v>5652</v>
      </c>
      <c r="E3092" s="8" t="s">
        <v>5653</v>
      </c>
      <c r="F3092" s="4" t="str">
        <f>IFERROR(IF(VALUE(LEFT($E3092,5))&gt;50000,"",_xlfn.XLOOKUP(IF(VALUE(LEFT($E3092,2))&gt;9,VALUE(LEFT($E3092,2)),"0"&amp;VALUE(LEFT($E3092,2))),Sheet1!$E:$E,Sheet1!$F:$F)),"")</f>
        <v>静岡県</v>
      </c>
      <c r="G3092" s="4" t="str">
        <f t="shared" si="97"/>
        <v>公立</v>
      </c>
      <c r="H3092" s="7" t="str">
        <f>IF($D3092="上記以外の高等学校等",_xlfn.XLOOKUP(IF(VALUE(LEFT($E3092,2))&gt;10,VALUE(LEFT($E3092,2)),"0"&amp;VALUE(LEFT($E3092,2))),Sheet1!$E:$E,Sheet1!$F:$F)&amp;"所在の"&amp;$D3092,IF(OR($B3092=1,$B3092=2),$D3092&amp;$C3092,IF($B3092=3,$D3092&amp;"学校",IF($B3092=6,_xlfn.TEXTBEFORE($D3092,"高専")&amp;$C3092,IF($B3092=8,$C3092&amp;"（"&amp;$D3092&amp;"）",IF($B3092=9,$D3092,""))))))</f>
        <v>沼津工業高等学校</v>
      </c>
    </row>
    <row r="3093" spans="1:8">
      <c r="A3093" s="4">
        <v>2</v>
      </c>
      <c r="B3093" s="7">
        <v>1</v>
      </c>
      <c r="C3093" s="7" t="str">
        <f t="shared" si="96"/>
        <v>高等学校</v>
      </c>
      <c r="D3093" s="7" t="s">
        <v>5650</v>
      </c>
      <c r="E3093" s="8" t="s">
        <v>5651</v>
      </c>
      <c r="F3093" s="4" t="str">
        <f>IFERROR(IF(VALUE(LEFT($E3093,5))&gt;50000,"",_xlfn.XLOOKUP(IF(VALUE(LEFT($E3093,2))&gt;9,VALUE(LEFT($E3093,2)),"0"&amp;VALUE(LEFT($E3093,2))),Sheet1!$E:$E,Sheet1!$F:$F)),"")</f>
        <v>静岡県</v>
      </c>
      <c r="G3093" s="4" t="str">
        <f t="shared" si="97"/>
        <v>公立</v>
      </c>
      <c r="H3093" s="7" t="str">
        <f>IF($D3093="上記以外の高等学校等",_xlfn.XLOOKUP(IF(VALUE(LEFT($E3093,2))&gt;10,VALUE(LEFT($E3093,2)),"0"&amp;VALUE(LEFT($E3093,2))),Sheet1!$E:$E,Sheet1!$F:$F)&amp;"所在の"&amp;$D3093,IF(OR($B3093=1,$B3093=2),$D3093&amp;$C3093,IF($B3093=3,$D3093&amp;"学校",IF($B3093=6,_xlfn.TEXTBEFORE($D3093,"高専")&amp;$C3093,IF($B3093=8,$C3093&amp;"（"&amp;$D3093&amp;"）",IF($B3093=9,$D3093,""))))))</f>
        <v>沼津商業高等学校</v>
      </c>
    </row>
    <row r="3094" spans="1:8">
      <c r="A3094" s="4">
        <v>2</v>
      </c>
      <c r="B3094" s="7">
        <v>1</v>
      </c>
      <c r="C3094" s="7" t="str">
        <f t="shared" si="96"/>
        <v>高等学校</v>
      </c>
      <c r="D3094" s="7" t="s">
        <v>5648</v>
      </c>
      <c r="E3094" s="8" t="s">
        <v>5649</v>
      </c>
      <c r="F3094" s="4" t="str">
        <f>IFERROR(IF(VALUE(LEFT($E3094,5))&gt;50000,"",_xlfn.XLOOKUP(IF(VALUE(LEFT($E3094,2))&gt;9,VALUE(LEFT($E3094,2)),"0"&amp;VALUE(LEFT($E3094,2))),Sheet1!$E:$E,Sheet1!$F:$F)),"")</f>
        <v>静岡県</v>
      </c>
      <c r="G3094" s="4" t="str">
        <f t="shared" si="97"/>
        <v>公立</v>
      </c>
      <c r="H3094" s="7" t="str">
        <f>IF($D3094="上記以外の高等学校等",_xlfn.XLOOKUP(IF(VALUE(LEFT($E3094,2))&gt;10,VALUE(LEFT($E3094,2)),"0"&amp;VALUE(LEFT($E3094,2))),Sheet1!$E:$E,Sheet1!$F:$F)&amp;"所在の"&amp;$D3094,IF(OR($B3094=1,$B3094=2),$D3094&amp;$C3094,IF($B3094=3,$D3094&amp;"学校",IF($B3094=6,_xlfn.TEXTBEFORE($D3094,"高専")&amp;$C3094,IF($B3094=8,$C3094&amp;"（"&amp;$D3094&amp;"）",IF($B3094=9,$D3094,""))))))</f>
        <v>吉原高等学校</v>
      </c>
    </row>
    <row r="3095" spans="1:8">
      <c r="A3095" s="4">
        <v>2</v>
      </c>
      <c r="B3095" s="7">
        <v>1</v>
      </c>
      <c r="C3095" s="7" t="str">
        <f t="shared" si="96"/>
        <v>高等学校</v>
      </c>
      <c r="D3095" s="7" t="s">
        <v>5646</v>
      </c>
      <c r="E3095" s="8" t="s">
        <v>5647</v>
      </c>
      <c r="F3095" s="4" t="str">
        <f>IFERROR(IF(VALUE(LEFT($E3095,5))&gt;50000,"",_xlfn.XLOOKUP(IF(VALUE(LEFT($E3095,2))&gt;9,VALUE(LEFT($E3095,2)),"0"&amp;VALUE(LEFT($E3095,2))),Sheet1!$E:$E,Sheet1!$F:$F)),"")</f>
        <v>静岡県</v>
      </c>
      <c r="G3095" s="4" t="str">
        <f t="shared" si="97"/>
        <v>公立</v>
      </c>
      <c r="H3095" s="7" t="str">
        <f>IF($D3095="上記以外の高等学校等",_xlfn.XLOOKUP(IF(VALUE(LEFT($E3095,2))&gt;10,VALUE(LEFT($E3095,2)),"0"&amp;VALUE(LEFT($E3095,2))),Sheet1!$E:$E,Sheet1!$F:$F)&amp;"所在の"&amp;$D3095,IF(OR($B3095=1,$B3095=2),$D3095&amp;$C3095,IF($B3095=3,$D3095&amp;"学校",IF($B3095=6,_xlfn.TEXTBEFORE($D3095,"高専")&amp;$C3095,IF($B3095=8,$C3095&amp;"（"&amp;$D3095&amp;"）",IF($B3095=9,$D3095,""))))))</f>
        <v>吉原工業高等学校</v>
      </c>
    </row>
    <row r="3096" spans="1:8">
      <c r="A3096" s="4">
        <v>2</v>
      </c>
      <c r="B3096" s="7">
        <v>1</v>
      </c>
      <c r="C3096" s="7" t="str">
        <f t="shared" si="96"/>
        <v>高等学校</v>
      </c>
      <c r="D3096" s="7" t="s">
        <v>5644</v>
      </c>
      <c r="E3096" s="8" t="s">
        <v>5645</v>
      </c>
      <c r="F3096" s="4" t="str">
        <f>IFERROR(IF(VALUE(LEFT($E3096,5))&gt;50000,"",_xlfn.XLOOKUP(IF(VALUE(LEFT($E3096,2))&gt;9,VALUE(LEFT($E3096,2)),"0"&amp;VALUE(LEFT($E3096,2))),Sheet1!$E:$E,Sheet1!$F:$F)),"")</f>
        <v>静岡県</v>
      </c>
      <c r="G3096" s="4" t="str">
        <f t="shared" si="97"/>
        <v>公立</v>
      </c>
      <c r="H3096" s="7" t="str">
        <f>IF($D3096="上記以外の高等学校等",_xlfn.XLOOKUP(IF(VALUE(LEFT($E3096,2))&gt;10,VALUE(LEFT($E3096,2)),"0"&amp;VALUE(LEFT($E3096,2))),Sheet1!$E:$E,Sheet1!$F:$F)&amp;"所在の"&amp;$D3096,IF(OR($B3096=1,$B3096=2),$D3096&amp;$C3096,IF($B3096=3,$D3096&amp;"学校",IF($B3096=6,_xlfn.TEXTBEFORE($D3096,"高専")&amp;$C3096,IF($B3096=8,$C3096&amp;"（"&amp;$D3096&amp;"）",IF($B3096=9,$D3096,""))))))</f>
        <v>富士高等学校</v>
      </c>
    </row>
    <row r="3097" spans="1:8">
      <c r="A3097" s="4">
        <v>2</v>
      </c>
      <c r="B3097" s="7">
        <v>1</v>
      </c>
      <c r="C3097" s="7" t="str">
        <f t="shared" si="96"/>
        <v>高等学校</v>
      </c>
      <c r="D3097" s="7" t="s">
        <v>5642</v>
      </c>
      <c r="E3097" s="8" t="s">
        <v>5643</v>
      </c>
      <c r="F3097" s="4" t="str">
        <f>IFERROR(IF(VALUE(LEFT($E3097,5))&gt;50000,"",_xlfn.XLOOKUP(IF(VALUE(LEFT($E3097,2))&gt;9,VALUE(LEFT($E3097,2)),"0"&amp;VALUE(LEFT($E3097,2))),Sheet1!$E:$E,Sheet1!$F:$F)),"")</f>
        <v>静岡県</v>
      </c>
      <c r="G3097" s="4" t="str">
        <f t="shared" si="97"/>
        <v>公立</v>
      </c>
      <c r="H3097" s="7" t="str">
        <f>IF($D3097="上記以外の高等学校等",_xlfn.XLOOKUP(IF(VALUE(LEFT($E3097,2))&gt;10,VALUE(LEFT($E3097,2)),"0"&amp;VALUE(LEFT($E3097,2))),Sheet1!$E:$E,Sheet1!$F:$F)&amp;"所在の"&amp;$D3097,IF(OR($B3097=1,$B3097=2),$D3097&amp;$C3097,IF($B3097=3,$D3097&amp;"学校",IF($B3097=6,_xlfn.TEXTBEFORE($D3097,"高専")&amp;$C3097,IF($B3097=8,$C3097&amp;"（"&amp;$D3097&amp;"）",IF($B3097=9,$D3097,""))))))</f>
        <v>富士宮東高等学校</v>
      </c>
    </row>
    <row r="3098" spans="1:8">
      <c r="A3098" s="4">
        <v>2</v>
      </c>
      <c r="B3098" s="7">
        <v>1</v>
      </c>
      <c r="C3098" s="7" t="str">
        <f t="shared" si="96"/>
        <v>高等学校</v>
      </c>
      <c r="D3098" s="7" t="s">
        <v>5640</v>
      </c>
      <c r="E3098" s="8" t="s">
        <v>5641</v>
      </c>
      <c r="F3098" s="4" t="str">
        <f>IFERROR(IF(VALUE(LEFT($E3098,5))&gt;50000,"",_xlfn.XLOOKUP(IF(VALUE(LEFT($E3098,2))&gt;9,VALUE(LEFT($E3098,2)),"0"&amp;VALUE(LEFT($E3098,2))),Sheet1!$E:$E,Sheet1!$F:$F)),"")</f>
        <v>静岡県</v>
      </c>
      <c r="G3098" s="4" t="str">
        <f t="shared" si="97"/>
        <v>公立</v>
      </c>
      <c r="H3098" s="7" t="str">
        <f>IF($D3098="上記以外の高等学校等",_xlfn.XLOOKUP(IF(VALUE(LEFT($E3098,2))&gt;10,VALUE(LEFT($E3098,2)),"0"&amp;VALUE(LEFT($E3098,2))),Sheet1!$E:$E,Sheet1!$F:$F)&amp;"所在の"&amp;$D3098,IF(OR($B3098=1,$B3098=2),$D3098&amp;$C3098,IF($B3098=3,$D3098&amp;"学校",IF($B3098=6,_xlfn.TEXTBEFORE($D3098,"高専")&amp;$C3098,IF($B3098=8,$C3098&amp;"（"&amp;$D3098&amp;"）",IF($B3098=9,$D3098,""))))))</f>
        <v>富士宮北高等学校</v>
      </c>
    </row>
    <row r="3099" spans="1:8">
      <c r="A3099" s="4">
        <v>2</v>
      </c>
      <c r="B3099" s="7">
        <v>1</v>
      </c>
      <c r="C3099" s="7" t="str">
        <f t="shared" si="96"/>
        <v>高等学校</v>
      </c>
      <c r="D3099" s="7" t="s">
        <v>5638</v>
      </c>
      <c r="E3099" s="8" t="s">
        <v>5639</v>
      </c>
      <c r="F3099" s="4" t="str">
        <f>IFERROR(IF(VALUE(LEFT($E3099,5))&gt;50000,"",_xlfn.XLOOKUP(IF(VALUE(LEFT($E3099,2))&gt;9,VALUE(LEFT($E3099,2)),"0"&amp;VALUE(LEFT($E3099,2))),Sheet1!$E:$E,Sheet1!$F:$F)),"")</f>
        <v>静岡県</v>
      </c>
      <c r="G3099" s="4" t="str">
        <f t="shared" si="97"/>
        <v>公立</v>
      </c>
      <c r="H3099" s="7" t="str">
        <f>IF($D3099="上記以外の高等学校等",_xlfn.XLOOKUP(IF(VALUE(LEFT($E3099,2))&gt;10,VALUE(LEFT($E3099,2)),"0"&amp;VALUE(LEFT($E3099,2))),Sheet1!$E:$E,Sheet1!$F:$F)&amp;"所在の"&amp;$D3099,IF(OR($B3099=1,$B3099=2),$D3099&amp;$C3099,IF($B3099=3,$D3099&amp;"学校",IF($B3099=6,_xlfn.TEXTBEFORE($D3099,"高専")&amp;$C3099,IF($B3099=8,$C3099&amp;"（"&amp;$D3099&amp;"）",IF($B3099=9,$D3099,""))))))</f>
        <v>富岳館高等学校</v>
      </c>
    </row>
    <row r="3100" spans="1:8">
      <c r="A3100" s="4">
        <v>2</v>
      </c>
      <c r="B3100" s="7">
        <v>1</v>
      </c>
      <c r="C3100" s="7" t="str">
        <f t="shared" si="96"/>
        <v>高等学校</v>
      </c>
      <c r="D3100" s="7" t="s">
        <v>5636</v>
      </c>
      <c r="E3100" s="8" t="s">
        <v>5637</v>
      </c>
      <c r="F3100" s="4" t="str">
        <f>IFERROR(IF(VALUE(LEFT($E3100,5))&gt;50000,"",_xlfn.XLOOKUP(IF(VALUE(LEFT($E3100,2))&gt;9,VALUE(LEFT($E3100,2)),"0"&amp;VALUE(LEFT($E3100,2))),Sheet1!$E:$E,Sheet1!$F:$F)),"")</f>
        <v>静岡県</v>
      </c>
      <c r="G3100" s="4" t="str">
        <f t="shared" si="97"/>
        <v>公立</v>
      </c>
      <c r="H3100" s="7" t="str">
        <f>IF($D3100="上記以外の高等学校等",_xlfn.XLOOKUP(IF(VALUE(LEFT($E3100,2))&gt;10,VALUE(LEFT($E3100,2)),"0"&amp;VALUE(LEFT($E3100,2))),Sheet1!$E:$E,Sheet1!$F:$F)&amp;"所在の"&amp;$D3100,IF(OR($B3100=1,$B3100=2),$D3100&amp;$C3100,IF($B3100=3,$D3100&amp;"学校",IF($B3100=6,_xlfn.TEXTBEFORE($D3100,"高専")&amp;$C3100,IF($B3100=8,$C3100&amp;"（"&amp;$D3100&amp;"）",IF($B3100=9,$D3100,""))))))</f>
        <v>清水東高等学校</v>
      </c>
    </row>
    <row r="3101" spans="1:8">
      <c r="A3101" s="4">
        <v>2</v>
      </c>
      <c r="B3101" s="7">
        <v>1</v>
      </c>
      <c r="C3101" s="7" t="str">
        <f t="shared" si="96"/>
        <v>高等学校</v>
      </c>
      <c r="D3101" s="7" t="s">
        <v>5634</v>
      </c>
      <c r="E3101" s="8" t="s">
        <v>5635</v>
      </c>
      <c r="F3101" s="4" t="str">
        <f>IFERROR(IF(VALUE(LEFT($E3101,5))&gt;50000,"",_xlfn.XLOOKUP(IF(VALUE(LEFT($E3101,2))&gt;9,VALUE(LEFT($E3101,2)),"0"&amp;VALUE(LEFT($E3101,2))),Sheet1!$E:$E,Sheet1!$F:$F)),"")</f>
        <v>静岡県</v>
      </c>
      <c r="G3101" s="4" t="str">
        <f t="shared" si="97"/>
        <v>公立</v>
      </c>
      <c r="H3101" s="7" t="str">
        <f>IF($D3101="上記以外の高等学校等",_xlfn.XLOOKUP(IF(VALUE(LEFT($E3101,2))&gt;10,VALUE(LEFT($E3101,2)),"0"&amp;VALUE(LEFT($E3101,2))),Sheet1!$E:$E,Sheet1!$F:$F)&amp;"所在の"&amp;$D3101,IF(OR($B3101=1,$B3101=2),$D3101&amp;$C3101,IF($B3101=3,$D3101&amp;"学校",IF($B3101=6,_xlfn.TEXTBEFORE($D3101,"高専")&amp;$C3101,IF($B3101=8,$C3101&amp;"（"&amp;$D3101&amp;"）",IF($B3101=9,$D3101,""))))))</f>
        <v>清水西高等学校</v>
      </c>
    </row>
    <row r="3102" spans="1:8">
      <c r="A3102" s="4">
        <v>2</v>
      </c>
      <c r="B3102" s="7">
        <v>1</v>
      </c>
      <c r="C3102" s="7" t="str">
        <f t="shared" si="96"/>
        <v>高等学校</v>
      </c>
      <c r="D3102" s="7" t="s">
        <v>5632</v>
      </c>
      <c r="E3102" s="8" t="s">
        <v>5633</v>
      </c>
      <c r="F3102" s="4" t="str">
        <f>IFERROR(IF(VALUE(LEFT($E3102,5))&gt;50000,"",_xlfn.XLOOKUP(IF(VALUE(LEFT($E3102,2))&gt;9,VALUE(LEFT($E3102,2)),"0"&amp;VALUE(LEFT($E3102,2))),Sheet1!$E:$E,Sheet1!$F:$F)),"")</f>
        <v>静岡県</v>
      </c>
      <c r="G3102" s="4" t="str">
        <f t="shared" si="97"/>
        <v>公立</v>
      </c>
      <c r="H3102" s="7" t="str">
        <f>IF($D3102="上記以外の高等学校等",_xlfn.XLOOKUP(IF(VALUE(LEFT($E3102,2))&gt;10,VALUE(LEFT($E3102,2)),"0"&amp;VALUE(LEFT($E3102,2))),Sheet1!$E:$E,Sheet1!$F:$F)&amp;"所在の"&amp;$D3102,IF(OR($B3102=1,$B3102=2),$D3102&amp;$C3102,IF($B3102=3,$D3102&amp;"学校",IF($B3102=6,_xlfn.TEXTBEFORE($D3102,"高専")&amp;$C3102,IF($B3102=8,$C3102&amp;"（"&amp;$D3102&amp;"）",IF($B3102=9,$D3102,""))))))</f>
        <v>清水南高等学校</v>
      </c>
    </row>
    <row r="3103" spans="1:8">
      <c r="A3103" s="4">
        <v>2</v>
      </c>
      <c r="B3103" s="7">
        <v>1</v>
      </c>
      <c r="C3103" s="7" t="str">
        <f t="shared" si="96"/>
        <v>高等学校</v>
      </c>
      <c r="D3103" s="7" t="s">
        <v>5630</v>
      </c>
      <c r="E3103" s="8" t="s">
        <v>5631</v>
      </c>
      <c r="F3103" s="4" t="str">
        <f>IFERROR(IF(VALUE(LEFT($E3103,5))&gt;50000,"",_xlfn.XLOOKUP(IF(VALUE(LEFT($E3103,2))&gt;9,VALUE(LEFT($E3103,2)),"0"&amp;VALUE(LEFT($E3103,2))),Sheet1!$E:$E,Sheet1!$F:$F)),"")</f>
        <v>静岡県</v>
      </c>
      <c r="G3103" s="4" t="str">
        <f t="shared" si="97"/>
        <v>公立</v>
      </c>
      <c r="H3103" s="7" t="str">
        <f>IF($D3103="上記以外の高等学校等",_xlfn.XLOOKUP(IF(VALUE(LEFT($E3103,2))&gt;10,VALUE(LEFT($E3103,2)),"0"&amp;VALUE(LEFT($E3103,2))),Sheet1!$E:$E,Sheet1!$F:$F)&amp;"所在の"&amp;$D3103,IF(OR($B3103=1,$B3103=2),$D3103&amp;$C3103,IF($B3103=3,$D3103&amp;"学校",IF($B3103=6,_xlfn.TEXTBEFORE($D3103,"高専")&amp;$C3103,IF($B3103=8,$C3103&amp;"（"&amp;$D3103&amp;"）",IF($B3103=9,$D3103,""))))))</f>
        <v>静岡高等学校</v>
      </c>
    </row>
    <row r="3104" spans="1:8">
      <c r="A3104" s="4">
        <v>2</v>
      </c>
      <c r="B3104" s="7">
        <v>1</v>
      </c>
      <c r="C3104" s="7" t="str">
        <f t="shared" si="96"/>
        <v>高等学校</v>
      </c>
      <c r="D3104" s="7" t="s">
        <v>5628</v>
      </c>
      <c r="E3104" s="8" t="s">
        <v>5629</v>
      </c>
      <c r="F3104" s="4" t="str">
        <f>IFERROR(IF(VALUE(LEFT($E3104,5))&gt;50000,"",_xlfn.XLOOKUP(IF(VALUE(LEFT($E3104,2))&gt;9,VALUE(LEFT($E3104,2)),"0"&amp;VALUE(LEFT($E3104,2))),Sheet1!$E:$E,Sheet1!$F:$F)),"")</f>
        <v>静岡県</v>
      </c>
      <c r="G3104" s="4" t="str">
        <f t="shared" si="97"/>
        <v>公立</v>
      </c>
      <c r="H3104" s="7" t="str">
        <f>IF($D3104="上記以外の高等学校等",_xlfn.XLOOKUP(IF(VALUE(LEFT($E3104,2))&gt;10,VALUE(LEFT($E3104,2)),"0"&amp;VALUE(LEFT($E3104,2))),Sheet1!$E:$E,Sheet1!$F:$F)&amp;"所在の"&amp;$D3104,IF(OR($B3104=1,$B3104=2),$D3104&amp;$C3104,IF($B3104=3,$D3104&amp;"学校",IF($B3104=6,_xlfn.TEXTBEFORE($D3104,"高専")&amp;$C3104,IF($B3104=8,$C3104&amp;"（"&amp;$D3104&amp;"）",IF($B3104=9,$D3104,""))))))</f>
        <v>静岡城北高等学校</v>
      </c>
    </row>
    <row r="3105" spans="1:8">
      <c r="A3105" s="4">
        <v>2</v>
      </c>
      <c r="B3105" s="7">
        <v>1</v>
      </c>
      <c r="C3105" s="7" t="str">
        <f t="shared" si="96"/>
        <v>高等学校</v>
      </c>
      <c r="D3105" s="7" t="s">
        <v>5626</v>
      </c>
      <c r="E3105" s="8" t="s">
        <v>5627</v>
      </c>
      <c r="F3105" s="4" t="str">
        <f>IFERROR(IF(VALUE(LEFT($E3105,5))&gt;50000,"",_xlfn.XLOOKUP(IF(VALUE(LEFT($E3105,2))&gt;9,VALUE(LEFT($E3105,2)),"0"&amp;VALUE(LEFT($E3105,2))),Sheet1!$E:$E,Sheet1!$F:$F)),"")</f>
        <v>静岡県</v>
      </c>
      <c r="G3105" s="4" t="str">
        <f t="shared" si="97"/>
        <v>公立</v>
      </c>
      <c r="H3105" s="7" t="str">
        <f>IF($D3105="上記以外の高等学校等",_xlfn.XLOOKUP(IF(VALUE(LEFT($E3105,2))&gt;10,VALUE(LEFT($E3105,2)),"0"&amp;VALUE(LEFT($E3105,2))),Sheet1!$E:$E,Sheet1!$F:$F)&amp;"所在の"&amp;$D3105,IF(OR($B3105=1,$B3105=2),$D3105&amp;$C3105,IF($B3105=3,$D3105&amp;"学校",IF($B3105=6,_xlfn.TEXTBEFORE($D3105,"高専")&amp;$C3105,IF($B3105=8,$C3105&amp;"（"&amp;$D3105&amp;"）",IF($B3105=9,$D3105,""))))))</f>
        <v>静岡東高等学校</v>
      </c>
    </row>
    <row r="3106" spans="1:8">
      <c r="A3106" s="4">
        <v>2</v>
      </c>
      <c r="B3106" s="7">
        <v>1</v>
      </c>
      <c r="C3106" s="7" t="str">
        <f t="shared" si="96"/>
        <v>高等学校</v>
      </c>
      <c r="D3106" s="7" t="s">
        <v>5624</v>
      </c>
      <c r="E3106" s="8" t="s">
        <v>5625</v>
      </c>
      <c r="F3106" s="4" t="str">
        <f>IFERROR(IF(VALUE(LEFT($E3106,5))&gt;50000,"",_xlfn.XLOOKUP(IF(VALUE(LEFT($E3106,2))&gt;9,VALUE(LEFT($E3106,2)),"0"&amp;VALUE(LEFT($E3106,2))),Sheet1!$E:$E,Sheet1!$F:$F)),"")</f>
        <v>静岡県</v>
      </c>
      <c r="G3106" s="4" t="str">
        <f t="shared" si="97"/>
        <v>公立</v>
      </c>
      <c r="H3106" s="7" t="str">
        <f>IF($D3106="上記以外の高等学校等",_xlfn.XLOOKUP(IF(VALUE(LEFT($E3106,2))&gt;10,VALUE(LEFT($E3106,2)),"0"&amp;VALUE(LEFT($E3106,2))),Sheet1!$E:$E,Sheet1!$F:$F)&amp;"所在の"&amp;$D3106,IF(OR($B3106=1,$B3106=2),$D3106&amp;$C3106,IF($B3106=3,$D3106&amp;"学校",IF($B3106=6,_xlfn.TEXTBEFORE($D3106,"高専")&amp;$C3106,IF($B3106=8,$C3106&amp;"（"&amp;$D3106&amp;"）",IF($B3106=9,$D3106,""))))))</f>
        <v>静岡農業高等学校</v>
      </c>
    </row>
    <row r="3107" spans="1:8">
      <c r="A3107" s="4">
        <v>2</v>
      </c>
      <c r="B3107" s="7">
        <v>1</v>
      </c>
      <c r="C3107" s="7" t="str">
        <f t="shared" si="96"/>
        <v>高等学校</v>
      </c>
      <c r="D3107" s="7" t="s">
        <v>5622</v>
      </c>
      <c r="E3107" s="8" t="s">
        <v>5623</v>
      </c>
      <c r="F3107" s="4" t="str">
        <f>IFERROR(IF(VALUE(LEFT($E3107,5))&gt;50000,"",_xlfn.XLOOKUP(IF(VALUE(LEFT($E3107,2))&gt;9,VALUE(LEFT($E3107,2)),"0"&amp;VALUE(LEFT($E3107,2))),Sheet1!$E:$E,Sheet1!$F:$F)),"")</f>
        <v>静岡県</v>
      </c>
      <c r="G3107" s="4" t="str">
        <f t="shared" si="97"/>
        <v>公立</v>
      </c>
      <c r="H3107" s="7" t="str">
        <f>IF($D3107="上記以外の高等学校等",_xlfn.XLOOKUP(IF(VALUE(LEFT($E3107,2))&gt;10,VALUE(LEFT($E3107,2)),"0"&amp;VALUE(LEFT($E3107,2))),Sheet1!$E:$E,Sheet1!$F:$F)&amp;"所在の"&amp;$D3107,IF(OR($B3107=1,$B3107=2),$D3107&amp;$C3107,IF($B3107=3,$D3107&amp;"学校",IF($B3107=6,_xlfn.TEXTBEFORE($D3107,"高専")&amp;$C3107,IF($B3107=8,$C3107&amp;"（"&amp;$D3107&amp;"）",IF($B3107=9,$D3107,""))))))</f>
        <v>静岡商業高等学校</v>
      </c>
    </row>
    <row r="3108" spans="1:8">
      <c r="A3108" s="4">
        <v>2</v>
      </c>
      <c r="B3108" s="7">
        <v>1</v>
      </c>
      <c r="C3108" s="7" t="str">
        <f t="shared" si="96"/>
        <v>高等学校</v>
      </c>
      <c r="D3108" s="7" t="s">
        <v>5620</v>
      </c>
      <c r="E3108" s="8" t="s">
        <v>5621</v>
      </c>
      <c r="F3108" s="4" t="str">
        <f>IFERROR(IF(VALUE(LEFT($E3108,5))&gt;50000,"",_xlfn.XLOOKUP(IF(VALUE(LEFT($E3108,2))&gt;9,VALUE(LEFT($E3108,2)),"0"&amp;VALUE(LEFT($E3108,2))),Sheet1!$E:$E,Sheet1!$F:$F)),"")</f>
        <v>静岡県</v>
      </c>
      <c r="G3108" s="4" t="str">
        <f t="shared" si="97"/>
        <v>公立</v>
      </c>
      <c r="H3108" s="7" t="str">
        <f>IF($D3108="上記以外の高等学校等",_xlfn.XLOOKUP(IF(VALUE(LEFT($E3108,2))&gt;10,VALUE(LEFT($E3108,2)),"0"&amp;VALUE(LEFT($E3108,2))),Sheet1!$E:$E,Sheet1!$F:$F)&amp;"所在の"&amp;$D3108,IF(OR($B3108=1,$B3108=2),$D3108&amp;$C3108,IF($B3108=3,$D3108&amp;"学校",IF($B3108=6,_xlfn.TEXTBEFORE($D3108,"高専")&amp;$C3108,IF($B3108=8,$C3108&amp;"（"&amp;$D3108&amp;"）",IF($B3108=9,$D3108,""))))))</f>
        <v>焼津中央高等学校</v>
      </c>
    </row>
    <row r="3109" spans="1:8">
      <c r="A3109" s="4">
        <v>2</v>
      </c>
      <c r="B3109" s="7">
        <v>1</v>
      </c>
      <c r="C3109" s="7" t="str">
        <f t="shared" si="96"/>
        <v>高等学校</v>
      </c>
      <c r="D3109" s="7" t="s">
        <v>5618</v>
      </c>
      <c r="E3109" s="8" t="s">
        <v>5619</v>
      </c>
      <c r="F3109" s="4" t="str">
        <f>IFERROR(IF(VALUE(LEFT($E3109,5))&gt;50000,"",_xlfn.XLOOKUP(IF(VALUE(LEFT($E3109,2))&gt;9,VALUE(LEFT($E3109,2)),"0"&amp;VALUE(LEFT($E3109,2))),Sheet1!$E:$E,Sheet1!$F:$F)),"")</f>
        <v>静岡県</v>
      </c>
      <c r="G3109" s="4" t="str">
        <f t="shared" si="97"/>
        <v>公立</v>
      </c>
      <c r="H3109" s="7" t="str">
        <f>IF($D3109="上記以外の高等学校等",_xlfn.XLOOKUP(IF(VALUE(LEFT($E3109,2))&gt;10,VALUE(LEFT($E3109,2)),"0"&amp;VALUE(LEFT($E3109,2))),Sheet1!$E:$E,Sheet1!$F:$F)&amp;"所在の"&amp;$D3109,IF(OR($B3109=1,$B3109=2),$D3109&amp;$C3109,IF($B3109=3,$D3109&amp;"学校",IF($B3109=6,_xlfn.TEXTBEFORE($D3109,"高専")&amp;$C3109,IF($B3109=8,$C3109&amp;"（"&amp;$D3109&amp;"）",IF($B3109=9,$D3109,""))))))</f>
        <v>焼津水産高等学校</v>
      </c>
    </row>
    <row r="3110" spans="1:8">
      <c r="A3110" s="4">
        <v>2</v>
      </c>
      <c r="B3110" s="7">
        <v>1</v>
      </c>
      <c r="C3110" s="7" t="str">
        <f t="shared" si="96"/>
        <v>高等学校</v>
      </c>
      <c r="D3110" s="7" t="s">
        <v>5616</v>
      </c>
      <c r="E3110" s="8" t="s">
        <v>5617</v>
      </c>
      <c r="F3110" s="4" t="str">
        <f>IFERROR(IF(VALUE(LEFT($E3110,5))&gt;50000,"",_xlfn.XLOOKUP(IF(VALUE(LEFT($E3110,2))&gt;9,VALUE(LEFT($E3110,2)),"0"&amp;VALUE(LEFT($E3110,2))),Sheet1!$E:$E,Sheet1!$F:$F)),"")</f>
        <v>静岡県</v>
      </c>
      <c r="G3110" s="4" t="str">
        <f t="shared" si="97"/>
        <v>公立</v>
      </c>
      <c r="H3110" s="7" t="str">
        <f>IF($D3110="上記以外の高等学校等",_xlfn.XLOOKUP(IF(VALUE(LEFT($E3110,2))&gt;10,VALUE(LEFT($E3110,2)),"0"&amp;VALUE(LEFT($E3110,2))),Sheet1!$E:$E,Sheet1!$F:$F)&amp;"所在の"&amp;$D3110,IF(OR($B3110=1,$B3110=2),$D3110&amp;$C3110,IF($B3110=3,$D3110&amp;"学校",IF($B3110=6,_xlfn.TEXTBEFORE($D3110,"高専")&amp;$C3110,IF($B3110=8,$C3110&amp;"（"&amp;$D3110&amp;"）",IF($B3110=9,$D3110,""))))))</f>
        <v>藤枝東高等学校</v>
      </c>
    </row>
    <row r="3111" spans="1:8">
      <c r="A3111" s="4">
        <v>2</v>
      </c>
      <c r="B3111" s="7">
        <v>1</v>
      </c>
      <c r="C3111" s="7" t="str">
        <f t="shared" si="96"/>
        <v>高等学校</v>
      </c>
      <c r="D3111" s="7" t="s">
        <v>5614</v>
      </c>
      <c r="E3111" s="8" t="s">
        <v>5615</v>
      </c>
      <c r="F3111" s="4" t="str">
        <f>IFERROR(IF(VALUE(LEFT($E3111,5))&gt;50000,"",_xlfn.XLOOKUP(IF(VALUE(LEFT($E3111,2))&gt;9,VALUE(LEFT($E3111,2)),"0"&amp;VALUE(LEFT($E3111,2))),Sheet1!$E:$E,Sheet1!$F:$F)),"")</f>
        <v>静岡県</v>
      </c>
      <c r="G3111" s="4" t="str">
        <f t="shared" si="97"/>
        <v>公立</v>
      </c>
      <c r="H3111" s="7" t="str">
        <f>IF($D3111="上記以外の高等学校等",_xlfn.XLOOKUP(IF(VALUE(LEFT($E3111,2))&gt;10,VALUE(LEFT($E3111,2)),"0"&amp;VALUE(LEFT($E3111,2))),Sheet1!$E:$E,Sheet1!$F:$F)&amp;"所在の"&amp;$D3111,IF(OR($B3111=1,$B3111=2),$D3111&amp;$C3111,IF($B3111=3,$D3111&amp;"学校",IF($B3111=6,_xlfn.TEXTBEFORE($D3111,"高専")&amp;$C3111,IF($B3111=8,$C3111&amp;"（"&amp;$D3111&amp;"）",IF($B3111=9,$D3111,""))))))</f>
        <v>藤枝西高等学校</v>
      </c>
    </row>
    <row r="3112" spans="1:8">
      <c r="A3112" s="4">
        <v>2</v>
      </c>
      <c r="B3112" s="7">
        <v>1</v>
      </c>
      <c r="C3112" s="7" t="str">
        <f t="shared" si="96"/>
        <v>高等学校</v>
      </c>
      <c r="D3112" s="7" t="s">
        <v>5612</v>
      </c>
      <c r="E3112" s="8" t="s">
        <v>5613</v>
      </c>
      <c r="F3112" s="4" t="str">
        <f>IFERROR(IF(VALUE(LEFT($E3112,5))&gt;50000,"",_xlfn.XLOOKUP(IF(VALUE(LEFT($E3112,2))&gt;9,VALUE(LEFT($E3112,2)),"0"&amp;VALUE(LEFT($E3112,2))),Sheet1!$E:$E,Sheet1!$F:$F)),"")</f>
        <v>静岡県</v>
      </c>
      <c r="G3112" s="4" t="str">
        <f t="shared" si="97"/>
        <v>公立</v>
      </c>
      <c r="H3112" s="7" t="str">
        <f>IF($D3112="上記以外の高等学校等",_xlfn.XLOOKUP(IF(VALUE(LEFT($E3112,2))&gt;10,VALUE(LEFT($E3112,2)),"0"&amp;VALUE(LEFT($E3112,2))),Sheet1!$E:$E,Sheet1!$F:$F)&amp;"所在の"&amp;$D3112,IF(OR($B3112=1,$B3112=2),$D3112&amp;$C3112,IF($B3112=3,$D3112&amp;"学校",IF($B3112=6,_xlfn.TEXTBEFORE($D3112,"高専")&amp;$C3112,IF($B3112=8,$C3112&amp;"（"&amp;$D3112&amp;"）",IF($B3112=9,$D3112,""))))))</f>
        <v>藤枝北高等学校</v>
      </c>
    </row>
    <row r="3113" spans="1:8">
      <c r="A3113" s="4">
        <v>2</v>
      </c>
      <c r="B3113" s="7">
        <v>1</v>
      </c>
      <c r="C3113" s="7" t="str">
        <f t="shared" si="96"/>
        <v>高等学校</v>
      </c>
      <c r="D3113" s="7" t="s">
        <v>5610</v>
      </c>
      <c r="E3113" s="8" t="s">
        <v>5611</v>
      </c>
      <c r="F3113" s="4" t="str">
        <f>IFERROR(IF(VALUE(LEFT($E3113,5))&gt;50000,"",_xlfn.XLOOKUP(IF(VALUE(LEFT($E3113,2))&gt;9,VALUE(LEFT($E3113,2)),"0"&amp;VALUE(LEFT($E3113,2))),Sheet1!$E:$E,Sheet1!$F:$F)),"")</f>
        <v>静岡県</v>
      </c>
      <c r="G3113" s="4" t="str">
        <f t="shared" si="97"/>
        <v>公立</v>
      </c>
      <c r="H3113" s="7" t="str">
        <f>IF($D3113="上記以外の高等学校等",_xlfn.XLOOKUP(IF(VALUE(LEFT($E3113,2))&gt;10,VALUE(LEFT($E3113,2)),"0"&amp;VALUE(LEFT($E3113,2))),Sheet1!$E:$E,Sheet1!$F:$F)&amp;"所在の"&amp;$D3113,IF(OR($B3113=1,$B3113=2),$D3113&amp;$C3113,IF($B3113=3,$D3113&amp;"学校",IF($B3113=6,_xlfn.TEXTBEFORE($D3113,"高専")&amp;$C3113,IF($B3113=8,$C3113&amp;"（"&amp;$D3113&amp;"）",IF($B3113=9,$D3113,""))))))</f>
        <v>島田高等学校</v>
      </c>
    </row>
    <row r="3114" spans="1:8">
      <c r="A3114" s="4">
        <v>2</v>
      </c>
      <c r="B3114" s="7">
        <v>1</v>
      </c>
      <c r="C3114" s="7" t="str">
        <f t="shared" si="96"/>
        <v>高等学校</v>
      </c>
      <c r="D3114" s="7" t="s">
        <v>5608</v>
      </c>
      <c r="E3114" s="8" t="s">
        <v>5609</v>
      </c>
      <c r="F3114" s="4" t="str">
        <f>IFERROR(IF(VALUE(LEFT($E3114,5))&gt;50000,"",_xlfn.XLOOKUP(IF(VALUE(LEFT($E3114,2))&gt;9,VALUE(LEFT($E3114,2)),"0"&amp;VALUE(LEFT($E3114,2))),Sheet1!$E:$E,Sheet1!$F:$F)),"")</f>
        <v>静岡県</v>
      </c>
      <c r="G3114" s="4" t="str">
        <f t="shared" si="97"/>
        <v>公立</v>
      </c>
      <c r="H3114" s="7" t="str">
        <f>IF($D3114="上記以外の高等学校等",_xlfn.XLOOKUP(IF(VALUE(LEFT($E3114,2))&gt;10,VALUE(LEFT($E3114,2)),"0"&amp;VALUE(LEFT($E3114,2))),Sheet1!$E:$E,Sheet1!$F:$F)&amp;"所在の"&amp;$D3114,IF(OR($B3114=1,$B3114=2),$D3114&amp;$C3114,IF($B3114=3,$D3114&amp;"学校",IF($B3114=6,_xlfn.TEXTBEFORE($D3114,"高専")&amp;$C3114,IF($B3114=8,$C3114&amp;"（"&amp;$D3114&amp;"）",IF($B3114=9,$D3114,""))))))</f>
        <v>島田工業高等学校</v>
      </c>
    </row>
    <row r="3115" spans="1:8">
      <c r="A3115" s="4">
        <v>2</v>
      </c>
      <c r="B3115" s="7">
        <v>1</v>
      </c>
      <c r="C3115" s="7" t="str">
        <f t="shared" si="96"/>
        <v>高等学校</v>
      </c>
      <c r="D3115" s="7" t="s">
        <v>5606</v>
      </c>
      <c r="E3115" s="8" t="s">
        <v>5607</v>
      </c>
      <c r="F3115" s="4" t="str">
        <f>IFERROR(IF(VALUE(LEFT($E3115,5))&gt;50000,"",_xlfn.XLOOKUP(IF(VALUE(LEFT($E3115,2))&gt;9,VALUE(LEFT($E3115,2)),"0"&amp;VALUE(LEFT($E3115,2))),Sheet1!$E:$E,Sheet1!$F:$F)),"")</f>
        <v>静岡県</v>
      </c>
      <c r="G3115" s="4" t="str">
        <f t="shared" si="97"/>
        <v>公立</v>
      </c>
      <c r="H3115" s="7" t="str">
        <f>IF($D3115="上記以外の高等学校等",_xlfn.XLOOKUP(IF(VALUE(LEFT($E3115,2))&gt;10,VALUE(LEFT($E3115,2)),"0"&amp;VALUE(LEFT($E3115,2))),Sheet1!$E:$E,Sheet1!$F:$F)&amp;"所在の"&amp;$D3115,IF(OR($B3115=1,$B3115=2),$D3115&amp;$C3115,IF($B3115=3,$D3115&amp;"学校",IF($B3115=6,_xlfn.TEXTBEFORE($D3115,"高専")&amp;$C3115,IF($B3115=8,$C3115&amp;"（"&amp;$D3115&amp;"）",IF($B3115=9,$D3115,""))))))</f>
        <v>島田商業高等学校</v>
      </c>
    </row>
    <row r="3116" spans="1:8">
      <c r="A3116" s="4">
        <v>2</v>
      </c>
      <c r="B3116" s="7">
        <v>1</v>
      </c>
      <c r="C3116" s="7" t="str">
        <f t="shared" si="96"/>
        <v>高等学校</v>
      </c>
      <c r="D3116" s="7" t="s">
        <v>5604</v>
      </c>
      <c r="E3116" s="8" t="s">
        <v>5605</v>
      </c>
      <c r="F3116" s="4" t="str">
        <f>IFERROR(IF(VALUE(LEFT($E3116,5))&gt;50000,"",_xlfn.XLOOKUP(IF(VALUE(LEFT($E3116,2))&gt;9,VALUE(LEFT($E3116,2)),"0"&amp;VALUE(LEFT($E3116,2))),Sheet1!$E:$E,Sheet1!$F:$F)),"")</f>
        <v>静岡県</v>
      </c>
      <c r="G3116" s="4" t="str">
        <f t="shared" si="97"/>
        <v>公立</v>
      </c>
      <c r="H3116" s="7" t="str">
        <f>IF($D3116="上記以外の高等学校等",_xlfn.XLOOKUP(IF(VALUE(LEFT($E3116,2))&gt;10,VALUE(LEFT($E3116,2)),"0"&amp;VALUE(LEFT($E3116,2))),Sheet1!$E:$E,Sheet1!$F:$F)&amp;"所在の"&amp;$D3116,IF(OR($B3116=1,$B3116=2),$D3116&amp;$C3116,IF($B3116=3,$D3116&amp;"学校",IF($B3116=6,_xlfn.TEXTBEFORE($D3116,"高専")&amp;$C3116,IF($B3116=8,$C3116&amp;"（"&amp;$D3116&amp;"）",IF($B3116=9,$D3116,""))))))</f>
        <v>川根高等学校</v>
      </c>
    </row>
    <row r="3117" spans="1:8">
      <c r="A3117" s="4">
        <v>2</v>
      </c>
      <c r="B3117" s="7">
        <v>1</v>
      </c>
      <c r="C3117" s="7" t="str">
        <f t="shared" si="96"/>
        <v>高等学校</v>
      </c>
      <c r="D3117" s="7" t="s">
        <v>5602</v>
      </c>
      <c r="E3117" s="8" t="s">
        <v>5603</v>
      </c>
      <c r="F3117" s="4" t="str">
        <f>IFERROR(IF(VALUE(LEFT($E3117,5))&gt;50000,"",_xlfn.XLOOKUP(IF(VALUE(LEFT($E3117,2))&gt;9,VALUE(LEFT($E3117,2)),"0"&amp;VALUE(LEFT($E3117,2))),Sheet1!$E:$E,Sheet1!$F:$F)),"")</f>
        <v>静岡県</v>
      </c>
      <c r="G3117" s="4" t="str">
        <f t="shared" si="97"/>
        <v>公立</v>
      </c>
      <c r="H3117" s="7" t="str">
        <f>IF($D3117="上記以外の高等学校等",_xlfn.XLOOKUP(IF(VALUE(LEFT($E3117,2))&gt;10,VALUE(LEFT($E3117,2)),"0"&amp;VALUE(LEFT($E3117,2))),Sheet1!$E:$E,Sheet1!$F:$F)&amp;"所在の"&amp;$D3117,IF(OR($B3117=1,$B3117=2),$D3117&amp;$C3117,IF($B3117=3,$D3117&amp;"学校",IF($B3117=6,_xlfn.TEXTBEFORE($D3117,"高専")&amp;$C3117,IF($B3117=8,$C3117&amp;"（"&amp;$D3117&amp;"）",IF($B3117=9,$D3117,""))))))</f>
        <v>榛原高等学校</v>
      </c>
    </row>
    <row r="3118" spans="1:8">
      <c r="A3118" s="4">
        <v>2</v>
      </c>
      <c r="B3118" s="7">
        <v>1</v>
      </c>
      <c r="C3118" s="7" t="str">
        <f t="shared" si="96"/>
        <v>高等学校</v>
      </c>
      <c r="D3118" s="7" t="s">
        <v>5600</v>
      </c>
      <c r="E3118" s="8" t="s">
        <v>5601</v>
      </c>
      <c r="F3118" s="4" t="str">
        <f>IFERROR(IF(VALUE(LEFT($E3118,5))&gt;50000,"",_xlfn.XLOOKUP(IF(VALUE(LEFT($E3118,2))&gt;9,VALUE(LEFT($E3118,2)),"0"&amp;VALUE(LEFT($E3118,2))),Sheet1!$E:$E,Sheet1!$F:$F)),"")</f>
        <v>静岡県</v>
      </c>
      <c r="G3118" s="4" t="str">
        <f t="shared" si="97"/>
        <v>公立</v>
      </c>
      <c r="H3118" s="7" t="str">
        <f>IF($D3118="上記以外の高等学校等",_xlfn.XLOOKUP(IF(VALUE(LEFT($E3118,2))&gt;10,VALUE(LEFT($E3118,2)),"0"&amp;VALUE(LEFT($E3118,2))),Sheet1!$E:$E,Sheet1!$F:$F)&amp;"所在の"&amp;$D3118,IF(OR($B3118=1,$B3118=2),$D3118&amp;$C3118,IF($B3118=3,$D3118&amp;"学校",IF($B3118=6,_xlfn.TEXTBEFORE($D3118,"高専")&amp;$C3118,IF($B3118=8,$C3118&amp;"（"&amp;$D3118&amp;"）",IF($B3118=9,$D3118,""))))))</f>
        <v>相良高等学校</v>
      </c>
    </row>
    <row r="3119" spans="1:8">
      <c r="A3119" s="4">
        <v>2</v>
      </c>
      <c r="B3119" s="7">
        <v>1</v>
      </c>
      <c r="C3119" s="7" t="str">
        <f t="shared" si="96"/>
        <v>高等学校</v>
      </c>
      <c r="D3119" s="7" t="s">
        <v>5598</v>
      </c>
      <c r="E3119" s="8" t="s">
        <v>5599</v>
      </c>
      <c r="F3119" s="4" t="str">
        <f>IFERROR(IF(VALUE(LEFT($E3119,5))&gt;50000,"",_xlfn.XLOOKUP(IF(VALUE(LEFT($E3119,2))&gt;9,VALUE(LEFT($E3119,2)),"0"&amp;VALUE(LEFT($E3119,2))),Sheet1!$E:$E,Sheet1!$F:$F)),"")</f>
        <v>静岡県</v>
      </c>
      <c r="G3119" s="4" t="str">
        <f t="shared" si="97"/>
        <v>公立</v>
      </c>
      <c r="H3119" s="7" t="str">
        <f>IF($D3119="上記以外の高等学校等",_xlfn.XLOOKUP(IF(VALUE(LEFT($E3119,2))&gt;10,VALUE(LEFT($E3119,2)),"0"&amp;VALUE(LEFT($E3119,2))),Sheet1!$E:$E,Sheet1!$F:$F)&amp;"所在の"&amp;$D3119,IF(OR($B3119=1,$B3119=2),$D3119&amp;$C3119,IF($B3119=3,$D3119&amp;"学校",IF($B3119=6,_xlfn.TEXTBEFORE($D3119,"高専")&amp;$C3119,IF($B3119=8,$C3119&amp;"（"&amp;$D3119&amp;"）",IF($B3119=9,$D3119,""))))))</f>
        <v>掛川東高等学校</v>
      </c>
    </row>
    <row r="3120" spans="1:8">
      <c r="A3120" s="4">
        <v>2</v>
      </c>
      <c r="B3120" s="7">
        <v>1</v>
      </c>
      <c r="C3120" s="7" t="str">
        <f t="shared" si="96"/>
        <v>高等学校</v>
      </c>
      <c r="D3120" s="7" t="s">
        <v>5596</v>
      </c>
      <c r="E3120" s="8" t="s">
        <v>5597</v>
      </c>
      <c r="F3120" s="4" t="str">
        <f>IFERROR(IF(VALUE(LEFT($E3120,5))&gt;50000,"",_xlfn.XLOOKUP(IF(VALUE(LEFT($E3120,2))&gt;9,VALUE(LEFT($E3120,2)),"0"&amp;VALUE(LEFT($E3120,2))),Sheet1!$E:$E,Sheet1!$F:$F)),"")</f>
        <v>静岡県</v>
      </c>
      <c r="G3120" s="4" t="str">
        <f t="shared" si="97"/>
        <v>公立</v>
      </c>
      <c r="H3120" s="7" t="str">
        <f>IF($D3120="上記以外の高等学校等",_xlfn.XLOOKUP(IF(VALUE(LEFT($E3120,2))&gt;10,VALUE(LEFT($E3120,2)),"0"&amp;VALUE(LEFT($E3120,2))),Sheet1!$E:$E,Sheet1!$F:$F)&amp;"所在の"&amp;$D3120,IF(OR($B3120=1,$B3120=2),$D3120&amp;$C3120,IF($B3120=3,$D3120&amp;"学校",IF($B3120=6,_xlfn.TEXTBEFORE($D3120,"高専")&amp;$C3120,IF($B3120=8,$C3120&amp;"（"&amp;$D3120&amp;"）",IF($B3120=9,$D3120,""))))))</f>
        <v>掛川西高等学校</v>
      </c>
    </row>
    <row r="3121" spans="1:8">
      <c r="A3121" s="4">
        <v>2</v>
      </c>
      <c r="B3121" s="7">
        <v>1</v>
      </c>
      <c r="C3121" s="7" t="str">
        <f t="shared" si="96"/>
        <v>高等学校</v>
      </c>
      <c r="D3121" s="7" t="s">
        <v>5594</v>
      </c>
      <c r="E3121" s="8" t="s">
        <v>5595</v>
      </c>
      <c r="F3121" s="4" t="str">
        <f>IFERROR(IF(VALUE(LEFT($E3121,5))&gt;50000,"",_xlfn.XLOOKUP(IF(VALUE(LEFT($E3121,2))&gt;9,VALUE(LEFT($E3121,2)),"0"&amp;VALUE(LEFT($E3121,2))),Sheet1!$E:$E,Sheet1!$F:$F)),"")</f>
        <v>静岡県</v>
      </c>
      <c r="G3121" s="4" t="str">
        <f t="shared" si="97"/>
        <v>公立</v>
      </c>
      <c r="H3121" s="7" t="str">
        <f>IF($D3121="上記以外の高等学校等",_xlfn.XLOOKUP(IF(VALUE(LEFT($E3121,2))&gt;10,VALUE(LEFT($E3121,2)),"0"&amp;VALUE(LEFT($E3121,2))),Sheet1!$E:$E,Sheet1!$F:$F)&amp;"所在の"&amp;$D3121,IF(OR($B3121=1,$B3121=2),$D3121&amp;$C3121,IF($B3121=3,$D3121&amp;"学校",IF($B3121=6,_xlfn.TEXTBEFORE($D3121,"高専")&amp;$C3121,IF($B3121=8,$C3121&amp;"（"&amp;$D3121&amp;"）",IF($B3121=9,$D3121,""))))))</f>
        <v>掛川工業高等学校</v>
      </c>
    </row>
    <row r="3122" spans="1:8">
      <c r="A3122" s="4">
        <v>2</v>
      </c>
      <c r="B3122" s="7">
        <v>1</v>
      </c>
      <c r="C3122" s="7" t="str">
        <f t="shared" si="96"/>
        <v>高等学校</v>
      </c>
      <c r="D3122" s="7" t="s">
        <v>5592</v>
      </c>
      <c r="E3122" s="8" t="s">
        <v>5593</v>
      </c>
      <c r="F3122" s="4" t="str">
        <f>IFERROR(IF(VALUE(LEFT($E3122,5))&gt;50000,"",_xlfn.XLOOKUP(IF(VALUE(LEFT($E3122,2))&gt;9,VALUE(LEFT($E3122,2)),"0"&amp;VALUE(LEFT($E3122,2))),Sheet1!$E:$E,Sheet1!$F:$F)),"")</f>
        <v>静岡県</v>
      </c>
      <c r="G3122" s="4" t="str">
        <f t="shared" si="97"/>
        <v>公立</v>
      </c>
      <c r="H3122" s="7" t="str">
        <f>IF($D3122="上記以外の高等学校等",_xlfn.XLOOKUP(IF(VALUE(LEFT($E3122,2))&gt;10,VALUE(LEFT($E3122,2)),"0"&amp;VALUE(LEFT($E3122,2))),Sheet1!$E:$E,Sheet1!$F:$F)&amp;"所在の"&amp;$D3122,IF(OR($B3122=1,$B3122=2),$D3122&amp;$C3122,IF($B3122=3,$D3122&amp;"学校",IF($B3122=6,_xlfn.TEXTBEFORE($D3122,"高専")&amp;$C3122,IF($B3122=8,$C3122&amp;"（"&amp;$D3122&amp;"）",IF($B3122=9,$D3122,""))))))</f>
        <v>小笠高等学校</v>
      </c>
    </row>
    <row r="3123" spans="1:8">
      <c r="A3123" s="4">
        <v>2</v>
      </c>
      <c r="B3123" s="7">
        <v>1</v>
      </c>
      <c r="C3123" s="7" t="str">
        <f t="shared" si="96"/>
        <v>高等学校</v>
      </c>
      <c r="D3123" s="7" t="s">
        <v>5590</v>
      </c>
      <c r="E3123" s="8" t="s">
        <v>5591</v>
      </c>
      <c r="F3123" s="4" t="str">
        <f>IFERROR(IF(VALUE(LEFT($E3123,5))&gt;50000,"",_xlfn.XLOOKUP(IF(VALUE(LEFT($E3123,2))&gt;9,VALUE(LEFT($E3123,2)),"0"&amp;VALUE(LEFT($E3123,2))),Sheet1!$E:$E,Sheet1!$F:$F)),"")</f>
        <v>静岡県</v>
      </c>
      <c r="G3123" s="4" t="str">
        <f t="shared" si="97"/>
        <v>公立</v>
      </c>
      <c r="H3123" s="7" t="str">
        <f>IF($D3123="上記以外の高等学校等",_xlfn.XLOOKUP(IF(VALUE(LEFT($E3123,2))&gt;10,VALUE(LEFT($E3123,2)),"0"&amp;VALUE(LEFT($E3123,2))),Sheet1!$E:$E,Sheet1!$F:$F)&amp;"所在の"&amp;$D3123,IF(OR($B3123=1,$B3123=2),$D3123&amp;$C3123,IF($B3123=3,$D3123&amp;"学校",IF($B3123=6,_xlfn.TEXTBEFORE($D3123,"高専")&amp;$C3123,IF($B3123=8,$C3123&amp;"（"&amp;$D3123&amp;"）",IF($B3123=9,$D3123,""))))))</f>
        <v>池新田高等学校</v>
      </c>
    </row>
    <row r="3124" spans="1:8">
      <c r="A3124" s="4">
        <v>2</v>
      </c>
      <c r="B3124" s="7">
        <v>1</v>
      </c>
      <c r="C3124" s="7" t="str">
        <f t="shared" si="96"/>
        <v>高等学校</v>
      </c>
      <c r="D3124" s="7" t="s">
        <v>5266</v>
      </c>
      <c r="E3124" s="8" t="s">
        <v>5589</v>
      </c>
      <c r="F3124" s="4" t="str">
        <f>IFERROR(IF(VALUE(LEFT($E3124,5))&gt;50000,"",_xlfn.XLOOKUP(IF(VALUE(LEFT($E3124,2))&gt;9,VALUE(LEFT($E3124,2)),"0"&amp;VALUE(LEFT($E3124,2))),Sheet1!$E:$E,Sheet1!$F:$F)),"")</f>
        <v>静岡県</v>
      </c>
      <c r="G3124" s="4" t="str">
        <f t="shared" si="97"/>
        <v>公立</v>
      </c>
      <c r="H3124" s="7" t="str">
        <f>IF($D3124="上記以外の高等学校等",_xlfn.XLOOKUP(IF(VALUE(LEFT($E3124,2))&gt;10,VALUE(LEFT($E3124,2)),"0"&amp;VALUE(LEFT($E3124,2))),Sheet1!$E:$E,Sheet1!$F:$F)&amp;"所在の"&amp;$D3124,IF(OR($B3124=1,$B3124=2),$D3124&amp;$C3124,IF($B3124=3,$D3124&amp;"学校",IF($B3124=6,_xlfn.TEXTBEFORE($D3124,"高専")&amp;$C3124,IF($B3124=8,$C3124&amp;"（"&amp;$D3124&amp;"）",IF($B3124=9,$D3124,""))))))</f>
        <v>横須賀高等学校</v>
      </c>
    </row>
    <row r="3125" spans="1:8">
      <c r="A3125" s="4">
        <v>2</v>
      </c>
      <c r="B3125" s="7">
        <v>1</v>
      </c>
      <c r="C3125" s="7" t="str">
        <f t="shared" si="96"/>
        <v>高等学校</v>
      </c>
      <c r="D3125" s="7" t="s">
        <v>5587</v>
      </c>
      <c r="E3125" s="8" t="s">
        <v>5588</v>
      </c>
      <c r="F3125" s="4" t="str">
        <f>IFERROR(IF(VALUE(LEFT($E3125,5))&gt;50000,"",_xlfn.XLOOKUP(IF(VALUE(LEFT($E3125,2))&gt;9,VALUE(LEFT($E3125,2)),"0"&amp;VALUE(LEFT($E3125,2))),Sheet1!$E:$E,Sheet1!$F:$F)),"")</f>
        <v>静岡県</v>
      </c>
      <c r="G3125" s="4" t="str">
        <f t="shared" si="97"/>
        <v>公立</v>
      </c>
      <c r="H3125" s="7" t="str">
        <f>IF($D3125="上記以外の高等学校等",_xlfn.XLOOKUP(IF(VALUE(LEFT($E3125,2))&gt;10,VALUE(LEFT($E3125,2)),"0"&amp;VALUE(LEFT($E3125,2))),Sheet1!$E:$E,Sheet1!$F:$F)&amp;"所在の"&amp;$D3125,IF(OR($B3125=1,$B3125=2),$D3125&amp;$C3125,IF($B3125=3,$D3125&amp;"学校",IF($B3125=6,_xlfn.TEXTBEFORE($D3125,"高専")&amp;$C3125,IF($B3125=8,$C3125&amp;"（"&amp;$D3125&amp;"）",IF($B3125=9,$D3125,""))))))</f>
        <v>袋井高等学校</v>
      </c>
    </row>
    <row r="3126" spans="1:8">
      <c r="A3126" s="4">
        <v>2</v>
      </c>
      <c r="B3126" s="7">
        <v>1</v>
      </c>
      <c r="C3126" s="7" t="str">
        <f t="shared" si="96"/>
        <v>高等学校</v>
      </c>
      <c r="D3126" s="7" t="s">
        <v>5585</v>
      </c>
      <c r="E3126" s="8" t="s">
        <v>5586</v>
      </c>
      <c r="F3126" s="4" t="str">
        <f>IFERROR(IF(VALUE(LEFT($E3126,5))&gt;50000,"",_xlfn.XLOOKUP(IF(VALUE(LEFT($E3126,2))&gt;9,VALUE(LEFT($E3126,2)),"0"&amp;VALUE(LEFT($E3126,2))),Sheet1!$E:$E,Sheet1!$F:$F)),"")</f>
        <v>静岡県</v>
      </c>
      <c r="G3126" s="4" t="str">
        <f t="shared" si="97"/>
        <v>公立</v>
      </c>
      <c r="H3126" s="7" t="str">
        <f>IF($D3126="上記以外の高等学校等",_xlfn.XLOOKUP(IF(VALUE(LEFT($E3126,2))&gt;10,VALUE(LEFT($E3126,2)),"0"&amp;VALUE(LEFT($E3126,2))),Sheet1!$E:$E,Sheet1!$F:$F)&amp;"所在の"&amp;$D3126,IF(OR($B3126=1,$B3126=2),$D3126&amp;$C3126,IF($B3126=3,$D3126&amp;"学校",IF($B3126=6,_xlfn.TEXTBEFORE($D3126,"高専")&amp;$C3126,IF($B3126=8,$C3126&amp;"（"&amp;$D3126&amp;"）",IF($B3126=9,$D3126,""))))))</f>
        <v>袋井商業高等学校</v>
      </c>
    </row>
    <row r="3127" spans="1:8">
      <c r="A3127" s="4">
        <v>2</v>
      </c>
      <c r="B3127" s="7">
        <v>1</v>
      </c>
      <c r="C3127" s="7" t="str">
        <f t="shared" si="96"/>
        <v>高等学校</v>
      </c>
      <c r="D3127" s="7" t="s">
        <v>5583</v>
      </c>
      <c r="E3127" s="8" t="s">
        <v>5584</v>
      </c>
      <c r="F3127" s="4" t="str">
        <f>IFERROR(IF(VALUE(LEFT($E3127,5))&gt;50000,"",_xlfn.XLOOKUP(IF(VALUE(LEFT($E3127,2))&gt;9,VALUE(LEFT($E3127,2)),"0"&amp;VALUE(LEFT($E3127,2))),Sheet1!$E:$E,Sheet1!$F:$F)),"")</f>
        <v>静岡県</v>
      </c>
      <c r="G3127" s="4" t="str">
        <f t="shared" si="97"/>
        <v>公立</v>
      </c>
      <c r="H3127" s="7" t="str">
        <f>IF($D3127="上記以外の高等学校等",_xlfn.XLOOKUP(IF(VALUE(LEFT($E3127,2))&gt;10,VALUE(LEFT($E3127,2)),"0"&amp;VALUE(LEFT($E3127,2))),Sheet1!$E:$E,Sheet1!$F:$F)&amp;"所在の"&amp;$D3127,IF(OR($B3127=1,$B3127=2),$D3127&amp;$C3127,IF($B3127=3,$D3127&amp;"学校",IF($B3127=6,_xlfn.TEXTBEFORE($D3127,"高専")&amp;$C3127,IF($B3127=8,$C3127&amp;"（"&amp;$D3127&amp;"）",IF($B3127=9,$D3127,""))))))</f>
        <v>磐田南高等学校</v>
      </c>
    </row>
    <row r="3128" spans="1:8">
      <c r="A3128" s="4">
        <v>2</v>
      </c>
      <c r="B3128" s="7">
        <v>1</v>
      </c>
      <c r="C3128" s="7" t="str">
        <f t="shared" si="96"/>
        <v>高等学校</v>
      </c>
      <c r="D3128" s="7" t="s">
        <v>5581</v>
      </c>
      <c r="E3128" s="8" t="s">
        <v>5582</v>
      </c>
      <c r="F3128" s="4" t="str">
        <f>IFERROR(IF(VALUE(LEFT($E3128,5))&gt;50000,"",_xlfn.XLOOKUP(IF(VALUE(LEFT($E3128,2))&gt;9,VALUE(LEFT($E3128,2)),"0"&amp;VALUE(LEFT($E3128,2))),Sheet1!$E:$E,Sheet1!$F:$F)),"")</f>
        <v>静岡県</v>
      </c>
      <c r="G3128" s="4" t="str">
        <f t="shared" si="97"/>
        <v>公立</v>
      </c>
      <c r="H3128" s="7" t="str">
        <f>IF($D3128="上記以外の高等学校等",_xlfn.XLOOKUP(IF(VALUE(LEFT($E3128,2))&gt;10,VALUE(LEFT($E3128,2)),"0"&amp;VALUE(LEFT($E3128,2))),Sheet1!$E:$E,Sheet1!$F:$F)&amp;"所在の"&amp;$D3128,IF(OR($B3128=1,$B3128=2),$D3128&amp;$C3128,IF($B3128=3,$D3128&amp;"学校",IF($B3128=6,_xlfn.TEXTBEFORE($D3128,"高専")&amp;$C3128,IF($B3128=8,$C3128&amp;"（"&amp;$D3128&amp;"）",IF($B3128=9,$D3128,""))))))</f>
        <v>磐田北高等学校</v>
      </c>
    </row>
    <row r="3129" spans="1:8">
      <c r="A3129" s="4">
        <v>2</v>
      </c>
      <c r="B3129" s="7">
        <v>1</v>
      </c>
      <c r="C3129" s="7" t="str">
        <f t="shared" si="96"/>
        <v>高等学校</v>
      </c>
      <c r="D3129" s="7" t="s">
        <v>5579</v>
      </c>
      <c r="E3129" s="8" t="s">
        <v>5580</v>
      </c>
      <c r="F3129" s="4" t="str">
        <f>IFERROR(IF(VALUE(LEFT($E3129,5))&gt;50000,"",_xlfn.XLOOKUP(IF(VALUE(LEFT($E3129,2))&gt;9,VALUE(LEFT($E3129,2)),"0"&amp;VALUE(LEFT($E3129,2))),Sheet1!$E:$E,Sheet1!$F:$F)),"")</f>
        <v>静岡県</v>
      </c>
      <c r="G3129" s="4" t="str">
        <f t="shared" si="97"/>
        <v>公立</v>
      </c>
      <c r="H3129" s="7" t="str">
        <f>IF($D3129="上記以外の高等学校等",_xlfn.XLOOKUP(IF(VALUE(LEFT($E3129,2))&gt;10,VALUE(LEFT($E3129,2)),"0"&amp;VALUE(LEFT($E3129,2))),Sheet1!$E:$E,Sheet1!$F:$F)&amp;"所在の"&amp;$D3129,IF(OR($B3129=1,$B3129=2),$D3129&amp;$C3129,IF($B3129=3,$D3129&amp;"学校",IF($B3129=6,_xlfn.TEXTBEFORE($D3129,"高専")&amp;$C3129,IF($B3129=8,$C3129&amp;"（"&amp;$D3129&amp;"）",IF($B3129=9,$D3129,""))))))</f>
        <v>磐田農業高等学校</v>
      </c>
    </row>
    <row r="3130" spans="1:8">
      <c r="A3130" s="4">
        <v>2</v>
      </c>
      <c r="B3130" s="7">
        <v>1</v>
      </c>
      <c r="C3130" s="7" t="str">
        <f t="shared" si="96"/>
        <v>高等学校</v>
      </c>
      <c r="D3130" s="7" t="s">
        <v>5577</v>
      </c>
      <c r="E3130" s="8" t="s">
        <v>5578</v>
      </c>
      <c r="F3130" s="4" t="str">
        <f>IFERROR(IF(VALUE(LEFT($E3130,5))&gt;50000,"",_xlfn.XLOOKUP(IF(VALUE(LEFT($E3130,2))&gt;9,VALUE(LEFT($E3130,2)),"0"&amp;VALUE(LEFT($E3130,2))),Sheet1!$E:$E,Sheet1!$F:$F)),"")</f>
        <v>静岡県</v>
      </c>
      <c r="G3130" s="4" t="str">
        <f t="shared" si="97"/>
        <v>公立</v>
      </c>
      <c r="H3130" s="7" t="str">
        <f>IF($D3130="上記以外の高等学校等",_xlfn.XLOOKUP(IF(VALUE(LEFT($E3130,2))&gt;10,VALUE(LEFT($E3130,2)),"0"&amp;VALUE(LEFT($E3130,2))),Sheet1!$E:$E,Sheet1!$F:$F)&amp;"所在の"&amp;$D3130,IF(OR($B3130=1,$B3130=2),$D3130&amp;$C3130,IF($B3130=3,$D3130&amp;"学校",IF($B3130=6,_xlfn.TEXTBEFORE($D3130,"高専")&amp;$C3130,IF($B3130=8,$C3130&amp;"（"&amp;$D3130&amp;"）",IF($B3130=9,$D3130,""))))))</f>
        <v>磐田西高等学校</v>
      </c>
    </row>
    <row r="3131" spans="1:8">
      <c r="A3131" s="4">
        <v>2</v>
      </c>
      <c r="B3131" s="7">
        <v>1</v>
      </c>
      <c r="C3131" s="7" t="str">
        <f t="shared" si="96"/>
        <v>高等学校</v>
      </c>
      <c r="D3131" s="7" t="s">
        <v>5575</v>
      </c>
      <c r="E3131" s="8" t="s">
        <v>5576</v>
      </c>
      <c r="F3131" s="4" t="str">
        <f>IFERROR(IF(VALUE(LEFT($E3131,5))&gt;50000,"",_xlfn.XLOOKUP(IF(VALUE(LEFT($E3131,2))&gt;9,VALUE(LEFT($E3131,2)),"0"&amp;VALUE(LEFT($E3131,2))),Sheet1!$E:$E,Sheet1!$F:$F)),"")</f>
        <v>静岡県</v>
      </c>
      <c r="G3131" s="4" t="str">
        <f t="shared" si="97"/>
        <v>公立</v>
      </c>
      <c r="H3131" s="7" t="str">
        <f>IF($D3131="上記以外の高等学校等",_xlfn.XLOOKUP(IF(VALUE(LEFT($E3131,2))&gt;10,VALUE(LEFT($E3131,2)),"0"&amp;VALUE(LEFT($E3131,2))),Sheet1!$E:$E,Sheet1!$F:$F)&amp;"所在の"&amp;$D3131,IF(OR($B3131=1,$B3131=2),$D3131&amp;$C3131,IF($B3131=3,$D3131&amp;"学校",IF($B3131=6,_xlfn.TEXTBEFORE($D3131,"高専")&amp;$C3131,IF($B3131=8,$C3131&amp;"（"&amp;$D3131&amp;"）",IF($B3131=9,$D3131,""))))))</f>
        <v>浜松北高等学校</v>
      </c>
    </row>
    <row r="3132" spans="1:8">
      <c r="A3132" s="4">
        <v>2</v>
      </c>
      <c r="B3132" s="7">
        <v>1</v>
      </c>
      <c r="C3132" s="7" t="str">
        <f t="shared" si="96"/>
        <v>高等学校</v>
      </c>
      <c r="D3132" s="7" t="s">
        <v>5573</v>
      </c>
      <c r="E3132" s="8" t="s">
        <v>5574</v>
      </c>
      <c r="F3132" s="4" t="str">
        <f>IFERROR(IF(VALUE(LEFT($E3132,5))&gt;50000,"",_xlfn.XLOOKUP(IF(VALUE(LEFT($E3132,2))&gt;9,VALUE(LEFT($E3132,2)),"0"&amp;VALUE(LEFT($E3132,2))),Sheet1!$E:$E,Sheet1!$F:$F)),"")</f>
        <v>静岡県</v>
      </c>
      <c r="G3132" s="4" t="str">
        <f t="shared" si="97"/>
        <v>公立</v>
      </c>
      <c r="H3132" s="7" t="str">
        <f>IF($D3132="上記以外の高等学校等",_xlfn.XLOOKUP(IF(VALUE(LEFT($E3132,2))&gt;10,VALUE(LEFT($E3132,2)),"0"&amp;VALUE(LEFT($E3132,2))),Sheet1!$E:$E,Sheet1!$F:$F)&amp;"所在の"&amp;$D3132,IF(OR($B3132=1,$B3132=2),$D3132&amp;$C3132,IF($B3132=3,$D3132&amp;"学校",IF($B3132=6,_xlfn.TEXTBEFORE($D3132,"高専")&amp;$C3132,IF($B3132=8,$C3132&amp;"（"&amp;$D3132&amp;"）",IF($B3132=9,$D3132,""))))))</f>
        <v>浜松西高等学校</v>
      </c>
    </row>
    <row r="3133" spans="1:8">
      <c r="A3133" s="4">
        <v>2</v>
      </c>
      <c r="B3133" s="7">
        <v>1</v>
      </c>
      <c r="C3133" s="7" t="str">
        <f t="shared" si="96"/>
        <v>高等学校</v>
      </c>
      <c r="D3133" s="7" t="s">
        <v>5571</v>
      </c>
      <c r="E3133" s="8" t="s">
        <v>5572</v>
      </c>
      <c r="F3133" s="4" t="str">
        <f>IFERROR(IF(VALUE(LEFT($E3133,5))&gt;50000,"",_xlfn.XLOOKUP(IF(VALUE(LEFT($E3133,2))&gt;9,VALUE(LEFT($E3133,2)),"0"&amp;VALUE(LEFT($E3133,2))),Sheet1!$E:$E,Sheet1!$F:$F)),"")</f>
        <v>静岡県</v>
      </c>
      <c r="G3133" s="4" t="str">
        <f t="shared" si="97"/>
        <v>公立</v>
      </c>
      <c r="H3133" s="7" t="str">
        <f>IF($D3133="上記以外の高等学校等",_xlfn.XLOOKUP(IF(VALUE(LEFT($E3133,2))&gt;10,VALUE(LEFT($E3133,2)),"0"&amp;VALUE(LEFT($E3133,2))),Sheet1!$E:$E,Sheet1!$F:$F)&amp;"所在の"&amp;$D3133,IF(OR($B3133=1,$B3133=2),$D3133&amp;$C3133,IF($B3133=3,$D3133&amp;"学校",IF($B3133=6,_xlfn.TEXTBEFORE($D3133,"高専")&amp;$C3133,IF($B3133=8,$C3133&amp;"（"&amp;$D3133&amp;"）",IF($B3133=9,$D3133,""))))))</f>
        <v>浜松南高等学校</v>
      </c>
    </row>
    <row r="3134" spans="1:8">
      <c r="A3134" s="4">
        <v>2</v>
      </c>
      <c r="B3134" s="7">
        <v>1</v>
      </c>
      <c r="C3134" s="7" t="str">
        <f t="shared" si="96"/>
        <v>高等学校</v>
      </c>
      <c r="D3134" s="7" t="s">
        <v>5569</v>
      </c>
      <c r="E3134" s="8" t="s">
        <v>5570</v>
      </c>
      <c r="F3134" s="4" t="str">
        <f>IFERROR(IF(VALUE(LEFT($E3134,5))&gt;50000,"",_xlfn.XLOOKUP(IF(VALUE(LEFT($E3134,2))&gt;9,VALUE(LEFT($E3134,2)),"0"&amp;VALUE(LEFT($E3134,2))),Sheet1!$E:$E,Sheet1!$F:$F)),"")</f>
        <v>静岡県</v>
      </c>
      <c r="G3134" s="4" t="str">
        <f t="shared" si="97"/>
        <v>公立</v>
      </c>
      <c r="H3134" s="7" t="str">
        <f>IF($D3134="上記以外の高等学校等",_xlfn.XLOOKUP(IF(VALUE(LEFT($E3134,2))&gt;10,VALUE(LEFT($E3134,2)),"0"&amp;VALUE(LEFT($E3134,2))),Sheet1!$E:$E,Sheet1!$F:$F)&amp;"所在の"&amp;$D3134,IF(OR($B3134=1,$B3134=2),$D3134&amp;$C3134,IF($B3134=3,$D3134&amp;"学校",IF($B3134=6,_xlfn.TEXTBEFORE($D3134,"高専")&amp;$C3134,IF($B3134=8,$C3134&amp;"（"&amp;$D3134&amp;"）",IF($B3134=9,$D3134,""))))))</f>
        <v>浜松湖東高等学校</v>
      </c>
    </row>
    <row r="3135" spans="1:8">
      <c r="A3135" s="4">
        <v>2</v>
      </c>
      <c r="B3135" s="7">
        <v>1</v>
      </c>
      <c r="C3135" s="7" t="str">
        <f t="shared" si="96"/>
        <v>高等学校</v>
      </c>
      <c r="D3135" s="7" t="s">
        <v>5567</v>
      </c>
      <c r="E3135" s="8" t="s">
        <v>5568</v>
      </c>
      <c r="F3135" s="4" t="str">
        <f>IFERROR(IF(VALUE(LEFT($E3135,5))&gt;50000,"",_xlfn.XLOOKUP(IF(VALUE(LEFT($E3135,2))&gt;9,VALUE(LEFT($E3135,2)),"0"&amp;VALUE(LEFT($E3135,2))),Sheet1!$E:$E,Sheet1!$F:$F)),"")</f>
        <v>静岡県</v>
      </c>
      <c r="G3135" s="4" t="str">
        <f t="shared" si="97"/>
        <v>公立</v>
      </c>
      <c r="H3135" s="7" t="str">
        <f>IF($D3135="上記以外の高等学校等",_xlfn.XLOOKUP(IF(VALUE(LEFT($E3135,2))&gt;10,VALUE(LEFT($E3135,2)),"0"&amp;VALUE(LEFT($E3135,2))),Sheet1!$E:$E,Sheet1!$F:$F)&amp;"所在の"&amp;$D3135,IF(OR($B3135=1,$B3135=2),$D3135&amp;$C3135,IF($B3135=3,$D3135&amp;"学校",IF($B3135=6,_xlfn.TEXTBEFORE($D3135,"高専")&amp;$C3135,IF($B3135=8,$C3135&amp;"（"&amp;$D3135&amp;"）",IF($B3135=9,$D3135,""))))))</f>
        <v>浜松東高等学校</v>
      </c>
    </row>
    <row r="3136" spans="1:8">
      <c r="A3136" s="4">
        <v>2</v>
      </c>
      <c r="B3136" s="7">
        <v>1</v>
      </c>
      <c r="C3136" s="7" t="str">
        <f t="shared" si="96"/>
        <v>高等学校</v>
      </c>
      <c r="D3136" s="7" t="s">
        <v>5565</v>
      </c>
      <c r="E3136" s="8" t="s">
        <v>5566</v>
      </c>
      <c r="F3136" s="4" t="str">
        <f>IFERROR(IF(VALUE(LEFT($E3136,5))&gt;50000,"",_xlfn.XLOOKUP(IF(VALUE(LEFT($E3136,2))&gt;9,VALUE(LEFT($E3136,2)),"0"&amp;VALUE(LEFT($E3136,2))),Sheet1!$E:$E,Sheet1!$F:$F)),"")</f>
        <v>静岡県</v>
      </c>
      <c r="G3136" s="4" t="str">
        <f t="shared" si="97"/>
        <v>公立</v>
      </c>
      <c r="H3136" s="7" t="str">
        <f>IF($D3136="上記以外の高等学校等",_xlfn.XLOOKUP(IF(VALUE(LEFT($E3136,2))&gt;10,VALUE(LEFT($E3136,2)),"0"&amp;VALUE(LEFT($E3136,2))),Sheet1!$E:$E,Sheet1!$F:$F)&amp;"所在の"&amp;$D3136,IF(OR($B3136=1,$B3136=2),$D3136&amp;$C3136,IF($B3136=3,$D3136&amp;"学校",IF($B3136=6,_xlfn.TEXTBEFORE($D3136,"高専")&amp;$C3136,IF($B3136=8,$C3136&amp;"（"&amp;$D3136&amp;"）",IF($B3136=9,$D3136,""))))))</f>
        <v>浜松工業高等学校</v>
      </c>
    </row>
    <row r="3137" spans="1:8">
      <c r="A3137" s="4">
        <v>2</v>
      </c>
      <c r="B3137" s="7">
        <v>1</v>
      </c>
      <c r="C3137" s="7" t="str">
        <f t="shared" si="96"/>
        <v>高等学校</v>
      </c>
      <c r="D3137" s="7" t="s">
        <v>5563</v>
      </c>
      <c r="E3137" s="8" t="s">
        <v>5564</v>
      </c>
      <c r="F3137" s="4" t="str">
        <f>IFERROR(IF(VALUE(LEFT($E3137,5))&gt;50000,"",_xlfn.XLOOKUP(IF(VALUE(LEFT($E3137,2))&gt;9,VALUE(LEFT($E3137,2)),"0"&amp;VALUE(LEFT($E3137,2))),Sheet1!$E:$E,Sheet1!$F:$F)),"")</f>
        <v>静岡県</v>
      </c>
      <c r="G3137" s="4" t="str">
        <f t="shared" si="97"/>
        <v>公立</v>
      </c>
      <c r="H3137" s="7" t="str">
        <f>IF($D3137="上記以外の高等学校等",_xlfn.XLOOKUP(IF(VALUE(LEFT($E3137,2))&gt;10,VALUE(LEFT($E3137,2)),"0"&amp;VALUE(LEFT($E3137,2))),Sheet1!$E:$E,Sheet1!$F:$F)&amp;"所在の"&amp;$D3137,IF(OR($B3137=1,$B3137=2),$D3137&amp;$C3137,IF($B3137=3,$D3137&amp;"学校",IF($B3137=6,_xlfn.TEXTBEFORE($D3137,"高専")&amp;$C3137,IF($B3137=8,$C3137&amp;"（"&amp;$D3137&amp;"）",IF($B3137=9,$D3137,""))))))</f>
        <v>浜松城北工業高等学校</v>
      </c>
    </row>
    <row r="3138" spans="1:8">
      <c r="A3138" s="4">
        <v>2</v>
      </c>
      <c r="B3138" s="7">
        <v>1</v>
      </c>
      <c r="C3138" s="7" t="str">
        <f t="shared" si="96"/>
        <v>高等学校</v>
      </c>
      <c r="D3138" s="7" t="s">
        <v>5561</v>
      </c>
      <c r="E3138" s="8" t="s">
        <v>5562</v>
      </c>
      <c r="F3138" s="4" t="str">
        <f>IFERROR(IF(VALUE(LEFT($E3138,5))&gt;50000,"",_xlfn.XLOOKUP(IF(VALUE(LEFT($E3138,2))&gt;9,VALUE(LEFT($E3138,2)),"0"&amp;VALUE(LEFT($E3138,2))),Sheet1!$E:$E,Sheet1!$F:$F)),"")</f>
        <v>静岡県</v>
      </c>
      <c r="G3138" s="4" t="str">
        <f t="shared" si="97"/>
        <v>公立</v>
      </c>
      <c r="H3138" s="7" t="str">
        <f>IF($D3138="上記以外の高等学校等",_xlfn.XLOOKUP(IF(VALUE(LEFT($E3138,2))&gt;10,VALUE(LEFT($E3138,2)),"0"&amp;VALUE(LEFT($E3138,2))),Sheet1!$E:$E,Sheet1!$F:$F)&amp;"所在の"&amp;$D3138,IF(OR($B3138=1,$B3138=2),$D3138&amp;$C3138,IF($B3138=3,$D3138&amp;"学校",IF($B3138=6,_xlfn.TEXTBEFORE($D3138,"高専")&amp;$C3138,IF($B3138=8,$C3138&amp;"（"&amp;$D3138&amp;"）",IF($B3138=9,$D3138,""))))))</f>
        <v>浜松商業高等学校</v>
      </c>
    </row>
    <row r="3139" spans="1:8">
      <c r="A3139" s="4">
        <v>2</v>
      </c>
      <c r="B3139" s="7">
        <v>1</v>
      </c>
      <c r="C3139" s="7" t="str">
        <f t="shared" ref="C3139:C3202" si="98">IF($B3139=1,"高等学校",IF($B3139=2,"中等教育学校",IF($B3139=3,"特別支援学校",IF($B3139=6,"高等専門学校",IF($B3139=8,"高等学校卒業程度認定試験等","")))))</f>
        <v>高等学校</v>
      </c>
      <c r="D3139" s="7" t="s">
        <v>5559</v>
      </c>
      <c r="E3139" s="8" t="s">
        <v>5560</v>
      </c>
      <c r="F3139" s="4" t="str">
        <f>IFERROR(IF(VALUE(LEFT($E3139,5))&gt;50000,"",_xlfn.XLOOKUP(IF(VALUE(LEFT($E3139,2))&gt;9,VALUE(LEFT($E3139,2)),"0"&amp;VALUE(LEFT($E3139,2))),Sheet1!$E:$E,Sheet1!$F:$F)),"")</f>
        <v>静岡県</v>
      </c>
      <c r="G3139" s="4" t="str">
        <f t="shared" ref="G3139:G3202" si="99">IF($A3139=1,"国立",IF($A3139=7,"私立",IF($A3139&lt;7,"公立","")))</f>
        <v>公立</v>
      </c>
      <c r="H3139" s="7" t="str">
        <f>IF($D3139="上記以外の高等学校等",_xlfn.XLOOKUP(IF(VALUE(LEFT($E3139,2))&gt;10,VALUE(LEFT($E3139,2)),"0"&amp;VALUE(LEFT($E3139,2))),Sheet1!$E:$E,Sheet1!$F:$F)&amp;"所在の"&amp;$D3139,IF(OR($B3139=1,$B3139=2),$D3139&amp;$C3139,IF($B3139=3,$D3139&amp;"学校",IF($B3139=6,_xlfn.TEXTBEFORE($D3139,"高専")&amp;$C3139,IF($B3139=8,$C3139&amp;"（"&amp;$D3139&amp;"）",IF($B3139=9,$D3139,""))))))</f>
        <v>浜名高等学校</v>
      </c>
    </row>
    <row r="3140" spans="1:8">
      <c r="A3140" s="4">
        <v>2</v>
      </c>
      <c r="B3140" s="7">
        <v>1</v>
      </c>
      <c r="C3140" s="7" t="str">
        <f t="shared" si="98"/>
        <v>高等学校</v>
      </c>
      <c r="D3140" s="7" t="s">
        <v>5557</v>
      </c>
      <c r="E3140" s="8" t="s">
        <v>5558</v>
      </c>
      <c r="F3140" s="4" t="str">
        <f>IFERROR(IF(VALUE(LEFT($E3140,5))&gt;50000,"",_xlfn.XLOOKUP(IF(VALUE(LEFT($E3140,2))&gt;9,VALUE(LEFT($E3140,2)),"0"&amp;VALUE(LEFT($E3140,2))),Sheet1!$E:$E,Sheet1!$F:$F)),"")</f>
        <v>静岡県</v>
      </c>
      <c r="G3140" s="4" t="str">
        <f t="shared" si="99"/>
        <v>公立</v>
      </c>
      <c r="H3140" s="7" t="str">
        <f>IF($D3140="上記以外の高等学校等",_xlfn.XLOOKUP(IF(VALUE(LEFT($E3140,2))&gt;10,VALUE(LEFT($E3140,2)),"0"&amp;VALUE(LEFT($E3140,2))),Sheet1!$E:$E,Sheet1!$F:$F)&amp;"所在の"&amp;$D3140,IF(OR($B3140=1,$B3140=2),$D3140&amp;$C3140,IF($B3140=3,$D3140&amp;"学校",IF($B3140=6,_xlfn.TEXTBEFORE($D3140,"高専")&amp;$C3140,IF($B3140=8,$C3140&amp;"（"&amp;$D3140&amp;"）",IF($B3140=9,$D3140,""))))))</f>
        <v>新居高等学校</v>
      </c>
    </row>
    <row r="3141" spans="1:8">
      <c r="A3141" s="4">
        <v>2</v>
      </c>
      <c r="B3141" s="7">
        <v>1</v>
      </c>
      <c r="C3141" s="7" t="str">
        <f t="shared" si="98"/>
        <v>高等学校</v>
      </c>
      <c r="D3141" s="7" t="s">
        <v>5555</v>
      </c>
      <c r="E3141" s="8" t="s">
        <v>5556</v>
      </c>
      <c r="F3141" s="4" t="str">
        <f>IFERROR(IF(VALUE(LEFT($E3141,5))&gt;50000,"",_xlfn.XLOOKUP(IF(VALUE(LEFT($E3141,2))&gt;9,VALUE(LEFT($E3141,2)),"0"&amp;VALUE(LEFT($E3141,2))),Sheet1!$E:$E,Sheet1!$F:$F)),"")</f>
        <v>静岡県</v>
      </c>
      <c r="G3141" s="4" t="str">
        <f t="shared" si="99"/>
        <v>公立</v>
      </c>
      <c r="H3141" s="7" t="str">
        <f>IF($D3141="上記以外の高等学校等",_xlfn.XLOOKUP(IF(VALUE(LEFT($E3141,2))&gt;10,VALUE(LEFT($E3141,2)),"0"&amp;VALUE(LEFT($E3141,2))),Sheet1!$E:$E,Sheet1!$F:$F)&amp;"所在の"&amp;$D3141,IF(OR($B3141=1,$B3141=2),$D3141&amp;$C3141,IF($B3141=3,$D3141&amp;"学校",IF($B3141=6,_xlfn.TEXTBEFORE($D3141,"高専")&amp;$C3141,IF($B3141=8,$C3141&amp;"（"&amp;$D3141&amp;"）",IF($B3141=9,$D3141,""))))))</f>
        <v>静岡西高等学校</v>
      </c>
    </row>
    <row r="3142" spans="1:8">
      <c r="A3142" s="4">
        <v>3</v>
      </c>
      <c r="B3142" s="7">
        <v>1</v>
      </c>
      <c r="C3142" s="7" t="str">
        <f t="shared" si="98"/>
        <v>高等学校</v>
      </c>
      <c r="D3142" s="7" t="s">
        <v>5553</v>
      </c>
      <c r="E3142" s="8" t="s">
        <v>5554</v>
      </c>
      <c r="F3142" s="4" t="str">
        <f>IFERROR(IF(VALUE(LEFT($E3142,5))&gt;50000,"",_xlfn.XLOOKUP(IF(VALUE(LEFT($E3142,2))&gt;9,VALUE(LEFT($E3142,2)),"0"&amp;VALUE(LEFT($E3142,2))),Sheet1!$E:$E,Sheet1!$F:$F)),"")</f>
        <v>静岡県</v>
      </c>
      <c r="G3142" s="4" t="str">
        <f t="shared" si="99"/>
        <v>公立</v>
      </c>
      <c r="H3142" s="7" t="str">
        <f>IF($D3142="上記以外の高等学校等",_xlfn.XLOOKUP(IF(VALUE(LEFT($E3142,2))&gt;10,VALUE(LEFT($E3142,2)),"0"&amp;VALUE(LEFT($E3142,2))),Sheet1!$E:$E,Sheet1!$F:$F)&amp;"所在の"&amp;$D3142,IF(OR($B3142=1,$B3142=2),$D3142&amp;$C3142,IF($B3142=3,$D3142&amp;"学校",IF($B3142=6,_xlfn.TEXTBEFORE($D3142,"高専")&amp;$C3142,IF($B3142=8,$C3142&amp;"（"&amp;$D3142&amp;"）",IF($B3142=9,$D3142,""))))))</f>
        <v>沼津市立沼津高等学校</v>
      </c>
    </row>
    <row r="3143" spans="1:8">
      <c r="A3143" s="4">
        <v>3</v>
      </c>
      <c r="B3143" s="7">
        <v>1</v>
      </c>
      <c r="C3143" s="7" t="str">
        <f t="shared" si="98"/>
        <v>高等学校</v>
      </c>
      <c r="D3143" s="7" t="s">
        <v>5551</v>
      </c>
      <c r="E3143" s="8" t="s">
        <v>5552</v>
      </c>
      <c r="F3143" s="4" t="str">
        <f>IFERROR(IF(VALUE(LEFT($E3143,5))&gt;50000,"",_xlfn.XLOOKUP(IF(VALUE(LEFT($E3143,2))&gt;9,VALUE(LEFT($E3143,2)),"0"&amp;VALUE(LEFT($E3143,2))),Sheet1!$E:$E,Sheet1!$F:$F)),"")</f>
        <v>静岡県</v>
      </c>
      <c r="G3143" s="4" t="str">
        <f t="shared" si="99"/>
        <v>公立</v>
      </c>
      <c r="H3143" s="7" t="str">
        <f>IF($D3143="上記以外の高等学校等",_xlfn.XLOOKUP(IF(VALUE(LEFT($E3143,2))&gt;10,VALUE(LEFT($E3143,2)),"0"&amp;VALUE(LEFT($E3143,2))),Sheet1!$E:$E,Sheet1!$F:$F)&amp;"所在の"&amp;$D3143,IF(OR($B3143=1,$B3143=2),$D3143&amp;$C3143,IF($B3143=3,$D3143&amp;"学校",IF($B3143=6,_xlfn.TEXTBEFORE($D3143,"高専")&amp;$C3143,IF($B3143=8,$C3143&amp;"（"&amp;$D3143&amp;"）",IF($B3143=9,$D3143,""))))))</f>
        <v>富士市立高等学校</v>
      </c>
    </row>
    <row r="3144" spans="1:8">
      <c r="A3144" s="4">
        <v>3</v>
      </c>
      <c r="B3144" s="7">
        <v>1</v>
      </c>
      <c r="C3144" s="7" t="str">
        <f t="shared" si="98"/>
        <v>高等学校</v>
      </c>
      <c r="D3144" s="7" t="s">
        <v>5549</v>
      </c>
      <c r="E3144" s="8" t="s">
        <v>5550</v>
      </c>
      <c r="F3144" s="4" t="str">
        <f>IFERROR(IF(VALUE(LEFT($E3144,5))&gt;50000,"",_xlfn.XLOOKUP(IF(VALUE(LEFT($E3144,2))&gt;9,VALUE(LEFT($E3144,2)),"0"&amp;VALUE(LEFT($E3144,2))),Sheet1!$E:$E,Sheet1!$F:$F)),"")</f>
        <v>静岡県</v>
      </c>
      <c r="G3144" s="4" t="str">
        <f t="shared" si="99"/>
        <v>公立</v>
      </c>
      <c r="H3144" s="7" t="str">
        <f>IF($D3144="上記以外の高等学校等",_xlfn.XLOOKUP(IF(VALUE(LEFT($E3144,2))&gt;10,VALUE(LEFT($E3144,2)),"0"&amp;VALUE(LEFT($E3144,2))),Sheet1!$E:$E,Sheet1!$F:$F)&amp;"所在の"&amp;$D3144,IF(OR($B3144=1,$B3144=2),$D3144&amp;$C3144,IF($B3144=3,$D3144&amp;"学校",IF($B3144=6,_xlfn.TEXTBEFORE($D3144,"高専")&amp;$C3144,IF($B3144=8,$C3144&amp;"（"&amp;$D3144&amp;"）",IF($B3144=9,$D3144,""))))))</f>
        <v>静岡市立高等学校</v>
      </c>
    </row>
    <row r="3145" spans="1:8">
      <c r="A3145" s="4">
        <v>3</v>
      </c>
      <c r="B3145" s="7">
        <v>1</v>
      </c>
      <c r="C3145" s="7" t="str">
        <f t="shared" si="98"/>
        <v>高等学校</v>
      </c>
      <c r="D3145" s="7" t="s">
        <v>5547</v>
      </c>
      <c r="E3145" s="8" t="s">
        <v>5548</v>
      </c>
      <c r="F3145" s="4" t="str">
        <f>IFERROR(IF(VALUE(LEFT($E3145,5))&gt;50000,"",_xlfn.XLOOKUP(IF(VALUE(LEFT($E3145,2))&gt;9,VALUE(LEFT($E3145,2)),"0"&amp;VALUE(LEFT($E3145,2))),Sheet1!$E:$E,Sheet1!$F:$F)),"")</f>
        <v>静岡県</v>
      </c>
      <c r="G3145" s="4" t="str">
        <f t="shared" si="99"/>
        <v>公立</v>
      </c>
      <c r="H3145" s="7" t="str">
        <f>IF($D3145="上記以外の高等学校等",_xlfn.XLOOKUP(IF(VALUE(LEFT($E3145,2))&gt;10,VALUE(LEFT($E3145,2)),"0"&amp;VALUE(LEFT($E3145,2))),Sheet1!$E:$E,Sheet1!$F:$F)&amp;"所在の"&amp;$D3145,IF(OR($B3145=1,$B3145=2),$D3145&amp;$C3145,IF($B3145=3,$D3145&amp;"学校",IF($B3145=6,_xlfn.TEXTBEFORE($D3145,"高専")&amp;$C3145,IF($B3145=8,$C3145&amp;"（"&amp;$D3145&amp;"）",IF($B3145=9,$D3145,""))))))</f>
        <v>浜松市立高等学校</v>
      </c>
    </row>
    <row r="3146" spans="1:8">
      <c r="A3146" s="4">
        <v>2</v>
      </c>
      <c r="B3146" s="7">
        <v>1</v>
      </c>
      <c r="C3146" s="7" t="str">
        <f t="shared" si="98"/>
        <v>高等学校</v>
      </c>
      <c r="D3146" s="7" t="s">
        <v>5545</v>
      </c>
      <c r="E3146" s="8" t="s">
        <v>5546</v>
      </c>
      <c r="F3146" s="4" t="str">
        <f>IFERROR(IF(VALUE(LEFT($E3146,5))&gt;50000,"",_xlfn.XLOOKUP(IF(VALUE(LEFT($E3146,2))&gt;9,VALUE(LEFT($E3146,2)),"0"&amp;VALUE(LEFT($E3146,2))),Sheet1!$E:$E,Sheet1!$F:$F)),"")</f>
        <v>静岡県</v>
      </c>
      <c r="G3146" s="4" t="str">
        <f t="shared" si="99"/>
        <v>公立</v>
      </c>
      <c r="H3146" s="7" t="str">
        <f>IF($D3146="上記以外の高等学校等",_xlfn.XLOOKUP(IF(VALUE(LEFT($E3146,2))&gt;10,VALUE(LEFT($E3146,2)),"0"&amp;VALUE(LEFT($E3146,2))),Sheet1!$E:$E,Sheet1!$F:$F)&amp;"所在の"&amp;$D3146,IF(OR($B3146=1,$B3146=2),$D3146&amp;$C3146,IF($B3146=3,$D3146&amp;"学校",IF($B3146=6,_xlfn.TEXTBEFORE($D3146,"高専")&amp;$C3146,IF($B3146=8,$C3146&amp;"（"&amp;$D3146&amp;"）",IF($B3146=9,$D3146,""))))))</f>
        <v>富士東高等学校</v>
      </c>
    </row>
    <row r="3147" spans="1:8">
      <c r="A3147" s="4">
        <v>2</v>
      </c>
      <c r="B3147" s="7">
        <v>1</v>
      </c>
      <c r="C3147" s="7" t="str">
        <f t="shared" si="98"/>
        <v>高等学校</v>
      </c>
      <c r="D3147" s="7" t="s">
        <v>5543</v>
      </c>
      <c r="E3147" s="8" t="s">
        <v>5544</v>
      </c>
      <c r="F3147" s="4" t="str">
        <f>IFERROR(IF(VALUE(LEFT($E3147,5))&gt;50000,"",_xlfn.XLOOKUP(IF(VALUE(LEFT($E3147,2))&gt;9,VALUE(LEFT($E3147,2)),"0"&amp;VALUE(LEFT($E3147,2))),Sheet1!$E:$E,Sheet1!$F:$F)),"")</f>
        <v>静岡県</v>
      </c>
      <c r="G3147" s="4" t="str">
        <f t="shared" si="99"/>
        <v>公立</v>
      </c>
      <c r="H3147" s="7" t="str">
        <f>IF($D3147="上記以外の高等学校等",_xlfn.XLOOKUP(IF(VALUE(LEFT($E3147,2))&gt;10,VALUE(LEFT($E3147,2)),"0"&amp;VALUE(LEFT($E3147,2))),Sheet1!$E:$E,Sheet1!$F:$F)&amp;"所在の"&amp;$D3147,IF(OR($B3147=1,$B3147=2),$D3147&amp;$C3147,IF($B3147=3,$D3147&amp;"学校",IF($B3147=6,_xlfn.TEXTBEFORE($D3147,"高専")&amp;$C3147,IF($B3147=8,$C3147&amp;"（"&amp;$D3147&amp;"）",IF($B3147=9,$D3147,""))))))</f>
        <v>伊豆中央高等学校</v>
      </c>
    </row>
    <row r="3148" spans="1:8">
      <c r="A3148" s="4">
        <v>2</v>
      </c>
      <c r="B3148" s="7">
        <v>1</v>
      </c>
      <c r="C3148" s="7" t="str">
        <f t="shared" si="98"/>
        <v>高等学校</v>
      </c>
      <c r="D3148" s="7" t="s">
        <v>5541</v>
      </c>
      <c r="E3148" s="8" t="s">
        <v>5542</v>
      </c>
      <c r="F3148" s="4" t="str">
        <f>IFERROR(IF(VALUE(LEFT($E3148,5))&gt;50000,"",_xlfn.XLOOKUP(IF(VALUE(LEFT($E3148,2))&gt;9,VALUE(LEFT($E3148,2)),"0"&amp;VALUE(LEFT($E3148,2))),Sheet1!$E:$E,Sheet1!$F:$F)),"")</f>
        <v>静岡県</v>
      </c>
      <c r="G3148" s="4" t="str">
        <f t="shared" si="99"/>
        <v>公立</v>
      </c>
      <c r="H3148" s="7" t="str">
        <f>IF($D3148="上記以外の高等学校等",_xlfn.XLOOKUP(IF(VALUE(LEFT($E3148,2))&gt;10,VALUE(LEFT($E3148,2)),"0"&amp;VALUE(LEFT($E3148,2))),Sheet1!$E:$E,Sheet1!$F:$F)&amp;"所在の"&amp;$D3148,IF(OR($B3148=1,$B3148=2),$D3148&amp;$C3148,IF($B3148=3,$D3148&amp;"学校",IF($B3148=6,_xlfn.TEXTBEFORE($D3148,"高専")&amp;$C3148,IF($B3148=8,$C3148&amp;"（"&amp;$D3148&amp;"）",IF($B3148=9,$D3148,""))))))</f>
        <v>浜北西高等学校</v>
      </c>
    </row>
    <row r="3149" spans="1:8">
      <c r="A3149" s="4">
        <v>2</v>
      </c>
      <c r="B3149" s="7">
        <v>1</v>
      </c>
      <c r="C3149" s="7" t="str">
        <f t="shared" si="98"/>
        <v>高等学校</v>
      </c>
      <c r="D3149" s="7" t="s">
        <v>5539</v>
      </c>
      <c r="E3149" s="8" t="s">
        <v>5540</v>
      </c>
      <c r="F3149" s="4" t="str">
        <f>IFERROR(IF(VALUE(LEFT($E3149,5))&gt;50000,"",_xlfn.XLOOKUP(IF(VALUE(LEFT($E3149,2))&gt;9,VALUE(LEFT($E3149,2)),"0"&amp;VALUE(LEFT($E3149,2))),Sheet1!$E:$E,Sheet1!$F:$F)),"")</f>
        <v>静岡県</v>
      </c>
      <c r="G3149" s="4" t="str">
        <f t="shared" si="99"/>
        <v>公立</v>
      </c>
      <c r="H3149" s="7" t="str">
        <f>IF($D3149="上記以外の高等学校等",_xlfn.XLOOKUP(IF(VALUE(LEFT($E3149,2))&gt;10,VALUE(LEFT($E3149,2)),"0"&amp;VALUE(LEFT($E3149,2))),Sheet1!$E:$E,Sheet1!$F:$F)&amp;"所在の"&amp;$D3149,IF(OR($B3149=1,$B3149=2),$D3149&amp;$C3149,IF($B3149=3,$D3149&amp;"学校",IF($B3149=6,_xlfn.TEXTBEFORE($D3149,"高専")&amp;$C3149,IF($B3149=8,$C3149&amp;"（"&amp;$D3149&amp;"）",IF($B3149=9,$D3149,""))))))</f>
        <v>湖西高等学校</v>
      </c>
    </row>
    <row r="3150" spans="1:8">
      <c r="A3150" s="4">
        <v>2</v>
      </c>
      <c r="B3150" s="7">
        <v>1</v>
      </c>
      <c r="C3150" s="7" t="str">
        <f t="shared" si="98"/>
        <v>高等学校</v>
      </c>
      <c r="D3150" s="7" t="s">
        <v>5537</v>
      </c>
      <c r="E3150" s="8" t="s">
        <v>5538</v>
      </c>
      <c r="F3150" s="4" t="str">
        <f>IFERROR(IF(VALUE(LEFT($E3150,5))&gt;50000,"",_xlfn.XLOOKUP(IF(VALUE(LEFT($E3150,2))&gt;9,VALUE(LEFT($E3150,2)),"0"&amp;VALUE(LEFT($E3150,2))),Sheet1!$E:$E,Sheet1!$F:$F)),"")</f>
        <v>静岡県</v>
      </c>
      <c r="G3150" s="4" t="str">
        <f t="shared" si="99"/>
        <v>公立</v>
      </c>
      <c r="H3150" s="7" t="str">
        <f>IF($D3150="上記以外の高等学校等",_xlfn.XLOOKUP(IF(VALUE(LEFT($E3150,2))&gt;10,VALUE(LEFT($E3150,2)),"0"&amp;VALUE(LEFT($E3150,2))),Sheet1!$E:$E,Sheet1!$F:$F)&amp;"所在の"&amp;$D3150,IF(OR($B3150=1,$B3150=2),$D3150&amp;$C3150,IF($B3150=3,$D3150&amp;"学校",IF($B3150=6,_xlfn.TEXTBEFORE($D3150,"高専")&amp;$C3150,IF($B3150=8,$C3150&amp;"（"&amp;$D3150&amp;"）",IF($B3150=9,$D3150,""))))))</f>
        <v>富士宮西高等学校</v>
      </c>
    </row>
    <row r="3151" spans="1:8">
      <c r="A3151" s="4">
        <v>2</v>
      </c>
      <c r="B3151" s="7">
        <v>1</v>
      </c>
      <c r="C3151" s="7" t="str">
        <f t="shared" si="98"/>
        <v>高等学校</v>
      </c>
      <c r="D3151" s="7" t="s">
        <v>5535</v>
      </c>
      <c r="E3151" s="8" t="s">
        <v>5536</v>
      </c>
      <c r="F3151" s="4" t="str">
        <f>IFERROR(IF(VALUE(LEFT($E3151,5))&gt;50000,"",_xlfn.XLOOKUP(IF(VALUE(LEFT($E3151,2))&gt;9,VALUE(LEFT($E3151,2)),"0"&amp;VALUE(LEFT($E3151,2))),Sheet1!$E:$E,Sheet1!$F:$F)),"")</f>
        <v>静岡県</v>
      </c>
      <c r="G3151" s="4" t="str">
        <f t="shared" si="99"/>
        <v>公立</v>
      </c>
      <c r="H3151" s="7" t="str">
        <f>IF($D3151="上記以外の高等学校等",_xlfn.XLOOKUP(IF(VALUE(LEFT($E3151,2))&gt;10,VALUE(LEFT($E3151,2)),"0"&amp;VALUE(LEFT($E3151,2))),Sheet1!$E:$E,Sheet1!$F:$F)&amp;"所在の"&amp;$D3151,IF(OR($B3151=1,$B3151=2),$D3151&amp;$C3151,IF($B3151=3,$D3151&amp;"学校",IF($B3151=6,_xlfn.TEXTBEFORE($D3151,"高専")&amp;$C3151,IF($B3151=8,$C3151&amp;"（"&amp;$D3151&amp;"）",IF($B3151=9,$D3151,""))))))</f>
        <v>浜松湖南高等学校</v>
      </c>
    </row>
    <row r="3152" spans="1:8">
      <c r="A3152" s="4">
        <v>2</v>
      </c>
      <c r="B3152" s="7">
        <v>1</v>
      </c>
      <c r="C3152" s="7" t="str">
        <f t="shared" si="98"/>
        <v>高等学校</v>
      </c>
      <c r="D3152" s="7" t="s">
        <v>5533</v>
      </c>
      <c r="E3152" s="8" t="s">
        <v>5534</v>
      </c>
      <c r="F3152" s="4" t="str">
        <f>IFERROR(IF(VALUE(LEFT($E3152,5))&gt;50000,"",_xlfn.XLOOKUP(IF(VALUE(LEFT($E3152,2))&gt;9,VALUE(LEFT($E3152,2)),"0"&amp;VALUE(LEFT($E3152,2))),Sheet1!$E:$E,Sheet1!$F:$F)),"")</f>
        <v>静岡県</v>
      </c>
      <c r="G3152" s="4" t="str">
        <f t="shared" si="99"/>
        <v>公立</v>
      </c>
      <c r="H3152" s="7" t="str">
        <f>IF($D3152="上記以外の高等学校等",_xlfn.XLOOKUP(IF(VALUE(LEFT($E3152,2))&gt;10,VALUE(LEFT($E3152,2)),"0"&amp;VALUE(LEFT($E3152,2))),Sheet1!$E:$E,Sheet1!$F:$F)&amp;"所在の"&amp;$D3152,IF(OR($B3152=1,$B3152=2),$D3152&amp;$C3152,IF($B3152=3,$D3152&amp;"学校",IF($B3152=6,_xlfn.TEXTBEFORE($D3152,"高専")&amp;$C3152,IF($B3152=8,$C3152&amp;"（"&amp;$D3152&amp;"）",IF($B3152=9,$D3152,""))))))</f>
        <v>浜松江之島高等学校</v>
      </c>
    </row>
    <row r="3153" spans="1:8">
      <c r="A3153" s="4">
        <v>2</v>
      </c>
      <c r="B3153" s="7">
        <v>1</v>
      </c>
      <c r="C3153" s="7" t="str">
        <f t="shared" si="98"/>
        <v>高等学校</v>
      </c>
      <c r="D3153" s="7" t="s">
        <v>5531</v>
      </c>
      <c r="E3153" s="8" t="s">
        <v>5532</v>
      </c>
      <c r="F3153" s="4" t="str">
        <f>IFERROR(IF(VALUE(LEFT($E3153,5))&gt;50000,"",_xlfn.XLOOKUP(IF(VALUE(LEFT($E3153,2))&gt;9,VALUE(LEFT($E3153,2)),"0"&amp;VALUE(LEFT($E3153,2))),Sheet1!$E:$E,Sheet1!$F:$F)),"")</f>
        <v>静岡県</v>
      </c>
      <c r="G3153" s="4" t="str">
        <f t="shared" si="99"/>
        <v>公立</v>
      </c>
      <c r="H3153" s="7" t="str">
        <f>IF($D3153="上記以外の高等学校等",_xlfn.XLOOKUP(IF(VALUE(LEFT($E3153,2))&gt;10,VALUE(LEFT($E3153,2)),"0"&amp;VALUE(LEFT($E3153,2))),Sheet1!$E:$E,Sheet1!$F:$F)&amp;"所在の"&amp;$D3153,IF(OR($B3153=1,$B3153=2),$D3153&amp;$C3153,IF($B3153=3,$D3153&amp;"学校",IF($B3153=6,_xlfn.TEXTBEFORE($D3153,"高専")&amp;$C3153,IF($B3153=8,$C3153&amp;"（"&amp;$D3153&amp;"）",IF($B3153=9,$D3153,""))))))</f>
        <v>三島長陵高等学校</v>
      </c>
    </row>
    <row r="3154" spans="1:8">
      <c r="A3154" s="4">
        <v>2</v>
      </c>
      <c r="B3154" s="7">
        <v>1</v>
      </c>
      <c r="C3154" s="7" t="str">
        <f t="shared" si="98"/>
        <v>高等学校</v>
      </c>
      <c r="D3154" s="7" t="s">
        <v>5529</v>
      </c>
      <c r="E3154" s="8" t="s">
        <v>5530</v>
      </c>
      <c r="F3154" s="4" t="str">
        <f>IFERROR(IF(VALUE(LEFT($E3154,5))&gt;50000,"",_xlfn.XLOOKUP(IF(VALUE(LEFT($E3154,2))&gt;9,VALUE(LEFT($E3154,2)),"0"&amp;VALUE(LEFT($E3154,2))),Sheet1!$E:$E,Sheet1!$F:$F)),"")</f>
        <v>静岡県</v>
      </c>
      <c r="G3154" s="4" t="str">
        <f t="shared" si="99"/>
        <v>公立</v>
      </c>
      <c r="H3154" s="7" t="str">
        <f>IF($D3154="上記以外の高等学校等",_xlfn.XLOOKUP(IF(VALUE(LEFT($E3154,2))&gt;10,VALUE(LEFT($E3154,2)),"0"&amp;VALUE(LEFT($E3154,2))),Sheet1!$E:$E,Sheet1!$F:$F)&amp;"所在の"&amp;$D3154,IF(OR($B3154=1,$B3154=2),$D3154&amp;$C3154,IF($B3154=3,$D3154&amp;"学校",IF($B3154=6,_xlfn.TEXTBEFORE($D3154,"高専")&amp;$C3154,IF($B3154=8,$C3154&amp;"（"&amp;$D3154&amp;"）",IF($B3154=9,$D3154,""))))))</f>
        <v>小山高等学校</v>
      </c>
    </row>
    <row r="3155" spans="1:8">
      <c r="A3155" s="4">
        <v>2</v>
      </c>
      <c r="B3155" s="7">
        <v>1</v>
      </c>
      <c r="C3155" s="7" t="str">
        <f t="shared" si="98"/>
        <v>高等学校</v>
      </c>
      <c r="D3155" s="7" t="s">
        <v>5527</v>
      </c>
      <c r="E3155" s="8" t="s">
        <v>5528</v>
      </c>
      <c r="F3155" s="4" t="str">
        <f>IFERROR(IF(VALUE(LEFT($E3155,5))&gt;50000,"",_xlfn.XLOOKUP(IF(VALUE(LEFT($E3155,2))&gt;9,VALUE(LEFT($E3155,2)),"0"&amp;VALUE(LEFT($E3155,2))),Sheet1!$E:$E,Sheet1!$F:$F)),"")</f>
        <v>静岡県</v>
      </c>
      <c r="G3155" s="4" t="str">
        <f t="shared" si="99"/>
        <v>公立</v>
      </c>
      <c r="H3155" s="7" t="str">
        <f>IF($D3155="上記以外の高等学校等",_xlfn.XLOOKUP(IF(VALUE(LEFT($E3155,2))&gt;10,VALUE(LEFT($E3155,2)),"0"&amp;VALUE(LEFT($E3155,2))),Sheet1!$E:$E,Sheet1!$F:$F)&amp;"所在の"&amp;$D3155,IF(OR($B3155=1,$B3155=2),$D3155&amp;$C3155,IF($B3155=3,$D3155&amp;"学校",IF($B3155=6,_xlfn.TEXTBEFORE($D3155,"高専")&amp;$C3155,IF($B3155=8,$C3155&amp;"（"&amp;$D3155&amp;"）",IF($B3155=9,$D3155,""))))))</f>
        <v>静岡中央高等学校</v>
      </c>
    </row>
    <row r="3156" spans="1:8">
      <c r="A3156" s="4">
        <v>2</v>
      </c>
      <c r="B3156" s="7">
        <v>1</v>
      </c>
      <c r="C3156" s="7" t="str">
        <f t="shared" si="98"/>
        <v>高等学校</v>
      </c>
      <c r="D3156" s="7" t="s">
        <v>5525</v>
      </c>
      <c r="E3156" s="8" t="s">
        <v>5526</v>
      </c>
      <c r="F3156" s="4" t="str">
        <f>IFERROR(IF(VALUE(LEFT($E3156,5))&gt;50000,"",_xlfn.XLOOKUP(IF(VALUE(LEFT($E3156,2))&gt;9,VALUE(LEFT($E3156,2)),"0"&amp;VALUE(LEFT($E3156,2))),Sheet1!$E:$E,Sheet1!$F:$F)),"")</f>
        <v>静岡県</v>
      </c>
      <c r="G3156" s="4" t="str">
        <f t="shared" si="99"/>
        <v>公立</v>
      </c>
      <c r="H3156" s="7" t="str">
        <f>IF($D3156="上記以外の高等学校等",_xlfn.XLOOKUP(IF(VALUE(LEFT($E3156,2))&gt;10,VALUE(LEFT($E3156,2)),"0"&amp;VALUE(LEFT($E3156,2))),Sheet1!$E:$E,Sheet1!$F:$F)&amp;"所在の"&amp;$D3156,IF(OR($B3156=1,$B3156=2),$D3156&amp;$C3156,IF($B3156=3,$D3156&amp;"学校",IF($B3156=6,_xlfn.TEXTBEFORE($D3156,"高専")&amp;$C3156,IF($B3156=8,$C3156&amp;"（"&amp;$D3156&amp;"）",IF($B3156=9,$D3156,""))))))</f>
        <v>浜松大平台高等学校</v>
      </c>
    </row>
    <row r="3157" spans="1:8">
      <c r="A3157" s="4">
        <v>2</v>
      </c>
      <c r="B3157" s="7">
        <v>1</v>
      </c>
      <c r="C3157" s="7" t="str">
        <f t="shared" si="98"/>
        <v>高等学校</v>
      </c>
      <c r="D3157" s="7" t="s">
        <v>5523</v>
      </c>
      <c r="E3157" s="8" t="s">
        <v>5524</v>
      </c>
      <c r="F3157" s="4" t="str">
        <f>IFERROR(IF(VALUE(LEFT($E3157,5))&gt;50000,"",_xlfn.XLOOKUP(IF(VALUE(LEFT($E3157,2))&gt;9,VALUE(LEFT($E3157,2)),"0"&amp;VALUE(LEFT($E3157,2))),Sheet1!$E:$E,Sheet1!$F:$F)),"")</f>
        <v>静岡県</v>
      </c>
      <c r="G3157" s="4" t="str">
        <f t="shared" si="99"/>
        <v>公立</v>
      </c>
      <c r="H3157" s="7" t="str">
        <f>IF($D3157="上記以外の高等学校等",_xlfn.XLOOKUP(IF(VALUE(LEFT($E3157,2))&gt;10,VALUE(LEFT($E3157,2)),"0"&amp;VALUE(LEFT($E3157,2))),Sheet1!$E:$E,Sheet1!$F:$F)&amp;"所在の"&amp;$D3157,IF(OR($B3157=1,$B3157=2),$D3157&amp;$C3157,IF($B3157=3,$D3157&amp;"学校",IF($B3157=6,_xlfn.TEXTBEFORE($D3157,"高専")&amp;$C3157,IF($B3157=8,$C3157&amp;"（"&amp;$D3157&amp;"）",IF($B3157=9,$D3157,""))))))</f>
        <v>下田高等学校</v>
      </c>
    </row>
    <row r="3158" spans="1:8">
      <c r="A3158" s="4">
        <v>2</v>
      </c>
      <c r="B3158" s="7">
        <v>1</v>
      </c>
      <c r="C3158" s="7" t="str">
        <f t="shared" si="98"/>
        <v>高等学校</v>
      </c>
      <c r="D3158" s="7" t="s">
        <v>3415</v>
      </c>
      <c r="E3158" s="8" t="s">
        <v>5522</v>
      </c>
      <c r="F3158" s="4" t="str">
        <f>IFERROR(IF(VALUE(LEFT($E3158,5))&gt;50000,"",_xlfn.XLOOKUP(IF(VALUE(LEFT($E3158,2))&gt;9,VALUE(LEFT($E3158,2)),"0"&amp;VALUE(LEFT($E3158,2))),Sheet1!$E:$E,Sheet1!$F:$F)),"")</f>
        <v>静岡県</v>
      </c>
      <c r="G3158" s="4" t="str">
        <f t="shared" si="99"/>
        <v>公立</v>
      </c>
      <c r="H3158" s="7" t="str">
        <f>IF($D3158="上記以外の高等学校等",_xlfn.XLOOKUP(IF(VALUE(LEFT($E3158,2))&gt;10,VALUE(LEFT($E3158,2)),"0"&amp;VALUE(LEFT($E3158,2))),Sheet1!$E:$E,Sheet1!$F:$F)&amp;"所在の"&amp;$D3158,IF(OR($B3158=1,$B3158=2),$D3158&amp;$C3158,IF($B3158=3,$D3158&amp;"学校",IF($B3158=6,_xlfn.TEXTBEFORE($D3158,"高専")&amp;$C3158,IF($B3158=8,$C3158&amp;"（"&amp;$D3158&amp;"）",IF($B3158=9,$D3158,""))))))</f>
        <v>科学技術高等学校</v>
      </c>
    </row>
    <row r="3159" spans="1:8">
      <c r="A3159" s="4">
        <v>2</v>
      </c>
      <c r="B3159" s="7">
        <v>1</v>
      </c>
      <c r="C3159" s="7" t="str">
        <f t="shared" si="98"/>
        <v>高等学校</v>
      </c>
      <c r="D3159" s="7" t="s">
        <v>5520</v>
      </c>
      <c r="E3159" s="8" t="s">
        <v>5521</v>
      </c>
      <c r="F3159" s="4" t="str">
        <f>IFERROR(IF(VALUE(LEFT($E3159,5))&gt;50000,"",_xlfn.XLOOKUP(IF(VALUE(LEFT($E3159,2))&gt;9,VALUE(LEFT($E3159,2)),"0"&amp;VALUE(LEFT($E3159,2))),Sheet1!$E:$E,Sheet1!$F:$F)),"")</f>
        <v>静岡県</v>
      </c>
      <c r="G3159" s="4" t="str">
        <f t="shared" si="99"/>
        <v>公立</v>
      </c>
      <c r="H3159" s="7" t="str">
        <f>IF($D3159="上記以外の高等学校等",_xlfn.XLOOKUP(IF(VALUE(LEFT($E3159,2))&gt;10,VALUE(LEFT($E3159,2)),"0"&amp;VALUE(LEFT($E3159,2))),Sheet1!$E:$E,Sheet1!$F:$F)&amp;"所在の"&amp;$D3159,IF(OR($B3159=1,$B3159=2),$D3159&amp;$C3159,IF($B3159=3,$D3159&amp;"学校",IF($B3159=6,_xlfn.TEXTBEFORE($D3159,"高専")&amp;$C3159,IF($B3159=8,$C3159&amp;"（"&amp;$D3159&amp;"）",IF($B3159=9,$D3159,""))))))</f>
        <v>遠江総合高等学校</v>
      </c>
    </row>
    <row r="3160" spans="1:8">
      <c r="A3160" s="4">
        <v>2</v>
      </c>
      <c r="B3160" s="7">
        <v>1</v>
      </c>
      <c r="C3160" s="7" t="str">
        <f t="shared" si="98"/>
        <v>高等学校</v>
      </c>
      <c r="D3160" s="7" t="s">
        <v>5518</v>
      </c>
      <c r="E3160" s="8" t="s">
        <v>5519</v>
      </c>
      <c r="F3160" s="4" t="str">
        <f>IFERROR(IF(VALUE(LEFT($E3160,5))&gt;50000,"",_xlfn.XLOOKUP(IF(VALUE(LEFT($E3160,2))&gt;9,VALUE(LEFT($E3160,2)),"0"&amp;VALUE(LEFT($E3160,2))),Sheet1!$E:$E,Sheet1!$F:$F)),"")</f>
        <v>静岡県</v>
      </c>
      <c r="G3160" s="4" t="str">
        <f t="shared" si="99"/>
        <v>公立</v>
      </c>
      <c r="H3160" s="7" t="str">
        <f>IF($D3160="上記以外の高等学校等",_xlfn.XLOOKUP(IF(VALUE(LEFT($E3160,2))&gt;10,VALUE(LEFT($E3160,2)),"0"&amp;VALUE(LEFT($E3160,2))),Sheet1!$E:$E,Sheet1!$F:$F)&amp;"所在の"&amp;$D3160,IF(OR($B3160=1,$B3160=2),$D3160&amp;$C3160,IF($B3160=3,$D3160&amp;"学校",IF($B3160=6,_xlfn.TEXTBEFORE($D3160,"高専")&amp;$C3160,IF($B3160=8,$C3160&amp;"（"&amp;$D3160&amp;"）",IF($B3160=9,$D3160,""))))))</f>
        <v>伊豆総合高等学校</v>
      </c>
    </row>
    <row r="3161" spans="1:8">
      <c r="A3161" s="4">
        <v>3</v>
      </c>
      <c r="B3161" s="7">
        <v>1</v>
      </c>
      <c r="C3161" s="7" t="str">
        <f t="shared" si="98"/>
        <v>高等学校</v>
      </c>
      <c r="D3161" s="7" t="s">
        <v>5516</v>
      </c>
      <c r="E3161" s="8" t="s">
        <v>5517</v>
      </c>
      <c r="F3161" s="4" t="str">
        <f>IFERROR(IF(VALUE(LEFT($E3161,5))&gt;50000,"",_xlfn.XLOOKUP(IF(VALUE(LEFT($E3161,2))&gt;9,VALUE(LEFT($E3161,2)),"0"&amp;VALUE(LEFT($E3161,2))),Sheet1!$E:$E,Sheet1!$F:$F)),"")</f>
        <v>静岡県</v>
      </c>
      <c r="G3161" s="4" t="str">
        <f t="shared" si="99"/>
        <v>公立</v>
      </c>
      <c r="H3161" s="7" t="str">
        <f>IF($D3161="上記以外の高等学校等",_xlfn.XLOOKUP(IF(VALUE(LEFT($E3161,2))&gt;10,VALUE(LEFT($E3161,2)),"0"&amp;VALUE(LEFT($E3161,2))),Sheet1!$E:$E,Sheet1!$F:$F)&amp;"所在の"&amp;$D3161,IF(OR($B3161=1,$B3161=2),$D3161&amp;$C3161,IF($B3161=3,$D3161&amp;"学校",IF($B3161=6,_xlfn.TEXTBEFORE($D3161,"高専")&amp;$C3161,IF($B3161=8,$C3161&amp;"（"&amp;$D3161&amp;"）",IF($B3161=9,$D3161,""))))))</f>
        <v>静岡市立清水桜が丘高等学校</v>
      </c>
    </row>
    <row r="3162" spans="1:8">
      <c r="A3162" s="4">
        <v>2</v>
      </c>
      <c r="B3162" s="7">
        <v>1</v>
      </c>
      <c r="C3162" s="7" t="str">
        <f t="shared" si="98"/>
        <v>高等学校</v>
      </c>
      <c r="D3162" s="7" t="s">
        <v>5514</v>
      </c>
      <c r="E3162" s="8" t="s">
        <v>5515</v>
      </c>
      <c r="F3162" s="4" t="str">
        <f>IFERROR(IF(VALUE(LEFT($E3162,5))&gt;50000,"",_xlfn.XLOOKUP(IF(VALUE(LEFT($E3162,2))&gt;9,VALUE(LEFT($E3162,2)),"0"&amp;VALUE(LEFT($E3162,2))),Sheet1!$E:$E,Sheet1!$F:$F)),"")</f>
        <v>静岡県</v>
      </c>
      <c r="G3162" s="4" t="str">
        <f t="shared" si="99"/>
        <v>公立</v>
      </c>
      <c r="H3162" s="7" t="str">
        <f>IF($D3162="上記以外の高等学校等",_xlfn.XLOOKUP(IF(VALUE(LEFT($E3162,2))&gt;10,VALUE(LEFT($E3162,2)),"0"&amp;VALUE(LEFT($E3162,2))),Sheet1!$E:$E,Sheet1!$F:$F)&amp;"所在の"&amp;$D3162,IF(OR($B3162=1,$B3162=2),$D3162&amp;$C3162,IF($B3162=3,$D3162&amp;"学校",IF($B3162=6,_xlfn.TEXTBEFORE($D3162,"高専")&amp;$C3162,IF($B3162=8,$C3162&amp;"（"&amp;$D3162&amp;"）",IF($B3162=9,$D3162,""))))))</f>
        <v>駿河総合高等学校</v>
      </c>
    </row>
    <row r="3163" spans="1:8">
      <c r="A3163" s="4">
        <v>2</v>
      </c>
      <c r="B3163" s="7">
        <v>1</v>
      </c>
      <c r="C3163" s="7" t="str">
        <f t="shared" si="98"/>
        <v>高等学校</v>
      </c>
      <c r="D3163" s="7" t="s">
        <v>5512</v>
      </c>
      <c r="E3163" s="8" t="s">
        <v>5513</v>
      </c>
      <c r="F3163" s="4" t="str">
        <f>IFERROR(IF(VALUE(LEFT($E3163,5))&gt;50000,"",_xlfn.XLOOKUP(IF(VALUE(LEFT($E3163,2))&gt;9,VALUE(LEFT($E3163,2)),"0"&amp;VALUE(LEFT($E3163,2))),Sheet1!$E:$E,Sheet1!$F:$F)),"")</f>
        <v>静岡県</v>
      </c>
      <c r="G3163" s="4" t="str">
        <f t="shared" si="99"/>
        <v>公立</v>
      </c>
      <c r="H3163" s="7" t="str">
        <f>IF($D3163="上記以外の高等学校等",_xlfn.XLOOKUP(IF(VALUE(LEFT($E3163,2))&gt;10,VALUE(LEFT($E3163,2)),"0"&amp;VALUE(LEFT($E3163,2))),Sheet1!$E:$E,Sheet1!$F:$F)&amp;"所在の"&amp;$D3163,IF(OR($B3163=1,$B3163=2),$D3163&amp;$C3163,IF($B3163=3,$D3163&amp;"学校",IF($B3163=6,_xlfn.TEXTBEFORE($D3163,"高専")&amp;$C3163,IF($B3163=8,$C3163&amp;"（"&amp;$D3163&amp;"）",IF($B3163=9,$D3163,""))))))</f>
        <v>清流館高等学校</v>
      </c>
    </row>
    <row r="3164" spans="1:8">
      <c r="A3164" s="4">
        <v>2</v>
      </c>
      <c r="B3164" s="7">
        <v>1</v>
      </c>
      <c r="C3164" s="7" t="str">
        <f t="shared" si="98"/>
        <v>高等学校</v>
      </c>
      <c r="D3164" s="7" t="s">
        <v>5510</v>
      </c>
      <c r="E3164" s="8" t="s">
        <v>5511</v>
      </c>
      <c r="F3164" s="4" t="str">
        <f>IFERROR(IF(VALUE(LEFT($E3164,5))&gt;50000,"",_xlfn.XLOOKUP(IF(VALUE(LEFT($E3164,2))&gt;9,VALUE(LEFT($E3164,2)),"0"&amp;VALUE(LEFT($E3164,2))),Sheet1!$E:$E,Sheet1!$F:$F)),"")</f>
        <v>静岡県</v>
      </c>
      <c r="G3164" s="4" t="str">
        <f t="shared" si="99"/>
        <v>公立</v>
      </c>
      <c r="H3164" s="7" t="str">
        <f>IF($D3164="上記以外の高等学校等",_xlfn.XLOOKUP(IF(VALUE(LEFT($E3164,2))&gt;10,VALUE(LEFT($E3164,2)),"0"&amp;VALUE(LEFT($E3164,2))),Sheet1!$E:$E,Sheet1!$F:$F)&amp;"所在の"&amp;$D3164,IF(OR($B3164=1,$B3164=2),$D3164&amp;$C3164,IF($B3164=3,$D3164&amp;"学校",IF($B3164=6,_xlfn.TEXTBEFORE($D3164,"高専")&amp;$C3164,IF($B3164=8,$C3164&amp;"（"&amp;$D3164&amp;"）",IF($B3164=9,$D3164,""))))))</f>
        <v>天竜高等学校</v>
      </c>
    </row>
    <row r="3165" spans="1:8">
      <c r="A3165" s="4">
        <v>2</v>
      </c>
      <c r="B3165" s="7">
        <v>1</v>
      </c>
      <c r="C3165" s="7" t="str">
        <f t="shared" si="98"/>
        <v>高等学校</v>
      </c>
      <c r="D3165" s="7" t="s">
        <v>5508</v>
      </c>
      <c r="E3165" s="8" t="s">
        <v>5509</v>
      </c>
      <c r="F3165" s="4" t="str">
        <f>IFERROR(IF(VALUE(LEFT($E3165,5))&gt;50000,"",_xlfn.XLOOKUP(IF(VALUE(LEFT($E3165,2))&gt;9,VALUE(LEFT($E3165,2)),"0"&amp;VALUE(LEFT($E3165,2))),Sheet1!$E:$E,Sheet1!$F:$F)),"")</f>
        <v>静岡県</v>
      </c>
      <c r="G3165" s="4" t="str">
        <f t="shared" si="99"/>
        <v>公立</v>
      </c>
      <c r="H3165" s="7" t="str">
        <f>IF($D3165="上記以外の高等学校等",_xlfn.XLOOKUP(IF(VALUE(LEFT($E3165,2))&gt;10,VALUE(LEFT($E3165,2)),"0"&amp;VALUE(LEFT($E3165,2))),Sheet1!$E:$E,Sheet1!$F:$F)&amp;"所在の"&amp;$D3165,IF(OR($B3165=1,$B3165=2),$D3165&amp;$C3165,IF($B3165=3,$D3165&amp;"学校",IF($B3165=6,_xlfn.TEXTBEFORE($D3165,"高専")&amp;$C3165,IF($B3165=8,$C3165&amp;"（"&amp;$D3165&amp;"）",IF($B3165=9,$D3165,""))))))</f>
        <v>浜松湖北高等学校</v>
      </c>
    </row>
    <row r="3166" spans="1:8">
      <c r="A3166" s="4">
        <v>2</v>
      </c>
      <c r="B3166" s="7">
        <v>1</v>
      </c>
      <c r="C3166" s="7" t="str">
        <f t="shared" si="98"/>
        <v>高等学校</v>
      </c>
      <c r="D3166" s="7" t="s">
        <v>5506</v>
      </c>
      <c r="E3166" s="8" t="s">
        <v>5507</v>
      </c>
      <c r="F3166" s="4" t="str">
        <f>IFERROR(IF(VALUE(LEFT($E3166,5))&gt;50000,"",_xlfn.XLOOKUP(IF(VALUE(LEFT($E3166,2))&gt;9,VALUE(LEFT($E3166,2)),"0"&amp;VALUE(LEFT($E3166,2))),Sheet1!$E:$E,Sheet1!$F:$F)),"")</f>
        <v>静岡県</v>
      </c>
      <c r="G3166" s="4" t="str">
        <f t="shared" si="99"/>
        <v>公立</v>
      </c>
      <c r="H3166" s="7" t="str">
        <f>IF($D3166="上記以外の高等学校等",_xlfn.XLOOKUP(IF(VALUE(LEFT($E3166,2))&gt;10,VALUE(LEFT($E3166,2)),"0"&amp;VALUE(LEFT($E3166,2))),Sheet1!$E:$E,Sheet1!$F:$F)&amp;"所在の"&amp;$D3166,IF(OR($B3166=1,$B3166=2),$D3166&amp;$C3166,IF($B3166=3,$D3166&amp;"学校",IF($B3166=6,_xlfn.TEXTBEFORE($D3166,"高専")&amp;$C3166,IF($B3166=8,$C3166&amp;"（"&amp;$D3166&amp;"）",IF($B3166=9,$D3166,""))))))</f>
        <v>伊豆伊東高等学校</v>
      </c>
    </row>
    <row r="3167" spans="1:8">
      <c r="A3167" s="4">
        <v>2</v>
      </c>
      <c r="B3167" s="7">
        <v>1</v>
      </c>
      <c r="C3167" s="7" t="str">
        <f t="shared" si="98"/>
        <v>高等学校</v>
      </c>
      <c r="D3167" s="7" t="s">
        <v>5504</v>
      </c>
      <c r="E3167" s="8" t="s">
        <v>5505</v>
      </c>
      <c r="F3167" s="4" t="str">
        <f>IFERROR(IF(VALUE(LEFT($E3167,5))&gt;50000,"",_xlfn.XLOOKUP(IF(VALUE(LEFT($E3167,2))&gt;9,VALUE(LEFT($E3167,2)),"0"&amp;VALUE(LEFT($E3167,2))),Sheet1!$E:$E,Sheet1!$F:$F)),"")</f>
        <v>静岡県</v>
      </c>
      <c r="G3167" s="4" t="str">
        <f t="shared" si="99"/>
        <v>公立</v>
      </c>
      <c r="H3167" s="7" t="str">
        <f>IF($D3167="上記以外の高等学校等",_xlfn.XLOOKUP(IF(VALUE(LEFT($E3167,2))&gt;10,VALUE(LEFT($E3167,2)),"0"&amp;VALUE(LEFT($E3167,2))),Sheet1!$E:$E,Sheet1!$F:$F)&amp;"所在の"&amp;$D3167,IF(OR($B3167=1,$B3167=2),$D3167&amp;$C3167,IF($B3167=3,$D3167&amp;"学校",IF($B3167=6,_xlfn.TEXTBEFORE($D3167,"高専")&amp;$C3167,IF($B3167=8,$C3167&amp;"（"&amp;$D3167&amp;"）",IF($B3167=9,$D3167,""))))))</f>
        <v>ふじのくに国際高等学校</v>
      </c>
    </row>
    <row r="3168" spans="1:8">
      <c r="A3168" s="4">
        <v>2</v>
      </c>
      <c r="B3168" s="7">
        <v>3</v>
      </c>
      <c r="C3168" s="7" t="str">
        <f t="shared" si="98"/>
        <v>特別支援学校</v>
      </c>
      <c r="D3168" s="7" t="s">
        <v>5502</v>
      </c>
      <c r="E3168" s="8" t="s">
        <v>5503</v>
      </c>
      <c r="F3168" s="4" t="str">
        <f>IFERROR(IF(VALUE(LEFT($E3168,5))&gt;50000,"",_xlfn.XLOOKUP(IF(VALUE(LEFT($E3168,2))&gt;9,VALUE(LEFT($E3168,2)),"0"&amp;VALUE(LEFT($E3168,2))),Sheet1!$E:$E,Sheet1!$F:$F)),"")</f>
        <v>静岡県</v>
      </c>
      <c r="G3168" s="4" t="str">
        <f t="shared" si="99"/>
        <v>公立</v>
      </c>
      <c r="H3168" s="7" t="str">
        <f>IF($D3168="上記以外の高等学校等",_xlfn.XLOOKUP(IF(VALUE(LEFT($E3168,2))&gt;10,VALUE(LEFT($E3168,2)),"0"&amp;VALUE(LEFT($E3168,2))),Sheet1!$E:$E,Sheet1!$F:$F)&amp;"所在の"&amp;$D3168,IF(OR($B3168=1,$B3168=2),$D3168&amp;$C3168,IF($B3168=3,$D3168&amp;"学校",IF($B3168=6,_xlfn.TEXTBEFORE($D3168,"高専")&amp;$C3168,IF($B3168=8,$C3168&amp;"（"&amp;$D3168&amp;"）",IF($B3168=9,$D3168,""))))))</f>
        <v>清水特別支援学校</v>
      </c>
    </row>
    <row r="3169" spans="1:8">
      <c r="A3169" s="4">
        <v>2</v>
      </c>
      <c r="B3169" s="7">
        <v>3</v>
      </c>
      <c r="C3169" s="7" t="str">
        <f t="shared" si="98"/>
        <v>特別支援学校</v>
      </c>
      <c r="D3169" s="7" t="s">
        <v>5500</v>
      </c>
      <c r="E3169" s="8" t="s">
        <v>5501</v>
      </c>
      <c r="F3169" s="4" t="str">
        <f>IFERROR(IF(VALUE(LEFT($E3169,5))&gt;50000,"",_xlfn.XLOOKUP(IF(VALUE(LEFT($E3169,2))&gt;9,VALUE(LEFT($E3169,2)),"0"&amp;VALUE(LEFT($E3169,2))),Sheet1!$E:$E,Sheet1!$F:$F)),"")</f>
        <v>静岡県</v>
      </c>
      <c r="G3169" s="4" t="str">
        <f t="shared" si="99"/>
        <v>公立</v>
      </c>
      <c r="H3169" s="7" t="str">
        <f>IF($D3169="上記以外の高等学校等",_xlfn.XLOOKUP(IF(VALUE(LEFT($E3169,2))&gt;10,VALUE(LEFT($E3169,2)),"0"&amp;VALUE(LEFT($E3169,2))),Sheet1!$E:$E,Sheet1!$F:$F)&amp;"所在の"&amp;$D3169,IF(OR($B3169=1,$B3169=2),$D3169&amp;$C3169,IF($B3169=3,$D3169&amp;"学校",IF($B3169=6,_xlfn.TEXTBEFORE($D3169,"高専")&amp;$C3169,IF($B3169=8,$C3169&amp;"（"&amp;$D3169&amp;"）",IF($B3169=9,$D3169,""))))))</f>
        <v>吉田特別支援学校</v>
      </c>
    </row>
    <row r="3170" spans="1:8">
      <c r="A3170" s="4">
        <v>2</v>
      </c>
      <c r="B3170" s="7">
        <v>3</v>
      </c>
      <c r="C3170" s="7" t="str">
        <f t="shared" si="98"/>
        <v>特別支援学校</v>
      </c>
      <c r="D3170" s="7" t="s">
        <v>5498</v>
      </c>
      <c r="E3170" s="8" t="s">
        <v>5499</v>
      </c>
      <c r="F3170" s="4" t="str">
        <f>IFERROR(IF(VALUE(LEFT($E3170,5))&gt;50000,"",_xlfn.XLOOKUP(IF(VALUE(LEFT($E3170,2))&gt;9,VALUE(LEFT($E3170,2)),"0"&amp;VALUE(LEFT($E3170,2))),Sheet1!$E:$E,Sheet1!$F:$F)),"")</f>
        <v>静岡県</v>
      </c>
      <c r="G3170" s="4" t="str">
        <f t="shared" si="99"/>
        <v>公立</v>
      </c>
      <c r="H3170" s="7" t="str">
        <f>IF($D3170="上記以外の高等学校等",_xlfn.XLOOKUP(IF(VALUE(LEFT($E3170,2))&gt;10,VALUE(LEFT($E3170,2)),"0"&amp;VALUE(LEFT($E3170,2))),Sheet1!$E:$E,Sheet1!$F:$F)&amp;"所在の"&amp;$D3170,IF(OR($B3170=1,$B3170=2),$D3170&amp;$C3170,IF($B3170=3,$D3170&amp;"学校",IF($B3170=6,_xlfn.TEXTBEFORE($D3170,"高専")&amp;$C3170,IF($B3170=8,$C3170&amp;"（"&amp;$D3170&amp;"）",IF($B3170=9,$D3170,""))))))</f>
        <v>掛川特別支援学校</v>
      </c>
    </row>
    <row r="3171" spans="1:8">
      <c r="A3171" s="4">
        <v>2</v>
      </c>
      <c r="B3171" s="7">
        <v>3</v>
      </c>
      <c r="C3171" s="7" t="str">
        <f t="shared" si="98"/>
        <v>特別支援学校</v>
      </c>
      <c r="D3171" s="7" t="s">
        <v>5496</v>
      </c>
      <c r="E3171" s="8" t="s">
        <v>5497</v>
      </c>
      <c r="F3171" s="4" t="str">
        <f>IFERROR(IF(VALUE(LEFT($E3171,5))&gt;50000,"",_xlfn.XLOOKUP(IF(VALUE(LEFT($E3171,2))&gt;9,VALUE(LEFT($E3171,2)),"0"&amp;VALUE(LEFT($E3171,2))),Sheet1!$E:$E,Sheet1!$F:$F)),"")</f>
        <v>静岡県</v>
      </c>
      <c r="G3171" s="4" t="str">
        <f t="shared" si="99"/>
        <v>公立</v>
      </c>
      <c r="H3171" s="7" t="str">
        <f>IF($D3171="上記以外の高等学校等",_xlfn.XLOOKUP(IF(VALUE(LEFT($E3171,2))&gt;10,VALUE(LEFT($E3171,2)),"0"&amp;VALUE(LEFT($E3171,2))),Sheet1!$E:$E,Sheet1!$F:$F)&amp;"所在の"&amp;$D3171,IF(OR($B3171=1,$B3171=2),$D3171&amp;$C3171,IF($B3171=3,$D3171&amp;"学校",IF($B3171=6,_xlfn.TEXTBEFORE($D3171,"高専")&amp;$C3171,IF($B3171=8,$C3171&amp;"（"&amp;$D3171&amp;"）",IF($B3171=9,$D3171,""))))))</f>
        <v>伊豆の国特別支援学校</v>
      </c>
    </row>
    <row r="3172" spans="1:8">
      <c r="A3172" s="4">
        <v>2</v>
      </c>
      <c r="B3172" s="7">
        <v>3</v>
      </c>
      <c r="C3172" s="7" t="str">
        <f t="shared" si="98"/>
        <v>特別支援学校</v>
      </c>
      <c r="D3172" s="7" t="s">
        <v>5494</v>
      </c>
      <c r="E3172" s="8" t="s">
        <v>5495</v>
      </c>
      <c r="F3172" s="4" t="str">
        <f>IFERROR(IF(VALUE(LEFT($E3172,5))&gt;50000,"",_xlfn.XLOOKUP(IF(VALUE(LEFT($E3172,2))&gt;9,VALUE(LEFT($E3172,2)),"0"&amp;VALUE(LEFT($E3172,2))),Sheet1!$E:$E,Sheet1!$F:$F)),"")</f>
        <v>静岡県</v>
      </c>
      <c r="G3172" s="4" t="str">
        <f t="shared" si="99"/>
        <v>公立</v>
      </c>
      <c r="H3172" s="7" t="str">
        <f>IF($D3172="上記以外の高等学校等",_xlfn.XLOOKUP(IF(VALUE(LEFT($E3172,2))&gt;10,VALUE(LEFT($E3172,2)),"0"&amp;VALUE(LEFT($E3172,2))),Sheet1!$E:$E,Sheet1!$F:$F)&amp;"所在の"&amp;$D3172,IF(OR($B3172=1,$B3172=2),$D3172&amp;$C3172,IF($B3172=3,$D3172&amp;"学校",IF($B3172=6,_xlfn.TEXTBEFORE($D3172,"高専")&amp;$C3172,IF($B3172=8,$C3172&amp;"（"&amp;$D3172&amp;"）",IF($B3172=9,$D3172,""))))))</f>
        <v>浜松みをつくし特別支援学校</v>
      </c>
    </row>
    <row r="3173" spans="1:8">
      <c r="A3173" s="4">
        <v>2</v>
      </c>
      <c r="B3173" s="7">
        <v>3</v>
      </c>
      <c r="C3173" s="7" t="str">
        <f t="shared" si="98"/>
        <v>特別支援学校</v>
      </c>
      <c r="D3173" s="7" t="s">
        <v>5492</v>
      </c>
      <c r="E3173" s="8" t="s">
        <v>5493</v>
      </c>
      <c r="F3173" s="4" t="str">
        <f>IFERROR(IF(VALUE(LEFT($E3173,5))&gt;50000,"",_xlfn.XLOOKUP(IF(VALUE(LEFT($E3173,2))&gt;9,VALUE(LEFT($E3173,2)),"0"&amp;VALUE(LEFT($E3173,2))),Sheet1!$E:$E,Sheet1!$F:$F)),"")</f>
        <v>静岡県</v>
      </c>
      <c r="G3173" s="4" t="str">
        <f t="shared" si="99"/>
        <v>公立</v>
      </c>
      <c r="H3173" s="7" t="str">
        <f>IF($D3173="上記以外の高等学校等",_xlfn.XLOOKUP(IF(VALUE(LEFT($E3173,2))&gt;10,VALUE(LEFT($E3173,2)),"0"&amp;VALUE(LEFT($E3173,2))),Sheet1!$E:$E,Sheet1!$F:$F)&amp;"所在の"&amp;$D3173,IF(OR($B3173=1,$B3173=2),$D3173&amp;$C3173,IF($B3173=3,$D3173&amp;"学校",IF($B3173=6,_xlfn.TEXTBEFORE($D3173,"高専")&amp;$C3173,IF($B3173=8,$C3173&amp;"（"&amp;$D3173&amp;"）",IF($B3173=9,$D3173,""))))))</f>
        <v>浜名特別支援学校</v>
      </c>
    </row>
    <row r="3174" spans="1:8">
      <c r="A3174" s="4">
        <v>2</v>
      </c>
      <c r="B3174" s="7">
        <v>3</v>
      </c>
      <c r="C3174" s="7" t="str">
        <f t="shared" si="98"/>
        <v>特別支援学校</v>
      </c>
      <c r="D3174" s="7" t="s">
        <v>5490</v>
      </c>
      <c r="E3174" s="8" t="s">
        <v>5491</v>
      </c>
      <c r="F3174" s="4" t="str">
        <f>IFERROR(IF(VALUE(LEFT($E3174,5))&gt;50000,"",_xlfn.XLOOKUP(IF(VALUE(LEFT($E3174,2))&gt;9,VALUE(LEFT($E3174,2)),"0"&amp;VALUE(LEFT($E3174,2))),Sheet1!$E:$E,Sheet1!$F:$F)),"")</f>
        <v>静岡県</v>
      </c>
      <c r="G3174" s="4" t="str">
        <f t="shared" si="99"/>
        <v>公立</v>
      </c>
      <c r="H3174" s="7" t="str">
        <f>IF($D3174="上記以外の高等学校等",_xlfn.XLOOKUP(IF(VALUE(LEFT($E3174,2))&gt;10,VALUE(LEFT($E3174,2)),"0"&amp;VALUE(LEFT($E3174,2))),Sheet1!$E:$E,Sheet1!$F:$F)&amp;"所在の"&amp;$D3174,IF(OR($B3174=1,$B3174=2),$D3174&amp;$C3174,IF($B3174=3,$D3174&amp;"学校",IF($B3174=6,_xlfn.TEXTBEFORE($D3174,"高専")&amp;$C3174,IF($B3174=8,$C3174&amp;"（"&amp;$D3174&amp;"）",IF($B3174=9,$D3174,""))))))</f>
        <v>浜北特別支援学校</v>
      </c>
    </row>
    <row r="3175" spans="1:8">
      <c r="A3175" s="4">
        <v>2</v>
      </c>
      <c r="B3175" s="7">
        <v>3</v>
      </c>
      <c r="C3175" s="7" t="str">
        <f t="shared" si="98"/>
        <v>特別支援学校</v>
      </c>
      <c r="D3175" s="7" t="s">
        <v>5488</v>
      </c>
      <c r="E3175" s="8" t="s">
        <v>5489</v>
      </c>
      <c r="F3175" s="4" t="str">
        <f>IFERROR(IF(VALUE(LEFT($E3175,5))&gt;50000,"",_xlfn.XLOOKUP(IF(VALUE(LEFT($E3175,2))&gt;9,VALUE(LEFT($E3175,2)),"0"&amp;VALUE(LEFT($E3175,2))),Sheet1!$E:$E,Sheet1!$F:$F)),"")</f>
        <v>静岡県</v>
      </c>
      <c r="G3175" s="4" t="str">
        <f t="shared" si="99"/>
        <v>公立</v>
      </c>
      <c r="H3175" s="7" t="str">
        <f>IF($D3175="上記以外の高等学校等",_xlfn.XLOOKUP(IF(VALUE(LEFT($E3175,2))&gt;10,VALUE(LEFT($E3175,2)),"0"&amp;VALUE(LEFT($E3175,2))),Sheet1!$E:$E,Sheet1!$F:$F)&amp;"所在の"&amp;$D3175,IF(OR($B3175=1,$B3175=2),$D3175&amp;$C3175,IF($B3175=3,$D3175&amp;"学校",IF($B3175=6,_xlfn.TEXTBEFORE($D3175,"高専")&amp;$C3175,IF($B3175=8,$C3175&amp;"（"&amp;$D3175&amp;"）",IF($B3175=9,$D3175,""))))))</f>
        <v>天竜特別支援学校</v>
      </c>
    </row>
    <row r="3176" spans="1:8">
      <c r="A3176" s="4">
        <v>2</v>
      </c>
      <c r="B3176" s="7">
        <v>3</v>
      </c>
      <c r="C3176" s="7" t="str">
        <f t="shared" si="98"/>
        <v>特別支援学校</v>
      </c>
      <c r="D3176" s="7" t="s">
        <v>5486</v>
      </c>
      <c r="E3176" s="8" t="s">
        <v>5487</v>
      </c>
      <c r="F3176" s="4" t="str">
        <f>IFERROR(IF(VALUE(LEFT($E3176,5))&gt;50000,"",_xlfn.XLOOKUP(IF(VALUE(LEFT($E3176,2))&gt;9,VALUE(LEFT($E3176,2)),"0"&amp;VALUE(LEFT($E3176,2))),Sheet1!$E:$E,Sheet1!$F:$F)),"")</f>
        <v>静岡県</v>
      </c>
      <c r="G3176" s="4" t="str">
        <f t="shared" si="99"/>
        <v>公立</v>
      </c>
      <c r="H3176" s="7" t="str">
        <f>IF($D3176="上記以外の高等学校等",_xlfn.XLOOKUP(IF(VALUE(LEFT($E3176,2))&gt;10,VALUE(LEFT($E3176,2)),"0"&amp;VALUE(LEFT($E3176,2))),Sheet1!$E:$E,Sheet1!$F:$F)&amp;"所在の"&amp;$D3176,IF(OR($B3176=1,$B3176=2),$D3176&amp;$C3176,IF($B3176=3,$D3176&amp;"学校",IF($B3176=6,_xlfn.TEXTBEFORE($D3176,"高専")&amp;$C3176,IF($B3176=8,$C3176&amp;"（"&amp;$D3176&amp;"）",IF($B3176=9,$D3176,""))))))</f>
        <v>浜松視覚特別支援学校</v>
      </c>
    </row>
    <row r="3177" spans="1:8">
      <c r="A3177" s="4">
        <v>2</v>
      </c>
      <c r="B3177" s="7">
        <v>3</v>
      </c>
      <c r="C3177" s="7" t="str">
        <f t="shared" si="98"/>
        <v>特別支援学校</v>
      </c>
      <c r="D3177" s="7" t="s">
        <v>5484</v>
      </c>
      <c r="E3177" s="8" t="s">
        <v>5485</v>
      </c>
      <c r="F3177" s="4" t="str">
        <f>IFERROR(IF(VALUE(LEFT($E3177,5))&gt;50000,"",_xlfn.XLOOKUP(IF(VALUE(LEFT($E3177,2))&gt;9,VALUE(LEFT($E3177,2)),"0"&amp;VALUE(LEFT($E3177,2))),Sheet1!$E:$E,Sheet1!$F:$F)),"")</f>
        <v>静岡県</v>
      </c>
      <c r="G3177" s="4" t="str">
        <f t="shared" si="99"/>
        <v>公立</v>
      </c>
      <c r="H3177" s="7" t="str">
        <f>IF($D3177="上記以外の高等学校等",_xlfn.XLOOKUP(IF(VALUE(LEFT($E3177,2))&gt;10,VALUE(LEFT($E3177,2)),"0"&amp;VALUE(LEFT($E3177,2))),Sheet1!$E:$E,Sheet1!$F:$F)&amp;"所在の"&amp;$D3177,IF(OR($B3177=1,$B3177=2),$D3177&amp;$C3177,IF($B3177=3,$D3177&amp;"学校",IF($B3177=6,_xlfn.TEXTBEFORE($D3177,"高専")&amp;$C3177,IF($B3177=8,$C3177&amp;"（"&amp;$D3177&amp;"）",IF($B3177=9,$D3177,""))))))</f>
        <v>沼津聴覚特別支援学校</v>
      </c>
    </row>
    <row r="3178" spans="1:8">
      <c r="A3178" s="4">
        <v>2</v>
      </c>
      <c r="B3178" s="7">
        <v>3</v>
      </c>
      <c r="C3178" s="7" t="str">
        <f t="shared" si="98"/>
        <v>特別支援学校</v>
      </c>
      <c r="D3178" s="7" t="s">
        <v>5482</v>
      </c>
      <c r="E3178" s="8" t="s">
        <v>5483</v>
      </c>
      <c r="F3178" s="4" t="str">
        <f>IFERROR(IF(VALUE(LEFT($E3178,5))&gt;50000,"",_xlfn.XLOOKUP(IF(VALUE(LEFT($E3178,2))&gt;9,VALUE(LEFT($E3178,2)),"0"&amp;VALUE(LEFT($E3178,2))),Sheet1!$E:$E,Sheet1!$F:$F)),"")</f>
        <v>静岡県</v>
      </c>
      <c r="G3178" s="4" t="str">
        <f t="shared" si="99"/>
        <v>公立</v>
      </c>
      <c r="H3178" s="7" t="str">
        <f>IF($D3178="上記以外の高等学校等",_xlfn.XLOOKUP(IF(VALUE(LEFT($E3178,2))&gt;10,VALUE(LEFT($E3178,2)),"0"&amp;VALUE(LEFT($E3178,2))),Sheet1!$E:$E,Sheet1!$F:$F)&amp;"所在の"&amp;$D3178,IF(OR($B3178=1,$B3178=2),$D3178&amp;$C3178,IF($B3178=3,$D3178&amp;"学校",IF($B3178=6,_xlfn.TEXTBEFORE($D3178,"高専")&amp;$C3178,IF($B3178=8,$C3178&amp;"（"&amp;$D3178&amp;"）",IF($B3178=9,$D3178,""))))))</f>
        <v>沼津特別支援学校</v>
      </c>
    </row>
    <row r="3179" spans="1:8">
      <c r="A3179" s="4">
        <v>2</v>
      </c>
      <c r="B3179" s="7">
        <v>3</v>
      </c>
      <c r="C3179" s="7" t="str">
        <f t="shared" si="98"/>
        <v>特別支援学校</v>
      </c>
      <c r="D3179" s="7" t="s">
        <v>5480</v>
      </c>
      <c r="E3179" s="8" t="s">
        <v>5481</v>
      </c>
      <c r="F3179" s="4" t="str">
        <f>IFERROR(IF(VALUE(LEFT($E3179,5))&gt;50000,"",_xlfn.XLOOKUP(IF(VALUE(LEFT($E3179,2))&gt;9,VALUE(LEFT($E3179,2)),"0"&amp;VALUE(LEFT($E3179,2))),Sheet1!$E:$E,Sheet1!$F:$F)),"")</f>
        <v>静岡県</v>
      </c>
      <c r="G3179" s="4" t="str">
        <f t="shared" si="99"/>
        <v>公立</v>
      </c>
      <c r="H3179" s="7" t="str">
        <f>IF($D3179="上記以外の高等学校等",_xlfn.XLOOKUP(IF(VALUE(LEFT($E3179,2))&gt;10,VALUE(LEFT($E3179,2)),"0"&amp;VALUE(LEFT($E3179,2))),Sheet1!$E:$E,Sheet1!$F:$F)&amp;"所在の"&amp;$D3179,IF(OR($B3179=1,$B3179=2),$D3179&amp;$C3179,IF($B3179=3,$D3179&amp;"学校",IF($B3179=6,_xlfn.TEXTBEFORE($D3179,"高専")&amp;$C3179,IF($B3179=8,$C3179&amp;"（"&amp;$D3179&amp;"）",IF($B3179=9,$D3179,""))))))</f>
        <v>浜松特別支援学校</v>
      </c>
    </row>
    <row r="3180" spans="1:8">
      <c r="A3180" s="4">
        <v>2</v>
      </c>
      <c r="B3180" s="7">
        <v>3</v>
      </c>
      <c r="C3180" s="7" t="str">
        <f t="shared" si="98"/>
        <v>特別支援学校</v>
      </c>
      <c r="D3180" s="7" t="s">
        <v>5478</v>
      </c>
      <c r="E3180" s="8" t="s">
        <v>5479</v>
      </c>
      <c r="F3180" s="4" t="str">
        <f>IFERROR(IF(VALUE(LEFT($E3180,5))&gt;50000,"",_xlfn.XLOOKUP(IF(VALUE(LEFT($E3180,2))&gt;9,VALUE(LEFT($E3180,2)),"0"&amp;VALUE(LEFT($E3180,2))),Sheet1!$E:$E,Sheet1!$F:$F)),"")</f>
        <v>静岡県</v>
      </c>
      <c r="G3180" s="4" t="str">
        <f t="shared" si="99"/>
        <v>公立</v>
      </c>
      <c r="H3180" s="7" t="str">
        <f>IF($D3180="上記以外の高等学校等",_xlfn.XLOOKUP(IF(VALUE(LEFT($E3180,2))&gt;10,VALUE(LEFT($E3180,2)),"0"&amp;VALUE(LEFT($E3180,2))),Sheet1!$E:$E,Sheet1!$F:$F)&amp;"所在の"&amp;$D3180,IF(OR($B3180=1,$B3180=2),$D3180&amp;$C3180,IF($B3180=3,$D3180&amp;"学校",IF($B3180=6,_xlfn.TEXTBEFORE($D3180,"高専")&amp;$C3180,IF($B3180=8,$C3180&amp;"（"&amp;$D3180&amp;"）",IF($B3180=9,$D3180,""))))))</f>
        <v>静岡北特別支援学校</v>
      </c>
    </row>
    <row r="3181" spans="1:8">
      <c r="A3181" s="4">
        <v>2</v>
      </c>
      <c r="B3181" s="7">
        <v>3</v>
      </c>
      <c r="C3181" s="7" t="str">
        <f t="shared" si="98"/>
        <v>特別支援学校</v>
      </c>
      <c r="D3181" s="7" t="s">
        <v>5476</v>
      </c>
      <c r="E3181" s="8" t="s">
        <v>5477</v>
      </c>
      <c r="F3181" s="4" t="str">
        <f>IFERROR(IF(VALUE(LEFT($E3181,5))&gt;50000,"",_xlfn.XLOOKUP(IF(VALUE(LEFT($E3181,2))&gt;9,VALUE(LEFT($E3181,2)),"0"&amp;VALUE(LEFT($E3181,2))),Sheet1!$E:$E,Sheet1!$F:$F)),"")</f>
        <v>静岡県</v>
      </c>
      <c r="G3181" s="4" t="str">
        <f t="shared" si="99"/>
        <v>公立</v>
      </c>
      <c r="H3181" s="7" t="str">
        <f>IF($D3181="上記以外の高等学校等",_xlfn.XLOOKUP(IF(VALUE(LEFT($E3181,2))&gt;10,VALUE(LEFT($E3181,2)),"0"&amp;VALUE(LEFT($E3181,2))),Sheet1!$E:$E,Sheet1!$F:$F)&amp;"所在の"&amp;$D3181,IF(OR($B3181=1,$B3181=2),$D3181&amp;$C3181,IF($B3181=3,$D3181&amp;"学校",IF($B3181=6,_xlfn.TEXTBEFORE($D3181,"高専")&amp;$C3181,IF($B3181=8,$C3181&amp;"（"&amp;$D3181&amp;"）",IF($B3181=9,$D3181,""))))))</f>
        <v>東部特別支援学校</v>
      </c>
    </row>
    <row r="3182" spans="1:8">
      <c r="A3182" s="4">
        <v>2</v>
      </c>
      <c r="B3182" s="7">
        <v>3</v>
      </c>
      <c r="C3182" s="7" t="str">
        <f t="shared" si="98"/>
        <v>特別支援学校</v>
      </c>
      <c r="D3182" s="7" t="s">
        <v>5474</v>
      </c>
      <c r="E3182" s="8" t="s">
        <v>5475</v>
      </c>
      <c r="F3182" s="4" t="str">
        <f>IFERROR(IF(VALUE(LEFT($E3182,5))&gt;50000,"",_xlfn.XLOOKUP(IF(VALUE(LEFT($E3182,2))&gt;9,VALUE(LEFT($E3182,2)),"0"&amp;VALUE(LEFT($E3182,2))),Sheet1!$E:$E,Sheet1!$F:$F)),"")</f>
        <v>静岡県</v>
      </c>
      <c r="G3182" s="4" t="str">
        <f t="shared" si="99"/>
        <v>公立</v>
      </c>
      <c r="H3182" s="7" t="str">
        <f>IF($D3182="上記以外の高等学校等",_xlfn.XLOOKUP(IF(VALUE(LEFT($E3182,2))&gt;10,VALUE(LEFT($E3182,2)),"0"&amp;VALUE(LEFT($E3182,2))),Sheet1!$E:$E,Sheet1!$F:$F)&amp;"所在の"&amp;$D3182,IF(OR($B3182=1,$B3182=2),$D3182&amp;$C3182,IF($B3182=3,$D3182&amp;"学校",IF($B3182=6,_xlfn.TEXTBEFORE($D3182,"高専")&amp;$C3182,IF($B3182=8,$C3182&amp;"（"&amp;$D3182&amp;"）",IF($B3182=9,$D3182,""))))))</f>
        <v>中央特別支援学校</v>
      </c>
    </row>
    <row r="3183" spans="1:8">
      <c r="A3183" s="4">
        <v>2</v>
      </c>
      <c r="B3183" s="7">
        <v>3</v>
      </c>
      <c r="C3183" s="7" t="str">
        <f t="shared" si="98"/>
        <v>特別支援学校</v>
      </c>
      <c r="D3183" s="7" t="s">
        <v>5472</v>
      </c>
      <c r="E3183" s="8" t="s">
        <v>5473</v>
      </c>
      <c r="F3183" s="4" t="str">
        <f>IFERROR(IF(VALUE(LEFT($E3183,5))&gt;50000,"",_xlfn.XLOOKUP(IF(VALUE(LEFT($E3183,2))&gt;9,VALUE(LEFT($E3183,2)),"0"&amp;VALUE(LEFT($E3183,2))),Sheet1!$E:$E,Sheet1!$F:$F)),"")</f>
        <v>静岡県</v>
      </c>
      <c r="G3183" s="4" t="str">
        <f t="shared" si="99"/>
        <v>公立</v>
      </c>
      <c r="H3183" s="7" t="str">
        <f>IF($D3183="上記以外の高等学校等",_xlfn.XLOOKUP(IF(VALUE(LEFT($E3183,2))&gt;10,VALUE(LEFT($E3183,2)),"0"&amp;VALUE(LEFT($E3183,2))),Sheet1!$E:$E,Sheet1!$F:$F)&amp;"所在の"&amp;$D3183,IF(OR($B3183=1,$B3183=2),$D3183&amp;$C3183,IF($B3183=3,$D3183&amp;"学校",IF($B3183=6,_xlfn.TEXTBEFORE($D3183,"高専")&amp;$C3183,IF($B3183=8,$C3183&amp;"（"&amp;$D3183&amp;"）",IF($B3183=9,$D3183,""))))))</f>
        <v>西部特別支援学校</v>
      </c>
    </row>
    <row r="3184" spans="1:8">
      <c r="A3184" s="4">
        <v>2</v>
      </c>
      <c r="B3184" s="7">
        <v>3</v>
      </c>
      <c r="C3184" s="7" t="str">
        <f t="shared" si="98"/>
        <v>特別支援学校</v>
      </c>
      <c r="D3184" s="7" t="s">
        <v>5470</v>
      </c>
      <c r="E3184" s="8" t="s">
        <v>5471</v>
      </c>
      <c r="F3184" s="4" t="str">
        <f>IFERROR(IF(VALUE(LEFT($E3184,5))&gt;50000,"",_xlfn.XLOOKUP(IF(VALUE(LEFT($E3184,2))&gt;9,VALUE(LEFT($E3184,2)),"0"&amp;VALUE(LEFT($E3184,2))),Sheet1!$E:$E,Sheet1!$F:$F)),"")</f>
        <v>静岡県</v>
      </c>
      <c r="G3184" s="4" t="str">
        <f t="shared" si="99"/>
        <v>公立</v>
      </c>
      <c r="H3184" s="7" t="str">
        <f>IF($D3184="上記以外の高等学校等",_xlfn.XLOOKUP(IF(VALUE(LEFT($E3184,2))&gt;10,VALUE(LEFT($E3184,2)),"0"&amp;VALUE(LEFT($E3184,2))),Sheet1!$E:$E,Sheet1!$F:$F)&amp;"所在の"&amp;$D3184,IF(OR($B3184=1,$B3184=2),$D3184&amp;$C3184,IF($B3184=3,$D3184&amp;"学校",IF($B3184=6,_xlfn.TEXTBEFORE($D3184,"高専")&amp;$C3184,IF($B3184=8,$C3184&amp;"（"&amp;$D3184&amp;"）",IF($B3184=9,$D3184,""))))))</f>
        <v>藤枝特別支援学校</v>
      </c>
    </row>
    <row r="3185" spans="1:8">
      <c r="A3185" s="4">
        <v>2</v>
      </c>
      <c r="B3185" s="7">
        <v>3</v>
      </c>
      <c r="C3185" s="7" t="str">
        <f t="shared" si="98"/>
        <v>特別支援学校</v>
      </c>
      <c r="D3185" s="7" t="s">
        <v>5468</v>
      </c>
      <c r="E3185" s="8" t="s">
        <v>5469</v>
      </c>
      <c r="F3185" s="4" t="str">
        <f>IFERROR(IF(VALUE(LEFT($E3185,5))&gt;50000,"",_xlfn.XLOOKUP(IF(VALUE(LEFT($E3185,2))&gt;9,VALUE(LEFT($E3185,2)),"0"&amp;VALUE(LEFT($E3185,2))),Sheet1!$E:$E,Sheet1!$F:$F)),"")</f>
        <v>静岡県</v>
      </c>
      <c r="G3185" s="4" t="str">
        <f t="shared" si="99"/>
        <v>公立</v>
      </c>
      <c r="H3185" s="7" t="str">
        <f>IF($D3185="上記以外の高等学校等",_xlfn.XLOOKUP(IF(VALUE(LEFT($E3185,2))&gt;10,VALUE(LEFT($E3185,2)),"0"&amp;VALUE(LEFT($E3185,2))),Sheet1!$E:$E,Sheet1!$F:$F)&amp;"所在の"&amp;$D3185,IF(OR($B3185=1,$B3185=2),$D3185&amp;$C3185,IF($B3185=3,$D3185&amp;"学校",IF($B3185=6,_xlfn.TEXTBEFORE($D3185,"高専")&amp;$C3185,IF($B3185=8,$C3185&amp;"（"&amp;$D3185&amp;"）",IF($B3185=9,$D3185,""))))))</f>
        <v>富士特別支援学校</v>
      </c>
    </row>
    <row r="3186" spans="1:8">
      <c r="A3186" s="4">
        <v>2</v>
      </c>
      <c r="B3186" s="7">
        <v>3</v>
      </c>
      <c r="C3186" s="7" t="str">
        <f t="shared" si="98"/>
        <v>特別支援学校</v>
      </c>
      <c r="D3186" s="7" t="s">
        <v>5466</v>
      </c>
      <c r="E3186" s="8" t="s">
        <v>5467</v>
      </c>
      <c r="F3186" s="4" t="str">
        <f>IFERROR(IF(VALUE(LEFT($E3186,5))&gt;50000,"",_xlfn.XLOOKUP(IF(VALUE(LEFT($E3186,2))&gt;9,VALUE(LEFT($E3186,2)),"0"&amp;VALUE(LEFT($E3186,2))),Sheet1!$E:$E,Sheet1!$F:$F)),"")</f>
        <v>静岡県</v>
      </c>
      <c r="G3186" s="4" t="str">
        <f t="shared" si="99"/>
        <v>公立</v>
      </c>
      <c r="H3186" s="7" t="str">
        <f>IF($D3186="上記以外の高等学校等",_xlfn.XLOOKUP(IF(VALUE(LEFT($E3186,2))&gt;10,VALUE(LEFT($E3186,2)),"0"&amp;VALUE(LEFT($E3186,2))),Sheet1!$E:$E,Sheet1!$F:$F)&amp;"所在の"&amp;$D3186,IF(OR($B3186=1,$B3186=2),$D3186&amp;$C3186,IF($B3186=3,$D3186&amp;"学校",IF($B3186=6,_xlfn.TEXTBEFORE($D3186,"高専")&amp;$C3186,IF($B3186=8,$C3186&amp;"（"&amp;$D3186&amp;"）",IF($B3186=9,$D3186,""))))))</f>
        <v>袋井特別支援学校</v>
      </c>
    </row>
    <row r="3187" spans="1:8">
      <c r="A3187" s="4">
        <v>2</v>
      </c>
      <c r="B3187" s="7">
        <v>3</v>
      </c>
      <c r="C3187" s="7" t="str">
        <f t="shared" si="98"/>
        <v>特別支援学校</v>
      </c>
      <c r="D3187" s="7" t="s">
        <v>5464</v>
      </c>
      <c r="E3187" s="8" t="s">
        <v>5465</v>
      </c>
      <c r="F3187" s="4" t="str">
        <f>IFERROR(IF(VALUE(LEFT($E3187,5))&gt;50000,"",_xlfn.XLOOKUP(IF(VALUE(LEFT($E3187,2))&gt;9,VALUE(LEFT($E3187,2)),"0"&amp;VALUE(LEFT($E3187,2))),Sheet1!$E:$E,Sheet1!$F:$F)),"")</f>
        <v>静岡県</v>
      </c>
      <c r="G3187" s="4" t="str">
        <f t="shared" si="99"/>
        <v>公立</v>
      </c>
      <c r="H3187" s="7" t="str">
        <f>IF($D3187="上記以外の高等学校等",_xlfn.XLOOKUP(IF(VALUE(LEFT($E3187,2))&gt;10,VALUE(LEFT($E3187,2)),"0"&amp;VALUE(LEFT($E3187,2))),Sheet1!$E:$E,Sheet1!$F:$F)&amp;"所在の"&amp;$D3187,IF(OR($B3187=1,$B3187=2),$D3187&amp;$C3187,IF($B3187=3,$D3187&amp;"学校",IF($B3187=6,_xlfn.TEXTBEFORE($D3187,"高専")&amp;$C3187,IF($B3187=8,$C3187&amp;"（"&amp;$D3187&amp;"）",IF($B3187=9,$D3187,""))))))</f>
        <v>御殿場特別支援学校</v>
      </c>
    </row>
    <row r="3188" spans="1:8">
      <c r="A3188" s="4">
        <v>7</v>
      </c>
      <c r="B3188" s="7">
        <v>1</v>
      </c>
      <c r="C3188" s="7" t="str">
        <f t="shared" si="98"/>
        <v>高等学校</v>
      </c>
      <c r="D3188" s="7" t="s">
        <v>5462</v>
      </c>
      <c r="E3188" s="8" t="s">
        <v>5463</v>
      </c>
      <c r="F3188" s="4" t="str">
        <f>IFERROR(IF(VALUE(LEFT($E3188,5))&gt;50000,"",_xlfn.XLOOKUP(IF(VALUE(LEFT($E3188,2))&gt;9,VALUE(LEFT($E3188,2)),"0"&amp;VALUE(LEFT($E3188,2))),Sheet1!$E:$E,Sheet1!$F:$F)),"")</f>
        <v>静岡県</v>
      </c>
      <c r="G3188" s="4" t="str">
        <f t="shared" si="99"/>
        <v>私立</v>
      </c>
      <c r="H3188" s="7" t="str">
        <f>IF($D3188="上記以外の高等学校等",_xlfn.XLOOKUP(IF(VALUE(LEFT($E3188,2))&gt;10,VALUE(LEFT($E3188,2)),"0"&amp;VALUE(LEFT($E3188,2))),Sheet1!$E:$E,Sheet1!$F:$F)&amp;"所在の"&amp;$D3188,IF(OR($B3188=1,$B3188=2),$D3188&amp;$C3188,IF($B3188=3,$D3188&amp;"学校",IF($B3188=6,_xlfn.TEXTBEFORE($D3188,"高専")&amp;$C3188,IF($B3188=8,$C3188&amp;"（"&amp;$D3188&amp;"）",IF($B3188=9,$D3188,""))))))</f>
        <v>御殿場西高等学校</v>
      </c>
    </row>
    <row r="3189" spans="1:8">
      <c r="A3189" s="4">
        <v>7</v>
      </c>
      <c r="B3189" s="7">
        <v>1</v>
      </c>
      <c r="C3189" s="7" t="str">
        <f t="shared" si="98"/>
        <v>高等学校</v>
      </c>
      <c r="D3189" s="7" t="s">
        <v>5460</v>
      </c>
      <c r="E3189" s="8" t="s">
        <v>5461</v>
      </c>
      <c r="F3189" s="4" t="str">
        <f>IFERROR(IF(VALUE(LEFT($E3189,5))&gt;50000,"",_xlfn.XLOOKUP(IF(VALUE(LEFT($E3189,2))&gt;9,VALUE(LEFT($E3189,2)),"0"&amp;VALUE(LEFT($E3189,2))),Sheet1!$E:$E,Sheet1!$F:$F)),"")</f>
        <v>静岡県</v>
      </c>
      <c r="G3189" s="4" t="str">
        <f t="shared" si="99"/>
        <v>私立</v>
      </c>
      <c r="H3189" s="7" t="str">
        <f>IF($D3189="上記以外の高等学校等",_xlfn.XLOOKUP(IF(VALUE(LEFT($E3189,2))&gt;10,VALUE(LEFT($E3189,2)),"0"&amp;VALUE(LEFT($E3189,2))),Sheet1!$E:$E,Sheet1!$F:$F)&amp;"所在の"&amp;$D3189,IF(OR($B3189=1,$B3189=2),$D3189&amp;$C3189,IF($B3189=3,$D3189&amp;"学校",IF($B3189=6,_xlfn.TEXTBEFORE($D3189,"高専")&amp;$C3189,IF($B3189=8,$C3189&amp;"（"&amp;$D3189&amp;"）",IF($B3189=9,$D3189,""))))))</f>
        <v>不二聖心女子学院高等学校</v>
      </c>
    </row>
    <row r="3190" spans="1:8">
      <c r="A3190" s="4">
        <v>7</v>
      </c>
      <c r="B3190" s="7">
        <v>1</v>
      </c>
      <c r="C3190" s="7" t="str">
        <f t="shared" si="98"/>
        <v>高等学校</v>
      </c>
      <c r="D3190" s="7" t="s">
        <v>5458</v>
      </c>
      <c r="E3190" s="8" t="s">
        <v>5459</v>
      </c>
      <c r="F3190" s="4" t="str">
        <f>IFERROR(IF(VALUE(LEFT($E3190,5))&gt;50000,"",_xlfn.XLOOKUP(IF(VALUE(LEFT($E3190,2))&gt;9,VALUE(LEFT($E3190,2)),"0"&amp;VALUE(LEFT($E3190,2))),Sheet1!$E:$E,Sheet1!$F:$F)),"")</f>
        <v>静岡県</v>
      </c>
      <c r="G3190" s="4" t="str">
        <f t="shared" si="99"/>
        <v>私立</v>
      </c>
      <c r="H3190" s="7" t="str">
        <f>IF($D3190="上記以外の高等学校等",_xlfn.XLOOKUP(IF(VALUE(LEFT($E3190,2))&gt;10,VALUE(LEFT($E3190,2)),"0"&amp;VALUE(LEFT($E3190,2))),Sheet1!$E:$E,Sheet1!$F:$F)&amp;"所在の"&amp;$D3190,IF(OR($B3190=1,$B3190=2),$D3190&amp;$C3190,IF($B3190=3,$D3190&amp;"学校",IF($B3190=6,_xlfn.TEXTBEFORE($D3190,"高専")&amp;$C3190,IF($B3190=8,$C3190&amp;"（"&amp;$D3190&amp;"）",IF($B3190=9,$D3190,""))))))</f>
        <v>知徳高等学校</v>
      </c>
    </row>
    <row r="3191" spans="1:8">
      <c r="A3191" s="4">
        <v>7</v>
      </c>
      <c r="B3191" s="7">
        <v>1</v>
      </c>
      <c r="C3191" s="7" t="str">
        <f t="shared" si="98"/>
        <v>高等学校</v>
      </c>
      <c r="D3191" s="7" t="s">
        <v>5456</v>
      </c>
      <c r="E3191" s="8" t="s">
        <v>5457</v>
      </c>
      <c r="F3191" s="4" t="str">
        <f>IFERROR(IF(VALUE(LEFT($E3191,5))&gt;50000,"",_xlfn.XLOOKUP(IF(VALUE(LEFT($E3191,2))&gt;9,VALUE(LEFT($E3191,2)),"0"&amp;VALUE(LEFT($E3191,2))),Sheet1!$E:$E,Sheet1!$F:$F)),"")</f>
        <v>静岡県</v>
      </c>
      <c r="G3191" s="4" t="str">
        <f t="shared" si="99"/>
        <v>私立</v>
      </c>
      <c r="H3191" s="7" t="str">
        <f>IF($D3191="上記以外の高等学校等",_xlfn.XLOOKUP(IF(VALUE(LEFT($E3191,2))&gt;10,VALUE(LEFT($E3191,2)),"0"&amp;VALUE(LEFT($E3191,2))),Sheet1!$E:$E,Sheet1!$F:$F)&amp;"所在の"&amp;$D3191,IF(OR($B3191=1,$B3191=2),$D3191&amp;$C3191,IF($B3191=3,$D3191&amp;"学校",IF($B3191=6,_xlfn.TEXTBEFORE($D3191,"高専")&amp;$C3191,IF($B3191=8,$C3191&amp;"（"&amp;$D3191&amp;"）",IF($B3191=9,$D3191,""))))))</f>
        <v>日本大学三島高等学校</v>
      </c>
    </row>
    <row r="3192" spans="1:8">
      <c r="A3192" s="4">
        <v>7</v>
      </c>
      <c r="B3192" s="7">
        <v>1</v>
      </c>
      <c r="C3192" s="7" t="str">
        <f t="shared" si="98"/>
        <v>高等学校</v>
      </c>
      <c r="D3192" s="7" t="s">
        <v>5454</v>
      </c>
      <c r="E3192" s="8" t="s">
        <v>5455</v>
      </c>
      <c r="F3192" s="4" t="str">
        <f>IFERROR(IF(VALUE(LEFT($E3192,5))&gt;50000,"",_xlfn.XLOOKUP(IF(VALUE(LEFT($E3192,2))&gt;9,VALUE(LEFT($E3192,2)),"0"&amp;VALUE(LEFT($E3192,2))),Sheet1!$E:$E,Sheet1!$F:$F)),"")</f>
        <v>静岡県</v>
      </c>
      <c r="G3192" s="4" t="str">
        <f t="shared" si="99"/>
        <v>私立</v>
      </c>
      <c r="H3192" s="7" t="str">
        <f>IF($D3192="上記以外の高等学校等",_xlfn.XLOOKUP(IF(VALUE(LEFT($E3192,2))&gt;10,VALUE(LEFT($E3192,2)),"0"&amp;VALUE(LEFT($E3192,2))),Sheet1!$E:$E,Sheet1!$F:$F)&amp;"所在の"&amp;$D3192,IF(OR($B3192=1,$B3192=2),$D3192&amp;$C3192,IF($B3192=3,$D3192&amp;"学校",IF($B3192=6,_xlfn.TEXTBEFORE($D3192,"高専")&amp;$C3192,IF($B3192=8,$C3192&amp;"（"&amp;$D3192&amp;"）",IF($B3192=9,$D3192,""))))))</f>
        <v>沼津中央高等学校</v>
      </c>
    </row>
    <row r="3193" spans="1:8">
      <c r="A3193" s="4">
        <v>7</v>
      </c>
      <c r="B3193" s="7">
        <v>1</v>
      </c>
      <c r="C3193" s="7" t="str">
        <f t="shared" si="98"/>
        <v>高等学校</v>
      </c>
      <c r="D3193" s="7" t="s">
        <v>5452</v>
      </c>
      <c r="E3193" s="8" t="s">
        <v>5453</v>
      </c>
      <c r="F3193" s="4" t="str">
        <f>IFERROR(IF(VALUE(LEFT($E3193,5))&gt;50000,"",_xlfn.XLOOKUP(IF(VALUE(LEFT($E3193,2))&gt;9,VALUE(LEFT($E3193,2)),"0"&amp;VALUE(LEFT($E3193,2))),Sheet1!$E:$E,Sheet1!$F:$F)),"")</f>
        <v>静岡県</v>
      </c>
      <c r="G3193" s="4" t="str">
        <f t="shared" si="99"/>
        <v>私立</v>
      </c>
      <c r="H3193" s="7" t="str">
        <f>IF($D3193="上記以外の高等学校等",_xlfn.XLOOKUP(IF(VALUE(LEFT($E3193,2))&gt;10,VALUE(LEFT($E3193,2)),"0"&amp;VALUE(LEFT($E3193,2))),Sheet1!$E:$E,Sheet1!$F:$F)&amp;"所在の"&amp;$D3193,IF(OR($B3193=1,$B3193=2),$D3193&amp;$C3193,IF($B3193=3,$D3193&amp;"学校",IF($B3193=6,_xlfn.TEXTBEFORE($D3193,"高専")&amp;$C3193,IF($B3193=8,$C3193&amp;"（"&amp;$D3193&amp;"）",IF($B3193=9,$D3193,""))))))</f>
        <v>飛龍高等学校</v>
      </c>
    </row>
    <row r="3194" spans="1:8">
      <c r="A3194" s="4">
        <v>7</v>
      </c>
      <c r="B3194" s="7">
        <v>1</v>
      </c>
      <c r="C3194" s="7" t="str">
        <f t="shared" si="98"/>
        <v>高等学校</v>
      </c>
      <c r="D3194" s="7" t="s">
        <v>5450</v>
      </c>
      <c r="E3194" s="8" t="s">
        <v>5451</v>
      </c>
      <c r="F3194" s="4" t="str">
        <f>IFERROR(IF(VALUE(LEFT($E3194,5))&gt;50000,"",_xlfn.XLOOKUP(IF(VALUE(LEFT($E3194,2))&gt;9,VALUE(LEFT($E3194,2)),"0"&amp;VALUE(LEFT($E3194,2))),Sheet1!$E:$E,Sheet1!$F:$F)),"")</f>
        <v>静岡県</v>
      </c>
      <c r="G3194" s="4" t="str">
        <f t="shared" si="99"/>
        <v>私立</v>
      </c>
      <c r="H3194" s="7" t="str">
        <f>IF($D3194="上記以外の高等学校等",_xlfn.XLOOKUP(IF(VALUE(LEFT($E3194,2))&gt;10,VALUE(LEFT($E3194,2)),"0"&amp;VALUE(LEFT($E3194,2))),Sheet1!$E:$E,Sheet1!$F:$F)&amp;"所在の"&amp;$D3194,IF(OR($B3194=1,$B3194=2),$D3194&amp;$C3194,IF($B3194=3,$D3194&amp;"学校",IF($B3194=6,_xlfn.TEXTBEFORE($D3194,"高専")&amp;$C3194,IF($B3194=8,$C3194&amp;"（"&amp;$D3194&amp;"）",IF($B3194=9,$D3194,""))))))</f>
        <v>加藤学園暁秀高等学校</v>
      </c>
    </row>
    <row r="3195" spans="1:8">
      <c r="A3195" s="4">
        <v>7</v>
      </c>
      <c r="B3195" s="7">
        <v>1</v>
      </c>
      <c r="C3195" s="7" t="str">
        <f t="shared" si="98"/>
        <v>高等学校</v>
      </c>
      <c r="D3195" s="7" t="s">
        <v>5448</v>
      </c>
      <c r="E3195" s="8" t="s">
        <v>5449</v>
      </c>
      <c r="F3195" s="4" t="str">
        <f>IFERROR(IF(VALUE(LEFT($E3195,5))&gt;50000,"",_xlfn.XLOOKUP(IF(VALUE(LEFT($E3195,2))&gt;9,VALUE(LEFT($E3195,2)),"0"&amp;VALUE(LEFT($E3195,2))),Sheet1!$E:$E,Sheet1!$F:$F)),"")</f>
        <v>静岡県</v>
      </c>
      <c r="G3195" s="4" t="str">
        <f t="shared" si="99"/>
        <v>私立</v>
      </c>
      <c r="H3195" s="7" t="str">
        <f>IF($D3195="上記以外の高等学校等",_xlfn.XLOOKUP(IF(VALUE(LEFT($E3195,2))&gt;10,VALUE(LEFT($E3195,2)),"0"&amp;VALUE(LEFT($E3195,2))),Sheet1!$E:$E,Sheet1!$F:$F)&amp;"所在の"&amp;$D3195,IF(OR($B3195=1,$B3195=2),$D3195&amp;$C3195,IF($B3195=3,$D3195&amp;"学校",IF($B3195=6,_xlfn.TEXTBEFORE($D3195,"高専")&amp;$C3195,IF($B3195=8,$C3195&amp;"（"&amp;$D3195&amp;"）",IF($B3195=9,$D3195,""))))))</f>
        <v>加藤学園高等学校</v>
      </c>
    </row>
    <row r="3196" spans="1:8">
      <c r="A3196" s="4">
        <v>7</v>
      </c>
      <c r="B3196" s="7">
        <v>1</v>
      </c>
      <c r="C3196" s="7" t="str">
        <f t="shared" si="98"/>
        <v>高等学校</v>
      </c>
      <c r="D3196" s="7" t="s">
        <v>3687</v>
      </c>
      <c r="E3196" s="8" t="s">
        <v>5447</v>
      </c>
      <c r="F3196" s="4" t="str">
        <f>IFERROR(IF(VALUE(LEFT($E3196,5))&gt;50000,"",_xlfn.XLOOKUP(IF(VALUE(LEFT($E3196,2))&gt;9,VALUE(LEFT($E3196,2)),"0"&amp;VALUE(LEFT($E3196,2))),Sheet1!$E:$E,Sheet1!$F:$F)),"")</f>
        <v>静岡県</v>
      </c>
      <c r="G3196" s="4" t="str">
        <f t="shared" si="99"/>
        <v>私立</v>
      </c>
      <c r="H3196" s="7" t="str">
        <f>IF($D3196="上記以外の高等学校等",_xlfn.XLOOKUP(IF(VALUE(LEFT($E3196,2))&gt;10,VALUE(LEFT($E3196,2)),"0"&amp;VALUE(LEFT($E3196,2))),Sheet1!$E:$E,Sheet1!$F:$F)&amp;"所在の"&amp;$D3196,IF(OR($B3196=1,$B3196=2),$D3196&amp;$C3196,IF($B3196=3,$D3196&amp;"学校",IF($B3196=6,_xlfn.TEXTBEFORE($D3196,"高専")&amp;$C3196,IF($B3196=8,$C3196&amp;"（"&amp;$D3196&amp;"）",IF($B3196=9,$D3196,""))))))</f>
        <v>星陵高等学校</v>
      </c>
    </row>
    <row r="3197" spans="1:8">
      <c r="A3197" s="4">
        <v>7</v>
      </c>
      <c r="B3197" s="7">
        <v>1</v>
      </c>
      <c r="C3197" s="7" t="str">
        <f t="shared" si="98"/>
        <v>高等学校</v>
      </c>
      <c r="D3197" s="7" t="s">
        <v>5445</v>
      </c>
      <c r="E3197" s="8" t="s">
        <v>5446</v>
      </c>
      <c r="F3197" s="4" t="str">
        <f>IFERROR(IF(VALUE(LEFT($E3197,5))&gt;50000,"",_xlfn.XLOOKUP(IF(VALUE(LEFT($E3197,2))&gt;9,VALUE(LEFT($E3197,2)),"0"&amp;VALUE(LEFT($E3197,2))),Sheet1!$E:$E,Sheet1!$F:$F)),"")</f>
        <v>静岡県</v>
      </c>
      <c r="G3197" s="4" t="str">
        <f t="shared" si="99"/>
        <v>私立</v>
      </c>
      <c r="H3197" s="7" t="str">
        <f>IF($D3197="上記以外の高等学校等",_xlfn.XLOOKUP(IF(VALUE(LEFT($E3197,2))&gt;10,VALUE(LEFT($E3197,2)),"0"&amp;VALUE(LEFT($E3197,2))),Sheet1!$E:$E,Sheet1!$F:$F)&amp;"所在の"&amp;$D3197,IF(OR($B3197=1,$B3197=2),$D3197&amp;$C3197,IF($B3197=3,$D3197&amp;"学校",IF($B3197=6,_xlfn.TEXTBEFORE($D3197,"高専")&amp;$C3197,IF($B3197=8,$C3197&amp;"（"&amp;$D3197&amp;"）",IF($B3197=9,$D3197,""))))))</f>
        <v>静岡県富士見高等学校</v>
      </c>
    </row>
    <row r="3198" spans="1:8">
      <c r="A3198" s="4">
        <v>7</v>
      </c>
      <c r="B3198" s="7">
        <v>1</v>
      </c>
      <c r="C3198" s="7" t="str">
        <f t="shared" si="98"/>
        <v>高等学校</v>
      </c>
      <c r="D3198" s="7" t="s">
        <v>5443</v>
      </c>
      <c r="E3198" s="8" t="s">
        <v>5444</v>
      </c>
      <c r="F3198" s="4" t="str">
        <f>IFERROR(IF(VALUE(LEFT($E3198,5))&gt;50000,"",_xlfn.XLOOKUP(IF(VALUE(LEFT($E3198,2))&gt;9,VALUE(LEFT($E3198,2)),"0"&amp;VALUE(LEFT($E3198,2))),Sheet1!$E:$E,Sheet1!$F:$F)),"")</f>
        <v>静岡県</v>
      </c>
      <c r="G3198" s="4" t="str">
        <f t="shared" si="99"/>
        <v>私立</v>
      </c>
      <c r="H3198" s="7" t="str">
        <f>IF($D3198="上記以外の高等学校等",_xlfn.XLOOKUP(IF(VALUE(LEFT($E3198,2))&gt;10,VALUE(LEFT($E3198,2)),"0"&amp;VALUE(LEFT($E3198,2))),Sheet1!$E:$E,Sheet1!$F:$F)&amp;"所在の"&amp;$D3198,IF(OR($B3198=1,$B3198=2),$D3198&amp;$C3198,IF($B3198=3,$D3198&amp;"学校",IF($B3198=6,_xlfn.TEXTBEFORE($D3198,"高専")&amp;$C3198,IF($B3198=8,$C3198&amp;"（"&amp;$D3198&amp;"）",IF($B3198=9,$D3198,""))))))</f>
        <v>清水国際高等学校</v>
      </c>
    </row>
    <row r="3199" spans="1:8">
      <c r="A3199" s="4">
        <v>7</v>
      </c>
      <c r="B3199" s="7">
        <v>1</v>
      </c>
      <c r="C3199" s="7" t="str">
        <f t="shared" si="98"/>
        <v>高等学校</v>
      </c>
      <c r="D3199" s="7" t="s">
        <v>5441</v>
      </c>
      <c r="E3199" s="8" t="s">
        <v>5442</v>
      </c>
      <c r="F3199" s="4" t="str">
        <f>IFERROR(IF(VALUE(LEFT($E3199,5))&gt;50000,"",_xlfn.XLOOKUP(IF(VALUE(LEFT($E3199,2))&gt;9,VALUE(LEFT($E3199,2)),"0"&amp;VALUE(LEFT($E3199,2))),Sheet1!$E:$E,Sheet1!$F:$F)),"")</f>
        <v>静岡県</v>
      </c>
      <c r="G3199" s="4" t="str">
        <f t="shared" si="99"/>
        <v>私立</v>
      </c>
      <c r="H3199" s="7" t="str">
        <f>IF($D3199="上記以外の高等学校等",_xlfn.XLOOKUP(IF(VALUE(LEFT($E3199,2))&gt;10,VALUE(LEFT($E3199,2)),"0"&amp;VALUE(LEFT($E3199,2))),Sheet1!$E:$E,Sheet1!$F:$F)&amp;"所在の"&amp;$D3199,IF(OR($B3199=1,$B3199=2),$D3199&amp;$C3199,IF($B3199=3,$D3199&amp;"学校",IF($B3199=6,_xlfn.TEXTBEFORE($D3199,"高専")&amp;$C3199,IF($B3199=8,$C3199&amp;"（"&amp;$D3199&amp;"）",IF($B3199=9,$D3199,""))))))</f>
        <v>静岡サレジオ高等学校</v>
      </c>
    </row>
    <row r="3200" spans="1:8">
      <c r="A3200" s="4">
        <v>7</v>
      </c>
      <c r="B3200" s="7">
        <v>1</v>
      </c>
      <c r="C3200" s="7" t="str">
        <f t="shared" si="98"/>
        <v>高等学校</v>
      </c>
      <c r="D3200" s="7" t="s">
        <v>5439</v>
      </c>
      <c r="E3200" s="8" t="s">
        <v>5440</v>
      </c>
      <c r="F3200" s="4" t="str">
        <f>IFERROR(IF(VALUE(LEFT($E3200,5))&gt;50000,"",_xlfn.XLOOKUP(IF(VALUE(LEFT($E3200,2))&gt;9,VALUE(LEFT($E3200,2)),"0"&amp;VALUE(LEFT($E3200,2))),Sheet1!$E:$E,Sheet1!$F:$F)),"")</f>
        <v>静岡県</v>
      </c>
      <c r="G3200" s="4" t="str">
        <f t="shared" si="99"/>
        <v>私立</v>
      </c>
      <c r="H3200" s="7" t="str">
        <f>IF($D3200="上記以外の高等学校等",_xlfn.XLOOKUP(IF(VALUE(LEFT($E3200,2))&gt;10,VALUE(LEFT($E3200,2)),"0"&amp;VALUE(LEFT($E3200,2))),Sheet1!$E:$E,Sheet1!$F:$F)&amp;"所在の"&amp;$D3200,IF(OR($B3200=1,$B3200=2),$D3200&amp;$C3200,IF($B3200=3,$D3200&amp;"学校",IF($B3200=6,_xlfn.TEXTBEFORE($D3200,"高専")&amp;$C3200,IF($B3200=8,$C3200&amp;"（"&amp;$D3200&amp;"）",IF($B3200=9,$D3200,""))))))</f>
        <v>東海大学付属静岡翔洋高等学校</v>
      </c>
    </row>
    <row r="3201" spans="1:8">
      <c r="A3201" s="4">
        <v>7</v>
      </c>
      <c r="B3201" s="7">
        <v>1</v>
      </c>
      <c r="C3201" s="7" t="str">
        <f t="shared" si="98"/>
        <v>高等学校</v>
      </c>
      <c r="D3201" s="7" t="s">
        <v>5437</v>
      </c>
      <c r="E3201" s="8" t="s">
        <v>5438</v>
      </c>
      <c r="F3201" s="4" t="str">
        <f>IFERROR(IF(VALUE(LEFT($E3201,5))&gt;50000,"",_xlfn.XLOOKUP(IF(VALUE(LEFT($E3201,2))&gt;9,VALUE(LEFT($E3201,2)),"0"&amp;VALUE(LEFT($E3201,2))),Sheet1!$E:$E,Sheet1!$F:$F)),"")</f>
        <v>静岡県</v>
      </c>
      <c r="G3201" s="4" t="str">
        <f t="shared" si="99"/>
        <v>私立</v>
      </c>
      <c r="H3201" s="7" t="str">
        <f>IF($D3201="上記以外の高等学校等",_xlfn.XLOOKUP(IF(VALUE(LEFT($E3201,2))&gt;10,VALUE(LEFT($E3201,2)),"0"&amp;VALUE(LEFT($E3201,2))),Sheet1!$E:$E,Sheet1!$F:$F)&amp;"所在の"&amp;$D3201,IF(OR($B3201=1,$B3201=2),$D3201&amp;$C3201,IF($B3201=3,$D3201&amp;"学校",IF($B3201=6,_xlfn.TEXTBEFORE($D3201,"高専")&amp;$C3201,IF($B3201=8,$C3201&amp;"（"&amp;$D3201&amp;"）",IF($B3201=9,$D3201,""))))))</f>
        <v>静岡大成高等学校</v>
      </c>
    </row>
    <row r="3202" spans="1:8">
      <c r="A3202" s="4">
        <v>7</v>
      </c>
      <c r="B3202" s="7">
        <v>1</v>
      </c>
      <c r="C3202" s="7" t="str">
        <f t="shared" si="98"/>
        <v>高等学校</v>
      </c>
      <c r="D3202" s="7" t="s">
        <v>5435</v>
      </c>
      <c r="E3202" s="8" t="s">
        <v>5436</v>
      </c>
      <c r="F3202" s="4" t="str">
        <f>IFERROR(IF(VALUE(LEFT($E3202,5))&gt;50000,"",_xlfn.XLOOKUP(IF(VALUE(LEFT($E3202,2))&gt;9,VALUE(LEFT($E3202,2)),"0"&amp;VALUE(LEFT($E3202,2))),Sheet1!$E:$E,Sheet1!$F:$F)),"")</f>
        <v>静岡県</v>
      </c>
      <c r="G3202" s="4" t="str">
        <f t="shared" si="99"/>
        <v>私立</v>
      </c>
      <c r="H3202" s="7" t="str">
        <f>IF($D3202="上記以外の高等学校等",_xlfn.XLOOKUP(IF(VALUE(LEFT($E3202,2))&gt;10,VALUE(LEFT($E3202,2)),"0"&amp;VALUE(LEFT($E3202,2))),Sheet1!$E:$E,Sheet1!$F:$F)&amp;"所在の"&amp;$D3202,IF(OR($B3202=1,$B3202=2),$D3202&amp;$C3202,IF($B3202=3,$D3202&amp;"学校",IF($B3202=6,_xlfn.TEXTBEFORE($D3202,"高専")&amp;$C3202,IF($B3202=8,$C3202&amp;"（"&amp;$D3202&amp;"）",IF($B3202=9,$D3202,""))))))</f>
        <v>静岡英和女学院高等学校</v>
      </c>
    </row>
    <row r="3203" spans="1:8">
      <c r="A3203" s="4">
        <v>7</v>
      </c>
      <c r="B3203" s="7">
        <v>1</v>
      </c>
      <c r="C3203" s="7" t="str">
        <f t="shared" ref="C3203:C3266" si="100">IF($B3203=1,"高等学校",IF($B3203=2,"中等教育学校",IF($B3203=3,"特別支援学校",IF($B3203=6,"高等専門学校",IF($B3203=8,"高等学校卒業程度認定試験等","")))))</f>
        <v>高等学校</v>
      </c>
      <c r="D3203" s="7" t="s">
        <v>5433</v>
      </c>
      <c r="E3203" s="8" t="s">
        <v>5434</v>
      </c>
      <c r="F3203" s="4" t="str">
        <f>IFERROR(IF(VALUE(LEFT($E3203,5))&gt;50000,"",_xlfn.XLOOKUP(IF(VALUE(LEFT($E3203,2))&gt;9,VALUE(LEFT($E3203,2)),"0"&amp;VALUE(LEFT($E3203,2))),Sheet1!$E:$E,Sheet1!$F:$F)),"")</f>
        <v>静岡県</v>
      </c>
      <c r="G3203" s="4" t="str">
        <f t="shared" ref="G3203:G3266" si="101">IF($A3203=1,"国立",IF($A3203=7,"私立",IF($A3203&lt;7,"公立","")))</f>
        <v>私立</v>
      </c>
      <c r="H3203" s="7" t="str">
        <f>IF($D3203="上記以外の高等学校等",_xlfn.XLOOKUP(IF(VALUE(LEFT($E3203,2))&gt;10,VALUE(LEFT($E3203,2)),"0"&amp;VALUE(LEFT($E3203,2))),Sheet1!$E:$E,Sheet1!$F:$F)&amp;"所在の"&amp;$D3203,IF(OR($B3203=1,$B3203=2),$D3203&amp;$C3203,IF($B3203=3,$D3203&amp;"学校",IF($B3203=6,_xlfn.TEXTBEFORE($D3203,"高専")&amp;$C3203,IF($B3203=8,$C3203&amp;"（"&amp;$D3203&amp;"）",IF($B3203=9,$D3203,""))))))</f>
        <v>城南静岡高等学校</v>
      </c>
    </row>
    <row r="3204" spans="1:8">
      <c r="A3204" s="4">
        <v>7</v>
      </c>
      <c r="B3204" s="7">
        <v>1</v>
      </c>
      <c r="C3204" s="7" t="str">
        <f t="shared" si="100"/>
        <v>高等学校</v>
      </c>
      <c r="D3204" s="7" t="s">
        <v>5431</v>
      </c>
      <c r="E3204" s="8" t="s">
        <v>5432</v>
      </c>
      <c r="F3204" s="4" t="str">
        <f>IFERROR(IF(VALUE(LEFT($E3204,5))&gt;50000,"",_xlfn.XLOOKUP(IF(VALUE(LEFT($E3204,2))&gt;9,VALUE(LEFT($E3204,2)),"0"&amp;VALUE(LEFT($E3204,2))),Sheet1!$E:$E,Sheet1!$F:$F)),"")</f>
        <v>静岡県</v>
      </c>
      <c r="G3204" s="4" t="str">
        <f t="shared" si="101"/>
        <v>私立</v>
      </c>
      <c r="H3204" s="7" t="str">
        <f>IF($D3204="上記以外の高等学校等",_xlfn.XLOOKUP(IF(VALUE(LEFT($E3204,2))&gt;10,VALUE(LEFT($E3204,2)),"0"&amp;VALUE(LEFT($E3204,2))),Sheet1!$E:$E,Sheet1!$F:$F)&amp;"所在の"&amp;$D3204,IF(OR($B3204=1,$B3204=2),$D3204&amp;$C3204,IF($B3204=3,$D3204&amp;"学校",IF($B3204=6,_xlfn.TEXTBEFORE($D3204,"高専")&amp;$C3204,IF($B3204=8,$C3204&amp;"（"&amp;$D3204&amp;"）",IF($B3204=9,$D3204,""))))))</f>
        <v>静岡女子高等学校</v>
      </c>
    </row>
    <row r="3205" spans="1:8">
      <c r="A3205" s="4">
        <v>7</v>
      </c>
      <c r="B3205" s="7">
        <v>1</v>
      </c>
      <c r="C3205" s="7" t="str">
        <f t="shared" si="100"/>
        <v>高等学校</v>
      </c>
      <c r="D3205" s="7" t="s">
        <v>5429</v>
      </c>
      <c r="E3205" s="8" t="s">
        <v>5430</v>
      </c>
      <c r="F3205" s="4" t="str">
        <f>IFERROR(IF(VALUE(LEFT($E3205,5))&gt;50000,"",_xlfn.XLOOKUP(IF(VALUE(LEFT($E3205,2))&gt;9,VALUE(LEFT($E3205,2)),"0"&amp;VALUE(LEFT($E3205,2))),Sheet1!$E:$E,Sheet1!$F:$F)),"")</f>
        <v>静岡県</v>
      </c>
      <c r="G3205" s="4" t="str">
        <f t="shared" si="101"/>
        <v>私立</v>
      </c>
      <c r="H3205" s="7" t="str">
        <f>IF($D3205="上記以外の高等学校等",_xlfn.XLOOKUP(IF(VALUE(LEFT($E3205,2))&gt;10,VALUE(LEFT($E3205,2)),"0"&amp;VALUE(LEFT($E3205,2))),Sheet1!$E:$E,Sheet1!$F:$F)&amp;"所在の"&amp;$D3205,IF(OR($B3205=1,$B3205=2),$D3205&amp;$C3205,IF($B3205=3,$D3205&amp;"学校",IF($B3205=6,_xlfn.TEXTBEFORE($D3205,"高専")&amp;$C3205,IF($B3205=8,$C3205&amp;"（"&amp;$D3205&amp;"）",IF($B3205=9,$D3205,""))))))</f>
        <v>静岡雙葉高等学校</v>
      </c>
    </row>
    <row r="3206" spans="1:8">
      <c r="A3206" s="4">
        <v>7</v>
      </c>
      <c r="B3206" s="7">
        <v>1</v>
      </c>
      <c r="C3206" s="7" t="str">
        <f t="shared" si="100"/>
        <v>高等学校</v>
      </c>
      <c r="D3206" s="7" t="s">
        <v>5427</v>
      </c>
      <c r="E3206" s="8" t="s">
        <v>5428</v>
      </c>
      <c r="F3206" s="4" t="str">
        <f>IFERROR(IF(VALUE(LEFT($E3206,5))&gt;50000,"",_xlfn.XLOOKUP(IF(VALUE(LEFT($E3206,2))&gt;9,VALUE(LEFT($E3206,2)),"0"&amp;VALUE(LEFT($E3206,2))),Sheet1!$E:$E,Sheet1!$F:$F)),"")</f>
        <v>静岡県</v>
      </c>
      <c r="G3206" s="4" t="str">
        <f t="shared" si="101"/>
        <v>私立</v>
      </c>
      <c r="H3206" s="7" t="str">
        <f>IF($D3206="上記以外の高等学校等",_xlfn.XLOOKUP(IF(VALUE(LEFT($E3206,2))&gt;10,VALUE(LEFT($E3206,2)),"0"&amp;VALUE(LEFT($E3206,2))),Sheet1!$E:$E,Sheet1!$F:$F)&amp;"所在の"&amp;$D3206,IF(OR($B3206=1,$B3206=2),$D3206&amp;$C3206,IF($B3206=3,$D3206&amp;"学校",IF($B3206=6,_xlfn.TEXTBEFORE($D3206,"高専")&amp;$C3206,IF($B3206=8,$C3206&amp;"（"&amp;$D3206&amp;"）",IF($B3206=9,$D3206,""))))))</f>
        <v>常葉大学附属常葉高等学校</v>
      </c>
    </row>
    <row r="3207" spans="1:8">
      <c r="A3207" s="4">
        <v>7</v>
      </c>
      <c r="B3207" s="7">
        <v>1</v>
      </c>
      <c r="C3207" s="7" t="str">
        <f t="shared" si="100"/>
        <v>高等学校</v>
      </c>
      <c r="D3207" s="7" t="s">
        <v>5425</v>
      </c>
      <c r="E3207" s="8" t="s">
        <v>5426</v>
      </c>
      <c r="F3207" s="4" t="str">
        <f>IFERROR(IF(VALUE(LEFT($E3207,5))&gt;50000,"",_xlfn.XLOOKUP(IF(VALUE(LEFT($E3207,2))&gt;9,VALUE(LEFT($E3207,2)),"0"&amp;VALUE(LEFT($E3207,2))),Sheet1!$E:$E,Sheet1!$F:$F)),"")</f>
        <v>静岡県</v>
      </c>
      <c r="G3207" s="4" t="str">
        <f t="shared" si="101"/>
        <v>私立</v>
      </c>
      <c r="H3207" s="7" t="str">
        <f>IF($D3207="上記以外の高等学校等",_xlfn.XLOOKUP(IF(VALUE(LEFT($E3207,2))&gt;10,VALUE(LEFT($E3207,2)),"0"&amp;VALUE(LEFT($E3207,2))),Sheet1!$E:$E,Sheet1!$F:$F)&amp;"所在の"&amp;$D3207,IF(OR($B3207=1,$B3207=2),$D3207&amp;$C3207,IF($B3207=3,$D3207&amp;"学校",IF($B3207=6,_xlfn.TEXTBEFORE($D3207,"高専")&amp;$C3207,IF($B3207=8,$C3207&amp;"（"&amp;$D3207&amp;"）",IF($B3207=9,$D3207,""))))))</f>
        <v>常葉大学附属橘高等学校</v>
      </c>
    </row>
    <row r="3208" spans="1:8">
      <c r="A3208" s="4">
        <v>7</v>
      </c>
      <c r="B3208" s="7">
        <v>1</v>
      </c>
      <c r="C3208" s="7" t="str">
        <f t="shared" si="100"/>
        <v>高等学校</v>
      </c>
      <c r="D3208" s="7" t="s">
        <v>5423</v>
      </c>
      <c r="E3208" s="8" t="s">
        <v>5424</v>
      </c>
      <c r="F3208" s="4" t="str">
        <f>IFERROR(IF(VALUE(LEFT($E3208,5))&gt;50000,"",_xlfn.XLOOKUP(IF(VALUE(LEFT($E3208,2))&gt;9,VALUE(LEFT($E3208,2)),"0"&amp;VALUE(LEFT($E3208,2))),Sheet1!$E:$E,Sheet1!$F:$F)),"")</f>
        <v>静岡県</v>
      </c>
      <c r="G3208" s="4" t="str">
        <f t="shared" si="101"/>
        <v>私立</v>
      </c>
      <c r="H3208" s="7" t="str">
        <f>IF($D3208="上記以外の高等学校等",_xlfn.XLOOKUP(IF(VALUE(LEFT($E3208,2))&gt;10,VALUE(LEFT($E3208,2)),"0"&amp;VALUE(LEFT($E3208,2))),Sheet1!$E:$E,Sheet1!$F:$F)&amp;"所在の"&amp;$D3208,IF(OR($B3208=1,$B3208=2),$D3208&amp;$C3208,IF($B3208=3,$D3208&amp;"学校",IF($B3208=6,_xlfn.TEXTBEFORE($D3208,"高専")&amp;$C3208,IF($B3208=8,$C3208&amp;"（"&amp;$D3208&amp;"）",IF($B3208=9,$D3208,""))))))</f>
        <v>静岡北高等学校</v>
      </c>
    </row>
    <row r="3209" spans="1:8">
      <c r="A3209" s="4">
        <v>7</v>
      </c>
      <c r="B3209" s="7">
        <v>1</v>
      </c>
      <c r="C3209" s="7" t="str">
        <f t="shared" si="100"/>
        <v>高等学校</v>
      </c>
      <c r="D3209" s="7" t="s">
        <v>5421</v>
      </c>
      <c r="E3209" s="8" t="s">
        <v>5422</v>
      </c>
      <c r="F3209" s="4" t="str">
        <f>IFERROR(IF(VALUE(LEFT($E3209,5))&gt;50000,"",_xlfn.XLOOKUP(IF(VALUE(LEFT($E3209,2))&gt;9,VALUE(LEFT($E3209,2)),"0"&amp;VALUE(LEFT($E3209,2))),Sheet1!$E:$E,Sheet1!$F:$F)),"")</f>
        <v>静岡県</v>
      </c>
      <c r="G3209" s="4" t="str">
        <f t="shared" si="101"/>
        <v>私立</v>
      </c>
      <c r="H3209" s="7" t="str">
        <f>IF($D3209="上記以外の高等学校等",_xlfn.XLOOKUP(IF(VALUE(LEFT($E3209,2))&gt;10,VALUE(LEFT($E3209,2)),"0"&amp;VALUE(LEFT($E3209,2))),Sheet1!$E:$E,Sheet1!$F:$F)&amp;"所在の"&amp;$D3209,IF(OR($B3209=1,$B3209=2),$D3209&amp;$C3209,IF($B3209=3,$D3209&amp;"学校",IF($B3209=6,_xlfn.TEXTBEFORE($D3209,"高専")&amp;$C3209,IF($B3209=8,$C3209&amp;"（"&amp;$D3209&amp;"）",IF($B3209=9,$D3209,""))))))</f>
        <v>静岡学園高等学校</v>
      </c>
    </row>
    <row r="3210" spans="1:8">
      <c r="A3210" s="4">
        <v>7</v>
      </c>
      <c r="B3210" s="7">
        <v>1</v>
      </c>
      <c r="C3210" s="7" t="str">
        <f t="shared" si="100"/>
        <v>高等学校</v>
      </c>
      <c r="D3210" s="7" t="s">
        <v>5419</v>
      </c>
      <c r="E3210" s="8" t="s">
        <v>5420</v>
      </c>
      <c r="F3210" s="4" t="str">
        <f>IFERROR(IF(VALUE(LEFT($E3210,5))&gt;50000,"",_xlfn.XLOOKUP(IF(VALUE(LEFT($E3210,2))&gt;9,VALUE(LEFT($E3210,2)),"0"&amp;VALUE(LEFT($E3210,2))),Sheet1!$E:$E,Sheet1!$F:$F)),"")</f>
        <v>静岡県</v>
      </c>
      <c r="G3210" s="4" t="str">
        <f t="shared" si="101"/>
        <v>私立</v>
      </c>
      <c r="H3210" s="7" t="str">
        <f>IF($D3210="上記以外の高等学校等",_xlfn.XLOOKUP(IF(VALUE(LEFT($E3210,2))&gt;10,VALUE(LEFT($E3210,2)),"0"&amp;VALUE(LEFT($E3210,2))),Sheet1!$E:$E,Sheet1!$F:$F)&amp;"所在の"&amp;$D3210,IF(OR($B3210=1,$B3210=2),$D3210&amp;$C3210,IF($B3210=3,$D3210&amp;"学校",IF($B3210=6,_xlfn.TEXTBEFORE($D3210,"高専")&amp;$C3210,IF($B3210=8,$C3210&amp;"（"&amp;$D3210&amp;"）",IF($B3210=9,$D3210,""))))))</f>
        <v>静岡聖光学院高等学校</v>
      </c>
    </row>
    <row r="3211" spans="1:8">
      <c r="A3211" s="4">
        <v>7</v>
      </c>
      <c r="B3211" s="7">
        <v>1</v>
      </c>
      <c r="C3211" s="7" t="str">
        <f t="shared" si="100"/>
        <v>高等学校</v>
      </c>
      <c r="D3211" s="7" t="s">
        <v>5417</v>
      </c>
      <c r="E3211" s="8" t="s">
        <v>5418</v>
      </c>
      <c r="F3211" s="4" t="str">
        <f>IFERROR(IF(VALUE(LEFT($E3211,5))&gt;50000,"",_xlfn.XLOOKUP(IF(VALUE(LEFT($E3211,2))&gt;9,VALUE(LEFT($E3211,2)),"0"&amp;VALUE(LEFT($E3211,2))),Sheet1!$E:$E,Sheet1!$F:$F)),"")</f>
        <v>静岡県</v>
      </c>
      <c r="G3211" s="4" t="str">
        <f t="shared" si="101"/>
        <v>私立</v>
      </c>
      <c r="H3211" s="7" t="str">
        <f>IF($D3211="上記以外の高等学校等",_xlfn.XLOOKUP(IF(VALUE(LEFT($E3211,2))&gt;10,VALUE(LEFT($E3211,2)),"0"&amp;VALUE(LEFT($E3211,2))),Sheet1!$E:$E,Sheet1!$F:$F)&amp;"所在の"&amp;$D3211,IF(OR($B3211=1,$B3211=2),$D3211&amp;$C3211,IF($B3211=3,$D3211&amp;"学校",IF($B3211=6,_xlfn.TEXTBEFORE($D3211,"高専")&amp;$C3211,IF($B3211=8,$C3211&amp;"（"&amp;$D3211&amp;"）",IF($B3211=9,$D3211,""))))))</f>
        <v>焼津高等学校</v>
      </c>
    </row>
    <row r="3212" spans="1:8">
      <c r="A3212" s="4">
        <v>7</v>
      </c>
      <c r="B3212" s="7">
        <v>1</v>
      </c>
      <c r="C3212" s="7" t="str">
        <f t="shared" si="100"/>
        <v>高等学校</v>
      </c>
      <c r="D3212" s="7" t="s">
        <v>5415</v>
      </c>
      <c r="E3212" s="8" t="s">
        <v>5416</v>
      </c>
      <c r="F3212" s="4" t="str">
        <f>IFERROR(IF(VALUE(LEFT($E3212,5))&gt;50000,"",_xlfn.XLOOKUP(IF(VALUE(LEFT($E3212,2))&gt;9,VALUE(LEFT($E3212,2)),"0"&amp;VALUE(LEFT($E3212,2))),Sheet1!$E:$E,Sheet1!$F:$F)),"")</f>
        <v>静岡県</v>
      </c>
      <c r="G3212" s="4" t="str">
        <f t="shared" si="101"/>
        <v>私立</v>
      </c>
      <c r="H3212" s="7" t="str">
        <f>IF($D3212="上記以外の高等学校等",_xlfn.XLOOKUP(IF(VALUE(LEFT($E3212,2))&gt;10,VALUE(LEFT($E3212,2)),"0"&amp;VALUE(LEFT($E3212,2))),Sheet1!$E:$E,Sheet1!$F:$F)&amp;"所在の"&amp;$D3212,IF(OR($B3212=1,$B3212=2),$D3212&amp;$C3212,IF($B3212=3,$D3212&amp;"学校",IF($B3212=6,_xlfn.TEXTBEFORE($D3212,"高専")&amp;$C3212,IF($B3212=8,$C3212&amp;"（"&amp;$D3212&amp;"）",IF($B3212=9,$D3212,""))))))</f>
        <v>静清高等学校</v>
      </c>
    </row>
    <row r="3213" spans="1:8">
      <c r="A3213" s="4">
        <v>7</v>
      </c>
      <c r="B3213" s="7">
        <v>1</v>
      </c>
      <c r="C3213" s="7" t="str">
        <f t="shared" si="100"/>
        <v>高等学校</v>
      </c>
      <c r="D3213" s="7" t="s">
        <v>5413</v>
      </c>
      <c r="E3213" s="8" t="s">
        <v>5414</v>
      </c>
      <c r="F3213" s="4" t="str">
        <f>IFERROR(IF(VALUE(LEFT($E3213,5))&gt;50000,"",_xlfn.XLOOKUP(IF(VALUE(LEFT($E3213,2))&gt;9,VALUE(LEFT($E3213,2)),"0"&amp;VALUE(LEFT($E3213,2))),Sheet1!$E:$E,Sheet1!$F:$F)),"")</f>
        <v>静岡県</v>
      </c>
      <c r="G3213" s="4" t="str">
        <f t="shared" si="101"/>
        <v>私立</v>
      </c>
      <c r="H3213" s="7" t="str">
        <f>IF($D3213="上記以外の高等学校等",_xlfn.XLOOKUP(IF(VALUE(LEFT($E3213,2))&gt;10,VALUE(LEFT($E3213,2)),"0"&amp;VALUE(LEFT($E3213,2))),Sheet1!$E:$E,Sheet1!$F:$F)&amp;"所在の"&amp;$D3213,IF(OR($B3213=1,$B3213=2),$D3213&amp;$C3213,IF($B3213=3,$D3213&amp;"学校",IF($B3213=6,_xlfn.TEXTBEFORE($D3213,"高専")&amp;$C3213,IF($B3213=8,$C3213&amp;"（"&amp;$D3213&amp;"）",IF($B3213=9,$D3213,""))))))</f>
        <v>藤枝順心高等学校</v>
      </c>
    </row>
    <row r="3214" spans="1:8">
      <c r="A3214" s="4">
        <v>7</v>
      </c>
      <c r="B3214" s="7">
        <v>1</v>
      </c>
      <c r="C3214" s="7" t="str">
        <f t="shared" si="100"/>
        <v>高等学校</v>
      </c>
      <c r="D3214" s="7" t="s">
        <v>5411</v>
      </c>
      <c r="E3214" s="8" t="s">
        <v>5412</v>
      </c>
      <c r="F3214" s="4" t="str">
        <f>IFERROR(IF(VALUE(LEFT($E3214,5))&gt;50000,"",_xlfn.XLOOKUP(IF(VALUE(LEFT($E3214,2))&gt;9,VALUE(LEFT($E3214,2)),"0"&amp;VALUE(LEFT($E3214,2))),Sheet1!$E:$E,Sheet1!$F:$F)),"")</f>
        <v>静岡県</v>
      </c>
      <c r="G3214" s="4" t="str">
        <f t="shared" si="101"/>
        <v>私立</v>
      </c>
      <c r="H3214" s="7" t="str">
        <f>IF($D3214="上記以外の高等学校等",_xlfn.XLOOKUP(IF(VALUE(LEFT($E3214,2))&gt;10,VALUE(LEFT($E3214,2)),"0"&amp;VALUE(LEFT($E3214,2))),Sheet1!$E:$E,Sheet1!$F:$F)&amp;"所在の"&amp;$D3214,IF(OR($B3214=1,$B3214=2),$D3214&amp;$C3214,IF($B3214=3,$D3214&amp;"学校",IF($B3214=6,_xlfn.TEXTBEFORE($D3214,"高専")&amp;$C3214,IF($B3214=8,$C3214&amp;"（"&amp;$D3214&amp;"）",IF($B3214=9,$D3214,""))))))</f>
        <v>島田樟誠高等学校</v>
      </c>
    </row>
    <row r="3215" spans="1:8">
      <c r="A3215" s="4">
        <v>7</v>
      </c>
      <c r="B3215" s="7">
        <v>1</v>
      </c>
      <c r="C3215" s="7" t="str">
        <f t="shared" si="100"/>
        <v>高等学校</v>
      </c>
      <c r="D3215" s="7" t="s">
        <v>5409</v>
      </c>
      <c r="E3215" s="8" t="s">
        <v>5410</v>
      </c>
      <c r="F3215" s="4" t="str">
        <f>IFERROR(IF(VALUE(LEFT($E3215,5))&gt;50000,"",_xlfn.XLOOKUP(IF(VALUE(LEFT($E3215,2))&gt;9,VALUE(LEFT($E3215,2)),"0"&amp;VALUE(LEFT($E3215,2))),Sheet1!$E:$E,Sheet1!$F:$F)),"")</f>
        <v>静岡県</v>
      </c>
      <c r="G3215" s="4" t="str">
        <f t="shared" si="101"/>
        <v>私立</v>
      </c>
      <c r="H3215" s="7" t="str">
        <f>IF($D3215="上記以外の高等学校等",_xlfn.XLOOKUP(IF(VALUE(LEFT($E3215,2))&gt;10,VALUE(LEFT($E3215,2)),"0"&amp;VALUE(LEFT($E3215,2))),Sheet1!$E:$E,Sheet1!$F:$F)&amp;"所在の"&amp;$D3215,IF(OR($B3215=1,$B3215=2),$D3215&amp;$C3215,IF($B3215=3,$D3215&amp;"学校",IF($B3215=6,_xlfn.TEXTBEFORE($D3215,"高専")&amp;$C3215,IF($B3215=8,$C3215&amp;"（"&amp;$D3215&amp;"）",IF($B3215=9,$D3215,""))))))</f>
        <v>常葉大学附属菊川高等学校</v>
      </c>
    </row>
    <row r="3216" spans="1:8">
      <c r="A3216" s="4">
        <v>7</v>
      </c>
      <c r="B3216" s="7">
        <v>1</v>
      </c>
      <c r="C3216" s="7" t="str">
        <f t="shared" si="100"/>
        <v>高等学校</v>
      </c>
      <c r="D3216" s="7" t="s">
        <v>5407</v>
      </c>
      <c r="E3216" s="8" t="s">
        <v>5408</v>
      </c>
      <c r="F3216" s="4" t="str">
        <f>IFERROR(IF(VALUE(LEFT($E3216,5))&gt;50000,"",_xlfn.XLOOKUP(IF(VALUE(LEFT($E3216,2))&gt;9,VALUE(LEFT($E3216,2)),"0"&amp;VALUE(LEFT($E3216,2))),Sheet1!$E:$E,Sheet1!$F:$F)),"")</f>
        <v>静岡県</v>
      </c>
      <c r="G3216" s="4" t="str">
        <f t="shared" si="101"/>
        <v>私立</v>
      </c>
      <c r="H3216" s="7" t="str">
        <f>IF($D3216="上記以外の高等学校等",_xlfn.XLOOKUP(IF(VALUE(LEFT($E3216,2))&gt;10,VALUE(LEFT($E3216,2)),"0"&amp;VALUE(LEFT($E3216,2))),Sheet1!$E:$E,Sheet1!$F:$F)&amp;"所在の"&amp;$D3216,IF(OR($B3216=1,$B3216=2),$D3216&amp;$C3216,IF($B3216=3,$D3216&amp;"学校",IF($B3216=6,_xlfn.TEXTBEFORE($D3216,"高専")&amp;$C3216,IF($B3216=8,$C3216&amp;"（"&amp;$D3216&amp;"）",IF($B3216=9,$D3216,""))))))</f>
        <v>磐田東高等学校</v>
      </c>
    </row>
    <row r="3217" spans="1:8">
      <c r="A3217" s="4">
        <v>7</v>
      </c>
      <c r="B3217" s="7">
        <v>1</v>
      </c>
      <c r="C3217" s="7" t="str">
        <f t="shared" si="100"/>
        <v>高等学校</v>
      </c>
      <c r="D3217" s="7" t="s">
        <v>5405</v>
      </c>
      <c r="E3217" s="8" t="s">
        <v>5406</v>
      </c>
      <c r="F3217" s="4" t="str">
        <f>IFERROR(IF(VALUE(LEFT($E3217,5))&gt;50000,"",_xlfn.XLOOKUP(IF(VALUE(LEFT($E3217,2))&gt;9,VALUE(LEFT($E3217,2)),"0"&amp;VALUE(LEFT($E3217,2))),Sheet1!$E:$E,Sheet1!$F:$F)),"")</f>
        <v>静岡県</v>
      </c>
      <c r="G3217" s="4" t="str">
        <f t="shared" si="101"/>
        <v>私立</v>
      </c>
      <c r="H3217" s="7" t="str">
        <f>IF($D3217="上記以外の高等学校等",_xlfn.XLOOKUP(IF(VALUE(LEFT($E3217,2))&gt;10,VALUE(LEFT($E3217,2)),"0"&amp;VALUE(LEFT($E3217,2))),Sheet1!$E:$E,Sheet1!$F:$F)&amp;"所在の"&amp;$D3217,IF(OR($B3217=1,$B3217=2),$D3217&amp;$C3217,IF($B3217=3,$D3217&amp;"学校",IF($B3217=6,_xlfn.TEXTBEFORE($D3217,"高専")&amp;$C3217,IF($B3217=8,$C3217&amp;"（"&amp;$D3217&amp;"）",IF($B3217=9,$D3217,""))))))</f>
        <v>浜松学院興誠高等学校</v>
      </c>
    </row>
    <row r="3218" spans="1:8">
      <c r="A3218" s="4">
        <v>7</v>
      </c>
      <c r="B3218" s="7">
        <v>1</v>
      </c>
      <c r="C3218" s="7" t="str">
        <f t="shared" si="100"/>
        <v>高等学校</v>
      </c>
      <c r="D3218" s="7" t="s">
        <v>5403</v>
      </c>
      <c r="E3218" s="8" t="s">
        <v>5404</v>
      </c>
      <c r="F3218" s="4" t="str">
        <f>IFERROR(IF(VALUE(LEFT($E3218,5))&gt;50000,"",_xlfn.XLOOKUP(IF(VALUE(LEFT($E3218,2))&gt;9,VALUE(LEFT($E3218,2)),"0"&amp;VALUE(LEFT($E3218,2))),Sheet1!$E:$E,Sheet1!$F:$F)),"")</f>
        <v>静岡県</v>
      </c>
      <c r="G3218" s="4" t="str">
        <f t="shared" si="101"/>
        <v>私立</v>
      </c>
      <c r="H3218" s="7" t="str">
        <f>IF($D3218="上記以外の高等学校等",_xlfn.XLOOKUP(IF(VALUE(LEFT($E3218,2))&gt;10,VALUE(LEFT($E3218,2)),"0"&amp;VALUE(LEFT($E3218,2))),Sheet1!$E:$E,Sheet1!$F:$F)&amp;"所在の"&amp;$D3218,IF(OR($B3218=1,$B3218=2),$D3218&amp;$C3218,IF($B3218=3,$D3218&amp;"学校",IF($B3218=6,_xlfn.TEXTBEFORE($D3218,"高専")&amp;$C3218,IF($B3218=8,$C3218&amp;"（"&amp;$D3218&amp;"）",IF($B3218=9,$D3218,""))))))</f>
        <v>浜松修学舎高等学校</v>
      </c>
    </row>
    <row r="3219" spans="1:8">
      <c r="A3219" s="4">
        <v>7</v>
      </c>
      <c r="B3219" s="7">
        <v>1</v>
      </c>
      <c r="C3219" s="7" t="str">
        <f t="shared" si="100"/>
        <v>高等学校</v>
      </c>
      <c r="D3219" s="7" t="s">
        <v>5401</v>
      </c>
      <c r="E3219" s="8" t="s">
        <v>5402</v>
      </c>
      <c r="F3219" s="4" t="str">
        <f>IFERROR(IF(VALUE(LEFT($E3219,5))&gt;50000,"",_xlfn.XLOOKUP(IF(VALUE(LEFT($E3219,2))&gt;9,VALUE(LEFT($E3219,2)),"0"&amp;VALUE(LEFT($E3219,2))),Sheet1!$E:$E,Sheet1!$F:$F)),"")</f>
        <v>静岡県</v>
      </c>
      <c r="G3219" s="4" t="str">
        <f t="shared" si="101"/>
        <v>私立</v>
      </c>
      <c r="H3219" s="7" t="str">
        <f>IF($D3219="上記以外の高等学校等",_xlfn.XLOOKUP(IF(VALUE(LEFT($E3219,2))&gt;10,VALUE(LEFT($E3219,2)),"0"&amp;VALUE(LEFT($E3219,2))),Sheet1!$E:$E,Sheet1!$F:$F)&amp;"所在の"&amp;$D3219,IF(OR($B3219=1,$B3219=2),$D3219&amp;$C3219,IF($B3219=3,$D3219&amp;"学校",IF($B3219=6,_xlfn.TEXTBEFORE($D3219,"高専")&amp;$C3219,IF($B3219=8,$C3219&amp;"（"&amp;$D3219&amp;"）",IF($B3219=9,$D3219,""))))))</f>
        <v>浜松開誠館高等学校</v>
      </c>
    </row>
    <row r="3220" spans="1:8">
      <c r="A3220" s="4">
        <v>7</v>
      </c>
      <c r="B3220" s="7">
        <v>1</v>
      </c>
      <c r="C3220" s="7" t="str">
        <f t="shared" si="100"/>
        <v>高等学校</v>
      </c>
      <c r="D3220" s="7" t="s">
        <v>5399</v>
      </c>
      <c r="E3220" s="8" t="s">
        <v>5400</v>
      </c>
      <c r="F3220" s="4" t="str">
        <f>IFERROR(IF(VALUE(LEFT($E3220,5))&gt;50000,"",_xlfn.XLOOKUP(IF(VALUE(LEFT($E3220,2))&gt;9,VALUE(LEFT($E3220,2)),"0"&amp;VALUE(LEFT($E3220,2))),Sheet1!$E:$E,Sheet1!$F:$F)),"")</f>
        <v>静岡県</v>
      </c>
      <c r="G3220" s="4" t="str">
        <f t="shared" si="101"/>
        <v>私立</v>
      </c>
      <c r="H3220" s="7" t="str">
        <f>IF($D3220="上記以外の高等学校等",_xlfn.XLOOKUP(IF(VALUE(LEFT($E3220,2))&gt;10,VALUE(LEFT($E3220,2)),"0"&amp;VALUE(LEFT($E3220,2))),Sheet1!$E:$E,Sheet1!$F:$F)&amp;"所在の"&amp;$D3220,IF(OR($B3220=1,$B3220=2),$D3220&amp;$C3220,IF($B3220=3,$D3220&amp;"学校",IF($B3220=6,_xlfn.TEXTBEFORE($D3220,"高専")&amp;$C3220,IF($B3220=8,$C3220&amp;"（"&amp;$D3220&amp;"）",IF($B3220=9,$D3220,""))))))</f>
        <v>浜松学芸高等学校</v>
      </c>
    </row>
    <row r="3221" spans="1:8">
      <c r="A3221" s="4">
        <v>7</v>
      </c>
      <c r="B3221" s="7">
        <v>1</v>
      </c>
      <c r="C3221" s="7" t="str">
        <f t="shared" si="100"/>
        <v>高等学校</v>
      </c>
      <c r="D3221" s="7" t="s">
        <v>5397</v>
      </c>
      <c r="E3221" s="8" t="s">
        <v>5398</v>
      </c>
      <c r="F3221" s="4" t="str">
        <f>IFERROR(IF(VALUE(LEFT($E3221,5))&gt;50000,"",_xlfn.XLOOKUP(IF(VALUE(LEFT($E3221,2))&gt;9,VALUE(LEFT($E3221,2)),"0"&amp;VALUE(LEFT($E3221,2))),Sheet1!$E:$E,Sheet1!$F:$F)),"")</f>
        <v>静岡県</v>
      </c>
      <c r="G3221" s="4" t="str">
        <f t="shared" si="101"/>
        <v>私立</v>
      </c>
      <c r="H3221" s="7" t="str">
        <f>IF($D3221="上記以外の高等学校等",_xlfn.XLOOKUP(IF(VALUE(LEFT($E3221,2))&gt;10,VALUE(LEFT($E3221,2)),"0"&amp;VALUE(LEFT($E3221,2))),Sheet1!$E:$E,Sheet1!$F:$F)&amp;"所在の"&amp;$D3221,IF(OR($B3221=1,$B3221=2),$D3221&amp;$C3221,IF($B3221=3,$D3221&amp;"学校",IF($B3221=6,_xlfn.TEXTBEFORE($D3221,"高専")&amp;$C3221,IF($B3221=8,$C3221&amp;"（"&amp;$D3221&amp;"）",IF($B3221=9,$D3221,""))))))</f>
        <v>静岡県西遠女子学園高等学校</v>
      </c>
    </row>
    <row r="3222" spans="1:8">
      <c r="A3222" s="4">
        <v>7</v>
      </c>
      <c r="B3222" s="7">
        <v>1</v>
      </c>
      <c r="C3222" s="7" t="str">
        <f t="shared" si="100"/>
        <v>高等学校</v>
      </c>
      <c r="D3222" s="7" t="s">
        <v>5395</v>
      </c>
      <c r="E3222" s="8" t="s">
        <v>5396</v>
      </c>
      <c r="F3222" s="4" t="str">
        <f>IFERROR(IF(VALUE(LEFT($E3222,5))&gt;50000,"",_xlfn.XLOOKUP(IF(VALUE(LEFT($E3222,2))&gt;9,VALUE(LEFT($E3222,2)),"0"&amp;VALUE(LEFT($E3222,2))),Sheet1!$E:$E,Sheet1!$F:$F)),"")</f>
        <v>静岡県</v>
      </c>
      <c r="G3222" s="4" t="str">
        <f t="shared" si="101"/>
        <v>私立</v>
      </c>
      <c r="H3222" s="7" t="str">
        <f>IF($D3222="上記以外の高等学校等",_xlfn.XLOOKUP(IF(VALUE(LEFT($E3222,2))&gt;10,VALUE(LEFT($E3222,2)),"0"&amp;VALUE(LEFT($E3222,2))),Sheet1!$E:$E,Sheet1!$F:$F)&amp;"所在の"&amp;$D3222,IF(OR($B3222=1,$B3222=2),$D3222&amp;$C3222,IF($B3222=3,$D3222&amp;"学校",IF($B3222=6,_xlfn.TEXTBEFORE($D3222,"高専")&amp;$C3222,IF($B3222=8,$C3222&amp;"（"&amp;$D3222&amp;"）",IF($B3222=9,$D3222,""))))))</f>
        <v>浜松聖星高等学校</v>
      </c>
    </row>
    <row r="3223" spans="1:8">
      <c r="A3223" s="4">
        <v>7</v>
      </c>
      <c r="B3223" s="7">
        <v>1</v>
      </c>
      <c r="C3223" s="7" t="str">
        <f t="shared" si="100"/>
        <v>高等学校</v>
      </c>
      <c r="D3223" s="7" t="s">
        <v>5393</v>
      </c>
      <c r="E3223" s="8" t="s">
        <v>5394</v>
      </c>
      <c r="F3223" s="4" t="str">
        <f>IFERROR(IF(VALUE(LEFT($E3223,5))&gt;50000,"",_xlfn.XLOOKUP(IF(VALUE(LEFT($E3223,2))&gt;9,VALUE(LEFT($E3223,2)),"0"&amp;VALUE(LEFT($E3223,2))),Sheet1!$E:$E,Sheet1!$F:$F)),"")</f>
        <v>静岡県</v>
      </c>
      <c r="G3223" s="4" t="str">
        <f t="shared" si="101"/>
        <v>私立</v>
      </c>
      <c r="H3223" s="7" t="str">
        <f>IF($D3223="上記以外の高等学校等",_xlfn.XLOOKUP(IF(VALUE(LEFT($E3223,2))&gt;10,VALUE(LEFT($E3223,2)),"0"&amp;VALUE(LEFT($E3223,2))),Sheet1!$E:$E,Sheet1!$F:$F)&amp;"所在の"&amp;$D3223,IF(OR($B3223=1,$B3223=2),$D3223&amp;$C3223,IF($B3223=3,$D3223&amp;"学校",IF($B3223=6,_xlfn.TEXTBEFORE($D3223,"高専")&amp;$C3223,IF($B3223=8,$C3223&amp;"（"&amp;$D3223&amp;"）",IF($B3223=9,$D3223,""))))))</f>
        <v>浜松日体高等学校</v>
      </c>
    </row>
    <row r="3224" spans="1:8">
      <c r="A3224" s="4">
        <v>7</v>
      </c>
      <c r="B3224" s="7">
        <v>1</v>
      </c>
      <c r="C3224" s="7" t="str">
        <f t="shared" si="100"/>
        <v>高等学校</v>
      </c>
      <c r="D3224" s="7" t="s">
        <v>5391</v>
      </c>
      <c r="E3224" s="8" t="s">
        <v>5392</v>
      </c>
      <c r="F3224" s="4" t="str">
        <f>IFERROR(IF(VALUE(LEFT($E3224,5))&gt;50000,"",_xlfn.XLOOKUP(IF(VALUE(LEFT($E3224,2))&gt;9,VALUE(LEFT($E3224,2)),"0"&amp;VALUE(LEFT($E3224,2))),Sheet1!$E:$E,Sheet1!$F:$F)),"")</f>
        <v>静岡県</v>
      </c>
      <c r="G3224" s="4" t="str">
        <f t="shared" si="101"/>
        <v>私立</v>
      </c>
      <c r="H3224" s="7" t="str">
        <f>IF($D3224="上記以外の高等学校等",_xlfn.XLOOKUP(IF(VALUE(LEFT($E3224,2))&gt;10,VALUE(LEFT($E3224,2)),"0"&amp;VALUE(LEFT($E3224,2))),Sheet1!$E:$E,Sheet1!$F:$F)&amp;"所在の"&amp;$D3224,IF(OR($B3224=1,$B3224=2),$D3224&amp;$C3224,IF($B3224=3,$D3224&amp;"学校",IF($B3224=6,_xlfn.TEXTBEFORE($D3224,"高専")&amp;$C3224,IF($B3224=8,$C3224&amp;"（"&amp;$D3224&amp;"）",IF($B3224=9,$D3224,""))))))</f>
        <v>聖隷クリストファー高等学校</v>
      </c>
    </row>
    <row r="3225" spans="1:8">
      <c r="A3225" s="4">
        <v>7</v>
      </c>
      <c r="B3225" s="7">
        <v>1</v>
      </c>
      <c r="C3225" s="7" t="str">
        <f t="shared" si="100"/>
        <v>高等学校</v>
      </c>
      <c r="D3225" s="7" t="s">
        <v>5389</v>
      </c>
      <c r="E3225" s="8" t="s">
        <v>5390</v>
      </c>
      <c r="F3225" s="4" t="str">
        <f>IFERROR(IF(VALUE(LEFT($E3225,5))&gt;50000,"",_xlfn.XLOOKUP(IF(VALUE(LEFT($E3225,2))&gt;9,VALUE(LEFT($E3225,2)),"0"&amp;VALUE(LEFT($E3225,2))),Sheet1!$E:$E,Sheet1!$F:$F)),"")</f>
        <v>静岡県</v>
      </c>
      <c r="G3225" s="4" t="str">
        <f t="shared" si="101"/>
        <v>私立</v>
      </c>
      <c r="H3225" s="7" t="str">
        <f>IF($D3225="上記以外の高等学校等",_xlfn.XLOOKUP(IF(VALUE(LEFT($E3225,2))&gt;10,VALUE(LEFT($E3225,2)),"0"&amp;VALUE(LEFT($E3225,2))),Sheet1!$E:$E,Sheet1!$F:$F)&amp;"所在の"&amp;$D3225,IF(OR($B3225=1,$B3225=2),$D3225&amp;$C3225,IF($B3225=3,$D3225&amp;"学校",IF($B3225=6,_xlfn.TEXTBEFORE($D3225,"高専")&amp;$C3225,IF($B3225=8,$C3225&amp;"（"&amp;$D3225&amp;"）",IF($B3225=9,$D3225,""))))))</f>
        <v>誠恵高等学校</v>
      </c>
    </row>
    <row r="3226" spans="1:8">
      <c r="A3226" s="4">
        <v>7</v>
      </c>
      <c r="B3226" s="7">
        <v>1</v>
      </c>
      <c r="C3226" s="7" t="str">
        <f t="shared" si="100"/>
        <v>高等学校</v>
      </c>
      <c r="D3226" s="7" t="s">
        <v>5387</v>
      </c>
      <c r="E3226" s="8" t="s">
        <v>5388</v>
      </c>
      <c r="F3226" s="4" t="str">
        <f>IFERROR(IF(VALUE(LEFT($E3226,5))&gt;50000,"",_xlfn.XLOOKUP(IF(VALUE(LEFT($E3226,2))&gt;9,VALUE(LEFT($E3226,2)),"0"&amp;VALUE(LEFT($E3226,2))),Sheet1!$E:$E,Sheet1!$F:$F)),"")</f>
        <v>静岡県</v>
      </c>
      <c r="G3226" s="4" t="str">
        <f t="shared" si="101"/>
        <v>私立</v>
      </c>
      <c r="H3226" s="7" t="str">
        <f>IF($D3226="上記以外の高等学校等",_xlfn.XLOOKUP(IF(VALUE(LEFT($E3226,2))&gt;10,VALUE(LEFT($E3226,2)),"0"&amp;VALUE(LEFT($E3226,2))),Sheet1!$E:$E,Sheet1!$F:$F)&amp;"所在の"&amp;$D3226,IF(OR($B3226=1,$B3226=2),$D3226&amp;$C3226,IF($B3226=3,$D3226&amp;"学校",IF($B3226=6,_xlfn.TEXTBEFORE($D3226,"高専")&amp;$C3226,IF($B3226=8,$C3226&amp;"（"&amp;$D3226&amp;"）",IF($B3226=9,$D3226,""))))))</f>
        <v>桐陽高等学校</v>
      </c>
    </row>
    <row r="3227" spans="1:8">
      <c r="A3227" s="4">
        <v>7</v>
      </c>
      <c r="B3227" s="7">
        <v>1</v>
      </c>
      <c r="C3227" s="7" t="str">
        <f t="shared" si="100"/>
        <v>高等学校</v>
      </c>
      <c r="D3227" s="7" t="s">
        <v>5385</v>
      </c>
      <c r="E3227" s="8" t="s">
        <v>5386</v>
      </c>
      <c r="F3227" s="4" t="str">
        <f>IFERROR(IF(VALUE(LEFT($E3227,5))&gt;50000,"",_xlfn.XLOOKUP(IF(VALUE(LEFT($E3227,2))&gt;9,VALUE(LEFT($E3227,2)),"0"&amp;VALUE(LEFT($E3227,2))),Sheet1!$E:$E,Sheet1!$F:$F)),"")</f>
        <v>静岡県</v>
      </c>
      <c r="G3227" s="4" t="str">
        <f t="shared" si="101"/>
        <v>私立</v>
      </c>
      <c r="H3227" s="7" t="str">
        <f>IF($D3227="上記以外の高等学校等",_xlfn.XLOOKUP(IF(VALUE(LEFT($E3227,2))&gt;10,VALUE(LEFT($E3227,2)),"0"&amp;VALUE(LEFT($E3227,2))),Sheet1!$E:$E,Sheet1!$F:$F)&amp;"所在の"&amp;$D3227,IF(OR($B3227=1,$B3227=2),$D3227&amp;$C3227,IF($B3227=3,$D3227&amp;"学校",IF($B3227=6,_xlfn.TEXTBEFORE($D3227,"高専")&amp;$C3227,IF($B3227=8,$C3227&amp;"（"&amp;$D3227&amp;"）",IF($B3227=9,$D3227,""))))))</f>
        <v>藤枝明誠高等学校</v>
      </c>
    </row>
    <row r="3228" spans="1:8">
      <c r="A3228" s="4">
        <v>7</v>
      </c>
      <c r="B3228" s="7">
        <v>1</v>
      </c>
      <c r="C3228" s="7" t="str">
        <f t="shared" si="100"/>
        <v>高等学校</v>
      </c>
      <c r="D3228" s="7" t="s">
        <v>5383</v>
      </c>
      <c r="E3228" s="8" t="s">
        <v>5384</v>
      </c>
      <c r="F3228" s="4" t="str">
        <f>IFERROR(IF(VALUE(LEFT($E3228,5))&gt;50000,"",_xlfn.XLOOKUP(IF(VALUE(LEFT($E3228,2))&gt;9,VALUE(LEFT($E3228,2)),"0"&amp;VALUE(LEFT($E3228,2))),Sheet1!$E:$E,Sheet1!$F:$F)),"")</f>
        <v>静岡県</v>
      </c>
      <c r="G3228" s="4" t="str">
        <f t="shared" si="101"/>
        <v>私立</v>
      </c>
      <c r="H3228" s="7" t="str">
        <f>IF($D3228="上記以外の高等学校等",_xlfn.XLOOKUP(IF(VALUE(LEFT($E3228,2))&gt;10,VALUE(LEFT($E3228,2)),"0"&amp;VALUE(LEFT($E3228,2))),Sheet1!$E:$E,Sheet1!$F:$F)&amp;"所在の"&amp;$D3228,IF(OR($B3228=1,$B3228=2),$D3228&amp;$C3228,IF($B3228=3,$D3228&amp;"学校",IF($B3228=6,_xlfn.TEXTBEFORE($D3228,"高専")&amp;$C3228,IF($B3228=8,$C3228&amp;"（"&amp;$D3228&amp;"）",IF($B3228=9,$D3228,""))))))</f>
        <v>オイスカ浜松国際高等学校</v>
      </c>
    </row>
    <row r="3229" spans="1:8">
      <c r="A3229" s="4">
        <v>7</v>
      </c>
      <c r="B3229" s="7">
        <v>1</v>
      </c>
      <c r="C3229" s="7" t="str">
        <f t="shared" si="100"/>
        <v>高等学校</v>
      </c>
      <c r="D3229" s="7" t="s">
        <v>5381</v>
      </c>
      <c r="E3229" s="8" t="s">
        <v>5382</v>
      </c>
      <c r="F3229" s="4" t="str">
        <f>IFERROR(IF(VALUE(LEFT($E3229,5))&gt;50000,"",_xlfn.XLOOKUP(IF(VALUE(LEFT($E3229,2))&gt;9,VALUE(LEFT($E3229,2)),"0"&amp;VALUE(LEFT($E3229,2))),Sheet1!$E:$E,Sheet1!$F:$F)),"")</f>
        <v>静岡県</v>
      </c>
      <c r="G3229" s="4" t="str">
        <f t="shared" si="101"/>
        <v>私立</v>
      </c>
      <c r="H3229" s="7" t="str">
        <f>IF($D3229="上記以外の高等学校等",_xlfn.XLOOKUP(IF(VALUE(LEFT($E3229,2))&gt;10,VALUE(LEFT($E3229,2)),"0"&amp;VALUE(LEFT($E3229,2))),Sheet1!$E:$E,Sheet1!$F:$F)&amp;"所在の"&amp;$D3229,IF(OR($B3229=1,$B3229=2),$D3229&amp;$C3229,IF($B3229=3,$D3229&amp;"学校",IF($B3229=6,_xlfn.TEXTBEFORE($D3229,"高専")&amp;$C3229,IF($B3229=8,$C3229&amp;"（"&amp;$D3229&amp;"）",IF($B3229=9,$D3229,""))))))</f>
        <v>菊川南陵高等学校</v>
      </c>
    </row>
    <row r="3230" spans="1:8">
      <c r="A3230" s="4">
        <v>7</v>
      </c>
      <c r="B3230" s="7">
        <v>1</v>
      </c>
      <c r="C3230" s="7" t="str">
        <f t="shared" si="100"/>
        <v>高等学校</v>
      </c>
      <c r="D3230" s="7" t="s">
        <v>5379</v>
      </c>
      <c r="E3230" s="8" t="s">
        <v>5380</v>
      </c>
      <c r="F3230" s="4" t="str">
        <f>IFERROR(IF(VALUE(LEFT($E3230,5))&gt;50000,"",_xlfn.XLOOKUP(IF(VALUE(LEFT($E3230,2))&gt;9,VALUE(LEFT($E3230,2)),"0"&amp;VALUE(LEFT($E3230,2))),Sheet1!$E:$E,Sheet1!$F:$F)),"")</f>
        <v>静岡県</v>
      </c>
      <c r="G3230" s="4" t="str">
        <f t="shared" si="101"/>
        <v>私立</v>
      </c>
      <c r="H3230" s="7" t="str">
        <f>IF($D3230="上記以外の高等学校等",_xlfn.XLOOKUP(IF(VALUE(LEFT($E3230,2))&gt;10,VALUE(LEFT($E3230,2)),"0"&amp;VALUE(LEFT($E3230,2))),Sheet1!$E:$E,Sheet1!$F:$F)&amp;"所在の"&amp;$D3230,IF(OR($B3230=1,$B3230=2),$D3230&amp;$C3230,IF($B3230=3,$D3230&amp;"学校",IF($B3230=6,_xlfn.TEXTBEFORE($D3230,"高専")&amp;$C3230,IF($B3230=8,$C3230&amp;"（"&amp;$D3230&amp;"）",IF($B3230=9,$D3230,""))))))</f>
        <v>浜松啓陽高等学校</v>
      </c>
    </row>
    <row r="3231" spans="1:8">
      <c r="A3231" s="4">
        <v>7</v>
      </c>
      <c r="B3231" s="7">
        <v>1</v>
      </c>
      <c r="C3231" s="7" t="str">
        <f t="shared" si="100"/>
        <v>高等学校</v>
      </c>
      <c r="D3231" s="7" t="s">
        <v>5377</v>
      </c>
      <c r="E3231" s="8" t="s">
        <v>5378</v>
      </c>
      <c r="F3231" s="4" t="str">
        <f>IFERROR(IF(VALUE(LEFT($E3231,5))&gt;50000,"",_xlfn.XLOOKUP(IF(VALUE(LEFT($E3231,2))&gt;9,VALUE(LEFT($E3231,2)),"0"&amp;VALUE(LEFT($E3231,2))),Sheet1!$E:$E,Sheet1!$F:$F)),"")</f>
        <v>静岡県</v>
      </c>
      <c r="G3231" s="4" t="str">
        <f t="shared" si="101"/>
        <v>私立</v>
      </c>
      <c r="H3231" s="7" t="str">
        <f>IF($D3231="上記以外の高等学校等",_xlfn.XLOOKUP(IF(VALUE(LEFT($E3231,2))&gt;10,VALUE(LEFT($E3231,2)),"0"&amp;VALUE(LEFT($E3231,2))),Sheet1!$E:$E,Sheet1!$F:$F)&amp;"所在の"&amp;$D3231,IF(OR($B3231=1,$B3231=2),$D3231&amp;$C3231,IF($B3231=3,$D3231&amp;"学校",IF($B3231=6,_xlfn.TEXTBEFORE($D3231,"高専")&amp;$C3231,IF($B3231=8,$C3231&amp;"（"&amp;$D3231&amp;"）",IF($B3231=9,$D3231,""))))))</f>
        <v>キラリ高等学校</v>
      </c>
    </row>
    <row r="3232" spans="1:8">
      <c r="A3232" s="4">
        <v>7</v>
      </c>
      <c r="B3232" s="7">
        <v>1</v>
      </c>
      <c r="C3232" s="7" t="str">
        <f t="shared" si="100"/>
        <v>高等学校</v>
      </c>
      <c r="D3232" s="7" t="s">
        <v>5375</v>
      </c>
      <c r="E3232" s="8" t="s">
        <v>5376</v>
      </c>
      <c r="F3232" s="4" t="str">
        <f>IFERROR(IF(VALUE(LEFT($E3232,5))&gt;50000,"",_xlfn.XLOOKUP(IF(VALUE(LEFT($E3232,2))&gt;9,VALUE(LEFT($E3232,2)),"0"&amp;VALUE(LEFT($E3232,2))),Sheet1!$E:$E,Sheet1!$F:$F)),"")</f>
        <v>静岡県</v>
      </c>
      <c r="G3232" s="4" t="str">
        <f t="shared" si="101"/>
        <v>私立</v>
      </c>
      <c r="H3232" s="7" t="str">
        <f>IF($D3232="上記以外の高等学校等",_xlfn.XLOOKUP(IF(VALUE(LEFT($E3232,2))&gt;10,VALUE(LEFT($E3232,2)),"0"&amp;VALUE(LEFT($E3232,2))),Sheet1!$E:$E,Sheet1!$F:$F)&amp;"所在の"&amp;$D3232,IF(OR($B3232=1,$B3232=2),$D3232&amp;$C3232,IF($B3232=3,$D3232&amp;"学校",IF($B3232=6,_xlfn.TEXTBEFORE($D3232,"高専")&amp;$C3232,IF($B3232=8,$C3232&amp;"（"&amp;$D3232&amp;"）",IF($B3232=9,$D3232,""))))))</f>
        <v>静岡学園なごみ高等学校</v>
      </c>
    </row>
    <row r="3233" spans="1:8">
      <c r="A3233" s="4">
        <v>7</v>
      </c>
      <c r="B3233" s="7">
        <v>1</v>
      </c>
      <c r="C3233" s="7" t="str">
        <f t="shared" si="100"/>
        <v>高等学校</v>
      </c>
      <c r="D3233" s="7" t="s">
        <v>5373</v>
      </c>
      <c r="E3233" s="8" t="s">
        <v>5374</v>
      </c>
      <c r="F3233" s="4" t="str">
        <f>IFERROR(IF(VALUE(LEFT($E3233,5))&gt;50000,"",_xlfn.XLOOKUP(IF(VALUE(LEFT($E3233,2))&gt;9,VALUE(LEFT($E3233,2)),"0"&amp;VALUE(LEFT($E3233,2))),Sheet1!$E:$E,Sheet1!$F:$F)),"")</f>
        <v>静岡県</v>
      </c>
      <c r="G3233" s="4" t="str">
        <f t="shared" si="101"/>
        <v>私立</v>
      </c>
      <c r="H3233" s="7" t="str">
        <f>IF($D3233="上記以外の高等学校等",_xlfn.XLOOKUP(IF(VALUE(LEFT($E3233,2))&gt;10,VALUE(LEFT($E3233,2)),"0"&amp;VALUE(LEFT($E3233,2))),Sheet1!$E:$E,Sheet1!$F:$F)&amp;"所在の"&amp;$D3233,IF(OR($B3233=1,$B3233=2),$D3233&amp;$C3233,IF($B3233=3,$D3233&amp;"学校",IF($B3233=6,_xlfn.TEXTBEFORE($D3233,"高専")&amp;$C3233,IF($B3233=8,$C3233&amp;"（"&amp;$D3233&amp;"）",IF($B3233=9,$D3233,""))))))</f>
        <v>聖隷クリストファーグローバルスクール高等学校</v>
      </c>
    </row>
    <row r="3234" spans="1:8">
      <c r="A3234" s="4">
        <v>7</v>
      </c>
      <c r="B3234" s="7">
        <v>1</v>
      </c>
      <c r="C3234" s="7" t="str">
        <f t="shared" si="100"/>
        <v>高等学校</v>
      </c>
      <c r="D3234" s="7" t="s">
        <v>5371</v>
      </c>
      <c r="E3234" s="8" t="s">
        <v>5372</v>
      </c>
      <c r="F3234" s="4" t="str">
        <f>IFERROR(IF(VALUE(LEFT($E3234,5))&gt;50000,"",_xlfn.XLOOKUP(IF(VALUE(LEFT($E3234,2))&gt;9,VALUE(LEFT($E3234,2)),"0"&amp;VALUE(LEFT($E3234,2))),Sheet1!$E:$E,Sheet1!$F:$F)),"")</f>
        <v>静岡県</v>
      </c>
      <c r="G3234" s="4" t="str">
        <f t="shared" si="101"/>
        <v>私立</v>
      </c>
      <c r="H3234" s="7" t="str">
        <f>IF($D3234="上記以外の高等学校等",_xlfn.XLOOKUP(IF(VALUE(LEFT($E3234,2))&gt;10,VALUE(LEFT($E3234,2)),"0"&amp;VALUE(LEFT($E3234,2))),Sheet1!$E:$E,Sheet1!$F:$F)&amp;"所在の"&amp;$D3234,IF(OR($B3234=1,$B3234=2),$D3234&amp;$C3234,IF($B3234=3,$D3234&amp;"学校",IF($B3234=6,_xlfn.TEXTBEFORE($D3234,"高専")&amp;$C3234,IF($B3234=8,$C3234&amp;"（"&amp;$D3234&amp;"）",IF($B3234=9,$D3234,""))))))</f>
        <v>静岡泉洋高等学校</v>
      </c>
    </row>
    <row r="3235" spans="1:8">
      <c r="A3235" s="4">
        <v>7</v>
      </c>
      <c r="B3235" s="7">
        <v>1</v>
      </c>
      <c r="C3235" s="7" t="str">
        <f t="shared" si="100"/>
        <v>高等学校</v>
      </c>
      <c r="D3235" s="7" t="s">
        <v>5369</v>
      </c>
      <c r="E3235" s="8" t="s">
        <v>5370</v>
      </c>
      <c r="F3235" s="4" t="str">
        <f>IFERROR(IF(VALUE(LEFT($E3235,5))&gt;50000,"",_xlfn.XLOOKUP(IF(VALUE(LEFT($E3235,2))&gt;9,VALUE(LEFT($E3235,2)),"0"&amp;VALUE(LEFT($E3235,2))),Sheet1!$E:$E,Sheet1!$F:$F)),"")</f>
        <v>静岡県</v>
      </c>
      <c r="G3235" s="4" t="str">
        <f t="shared" si="101"/>
        <v>私立</v>
      </c>
      <c r="H3235" s="7" t="str">
        <f>IF($D3235="上記以外の高等学校等",_xlfn.XLOOKUP(IF(VALUE(LEFT($E3235,2))&gt;10,VALUE(LEFT($E3235,2)),"0"&amp;VALUE(LEFT($E3235,2))),Sheet1!$E:$E,Sheet1!$F:$F)&amp;"所在の"&amp;$D3235,IF(OR($B3235=1,$B3235=2),$D3235&amp;$C3235,IF($B3235=3,$D3235&amp;"学校",IF($B3235=6,_xlfn.TEXTBEFORE($D3235,"高専")&amp;$C3235,IF($B3235=8,$C3235&amp;"（"&amp;$D3235&amp;"）",IF($B3235=9,$D3235,""))))))</f>
        <v>あおい開惺高等学校</v>
      </c>
    </row>
    <row r="3236" spans="1:8">
      <c r="A3236" s="4">
        <v>7</v>
      </c>
      <c r="B3236" s="7">
        <v>3</v>
      </c>
      <c r="C3236" s="7" t="str">
        <f t="shared" si="100"/>
        <v>特別支援学校</v>
      </c>
      <c r="D3236" s="7" t="s">
        <v>5367</v>
      </c>
      <c r="E3236" s="8" t="s">
        <v>5368</v>
      </c>
      <c r="F3236" s="4" t="str">
        <f>IFERROR(IF(VALUE(LEFT($E3236,5))&gt;50000,"",_xlfn.XLOOKUP(IF(VALUE(LEFT($E3236,2))&gt;9,VALUE(LEFT($E3236,2)),"0"&amp;VALUE(LEFT($E3236,2))),Sheet1!$E:$E,Sheet1!$F:$F)),"")</f>
        <v>静岡県</v>
      </c>
      <c r="G3236" s="4" t="str">
        <f t="shared" si="101"/>
        <v>私立</v>
      </c>
      <c r="H3236" s="7" t="str">
        <f>IF($D3236="上記以外の高等学校等",_xlfn.XLOOKUP(IF(VALUE(LEFT($E3236,2))&gt;10,VALUE(LEFT($E3236,2)),"0"&amp;VALUE(LEFT($E3236,2))),Sheet1!$E:$E,Sheet1!$F:$F)&amp;"所在の"&amp;$D3236,IF(OR($B3236=1,$B3236=2),$D3236&amp;$C3236,IF($B3236=3,$D3236&amp;"学校",IF($B3236=6,_xlfn.TEXTBEFORE($D3236,"高専")&amp;$C3236,IF($B3236=8,$C3236&amp;"（"&amp;$D3236&amp;"）",IF($B3236=9,$D3236,""))))))</f>
        <v>ねむの木学校</v>
      </c>
    </row>
    <row r="3237" spans="1:8">
      <c r="A3237" s="4">
        <v>9</v>
      </c>
      <c r="B3237" s="7">
        <v>9</v>
      </c>
      <c r="C3237" s="7" t="str">
        <f t="shared" si="100"/>
        <v/>
      </c>
      <c r="D3237" s="7" t="s">
        <v>35</v>
      </c>
      <c r="E3237" s="8" t="s">
        <v>5366</v>
      </c>
      <c r="F3237" s="4" t="str">
        <f>IFERROR(IF(VALUE(LEFT($E3237,5))&gt;50000,"",_xlfn.XLOOKUP(IF(VALUE(LEFT($E3237,2))&gt;9,VALUE(LEFT($E3237,2)),"0"&amp;VALUE(LEFT($E3237,2))),Sheet1!$E:$E,Sheet1!$F:$F)),"")</f>
        <v>静岡県</v>
      </c>
      <c r="G3237" s="4" t="str">
        <f t="shared" si="101"/>
        <v/>
      </c>
      <c r="H3237" s="7" t="str">
        <f>IF($D3237="上記以外の高等学校等",_xlfn.XLOOKUP(IF(VALUE(LEFT($E3237,2))&gt;10,VALUE(LEFT($E3237,2)),"0"&amp;VALUE(LEFT($E3237,2))),Sheet1!$E:$E,Sheet1!$F:$F)&amp;"所在の"&amp;$D3237,IF(OR($B3237=1,$B3237=2),$D3237&amp;$C3237,IF($B3237=3,$D3237&amp;"学校",IF($B3237=6,_xlfn.TEXTBEFORE($D3237,"高専")&amp;$C3237,IF($B3237=8,$C3237&amp;"（"&amp;$D3237&amp;"）",IF($B3237=9,$D3237,""))))))</f>
        <v>静岡県所在の上記以外の高等学校等</v>
      </c>
    </row>
    <row r="3238" spans="1:8">
      <c r="A3238" s="4">
        <v>1</v>
      </c>
      <c r="B3238" s="7">
        <v>1</v>
      </c>
      <c r="C3238" s="7" t="str">
        <f t="shared" si="100"/>
        <v>高等学校</v>
      </c>
      <c r="D3238" s="7" t="s">
        <v>5364</v>
      </c>
      <c r="E3238" s="8" t="s">
        <v>5365</v>
      </c>
      <c r="F3238" s="4" t="str">
        <f>IFERROR(IF(VALUE(LEFT($E3238,5))&gt;50000,"",_xlfn.XLOOKUP(IF(VALUE(LEFT($E3238,2))&gt;9,VALUE(LEFT($E3238,2)),"0"&amp;VALUE(LEFT($E3238,2))),Sheet1!$E:$E,Sheet1!$F:$F)),"")</f>
        <v>愛知県</v>
      </c>
      <c r="G3238" s="4" t="str">
        <f t="shared" si="101"/>
        <v>国立</v>
      </c>
      <c r="H3238" s="7" t="str">
        <f>IF($D3238="上記以外の高等学校等",_xlfn.XLOOKUP(IF(VALUE(LEFT($E3238,2))&gt;10,VALUE(LEFT($E3238,2)),"0"&amp;VALUE(LEFT($E3238,2))),Sheet1!$E:$E,Sheet1!$F:$F)&amp;"所在の"&amp;$D3238,IF(OR($B3238=1,$B3238=2),$D3238&amp;$C3238,IF($B3238=3,$D3238&amp;"学校",IF($B3238=6,_xlfn.TEXTBEFORE($D3238,"高専")&amp;$C3238,IF($B3238=8,$C3238&amp;"（"&amp;$D3238&amp;"）",IF($B3238=9,$D3238,""))))))</f>
        <v>名古屋大学教育学部附属高等学校</v>
      </c>
    </row>
    <row r="3239" spans="1:8">
      <c r="A3239" s="4">
        <v>1</v>
      </c>
      <c r="B3239" s="7">
        <v>1</v>
      </c>
      <c r="C3239" s="7" t="str">
        <f t="shared" si="100"/>
        <v>高等学校</v>
      </c>
      <c r="D3239" s="7" t="s">
        <v>5362</v>
      </c>
      <c r="E3239" s="8" t="s">
        <v>5363</v>
      </c>
      <c r="F3239" s="4" t="str">
        <f>IFERROR(IF(VALUE(LEFT($E3239,5))&gt;50000,"",_xlfn.XLOOKUP(IF(VALUE(LEFT($E3239,2))&gt;9,VALUE(LEFT($E3239,2)),"0"&amp;VALUE(LEFT($E3239,2))),Sheet1!$E:$E,Sheet1!$F:$F)),"")</f>
        <v>愛知県</v>
      </c>
      <c r="G3239" s="4" t="str">
        <f t="shared" si="101"/>
        <v>国立</v>
      </c>
      <c r="H3239" s="7" t="str">
        <f>IF($D3239="上記以外の高等学校等",_xlfn.XLOOKUP(IF(VALUE(LEFT($E3239,2))&gt;10,VALUE(LEFT($E3239,2)),"0"&amp;VALUE(LEFT($E3239,2))),Sheet1!$E:$E,Sheet1!$F:$F)&amp;"所在の"&amp;$D3239,IF(OR($B3239=1,$B3239=2),$D3239&amp;$C3239,IF($B3239=3,$D3239&amp;"学校",IF($B3239=6,_xlfn.TEXTBEFORE($D3239,"高専")&amp;$C3239,IF($B3239=8,$C3239&amp;"（"&amp;$D3239&amp;"）",IF($B3239=9,$D3239,""))))))</f>
        <v>愛知教育大学附属高等学校</v>
      </c>
    </row>
    <row r="3240" spans="1:8">
      <c r="A3240" s="4">
        <v>1</v>
      </c>
      <c r="B3240" s="7">
        <v>3</v>
      </c>
      <c r="C3240" s="7" t="str">
        <f t="shared" si="100"/>
        <v>特別支援学校</v>
      </c>
      <c r="D3240" s="7" t="s">
        <v>5360</v>
      </c>
      <c r="E3240" s="8" t="s">
        <v>5361</v>
      </c>
      <c r="F3240" s="4" t="str">
        <f>IFERROR(IF(VALUE(LEFT($E3240,5))&gt;50000,"",_xlfn.XLOOKUP(IF(VALUE(LEFT($E3240,2))&gt;9,VALUE(LEFT($E3240,2)),"0"&amp;VALUE(LEFT($E3240,2))),Sheet1!$E:$E,Sheet1!$F:$F)),"")</f>
        <v>愛知県</v>
      </c>
      <c r="G3240" s="4" t="str">
        <f t="shared" si="101"/>
        <v>国立</v>
      </c>
      <c r="H3240" s="7" t="str">
        <f>IF($D3240="上記以外の高等学校等",_xlfn.XLOOKUP(IF(VALUE(LEFT($E3240,2))&gt;10,VALUE(LEFT($E3240,2)),"0"&amp;VALUE(LEFT($E3240,2))),Sheet1!$E:$E,Sheet1!$F:$F)&amp;"所在の"&amp;$D3240,IF(OR($B3240=1,$B3240=2),$D3240&amp;$C3240,IF($B3240=3,$D3240&amp;"学校",IF($B3240=6,_xlfn.TEXTBEFORE($D3240,"高専")&amp;$C3240,IF($B3240=8,$C3240&amp;"（"&amp;$D3240&amp;"）",IF($B3240=9,$D3240,""))))))</f>
        <v>愛知教育大学附属特別支援学校</v>
      </c>
    </row>
    <row r="3241" spans="1:8">
      <c r="A3241" s="4">
        <v>1</v>
      </c>
      <c r="B3241" s="7">
        <v>6</v>
      </c>
      <c r="C3241" s="7" t="str">
        <f t="shared" si="100"/>
        <v>高等専門学校</v>
      </c>
      <c r="D3241" s="7" t="s">
        <v>5358</v>
      </c>
      <c r="E3241" s="8" t="s">
        <v>5359</v>
      </c>
      <c r="F3241" s="4" t="str">
        <f>IFERROR(IF(VALUE(LEFT($E3241,5))&gt;50000,"",_xlfn.XLOOKUP(IF(VALUE(LEFT($E3241,2))&gt;9,VALUE(LEFT($E3241,2)),"0"&amp;VALUE(LEFT($E3241,2))),Sheet1!$E:$E,Sheet1!$F:$F)),"")</f>
        <v>愛知県</v>
      </c>
      <c r="G3241" s="4" t="str">
        <f t="shared" si="101"/>
        <v>国立</v>
      </c>
      <c r="H3241" s="7" t="str">
        <f>IF($D3241="上記以外の高等学校等",_xlfn.XLOOKUP(IF(VALUE(LEFT($E3241,2))&gt;10,VALUE(LEFT($E3241,2)),"0"&amp;VALUE(LEFT($E3241,2))),Sheet1!$E:$E,Sheet1!$F:$F)&amp;"所在の"&amp;$D3241,IF(OR($B3241=1,$B3241=2),$D3241&amp;$C3241,IF($B3241=3,$D3241&amp;"学校",IF($B3241=6,_xlfn.TEXTBEFORE($D3241,"高専")&amp;$C3241,IF($B3241=8,$C3241&amp;"（"&amp;$D3241&amp;"）",IF($B3241=9,$D3241,""))))))</f>
        <v>豊田工業高等専門学校</v>
      </c>
    </row>
    <row r="3242" spans="1:8">
      <c r="A3242" s="4">
        <v>2</v>
      </c>
      <c r="B3242" s="7">
        <v>1</v>
      </c>
      <c r="C3242" s="7" t="str">
        <f t="shared" si="100"/>
        <v>高等学校</v>
      </c>
      <c r="D3242" s="7" t="s">
        <v>5356</v>
      </c>
      <c r="E3242" s="8" t="s">
        <v>5357</v>
      </c>
      <c r="F3242" s="4" t="str">
        <f>IFERROR(IF(VALUE(LEFT($E3242,5))&gt;50000,"",_xlfn.XLOOKUP(IF(VALUE(LEFT($E3242,2))&gt;9,VALUE(LEFT($E3242,2)),"0"&amp;VALUE(LEFT($E3242,2))),Sheet1!$E:$E,Sheet1!$F:$F)),"")</f>
        <v>愛知県</v>
      </c>
      <c r="G3242" s="4" t="str">
        <f t="shared" si="101"/>
        <v>公立</v>
      </c>
      <c r="H3242" s="7" t="str">
        <f>IF($D3242="上記以外の高等学校等",_xlfn.XLOOKUP(IF(VALUE(LEFT($E3242,2))&gt;10,VALUE(LEFT($E3242,2)),"0"&amp;VALUE(LEFT($E3242,2))),Sheet1!$E:$E,Sheet1!$F:$F)&amp;"所在の"&amp;$D3242,IF(OR($B3242=1,$B3242=2),$D3242&amp;$C3242,IF($B3242=3,$D3242&amp;"学校",IF($B3242=6,_xlfn.TEXTBEFORE($D3242,"高専")&amp;$C3242,IF($B3242=8,$C3242&amp;"（"&amp;$D3242&amp;"）",IF($B3242=9,$D3242,""))))))</f>
        <v>旭丘高等学校</v>
      </c>
    </row>
    <row r="3243" spans="1:8">
      <c r="A3243" s="4">
        <v>2</v>
      </c>
      <c r="B3243" s="7">
        <v>1</v>
      </c>
      <c r="C3243" s="7" t="str">
        <f t="shared" si="100"/>
        <v>高等学校</v>
      </c>
      <c r="D3243" s="7" t="s">
        <v>5354</v>
      </c>
      <c r="E3243" s="8" t="s">
        <v>5355</v>
      </c>
      <c r="F3243" s="4" t="str">
        <f>IFERROR(IF(VALUE(LEFT($E3243,5))&gt;50000,"",_xlfn.XLOOKUP(IF(VALUE(LEFT($E3243,2))&gt;9,VALUE(LEFT($E3243,2)),"0"&amp;VALUE(LEFT($E3243,2))),Sheet1!$E:$E,Sheet1!$F:$F)),"")</f>
        <v>愛知県</v>
      </c>
      <c r="G3243" s="4" t="str">
        <f t="shared" si="101"/>
        <v>公立</v>
      </c>
      <c r="H3243" s="7" t="str">
        <f>IF($D3243="上記以外の高等学校等",_xlfn.XLOOKUP(IF(VALUE(LEFT($E3243,2))&gt;10,VALUE(LEFT($E3243,2)),"0"&amp;VALUE(LEFT($E3243,2))),Sheet1!$E:$E,Sheet1!$F:$F)&amp;"所在の"&amp;$D3243,IF(OR($B3243=1,$B3243=2),$D3243&amp;$C3243,IF($B3243=3,$D3243&amp;"学校",IF($B3243=6,_xlfn.TEXTBEFORE($D3243,"高専")&amp;$C3243,IF($B3243=8,$C3243&amp;"（"&amp;$D3243&amp;"）",IF($B3243=9,$D3243,""))))))</f>
        <v>明和高等学校</v>
      </c>
    </row>
    <row r="3244" spans="1:8">
      <c r="A3244" s="4">
        <v>2</v>
      </c>
      <c r="B3244" s="7">
        <v>1</v>
      </c>
      <c r="C3244" s="7" t="str">
        <f t="shared" si="100"/>
        <v>高等学校</v>
      </c>
      <c r="D3244" s="7" t="s">
        <v>3545</v>
      </c>
      <c r="E3244" s="8" t="s">
        <v>5353</v>
      </c>
      <c r="F3244" s="4" t="str">
        <f>IFERROR(IF(VALUE(LEFT($E3244,5))&gt;50000,"",_xlfn.XLOOKUP(IF(VALUE(LEFT($E3244,2))&gt;9,VALUE(LEFT($E3244,2)),"0"&amp;VALUE(LEFT($E3244,2))),Sheet1!$E:$E,Sheet1!$F:$F)),"")</f>
        <v>愛知県</v>
      </c>
      <c r="G3244" s="4" t="str">
        <f t="shared" si="101"/>
        <v>公立</v>
      </c>
      <c r="H3244" s="7" t="str">
        <f>IF($D3244="上記以外の高等学校等",_xlfn.XLOOKUP(IF(VALUE(LEFT($E3244,2))&gt;10,VALUE(LEFT($E3244,2)),"0"&amp;VALUE(LEFT($E3244,2))),Sheet1!$E:$E,Sheet1!$F:$F)&amp;"所在の"&amp;$D3244,IF(OR($B3244=1,$B3244=2),$D3244&amp;$C3244,IF($B3244=3,$D3244&amp;"学校",IF($B3244=6,_xlfn.TEXTBEFORE($D3244,"高専")&amp;$C3244,IF($B3244=8,$C3244&amp;"（"&amp;$D3244&amp;"）",IF($B3244=9,$D3244,""))))))</f>
        <v>千種高等学校</v>
      </c>
    </row>
    <row r="3245" spans="1:8">
      <c r="A3245" s="4">
        <v>2</v>
      </c>
      <c r="B3245" s="7">
        <v>1</v>
      </c>
      <c r="C3245" s="7" t="str">
        <f t="shared" si="100"/>
        <v>高等学校</v>
      </c>
      <c r="D3245" s="7" t="s">
        <v>5351</v>
      </c>
      <c r="E3245" s="8" t="s">
        <v>5352</v>
      </c>
      <c r="F3245" s="4" t="str">
        <f>IFERROR(IF(VALUE(LEFT($E3245,5))&gt;50000,"",_xlfn.XLOOKUP(IF(VALUE(LEFT($E3245,2))&gt;9,VALUE(LEFT($E3245,2)),"0"&amp;VALUE(LEFT($E3245,2))),Sheet1!$E:$E,Sheet1!$F:$F)),"")</f>
        <v>愛知県</v>
      </c>
      <c r="G3245" s="4" t="str">
        <f t="shared" si="101"/>
        <v>公立</v>
      </c>
      <c r="H3245" s="7" t="str">
        <f>IF($D3245="上記以外の高等学校等",_xlfn.XLOOKUP(IF(VALUE(LEFT($E3245,2))&gt;10,VALUE(LEFT($E3245,2)),"0"&amp;VALUE(LEFT($E3245,2))),Sheet1!$E:$E,Sheet1!$F:$F)&amp;"所在の"&amp;$D3245,IF(OR($B3245=1,$B3245=2),$D3245&amp;$C3245,IF($B3245=3,$D3245&amp;"学校",IF($B3245=6,_xlfn.TEXTBEFORE($D3245,"高専")&amp;$C3245,IF($B3245=8,$C3245&amp;"（"&amp;$D3245&amp;"）",IF($B3245=9,$D3245,""))))))</f>
        <v>瑞陵高等学校</v>
      </c>
    </row>
    <row r="3246" spans="1:8">
      <c r="A3246" s="4">
        <v>2</v>
      </c>
      <c r="B3246" s="7">
        <v>1</v>
      </c>
      <c r="C3246" s="7" t="str">
        <f t="shared" si="100"/>
        <v>高等学校</v>
      </c>
      <c r="D3246" s="7" t="s">
        <v>5349</v>
      </c>
      <c r="E3246" s="8" t="s">
        <v>5350</v>
      </c>
      <c r="F3246" s="4" t="str">
        <f>IFERROR(IF(VALUE(LEFT($E3246,5))&gt;50000,"",_xlfn.XLOOKUP(IF(VALUE(LEFT($E3246,2))&gt;9,VALUE(LEFT($E3246,2)),"0"&amp;VALUE(LEFT($E3246,2))),Sheet1!$E:$E,Sheet1!$F:$F)),"")</f>
        <v>愛知県</v>
      </c>
      <c r="G3246" s="4" t="str">
        <f t="shared" si="101"/>
        <v>公立</v>
      </c>
      <c r="H3246" s="7" t="str">
        <f>IF($D3246="上記以外の高等学校等",_xlfn.XLOOKUP(IF(VALUE(LEFT($E3246,2))&gt;10,VALUE(LEFT($E3246,2)),"0"&amp;VALUE(LEFT($E3246,2))),Sheet1!$E:$E,Sheet1!$F:$F)&amp;"所在の"&amp;$D3246,IF(OR($B3246=1,$B3246=2),$D3246&amp;$C3246,IF($B3246=3,$D3246&amp;"学校",IF($B3246=6,_xlfn.TEXTBEFORE($D3246,"高専")&amp;$C3246,IF($B3246=8,$C3246&amp;"（"&amp;$D3246&amp;"）",IF($B3246=9,$D3246,""))))))</f>
        <v>惟信高等学校</v>
      </c>
    </row>
    <row r="3247" spans="1:8">
      <c r="A3247" s="4">
        <v>2</v>
      </c>
      <c r="B3247" s="7">
        <v>1</v>
      </c>
      <c r="C3247" s="7" t="str">
        <f t="shared" si="100"/>
        <v>高等学校</v>
      </c>
      <c r="D3247" s="7" t="s">
        <v>3280</v>
      </c>
      <c r="E3247" s="8" t="s">
        <v>5348</v>
      </c>
      <c r="F3247" s="4" t="str">
        <f>IFERROR(IF(VALUE(LEFT($E3247,5))&gt;50000,"",_xlfn.XLOOKUP(IF(VALUE(LEFT($E3247,2))&gt;9,VALUE(LEFT($E3247,2)),"0"&amp;VALUE(LEFT($E3247,2))),Sheet1!$E:$E,Sheet1!$F:$F)),"")</f>
        <v>愛知県</v>
      </c>
      <c r="G3247" s="4" t="str">
        <f t="shared" si="101"/>
        <v>公立</v>
      </c>
      <c r="H3247" s="7" t="str">
        <f>IF($D3247="上記以外の高等学校等",_xlfn.XLOOKUP(IF(VALUE(LEFT($E3247,2))&gt;10,VALUE(LEFT($E3247,2)),"0"&amp;VALUE(LEFT($E3247,2))),Sheet1!$E:$E,Sheet1!$F:$F)&amp;"所在の"&amp;$D3247,IF(OR($B3247=1,$B3247=2),$D3247&amp;$C3247,IF($B3247=3,$D3247&amp;"学校",IF($B3247=6,_xlfn.TEXTBEFORE($D3247,"高専")&amp;$C3247,IF($B3247=8,$C3247&amp;"（"&amp;$D3247&amp;"）",IF($B3247=9,$D3247,""))))))</f>
        <v>松蔭高等学校</v>
      </c>
    </row>
    <row r="3248" spans="1:8">
      <c r="A3248" s="4">
        <v>2</v>
      </c>
      <c r="B3248" s="7">
        <v>1</v>
      </c>
      <c r="C3248" s="7" t="str">
        <f t="shared" si="100"/>
        <v>高等学校</v>
      </c>
      <c r="D3248" s="7" t="s">
        <v>5346</v>
      </c>
      <c r="E3248" s="8" t="s">
        <v>5347</v>
      </c>
      <c r="F3248" s="4" t="str">
        <f>IFERROR(IF(VALUE(LEFT($E3248,5))&gt;50000,"",_xlfn.XLOOKUP(IF(VALUE(LEFT($E3248,2))&gt;9,VALUE(LEFT($E3248,2)),"0"&amp;VALUE(LEFT($E3248,2))),Sheet1!$E:$E,Sheet1!$F:$F)),"")</f>
        <v>愛知県</v>
      </c>
      <c r="G3248" s="4" t="str">
        <f t="shared" si="101"/>
        <v>公立</v>
      </c>
      <c r="H3248" s="7" t="str">
        <f>IF($D3248="上記以外の高等学校等",_xlfn.XLOOKUP(IF(VALUE(LEFT($E3248,2))&gt;10,VALUE(LEFT($E3248,2)),"0"&amp;VALUE(LEFT($E3248,2))),Sheet1!$E:$E,Sheet1!$F:$F)&amp;"所在の"&amp;$D3248,IF(OR($B3248=1,$B3248=2),$D3248&amp;$C3248,IF($B3248=3,$D3248&amp;"学校",IF($B3248=6,_xlfn.TEXTBEFORE($D3248,"高専")&amp;$C3248,IF($B3248=8,$C3248&amp;"（"&amp;$D3248&amp;"）",IF($B3248=9,$D3248,""))))))</f>
        <v>昭和高等学校</v>
      </c>
    </row>
    <row r="3249" spans="1:8">
      <c r="A3249" s="4">
        <v>2</v>
      </c>
      <c r="B3249" s="7">
        <v>1</v>
      </c>
      <c r="C3249" s="7" t="str">
        <f t="shared" si="100"/>
        <v>高等学校</v>
      </c>
      <c r="D3249" s="7" t="s">
        <v>5344</v>
      </c>
      <c r="E3249" s="8" t="s">
        <v>5345</v>
      </c>
      <c r="F3249" s="4" t="str">
        <f>IFERROR(IF(VALUE(LEFT($E3249,5))&gt;50000,"",_xlfn.XLOOKUP(IF(VALUE(LEFT($E3249,2))&gt;9,VALUE(LEFT($E3249,2)),"0"&amp;VALUE(LEFT($E3249,2))),Sheet1!$E:$E,Sheet1!$F:$F)),"")</f>
        <v>愛知県</v>
      </c>
      <c r="G3249" s="4" t="str">
        <f t="shared" si="101"/>
        <v>公立</v>
      </c>
      <c r="H3249" s="7" t="str">
        <f>IF($D3249="上記以外の高等学校等",_xlfn.XLOOKUP(IF(VALUE(LEFT($E3249,2))&gt;10,VALUE(LEFT($E3249,2)),"0"&amp;VALUE(LEFT($E3249,2))),Sheet1!$E:$E,Sheet1!$F:$F)&amp;"所在の"&amp;$D3249,IF(OR($B3249=1,$B3249=2),$D3249&amp;$C3249,IF($B3249=3,$D3249&amp;"学校",IF($B3249=6,_xlfn.TEXTBEFORE($D3249,"高専")&amp;$C3249,IF($B3249=8,$C3249&amp;"（"&amp;$D3249&amp;"）",IF($B3249=9,$D3249,""))))))</f>
        <v>名古屋西高等学校</v>
      </c>
    </row>
    <row r="3250" spans="1:8">
      <c r="A3250" s="4">
        <v>2</v>
      </c>
      <c r="B3250" s="7">
        <v>1</v>
      </c>
      <c r="C3250" s="7" t="str">
        <f t="shared" si="100"/>
        <v>高等学校</v>
      </c>
      <c r="D3250" s="7" t="s">
        <v>5342</v>
      </c>
      <c r="E3250" s="8" t="s">
        <v>5343</v>
      </c>
      <c r="F3250" s="4" t="str">
        <f>IFERROR(IF(VALUE(LEFT($E3250,5))&gt;50000,"",_xlfn.XLOOKUP(IF(VALUE(LEFT($E3250,2))&gt;9,VALUE(LEFT($E3250,2)),"0"&amp;VALUE(LEFT($E3250,2))),Sheet1!$E:$E,Sheet1!$F:$F)),"")</f>
        <v>愛知県</v>
      </c>
      <c r="G3250" s="4" t="str">
        <f t="shared" si="101"/>
        <v>公立</v>
      </c>
      <c r="H3250" s="7" t="str">
        <f>IF($D3250="上記以外の高等学校等",_xlfn.XLOOKUP(IF(VALUE(LEFT($E3250,2))&gt;10,VALUE(LEFT($E3250,2)),"0"&amp;VALUE(LEFT($E3250,2))),Sheet1!$E:$E,Sheet1!$F:$F)&amp;"所在の"&amp;$D3250,IF(OR($B3250=1,$B3250=2),$D3250&amp;$C3250,IF($B3250=3,$D3250&amp;"学校",IF($B3250=6,_xlfn.TEXTBEFORE($D3250,"高専")&amp;$C3250,IF($B3250=8,$C3250&amp;"（"&amp;$D3250&amp;"）",IF($B3250=9,$D3250,""))))))</f>
        <v>熱田高等学校</v>
      </c>
    </row>
    <row r="3251" spans="1:8">
      <c r="A3251" s="4">
        <v>2</v>
      </c>
      <c r="B3251" s="7">
        <v>1</v>
      </c>
      <c r="C3251" s="7" t="str">
        <f t="shared" si="100"/>
        <v>高等学校</v>
      </c>
      <c r="D3251" s="7" t="s">
        <v>1661</v>
      </c>
      <c r="E3251" s="8" t="s">
        <v>5341</v>
      </c>
      <c r="F3251" s="4" t="str">
        <f>IFERROR(IF(VALUE(LEFT($E3251,5))&gt;50000,"",_xlfn.XLOOKUP(IF(VALUE(LEFT($E3251,2))&gt;9,VALUE(LEFT($E3251,2)),"0"&amp;VALUE(LEFT($E3251,2))),Sheet1!$E:$E,Sheet1!$F:$F)),"")</f>
        <v>愛知県</v>
      </c>
      <c r="G3251" s="4" t="str">
        <f t="shared" si="101"/>
        <v>公立</v>
      </c>
      <c r="H3251" s="7" t="str">
        <f>IF($D3251="上記以外の高等学校等",_xlfn.XLOOKUP(IF(VALUE(LEFT($E3251,2))&gt;10,VALUE(LEFT($E3251,2)),"0"&amp;VALUE(LEFT($E3251,2))),Sheet1!$E:$E,Sheet1!$F:$F)&amp;"所在の"&amp;$D3251,IF(OR($B3251=1,$B3251=2),$D3251&amp;$C3251,IF($B3251=3,$D3251&amp;"学校",IF($B3251=6,_xlfn.TEXTBEFORE($D3251,"高専")&amp;$C3251,IF($B3251=8,$C3251&amp;"（"&amp;$D3251&amp;"）",IF($B3251=9,$D3251,""))))))</f>
        <v>中村高等学校</v>
      </c>
    </row>
    <row r="3252" spans="1:8">
      <c r="A3252" s="4">
        <v>2</v>
      </c>
      <c r="B3252" s="7">
        <v>1</v>
      </c>
      <c r="C3252" s="7" t="str">
        <f t="shared" si="100"/>
        <v>高等学校</v>
      </c>
      <c r="D3252" s="7" t="s">
        <v>4443</v>
      </c>
      <c r="E3252" s="8" t="s">
        <v>5340</v>
      </c>
      <c r="F3252" s="4" t="str">
        <f>IFERROR(IF(VALUE(LEFT($E3252,5))&gt;50000,"",_xlfn.XLOOKUP(IF(VALUE(LEFT($E3252,2))&gt;9,VALUE(LEFT($E3252,2)),"0"&amp;VALUE(LEFT($E3252,2))),Sheet1!$E:$E,Sheet1!$F:$F)),"")</f>
        <v>愛知県</v>
      </c>
      <c r="G3252" s="4" t="str">
        <f t="shared" si="101"/>
        <v>公立</v>
      </c>
      <c r="H3252" s="7" t="str">
        <f>IF($D3252="上記以外の高等学校等",_xlfn.XLOOKUP(IF(VALUE(LEFT($E3252,2))&gt;10,VALUE(LEFT($E3252,2)),"0"&amp;VALUE(LEFT($E3252,2))),Sheet1!$E:$E,Sheet1!$F:$F)&amp;"所在の"&amp;$D3252,IF(OR($B3252=1,$B3252=2),$D3252&amp;$C3252,IF($B3252=3,$D3252&amp;"学校",IF($B3252=6,_xlfn.TEXTBEFORE($D3252,"高専")&amp;$C3252,IF($B3252=8,$C3252&amp;"（"&amp;$D3252&amp;"）",IF($B3252=9,$D3252,""))))))</f>
        <v>南陽高等学校</v>
      </c>
    </row>
    <row r="3253" spans="1:8">
      <c r="A3253" s="4">
        <v>2</v>
      </c>
      <c r="B3253" s="7">
        <v>1</v>
      </c>
      <c r="C3253" s="7" t="str">
        <f t="shared" si="100"/>
        <v>高等学校</v>
      </c>
      <c r="D3253" s="7" t="s">
        <v>5338</v>
      </c>
      <c r="E3253" s="8" t="s">
        <v>5339</v>
      </c>
      <c r="F3253" s="4" t="str">
        <f>IFERROR(IF(VALUE(LEFT($E3253,5))&gt;50000,"",_xlfn.XLOOKUP(IF(VALUE(LEFT($E3253,2))&gt;9,VALUE(LEFT($E3253,2)),"0"&amp;VALUE(LEFT($E3253,2))),Sheet1!$E:$E,Sheet1!$F:$F)),"")</f>
        <v>愛知県</v>
      </c>
      <c r="G3253" s="4" t="str">
        <f t="shared" si="101"/>
        <v>公立</v>
      </c>
      <c r="H3253" s="7" t="str">
        <f>IF($D3253="上記以外の高等学校等",_xlfn.XLOOKUP(IF(VALUE(LEFT($E3253,2))&gt;10,VALUE(LEFT($E3253,2)),"0"&amp;VALUE(LEFT($E3253,2))),Sheet1!$E:$E,Sheet1!$F:$F)&amp;"所在の"&amp;$D3253,IF(OR($B3253=1,$B3253=2),$D3253&amp;$C3253,IF($B3253=3,$D3253&amp;"学校",IF($B3253=6,_xlfn.TEXTBEFORE($D3253,"高専")&amp;$C3253,IF($B3253=8,$C3253&amp;"（"&amp;$D3253&amp;"）",IF($B3253=9,$D3253,""))))))</f>
        <v>鳴海高等学校</v>
      </c>
    </row>
    <row r="3254" spans="1:8">
      <c r="A3254" s="4">
        <v>2</v>
      </c>
      <c r="B3254" s="7">
        <v>1</v>
      </c>
      <c r="C3254" s="7" t="str">
        <f t="shared" si="100"/>
        <v>高等学校</v>
      </c>
      <c r="D3254" s="7" t="s">
        <v>4641</v>
      </c>
      <c r="E3254" s="8" t="s">
        <v>5337</v>
      </c>
      <c r="F3254" s="4" t="str">
        <f>IFERROR(IF(VALUE(LEFT($E3254,5))&gt;50000,"",_xlfn.XLOOKUP(IF(VALUE(LEFT($E3254,2))&gt;9,VALUE(LEFT($E3254,2)),"0"&amp;VALUE(LEFT($E3254,2))),Sheet1!$E:$E,Sheet1!$F:$F)),"")</f>
        <v>愛知県</v>
      </c>
      <c r="G3254" s="4" t="str">
        <f t="shared" si="101"/>
        <v>公立</v>
      </c>
      <c r="H3254" s="7" t="str">
        <f>IF($D3254="上記以外の高等学校等",_xlfn.XLOOKUP(IF(VALUE(LEFT($E3254,2))&gt;10,VALUE(LEFT($E3254,2)),"0"&amp;VALUE(LEFT($E3254,2))),Sheet1!$E:$E,Sheet1!$F:$F)&amp;"所在の"&amp;$D3254,IF(OR($B3254=1,$B3254=2),$D3254&amp;$C3254,IF($B3254=3,$D3254&amp;"学校",IF($B3254=6,_xlfn.TEXTBEFORE($D3254,"高専")&amp;$C3254,IF($B3254=8,$C3254&amp;"（"&amp;$D3254&amp;"）",IF($B3254=9,$D3254,""))))))</f>
        <v>守山高等学校</v>
      </c>
    </row>
    <row r="3255" spans="1:8">
      <c r="A3255" s="4">
        <v>2</v>
      </c>
      <c r="B3255" s="7">
        <v>1</v>
      </c>
      <c r="C3255" s="7" t="str">
        <f t="shared" si="100"/>
        <v>高等学校</v>
      </c>
      <c r="D3255" s="7" t="s">
        <v>5335</v>
      </c>
      <c r="E3255" s="8" t="s">
        <v>5336</v>
      </c>
      <c r="F3255" s="4" t="str">
        <f>IFERROR(IF(VALUE(LEFT($E3255,5))&gt;50000,"",_xlfn.XLOOKUP(IF(VALUE(LEFT($E3255,2))&gt;9,VALUE(LEFT($E3255,2)),"0"&amp;VALUE(LEFT($E3255,2))),Sheet1!$E:$E,Sheet1!$F:$F)),"")</f>
        <v>愛知県</v>
      </c>
      <c r="G3255" s="4" t="str">
        <f t="shared" si="101"/>
        <v>公立</v>
      </c>
      <c r="H3255" s="7" t="str">
        <f>IF($D3255="上記以外の高等学校等",_xlfn.XLOOKUP(IF(VALUE(LEFT($E3255,2))&gt;10,VALUE(LEFT($E3255,2)),"0"&amp;VALUE(LEFT($E3255,2))),Sheet1!$E:$E,Sheet1!$F:$F)&amp;"所在の"&amp;$D3255,IF(OR($B3255=1,$B3255=2),$D3255&amp;$C3255,IF($B3255=3,$D3255&amp;"学校",IF($B3255=6,_xlfn.TEXTBEFORE($D3255,"高専")&amp;$C3255,IF($B3255=8,$C3255&amp;"（"&amp;$D3255&amp;"）",IF($B3255=9,$D3255,""))))))</f>
        <v>名古屋工科高等学校</v>
      </c>
    </row>
    <row r="3256" spans="1:8">
      <c r="A3256" s="4">
        <v>2</v>
      </c>
      <c r="B3256" s="7">
        <v>1</v>
      </c>
      <c r="C3256" s="7" t="str">
        <f t="shared" si="100"/>
        <v>高等学校</v>
      </c>
      <c r="D3256" s="7" t="s">
        <v>5333</v>
      </c>
      <c r="E3256" s="8" t="s">
        <v>5334</v>
      </c>
      <c r="F3256" s="4" t="str">
        <f>IFERROR(IF(VALUE(LEFT($E3256,5))&gt;50000,"",_xlfn.XLOOKUP(IF(VALUE(LEFT($E3256,2))&gt;9,VALUE(LEFT($E3256,2)),"0"&amp;VALUE(LEFT($E3256,2))),Sheet1!$E:$E,Sheet1!$F:$F)),"")</f>
        <v>愛知県</v>
      </c>
      <c r="G3256" s="4" t="str">
        <f t="shared" si="101"/>
        <v>公立</v>
      </c>
      <c r="H3256" s="7" t="str">
        <f>IF($D3256="上記以外の高等学校等",_xlfn.XLOOKUP(IF(VALUE(LEFT($E3256,2))&gt;10,VALUE(LEFT($E3256,2)),"0"&amp;VALUE(LEFT($E3256,2))),Sheet1!$E:$E,Sheet1!$F:$F)&amp;"所在の"&amp;$D3256,IF(OR($B3256=1,$B3256=2),$D3256&amp;$C3256,IF($B3256=3,$D3256&amp;"学校",IF($B3256=6,_xlfn.TEXTBEFORE($D3256,"高専")&amp;$C3256,IF($B3256=8,$C3256&amp;"（"&amp;$D3256&amp;"）",IF($B3256=9,$D3256,""))))))</f>
        <v>愛知商業高等学校</v>
      </c>
    </row>
    <row r="3257" spans="1:8">
      <c r="A3257" s="4">
        <v>2</v>
      </c>
      <c r="B3257" s="7">
        <v>1</v>
      </c>
      <c r="C3257" s="7" t="str">
        <f t="shared" si="100"/>
        <v>高等学校</v>
      </c>
      <c r="D3257" s="7" t="s">
        <v>5331</v>
      </c>
      <c r="E3257" s="8" t="s">
        <v>5332</v>
      </c>
      <c r="F3257" s="4" t="str">
        <f>IFERROR(IF(VALUE(LEFT($E3257,5))&gt;50000,"",_xlfn.XLOOKUP(IF(VALUE(LEFT($E3257,2))&gt;9,VALUE(LEFT($E3257,2)),"0"&amp;VALUE(LEFT($E3257,2))),Sheet1!$E:$E,Sheet1!$F:$F)),"")</f>
        <v>愛知県</v>
      </c>
      <c r="G3257" s="4" t="str">
        <f t="shared" si="101"/>
        <v>公立</v>
      </c>
      <c r="H3257" s="7" t="str">
        <f>IF($D3257="上記以外の高等学校等",_xlfn.XLOOKUP(IF(VALUE(LEFT($E3257,2))&gt;10,VALUE(LEFT($E3257,2)),"0"&amp;VALUE(LEFT($E3257,2))),Sheet1!$E:$E,Sheet1!$F:$F)&amp;"所在の"&amp;$D3257,IF(OR($B3257=1,$B3257=2),$D3257&amp;$C3257,IF($B3257=3,$D3257&amp;"学校",IF($B3257=6,_xlfn.TEXTBEFORE($D3257,"高専")&amp;$C3257,IF($B3257=8,$C3257&amp;"（"&amp;$D3257&amp;"）",IF($B3257=9,$D3257,""))))))</f>
        <v>中川青和高等学校</v>
      </c>
    </row>
    <row r="3258" spans="1:8">
      <c r="A3258" s="4">
        <v>2</v>
      </c>
      <c r="B3258" s="7">
        <v>1</v>
      </c>
      <c r="C3258" s="7" t="str">
        <f t="shared" si="100"/>
        <v>高等学校</v>
      </c>
      <c r="D3258" s="7" t="s">
        <v>5329</v>
      </c>
      <c r="E3258" s="8" t="s">
        <v>5330</v>
      </c>
      <c r="F3258" s="4" t="str">
        <f>IFERROR(IF(VALUE(LEFT($E3258,5))&gt;50000,"",_xlfn.XLOOKUP(IF(VALUE(LEFT($E3258,2))&gt;9,VALUE(LEFT($E3258,2)),"0"&amp;VALUE(LEFT($E3258,2))),Sheet1!$E:$E,Sheet1!$F:$F)),"")</f>
        <v>愛知県</v>
      </c>
      <c r="G3258" s="4" t="str">
        <f t="shared" si="101"/>
        <v>公立</v>
      </c>
      <c r="H3258" s="7" t="str">
        <f>IF($D3258="上記以外の高等学校等",_xlfn.XLOOKUP(IF(VALUE(LEFT($E3258,2))&gt;10,VALUE(LEFT($E3258,2)),"0"&amp;VALUE(LEFT($E3258,2))),Sheet1!$E:$E,Sheet1!$F:$F)&amp;"所在の"&amp;$D3258,IF(OR($B3258=1,$B3258=2),$D3258&amp;$C3258,IF($B3258=3,$D3258&amp;"学校",IF($B3258=6,_xlfn.TEXTBEFORE($D3258,"高専")&amp;$C3258,IF($B3258=8,$C3258&amp;"（"&amp;$D3258&amp;"）",IF($B3258=9,$D3258,""))))))</f>
        <v>緑丘高等学校</v>
      </c>
    </row>
    <row r="3259" spans="1:8">
      <c r="A3259" s="4">
        <v>2</v>
      </c>
      <c r="B3259" s="7">
        <v>1</v>
      </c>
      <c r="C3259" s="7" t="str">
        <f t="shared" si="100"/>
        <v>高等学校</v>
      </c>
      <c r="D3259" s="7" t="s">
        <v>5327</v>
      </c>
      <c r="E3259" s="8" t="s">
        <v>5328</v>
      </c>
      <c r="F3259" s="4" t="str">
        <f>IFERROR(IF(VALUE(LEFT($E3259,5))&gt;50000,"",_xlfn.XLOOKUP(IF(VALUE(LEFT($E3259,2))&gt;9,VALUE(LEFT($E3259,2)),"0"&amp;VALUE(LEFT($E3259,2))),Sheet1!$E:$E,Sheet1!$F:$F)),"")</f>
        <v>愛知県</v>
      </c>
      <c r="G3259" s="4" t="str">
        <f t="shared" si="101"/>
        <v>公立</v>
      </c>
      <c r="H3259" s="7" t="str">
        <f>IF($D3259="上記以外の高等学校等",_xlfn.XLOOKUP(IF(VALUE(LEFT($E3259,2))&gt;10,VALUE(LEFT($E3259,2)),"0"&amp;VALUE(LEFT($E3259,2))),Sheet1!$E:$E,Sheet1!$F:$F)&amp;"所在の"&amp;$D3259,IF(OR($B3259=1,$B3259=2),$D3259&amp;$C3259,IF($B3259=3,$D3259&amp;"学校",IF($B3259=6,_xlfn.TEXTBEFORE($D3259,"高専")&amp;$C3259,IF($B3259=8,$C3259&amp;"（"&amp;$D3259&amp;"）",IF($B3259=9,$D3259,""))))))</f>
        <v>旭陵高等学校</v>
      </c>
    </row>
    <row r="3260" spans="1:8">
      <c r="A3260" s="4">
        <v>2</v>
      </c>
      <c r="B3260" s="7">
        <v>1</v>
      </c>
      <c r="C3260" s="7" t="str">
        <f t="shared" si="100"/>
        <v>高等学校</v>
      </c>
      <c r="D3260" s="7" t="s">
        <v>5325</v>
      </c>
      <c r="E3260" s="8" t="s">
        <v>5326</v>
      </c>
      <c r="F3260" s="4" t="str">
        <f>IFERROR(IF(VALUE(LEFT($E3260,5))&gt;50000,"",_xlfn.XLOOKUP(IF(VALUE(LEFT($E3260,2))&gt;9,VALUE(LEFT($E3260,2)),"0"&amp;VALUE(LEFT($E3260,2))),Sheet1!$E:$E,Sheet1!$F:$F)),"")</f>
        <v>愛知県</v>
      </c>
      <c r="G3260" s="4" t="str">
        <f t="shared" si="101"/>
        <v>公立</v>
      </c>
      <c r="H3260" s="7" t="str">
        <f>IF($D3260="上記以外の高等学校等",_xlfn.XLOOKUP(IF(VALUE(LEFT($E3260,2))&gt;10,VALUE(LEFT($E3260,2)),"0"&amp;VALUE(LEFT($E3260,2))),Sheet1!$E:$E,Sheet1!$F:$F)&amp;"所在の"&amp;$D3260,IF(OR($B3260=1,$B3260=2),$D3260&amp;$C3260,IF($B3260=3,$D3260&amp;"学校",IF($B3260=6,_xlfn.TEXTBEFORE($D3260,"高専")&amp;$C3260,IF($B3260=8,$C3260&amp;"（"&amp;$D3260&amp;"）",IF($B3260=9,$D3260,""))))))</f>
        <v>春日井高等学校</v>
      </c>
    </row>
    <row r="3261" spans="1:8">
      <c r="A3261" s="4">
        <v>2</v>
      </c>
      <c r="B3261" s="7">
        <v>1</v>
      </c>
      <c r="C3261" s="7" t="str">
        <f t="shared" si="100"/>
        <v>高等学校</v>
      </c>
      <c r="D3261" s="7" t="s">
        <v>5323</v>
      </c>
      <c r="E3261" s="8" t="s">
        <v>5324</v>
      </c>
      <c r="F3261" s="4" t="str">
        <f>IFERROR(IF(VALUE(LEFT($E3261,5))&gt;50000,"",_xlfn.XLOOKUP(IF(VALUE(LEFT($E3261,2))&gt;9,VALUE(LEFT($E3261,2)),"0"&amp;VALUE(LEFT($E3261,2))),Sheet1!$E:$E,Sheet1!$F:$F)),"")</f>
        <v>愛知県</v>
      </c>
      <c r="G3261" s="4" t="str">
        <f t="shared" si="101"/>
        <v>公立</v>
      </c>
      <c r="H3261" s="7" t="str">
        <f>IF($D3261="上記以外の高等学校等",_xlfn.XLOOKUP(IF(VALUE(LEFT($E3261,2))&gt;10,VALUE(LEFT($E3261,2)),"0"&amp;VALUE(LEFT($E3261,2))),Sheet1!$E:$E,Sheet1!$F:$F)&amp;"所在の"&amp;$D3261,IF(OR($B3261=1,$B3261=2),$D3261&amp;$C3261,IF($B3261=3,$D3261&amp;"学校",IF($B3261=6,_xlfn.TEXTBEFORE($D3261,"高専")&amp;$C3261,IF($B3261=8,$C3261&amp;"（"&amp;$D3261&amp;"）",IF($B3261=9,$D3261,""))))))</f>
        <v>春日井西高等学校</v>
      </c>
    </row>
    <row r="3262" spans="1:8">
      <c r="A3262" s="4">
        <v>2</v>
      </c>
      <c r="B3262" s="7">
        <v>1</v>
      </c>
      <c r="C3262" s="7" t="str">
        <f t="shared" si="100"/>
        <v>高等学校</v>
      </c>
      <c r="D3262" s="7" t="s">
        <v>5321</v>
      </c>
      <c r="E3262" s="8" t="s">
        <v>5322</v>
      </c>
      <c r="F3262" s="4" t="str">
        <f>IFERROR(IF(VALUE(LEFT($E3262,5))&gt;50000,"",_xlfn.XLOOKUP(IF(VALUE(LEFT($E3262,2))&gt;9,VALUE(LEFT($E3262,2)),"0"&amp;VALUE(LEFT($E3262,2))),Sheet1!$E:$E,Sheet1!$F:$F)),"")</f>
        <v>愛知県</v>
      </c>
      <c r="G3262" s="4" t="str">
        <f t="shared" si="101"/>
        <v>公立</v>
      </c>
      <c r="H3262" s="7" t="str">
        <f>IF($D3262="上記以外の高等学校等",_xlfn.XLOOKUP(IF(VALUE(LEFT($E3262,2))&gt;10,VALUE(LEFT($E3262,2)),"0"&amp;VALUE(LEFT($E3262,2))),Sheet1!$E:$E,Sheet1!$F:$F)&amp;"所在の"&amp;$D3262,IF(OR($B3262=1,$B3262=2),$D3262&amp;$C3262,IF($B3262=3,$D3262&amp;"学校",IF($B3262=6,_xlfn.TEXTBEFORE($D3262,"高専")&amp;$C3262,IF($B3262=8,$C3262&amp;"（"&amp;$D3262&amp;"）",IF($B3262=9,$D3262,""))))))</f>
        <v>春日井泉高等学校</v>
      </c>
    </row>
    <row r="3263" spans="1:8">
      <c r="A3263" s="4">
        <v>2</v>
      </c>
      <c r="B3263" s="7">
        <v>1</v>
      </c>
      <c r="C3263" s="7" t="str">
        <f t="shared" si="100"/>
        <v>高等学校</v>
      </c>
      <c r="D3263" s="7" t="s">
        <v>5319</v>
      </c>
      <c r="E3263" s="8" t="s">
        <v>5320</v>
      </c>
      <c r="F3263" s="4" t="str">
        <f>IFERROR(IF(VALUE(LEFT($E3263,5))&gt;50000,"",_xlfn.XLOOKUP(IF(VALUE(LEFT($E3263,2))&gt;9,VALUE(LEFT($E3263,2)),"0"&amp;VALUE(LEFT($E3263,2))),Sheet1!$E:$E,Sheet1!$F:$F)),"")</f>
        <v>愛知県</v>
      </c>
      <c r="G3263" s="4" t="str">
        <f t="shared" si="101"/>
        <v>公立</v>
      </c>
      <c r="H3263" s="7" t="str">
        <f>IF($D3263="上記以外の高等学校等",_xlfn.XLOOKUP(IF(VALUE(LEFT($E3263,2))&gt;10,VALUE(LEFT($E3263,2)),"0"&amp;VALUE(LEFT($E3263,2))),Sheet1!$E:$E,Sheet1!$F:$F)&amp;"所在の"&amp;$D3263,IF(OR($B3263=1,$B3263=2),$D3263&amp;$C3263,IF($B3263=3,$D3263&amp;"学校",IF($B3263=6,_xlfn.TEXTBEFORE($D3263,"高専")&amp;$C3263,IF($B3263=8,$C3263&amp;"（"&amp;$D3263&amp;"）",IF($B3263=9,$D3263,""))))))</f>
        <v>旭野高等学校</v>
      </c>
    </row>
    <row r="3264" spans="1:8">
      <c r="A3264" s="4">
        <v>2</v>
      </c>
      <c r="B3264" s="7">
        <v>1</v>
      </c>
      <c r="C3264" s="7" t="str">
        <f t="shared" si="100"/>
        <v>高等学校</v>
      </c>
      <c r="D3264" s="7" t="s">
        <v>5317</v>
      </c>
      <c r="E3264" s="8" t="s">
        <v>5318</v>
      </c>
      <c r="F3264" s="4" t="str">
        <f>IFERROR(IF(VALUE(LEFT($E3264,5))&gt;50000,"",_xlfn.XLOOKUP(IF(VALUE(LEFT($E3264,2))&gt;9,VALUE(LEFT($E3264,2)),"0"&amp;VALUE(LEFT($E3264,2))),Sheet1!$E:$E,Sheet1!$F:$F)),"")</f>
        <v>愛知県</v>
      </c>
      <c r="G3264" s="4" t="str">
        <f t="shared" si="101"/>
        <v>公立</v>
      </c>
      <c r="H3264" s="7" t="str">
        <f>IF($D3264="上記以外の高等学校等",_xlfn.XLOOKUP(IF(VALUE(LEFT($E3264,2))&gt;10,VALUE(LEFT($E3264,2)),"0"&amp;VALUE(LEFT($E3264,2))),Sheet1!$E:$E,Sheet1!$F:$F)&amp;"所在の"&amp;$D3264,IF(OR($B3264=1,$B3264=2),$D3264&amp;$C3264,IF($B3264=3,$D3264&amp;"学校",IF($B3264=6,_xlfn.TEXTBEFORE($D3264,"高専")&amp;$C3264,IF($B3264=8,$C3264&amp;"（"&amp;$D3264&amp;"）",IF($B3264=9,$D3264,""))))))</f>
        <v>長久手高等学校</v>
      </c>
    </row>
    <row r="3265" spans="1:8">
      <c r="A3265" s="4">
        <v>2</v>
      </c>
      <c r="B3265" s="7">
        <v>1</v>
      </c>
      <c r="C3265" s="7" t="str">
        <f t="shared" si="100"/>
        <v>高等学校</v>
      </c>
      <c r="D3265" s="7" t="s">
        <v>5315</v>
      </c>
      <c r="E3265" s="8" t="s">
        <v>5316</v>
      </c>
      <c r="F3265" s="4" t="str">
        <f>IFERROR(IF(VALUE(LEFT($E3265,5))&gt;50000,"",_xlfn.XLOOKUP(IF(VALUE(LEFT($E3265,2))&gt;9,VALUE(LEFT($E3265,2)),"0"&amp;VALUE(LEFT($E3265,2))),Sheet1!$E:$E,Sheet1!$F:$F)),"")</f>
        <v>愛知県</v>
      </c>
      <c r="G3265" s="4" t="str">
        <f t="shared" si="101"/>
        <v>公立</v>
      </c>
      <c r="H3265" s="7" t="str">
        <f>IF($D3265="上記以外の高等学校等",_xlfn.XLOOKUP(IF(VALUE(LEFT($E3265,2))&gt;10,VALUE(LEFT($E3265,2)),"0"&amp;VALUE(LEFT($E3265,2))),Sheet1!$E:$E,Sheet1!$F:$F)&amp;"所在の"&amp;$D3265,IF(OR($B3265=1,$B3265=2),$D3265&amp;$C3265,IF($B3265=3,$D3265&amp;"学校",IF($B3265=6,_xlfn.TEXTBEFORE($D3265,"高専")&amp;$C3265,IF($B3265=8,$C3265&amp;"（"&amp;$D3265&amp;"）",IF($B3265=9,$D3265,""))))))</f>
        <v>東郷高等学校</v>
      </c>
    </row>
    <row r="3266" spans="1:8">
      <c r="A3266" s="4">
        <v>2</v>
      </c>
      <c r="B3266" s="7">
        <v>1</v>
      </c>
      <c r="C3266" s="7" t="str">
        <f t="shared" si="100"/>
        <v>高等学校</v>
      </c>
      <c r="D3266" s="7" t="s">
        <v>2682</v>
      </c>
      <c r="E3266" s="8" t="s">
        <v>5314</v>
      </c>
      <c r="F3266" s="4" t="str">
        <f>IFERROR(IF(VALUE(LEFT($E3266,5))&gt;50000,"",_xlfn.XLOOKUP(IF(VALUE(LEFT($E3266,2))&gt;9,VALUE(LEFT($E3266,2)),"0"&amp;VALUE(LEFT($E3266,2))),Sheet1!$E:$E,Sheet1!$F:$F)),"")</f>
        <v>愛知県</v>
      </c>
      <c r="G3266" s="4" t="str">
        <f t="shared" si="101"/>
        <v>公立</v>
      </c>
      <c r="H3266" s="7" t="str">
        <f>IF($D3266="上記以外の高等学校等",_xlfn.XLOOKUP(IF(VALUE(LEFT($E3266,2))&gt;10,VALUE(LEFT($E3266,2)),"0"&amp;VALUE(LEFT($E3266,2))),Sheet1!$E:$E,Sheet1!$F:$F)&amp;"所在の"&amp;$D3266,IF(OR($B3266=1,$B3266=2),$D3266&amp;$C3266,IF($B3266=3,$D3266&amp;"学校",IF($B3266=6,_xlfn.TEXTBEFORE($D3266,"高専")&amp;$C3266,IF($B3266=8,$C3266&amp;"（"&amp;$D3266&amp;"）",IF($B3266=9,$D3266,""))))))</f>
        <v>瀬戸高等学校</v>
      </c>
    </row>
    <row r="3267" spans="1:8">
      <c r="A3267" s="4">
        <v>2</v>
      </c>
      <c r="B3267" s="7">
        <v>1</v>
      </c>
      <c r="C3267" s="7" t="str">
        <f t="shared" ref="C3267:C3330" si="102">IF($B3267=1,"高等学校",IF($B3267=2,"中等教育学校",IF($B3267=3,"特別支援学校",IF($B3267=6,"高等専門学校",IF($B3267=8,"高等学校卒業程度認定試験等","")))))</f>
        <v>高等学校</v>
      </c>
      <c r="D3267" s="7" t="s">
        <v>5312</v>
      </c>
      <c r="E3267" s="8" t="s">
        <v>5313</v>
      </c>
      <c r="F3267" s="4" t="str">
        <f>IFERROR(IF(VALUE(LEFT($E3267,5))&gt;50000,"",_xlfn.XLOOKUP(IF(VALUE(LEFT($E3267,2))&gt;9,VALUE(LEFT($E3267,2)),"0"&amp;VALUE(LEFT($E3267,2))),Sheet1!$E:$E,Sheet1!$F:$F)),"")</f>
        <v>愛知県</v>
      </c>
      <c r="G3267" s="4" t="str">
        <f t="shared" ref="G3267:G3330" si="103">IF($A3267=1,"国立",IF($A3267=7,"私立",IF($A3267&lt;7,"公立","")))</f>
        <v>公立</v>
      </c>
      <c r="H3267" s="7" t="str">
        <f>IF($D3267="上記以外の高等学校等",_xlfn.XLOOKUP(IF(VALUE(LEFT($E3267,2))&gt;10,VALUE(LEFT($E3267,2)),"0"&amp;VALUE(LEFT($E3267,2))),Sheet1!$E:$E,Sheet1!$F:$F)&amp;"所在の"&amp;$D3267,IF(OR($B3267=1,$B3267=2),$D3267&amp;$C3267,IF($B3267=3,$D3267&amp;"学校",IF($B3267=6,_xlfn.TEXTBEFORE($D3267,"高専")&amp;$C3267,IF($B3267=8,$C3267&amp;"（"&amp;$D3267&amp;"）",IF($B3267=9,$D3267,""))))))</f>
        <v>瀬戸工科高等学校</v>
      </c>
    </row>
    <row r="3268" spans="1:8">
      <c r="A3268" s="4">
        <v>2</v>
      </c>
      <c r="B3268" s="7">
        <v>1</v>
      </c>
      <c r="C3268" s="7" t="str">
        <f t="shared" si="102"/>
        <v>高等学校</v>
      </c>
      <c r="D3268" s="7" t="s">
        <v>5310</v>
      </c>
      <c r="E3268" s="8" t="s">
        <v>5311</v>
      </c>
      <c r="F3268" s="4" t="str">
        <f>IFERROR(IF(VALUE(LEFT($E3268,5))&gt;50000,"",_xlfn.XLOOKUP(IF(VALUE(LEFT($E3268,2))&gt;9,VALUE(LEFT($E3268,2)),"0"&amp;VALUE(LEFT($E3268,2))),Sheet1!$E:$E,Sheet1!$F:$F)),"")</f>
        <v>愛知県</v>
      </c>
      <c r="G3268" s="4" t="str">
        <f t="shared" si="103"/>
        <v>公立</v>
      </c>
      <c r="H3268" s="7" t="str">
        <f>IF($D3268="上記以外の高等学校等",_xlfn.XLOOKUP(IF(VALUE(LEFT($E3268,2))&gt;10,VALUE(LEFT($E3268,2)),"0"&amp;VALUE(LEFT($E3268,2))),Sheet1!$E:$E,Sheet1!$F:$F)&amp;"所在の"&amp;$D3268,IF(OR($B3268=1,$B3268=2),$D3268&amp;$C3268,IF($B3268=3,$D3268&amp;"学校",IF($B3268=6,_xlfn.TEXTBEFORE($D3268,"高専")&amp;$C3268,IF($B3268=8,$C3268&amp;"（"&amp;$D3268&amp;"）",IF($B3268=9,$D3268,""))))))</f>
        <v>豊明高等学校</v>
      </c>
    </row>
    <row r="3269" spans="1:8">
      <c r="A3269" s="4">
        <v>2</v>
      </c>
      <c r="B3269" s="7">
        <v>1</v>
      </c>
      <c r="C3269" s="7" t="str">
        <f t="shared" si="102"/>
        <v>高等学校</v>
      </c>
      <c r="D3269" s="7" t="s">
        <v>5308</v>
      </c>
      <c r="E3269" s="8" t="s">
        <v>5309</v>
      </c>
      <c r="F3269" s="4" t="str">
        <f>IFERROR(IF(VALUE(LEFT($E3269,5))&gt;50000,"",_xlfn.XLOOKUP(IF(VALUE(LEFT($E3269,2))&gt;9,VALUE(LEFT($E3269,2)),"0"&amp;VALUE(LEFT($E3269,2))),Sheet1!$E:$E,Sheet1!$F:$F)),"")</f>
        <v>愛知県</v>
      </c>
      <c r="G3269" s="4" t="str">
        <f t="shared" si="103"/>
        <v>公立</v>
      </c>
      <c r="H3269" s="7" t="str">
        <f>IF($D3269="上記以外の高等学校等",_xlfn.XLOOKUP(IF(VALUE(LEFT($E3269,2))&gt;10,VALUE(LEFT($E3269,2)),"0"&amp;VALUE(LEFT($E3269,2))),Sheet1!$E:$E,Sheet1!$F:$F)&amp;"所在の"&amp;$D3269,IF(OR($B3269=1,$B3269=2),$D3269&amp;$C3269,IF($B3269=3,$D3269&amp;"学校",IF($B3269=6,_xlfn.TEXTBEFORE($D3269,"高専")&amp;$C3269,IF($B3269=8,$C3269&amp;"（"&amp;$D3269&amp;"）",IF($B3269=9,$D3269,""))))))</f>
        <v>犬山高等学校</v>
      </c>
    </row>
    <row r="3270" spans="1:8">
      <c r="A3270" s="4">
        <v>2</v>
      </c>
      <c r="B3270" s="7">
        <v>1</v>
      </c>
      <c r="C3270" s="7" t="str">
        <f t="shared" si="102"/>
        <v>高等学校</v>
      </c>
      <c r="D3270" s="7" t="s">
        <v>5306</v>
      </c>
      <c r="E3270" s="8" t="s">
        <v>5307</v>
      </c>
      <c r="F3270" s="4" t="str">
        <f>IFERROR(IF(VALUE(LEFT($E3270,5))&gt;50000,"",_xlfn.XLOOKUP(IF(VALUE(LEFT($E3270,2))&gt;9,VALUE(LEFT($E3270,2)),"0"&amp;VALUE(LEFT($E3270,2))),Sheet1!$E:$E,Sheet1!$F:$F)),"")</f>
        <v>愛知県</v>
      </c>
      <c r="G3270" s="4" t="str">
        <f t="shared" si="103"/>
        <v>公立</v>
      </c>
      <c r="H3270" s="7" t="str">
        <f>IF($D3270="上記以外の高等学校等",_xlfn.XLOOKUP(IF(VALUE(LEFT($E3270,2))&gt;10,VALUE(LEFT($E3270,2)),"0"&amp;VALUE(LEFT($E3270,2))),Sheet1!$E:$E,Sheet1!$F:$F)&amp;"所在の"&amp;$D3270,IF(OR($B3270=1,$B3270=2),$D3270&amp;$C3270,IF($B3270=3,$D3270&amp;"学校",IF($B3270=6,_xlfn.TEXTBEFORE($D3270,"高専")&amp;$C3270,IF($B3270=8,$C3270&amp;"（"&amp;$D3270&amp;"）",IF($B3270=9,$D3270,""))))))</f>
        <v>尾北高等学校</v>
      </c>
    </row>
    <row r="3271" spans="1:8">
      <c r="A3271" s="4">
        <v>2</v>
      </c>
      <c r="B3271" s="7">
        <v>1</v>
      </c>
      <c r="C3271" s="7" t="str">
        <f t="shared" si="102"/>
        <v>高等学校</v>
      </c>
      <c r="D3271" s="7" t="s">
        <v>5304</v>
      </c>
      <c r="E3271" s="8" t="s">
        <v>5305</v>
      </c>
      <c r="F3271" s="4" t="str">
        <f>IFERROR(IF(VALUE(LEFT($E3271,5))&gt;50000,"",_xlfn.XLOOKUP(IF(VALUE(LEFT($E3271,2))&gt;9,VALUE(LEFT($E3271,2)),"0"&amp;VALUE(LEFT($E3271,2))),Sheet1!$E:$E,Sheet1!$F:$F)),"")</f>
        <v>愛知県</v>
      </c>
      <c r="G3271" s="4" t="str">
        <f t="shared" si="103"/>
        <v>公立</v>
      </c>
      <c r="H3271" s="7" t="str">
        <f>IF($D3271="上記以外の高等学校等",_xlfn.XLOOKUP(IF(VALUE(LEFT($E3271,2))&gt;10,VALUE(LEFT($E3271,2)),"0"&amp;VALUE(LEFT($E3271,2))),Sheet1!$E:$E,Sheet1!$F:$F)&amp;"所在の"&amp;$D3271,IF(OR($B3271=1,$B3271=2),$D3271&amp;$C3271,IF($B3271=3,$D3271&amp;"学校",IF($B3271=6,_xlfn.TEXTBEFORE($D3271,"高専")&amp;$C3271,IF($B3271=8,$C3271&amp;"（"&amp;$D3271&amp;"）",IF($B3271=9,$D3271,""))))))</f>
        <v>古知野高等学校</v>
      </c>
    </row>
    <row r="3272" spans="1:8">
      <c r="A3272" s="4">
        <v>2</v>
      </c>
      <c r="B3272" s="7">
        <v>1</v>
      </c>
      <c r="C3272" s="7" t="str">
        <f t="shared" si="102"/>
        <v>高等学校</v>
      </c>
      <c r="D3272" s="7" t="s">
        <v>5302</v>
      </c>
      <c r="E3272" s="8" t="s">
        <v>5303</v>
      </c>
      <c r="F3272" s="4" t="str">
        <f>IFERROR(IF(VALUE(LEFT($E3272,5))&gt;50000,"",_xlfn.XLOOKUP(IF(VALUE(LEFT($E3272,2))&gt;9,VALUE(LEFT($E3272,2)),"0"&amp;VALUE(LEFT($E3272,2))),Sheet1!$E:$E,Sheet1!$F:$F)),"")</f>
        <v>愛知県</v>
      </c>
      <c r="G3272" s="4" t="str">
        <f t="shared" si="103"/>
        <v>公立</v>
      </c>
      <c r="H3272" s="7" t="str">
        <f>IF($D3272="上記以外の高等学校等",_xlfn.XLOOKUP(IF(VALUE(LEFT($E3272,2))&gt;10,VALUE(LEFT($E3272,2)),"0"&amp;VALUE(LEFT($E3272,2))),Sheet1!$E:$E,Sheet1!$F:$F)&amp;"所在の"&amp;$D3272,IF(OR($B3272=1,$B3272=2),$D3272&amp;$C3272,IF($B3272=3,$D3272&amp;"学校",IF($B3272=6,_xlfn.TEXTBEFORE($D3272,"高専")&amp;$C3272,IF($B3272=8,$C3272&amp;"（"&amp;$D3272&amp;"）",IF($B3272=9,$D3272,""))))))</f>
        <v>小牧高等学校</v>
      </c>
    </row>
    <row r="3273" spans="1:8">
      <c r="A3273" s="4">
        <v>2</v>
      </c>
      <c r="B3273" s="7">
        <v>1</v>
      </c>
      <c r="C3273" s="7" t="str">
        <f t="shared" si="102"/>
        <v>高等学校</v>
      </c>
      <c r="D3273" s="7" t="s">
        <v>5300</v>
      </c>
      <c r="E3273" s="8" t="s">
        <v>5301</v>
      </c>
      <c r="F3273" s="4" t="str">
        <f>IFERROR(IF(VALUE(LEFT($E3273,5))&gt;50000,"",_xlfn.XLOOKUP(IF(VALUE(LEFT($E3273,2))&gt;9,VALUE(LEFT($E3273,2)),"0"&amp;VALUE(LEFT($E3273,2))),Sheet1!$E:$E,Sheet1!$F:$F)),"")</f>
        <v>愛知県</v>
      </c>
      <c r="G3273" s="4" t="str">
        <f t="shared" si="103"/>
        <v>公立</v>
      </c>
      <c r="H3273" s="7" t="str">
        <f>IF($D3273="上記以外の高等学校等",_xlfn.XLOOKUP(IF(VALUE(LEFT($E3273,2))&gt;10,VALUE(LEFT($E3273,2)),"0"&amp;VALUE(LEFT($E3273,2))),Sheet1!$E:$E,Sheet1!$F:$F)&amp;"所在の"&amp;$D3273,IF(OR($B3273=1,$B3273=2),$D3273&amp;$C3273,IF($B3273=3,$D3273&amp;"学校",IF($B3273=6,_xlfn.TEXTBEFORE($D3273,"高専")&amp;$C3273,IF($B3273=8,$C3273&amp;"（"&amp;$D3273&amp;"）",IF($B3273=9,$D3273,""))))))</f>
        <v>小牧工科高等学校</v>
      </c>
    </row>
    <row r="3274" spans="1:8">
      <c r="A3274" s="4">
        <v>2</v>
      </c>
      <c r="B3274" s="7">
        <v>1</v>
      </c>
      <c r="C3274" s="7" t="str">
        <f t="shared" si="102"/>
        <v>高等学校</v>
      </c>
      <c r="D3274" s="7" t="s">
        <v>5298</v>
      </c>
      <c r="E3274" s="8" t="s">
        <v>5299</v>
      </c>
      <c r="F3274" s="4" t="str">
        <f>IFERROR(IF(VALUE(LEFT($E3274,5))&gt;50000,"",_xlfn.XLOOKUP(IF(VALUE(LEFT($E3274,2))&gt;9,VALUE(LEFT($E3274,2)),"0"&amp;VALUE(LEFT($E3274,2))),Sheet1!$E:$E,Sheet1!$F:$F)),"")</f>
        <v>愛知県</v>
      </c>
      <c r="G3274" s="4" t="str">
        <f t="shared" si="103"/>
        <v>公立</v>
      </c>
      <c r="H3274" s="7" t="str">
        <f>IF($D3274="上記以外の高等学校等",_xlfn.XLOOKUP(IF(VALUE(LEFT($E3274,2))&gt;10,VALUE(LEFT($E3274,2)),"0"&amp;VALUE(LEFT($E3274,2))),Sheet1!$E:$E,Sheet1!$F:$F)&amp;"所在の"&amp;$D3274,IF(OR($B3274=1,$B3274=2),$D3274&amp;$C3274,IF($B3274=3,$D3274&amp;"学校",IF($B3274=6,_xlfn.TEXTBEFORE($D3274,"高専")&amp;$C3274,IF($B3274=8,$C3274&amp;"（"&amp;$D3274&amp;"）",IF($B3274=9,$D3274,""))))))</f>
        <v>岩倉総合高等学校</v>
      </c>
    </row>
    <row r="3275" spans="1:8">
      <c r="A3275" s="4">
        <v>2</v>
      </c>
      <c r="B3275" s="7">
        <v>1</v>
      </c>
      <c r="C3275" s="7" t="str">
        <f t="shared" si="102"/>
        <v>高等学校</v>
      </c>
      <c r="D3275" s="7" t="s">
        <v>5296</v>
      </c>
      <c r="E3275" s="8" t="s">
        <v>5297</v>
      </c>
      <c r="F3275" s="4" t="str">
        <f>IFERROR(IF(VALUE(LEFT($E3275,5))&gt;50000,"",_xlfn.XLOOKUP(IF(VALUE(LEFT($E3275,2))&gt;9,VALUE(LEFT($E3275,2)),"0"&amp;VALUE(LEFT($E3275,2))),Sheet1!$E:$E,Sheet1!$F:$F)),"")</f>
        <v>愛知県</v>
      </c>
      <c r="G3275" s="4" t="str">
        <f t="shared" si="103"/>
        <v>公立</v>
      </c>
      <c r="H3275" s="7" t="str">
        <f>IF($D3275="上記以外の高等学校等",_xlfn.XLOOKUP(IF(VALUE(LEFT($E3275,2))&gt;10,VALUE(LEFT($E3275,2)),"0"&amp;VALUE(LEFT($E3275,2))),Sheet1!$E:$E,Sheet1!$F:$F)&amp;"所在の"&amp;$D3275,IF(OR($B3275=1,$B3275=2),$D3275&amp;$C3275,IF($B3275=3,$D3275&amp;"学校",IF($B3275=6,_xlfn.TEXTBEFORE($D3275,"高専")&amp;$C3275,IF($B3275=8,$C3275&amp;"（"&amp;$D3275&amp;"）",IF($B3275=9,$D3275,""))))))</f>
        <v>丹羽高等学校</v>
      </c>
    </row>
    <row r="3276" spans="1:8">
      <c r="A3276" s="4">
        <v>2</v>
      </c>
      <c r="B3276" s="7">
        <v>1</v>
      </c>
      <c r="C3276" s="7" t="str">
        <f t="shared" si="102"/>
        <v>高等学校</v>
      </c>
      <c r="D3276" s="7" t="s">
        <v>5294</v>
      </c>
      <c r="E3276" s="8" t="s">
        <v>5295</v>
      </c>
      <c r="F3276" s="4" t="str">
        <f>IFERROR(IF(VALUE(LEFT($E3276,5))&gt;50000,"",_xlfn.XLOOKUP(IF(VALUE(LEFT($E3276,2))&gt;9,VALUE(LEFT($E3276,2)),"0"&amp;VALUE(LEFT($E3276,2))),Sheet1!$E:$E,Sheet1!$F:$F)),"")</f>
        <v>愛知県</v>
      </c>
      <c r="G3276" s="4" t="str">
        <f t="shared" si="103"/>
        <v>公立</v>
      </c>
      <c r="H3276" s="7" t="str">
        <f>IF($D3276="上記以外の高等学校等",_xlfn.XLOOKUP(IF(VALUE(LEFT($E3276,2))&gt;10,VALUE(LEFT($E3276,2)),"0"&amp;VALUE(LEFT($E3276,2))),Sheet1!$E:$E,Sheet1!$F:$F)&amp;"所在の"&amp;$D3276,IF(OR($B3276=1,$B3276=2),$D3276&amp;$C3276,IF($B3276=3,$D3276&amp;"学校",IF($B3276=6,_xlfn.TEXTBEFORE($D3276,"高専")&amp;$C3276,IF($B3276=8,$C3276&amp;"（"&amp;$D3276&amp;"）",IF($B3276=9,$D3276,""))))))</f>
        <v>一宮高等学校</v>
      </c>
    </row>
    <row r="3277" spans="1:8">
      <c r="A3277" s="4">
        <v>2</v>
      </c>
      <c r="B3277" s="7">
        <v>1</v>
      </c>
      <c r="C3277" s="7" t="str">
        <f t="shared" si="102"/>
        <v>高等学校</v>
      </c>
      <c r="D3277" s="7" t="s">
        <v>5292</v>
      </c>
      <c r="E3277" s="8" t="s">
        <v>5293</v>
      </c>
      <c r="F3277" s="4" t="str">
        <f>IFERROR(IF(VALUE(LEFT($E3277,5))&gt;50000,"",_xlfn.XLOOKUP(IF(VALUE(LEFT($E3277,2))&gt;9,VALUE(LEFT($E3277,2)),"0"&amp;VALUE(LEFT($E3277,2))),Sheet1!$E:$E,Sheet1!$F:$F)),"")</f>
        <v>愛知県</v>
      </c>
      <c r="G3277" s="4" t="str">
        <f t="shared" si="103"/>
        <v>公立</v>
      </c>
      <c r="H3277" s="7" t="str">
        <f>IF($D3277="上記以外の高等学校等",_xlfn.XLOOKUP(IF(VALUE(LEFT($E3277,2))&gt;10,VALUE(LEFT($E3277,2)),"0"&amp;VALUE(LEFT($E3277,2))),Sheet1!$E:$E,Sheet1!$F:$F)&amp;"所在の"&amp;$D3277,IF(OR($B3277=1,$B3277=2),$D3277&amp;$C3277,IF($B3277=3,$D3277&amp;"学校",IF($B3277=6,_xlfn.TEXTBEFORE($D3277,"高専")&amp;$C3277,IF($B3277=8,$C3277&amp;"（"&amp;$D3277&amp;"）",IF($B3277=9,$D3277,""))))))</f>
        <v>一宮西高等学校</v>
      </c>
    </row>
    <row r="3278" spans="1:8">
      <c r="A3278" s="4">
        <v>2</v>
      </c>
      <c r="B3278" s="7">
        <v>1</v>
      </c>
      <c r="C3278" s="7" t="str">
        <f t="shared" si="102"/>
        <v>高等学校</v>
      </c>
      <c r="D3278" s="7" t="s">
        <v>5290</v>
      </c>
      <c r="E3278" s="8" t="s">
        <v>5291</v>
      </c>
      <c r="F3278" s="4" t="str">
        <f>IFERROR(IF(VALUE(LEFT($E3278,5))&gt;50000,"",_xlfn.XLOOKUP(IF(VALUE(LEFT($E3278,2))&gt;9,VALUE(LEFT($E3278,2)),"0"&amp;VALUE(LEFT($E3278,2))),Sheet1!$E:$E,Sheet1!$F:$F)),"")</f>
        <v>愛知県</v>
      </c>
      <c r="G3278" s="4" t="str">
        <f t="shared" si="103"/>
        <v>公立</v>
      </c>
      <c r="H3278" s="7" t="str">
        <f>IF($D3278="上記以外の高等学校等",_xlfn.XLOOKUP(IF(VALUE(LEFT($E3278,2))&gt;10,VALUE(LEFT($E3278,2)),"0"&amp;VALUE(LEFT($E3278,2))),Sheet1!$E:$E,Sheet1!$F:$F)&amp;"所在の"&amp;$D3278,IF(OR($B3278=1,$B3278=2),$D3278&amp;$C3278,IF($B3278=3,$D3278&amp;"学校",IF($B3278=6,_xlfn.TEXTBEFORE($D3278,"高専")&amp;$C3278,IF($B3278=8,$C3278&amp;"（"&amp;$D3278&amp;"）",IF($B3278=9,$D3278,""))))))</f>
        <v>一宮北高等学校</v>
      </c>
    </row>
    <row r="3279" spans="1:8">
      <c r="A3279" s="4">
        <v>2</v>
      </c>
      <c r="B3279" s="7">
        <v>1</v>
      </c>
      <c r="C3279" s="7" t="str">
        <f t="shared" si="102"/>
        <v>高等学校</v>
      </c>
      <c r="D3279" s="7" t="s">
        <v>5288</v>
      </c>
      <c r="E3279" s="8" t="s">
        <v>5289</v>
      </c>
      <c r="F3279" s="4" t="str">
        <f>IFERROR(IF(VALUE(LEFT($E3279,5))&gt;50000,"",_xlfn.XLOOKUP(IF(VALUE(LEFT($E3279,2))&gt;9,VALUE(LEFT($E3279,2)),"0"&amp;VALUE(LEFT($E3279,2))),Sheet1!$E:$E,Sheet1!$F:$F)),"")</f>
        <v>愛知県</v>
      </c>
      <c r="G3279" s="4" t="str">
        <f t="shared" si="103"/>
        <v>公立</v>
      </c>
      <c r="H3279" s="7" t="str">
        <f>IF($D3279="上記以外の高等学校等",_xlfn.XLOOKUP(IF(VALUE(LEFT($E3279,2))&gt;10,VALUE(LEFT($E3279,2)),"0"&amp;VALUE(LEFT($E3279,2))),Sheet1!$E:$E,Sheet1!$F:$F)&amp;"所在の"&amp;$D3279,IF(OR($B3279=1,$B3279=2),$D3279&amp;$C3279,IF($B3279=3,$D3279&amp;"学校",IF($B3279=6,_xlfn.TEXTBEFORE($D3279,"高専")&amp;$C3279,IF($B3279=8,$C3279&amp;"（"&amp;$D3279&amp;"）",IF($B3279=9,$D3279,""))))))</f>
        <v>一宮工科高等学校</v>
      </c>
    </row>
    <row r="3280" spans="1:8">
      <c r="A3280" s="4">
        <v>2</v>
      </c>
      <c r="B3280" s="7">
        <v>1</v>
      </c>
      <c r="C3280" s="7" t="str">
        <f t="shared" si="102"/>
        <v>高等学校</v>
      </c>
      <c r="D3280" s="7" t="s">
        <v>5286</v>
      </c>
      <c r="E3280" s="8" t="s">
        <v>5287</v>
      </c>
      <c r="F3280" s="4" t="str">
        <f>IFERROR(IF(VALUE(LEFT($E3280,5))&gt;50000,"",_xlfn.XLOOKUP(IF(VALUE(LEFT($E3280,2))&gt;9,VALUE(LEFT($E3280,2)),"0"&amp;VALUE(LEFT($E3280,2))),Sheet1!$E:$E,Sheet1!$F:$F)),"")</f>
        <v>愛知県</v>
      </c>
      <c r="G3280" s="4" t="str">
        <f t="shared" si="103"/>
        <v>公立</v>
      </c>
      <c r="H3280" s="7" t="str">
        <f>IF($D3280="上記以外の高等学校等",_xlfn.XLOOKUP(IF(VALUE(LEFT($E3280,2))&gt;10,VALUE(LEFT($E3280,2)),"0"&amp;VALUE(LEFT($E3280,2))),Sheet1!$E:$E,Sheet1!$F:$F)&amp;"所在の"&amp;$D3280,IF(OR($B3280=1,$B3280=2),$D3280&amp;$C3280,IF($B3280=3,$D3280&amp;"学校",IF($B3280=6,_xlfn.TEXTBEFORE($D3280,"高専")&amp;$C3280,IF($B3280=8,$C3280&amp;"（"&amp;$D3280&amp;"）",IF($B3280=9,$D3280,""))))))</f>
        <v>一宮商業高等学校</v>
      </c>
    </row>
    <row r="3281" spans="1:8">
      <c r="A3281" s="4">
        <v>2</v>
      </c>
      <c r="B3281" s="7">
        <v>1</v>
      </c>
      <c r="C3281" s="7" t="str">
        <f t="shared" si="102"/>
        <v>高等学校</v>
      </c>
      <c r="D3281" s="7" t="s">
        <v>5284</v>
      </c>
      <c r="E3281" s="8" t="s">
        <v>5285</v>
      </c>
      <c r="F3281" s="4" t="str">
        <f>IFERROR(IF(VALUE(LEFT($E3281,5))&gt;50000,"",_xlfn.XLOOKUP(IF(VALUE(LEFT($E3281,2))&gt;9,VALUE(LEFT($E3281,2)),"0"&amp;VALUE(LEFT($E3281,2))),Sheet1!$E:$E,Sheet1!$F:$F)),"")</f>
        <v>愛知県</v>
      </c>
      <c r="G3281" s="4" t="str">
        <f t="shared" si="103"/>
        <v>公立</v>
      </c>
      <c r="H3281" s="7" t="str">
        <f>IF($D3281="上記以外の高等学校等",_xlfn.XLOOKUP(IF(VALUE(LEFT($E3281,2))&gt;10,VALUE(LEFT($E3281,2)),"0"&amp;VALUE(LEFT($E3281,2))),Sheet1!$E:$E,Sheet1!$F:$F)&amp;"所在の"&amp;$D3281,IF(OR($B3281=1,$B3281=2),$D3281&amp;$C3281,IF($B3281=3,$D3281&amp;"学校",IF($B3281=6,_xlfn.TEXTBEFORE($D3281,"高専")&amp;$C3281,IF($B3281=8,$C3281&amp;"（"&amp;$D3281&amp;"）",IF($B3281=9,$D3281,""))))))</f>
        <v>木曽川高等学校</v>
      </c>
    </row>
    <row r="3282" spans="1:8">
      <c r="A3282" s="4">
        <v>2</v>
      </c>
      <c r="B3282" s="7">
        <v>1</v>
      </c>
      <c r="C3282" s="7" t="str">
        <f t="shared" si="102"/>
        <v>高等学校</v>
      </c>
      <c r="D3282" s="7" t="s">
        <v>5282</v>
      </c>
      <c r="E3282" s="8" t="s">
        <v>5283</v>
      </c>
      <c r="F3282" s="4" t="str">
        <f>IFERROR(IF(VALUE(LEFT($E3282,5))&gt;50000,"",_xlfn.XLOOKUP(IF(VALUE(LEFT($E3282,2))&gt;9,VALUE(LEFT($E3282,2)),"0"&amp;VALUE(LEFT($E3282,2))),Sheet1!$E:$E,Sheet1!$F:$F)),"")</f>
        <v>愛知県</v>
      </c>
      <c r="G3282" s="4" t="str">
        <f t="shared" si="103"/>
        <v>公立</v>
      </c>
      <c r="H3282" s="7" t="str">
        <f>IF($D3282="上記以外の高等学校等",_xlfn.XLOOKUP(IF(VALUE(LEFT($E3282,2))&gt;10,VALUE(LEFT($E3282,2)),"0"&amp;VALUE(LEFT($E3282,2))),Sheet1!$E:$E,Sheet1!$F:$F)&amp;"所在の"&amp;$D3282,IF(OR($B3282=1,$B3282=2),$D3282&amp;$C3282,IF($B3282=3,$D3282&amp;"学校",IF($B3282=6,_xlfn.TEXTBEFORE($D3282,"高専")&amp;$C3282,IF($B3282=8,$C3282&amp;"（"&amp;$D3282&amp;"）",IF($B3282=9,$D3282,""))))))</f>
        <v>一宮起工科高等学校</v>
      </c>
    </row>
    <row r="3283" spans="1:8">
      <c r="A3283" s="4">
        <v>2</v>
      </c>
      <c r="B3283" s="7">
        <v>1</v>
      </c>
      <c r="C3283" s="7" t="str">
        <f t="shared" si="102"/>
        <v>高等学校</v>
      </c>
      <c r="D3283" s="7" t="s">
        <v>5280</v>
      </c>
      <c r="E3283" s="8" t="s">
        <v>5281</v>
      </c>
      <c r="F3283" s="4" t="str">
        <f>IFERROR(IF(VALUE(LEFT($E3283,5))&gt;50000,"",_xlfn.XLOOKUP(IF(VALUE(LEFT($E3283,2))&gt;9,VALUE(LEFT($E3283,2)),"0"&amp;VALUE(LEFT($E3283,2))),Sheet1!$E:$E,Sheet1!$F:$F)),"")</f>
        <v>愛知県</v>
      </c>
      <c r="G3283" s="4" t="str">
        <f t="shared" si="103"/>
        <v>公立</v>
      </c>
      <c r="H3283" s="7" t="str">
        <f>IF($D3283="上記以外の高等学校等",_xlfn.XLOOKUP(IF(VALUE(LEFT($E3283,2))&gt;10,VALUE(LEFT($E3283,2)),"0"&amp;VALUE(LEFT($E3283,2))),Sheet1!$E:$E,Sheet1!$F:$F)&amp;"所在の"&amp;$D3283,IF(OR($B3283=1,$B3283=2),$D3283&amp;$C3283,IF($B3283=3,$D3283&amp;"学校",IF($B3283=6,_xlfn.TEXTBEFORE($D3283,"高専")&amp;$C3283,IF($B3283=8,$C3283&amp;"（"&amp;$D3283&amp;"）",IF($B3283=9,$D3283,""))))))</f>
        <v>津島高等学校</v>
      </c>
    </row>
    <row r="3284" spans="1:8">
      <c r="A3284" s="4">
        <v>2</v>
      </c>
      <c r="B3284" s="7">
        <v>1</v>
      </c>
      <c r="C3284" s="7" t="str">
        <f t="shared" si="102"/>
        <v>高等学校</v>
      </c>
      <c r="D3284" s="7" t="s">
        <v>5278</v>
      </c>
      <c r="E3284" s="8" t="s">
        <v>5279</v>
      </c>
      <c r="F3284" s="4" t="str">
        <f>IFERROR(IF(VALUE(LEFT($E3284,5))&gt;50000,"",_xlfn.XLOOKUP(IF(VALUE(LEFT($E3284,2))&gt;9,VALUE(LEFT($E3284,2)),"0"&amp;VALUE(LEFT($E3284,2))),Sheet1!$E:$E,Sheet1!$F:$F)),"")</f>
        <v>愛知県</v>
      </c>
      <c r="G3284" s="4" t="str">
        <f t="shared" si="103"/>
        <v>公立</v>
      </c>
      <c r="H3284" s="7" t="str">
        <f>IF($D3284="上記以外の高等学校等",_xlfn.XLOOKUP(IF(VALUE(LEFT($E3284,2))&gt;10,VALUE(LEFT($E3284,2)),"0"&amp;VALUE(LEFT($E3284,2))),Sheet1!$E:$E,Sheet1!$F:$F)&amp;"所在の"&amp;$D3284,IF(OR($B3284=1,$B3284=2),$D3284&amp;$C3284,IF($B3284=3,$D3284&amp;"学校",IF($B3284=6,_xlfn.TEXTBEFORE($D3284,"高専")&amp;$C3284,IF($B3284=8,$C3284&amp;"（"&amp;$D3284&amp;"）",IF($B3284=9,$D3284,""))))))</f>
        <v>津島北高等学校</v>
      </c>
    </row>
    <row r="3285" spans="1:8">
      <c r="A3285" s="4">
        <v>2</v>
      </c>
      <c r="B3285" s="7">
        <v>1</v>
      </c>
      <c r="C3285" s="7" t="str">
        <f t="shared" si="102"/>
        <v>高等学校</v>
      </c>
      <c r="D3285" s="7" t="s">
        <v>5276</v>
      </c>
      <c r="E3285" s="8" t="s">
        <v>5277</v>
      </c>
      <c r="F3285" s="4" t="str">
        <f>IFERROR(IF(VALUE(LEFT($E3285,5))&gt;50000,"",_xlfn.XLOOKUP(IF(VALUE(LEFT($E3285,2))&gt;9,VALUE(LEFT($E3285,2)),"0"&amp;VALUE(LEFT($E3285,2))),Sheet1!$E:$E,Sheet1!$F:$F)),"")</f>
        <v>愛知県</v>
      </c>
      <c r="G3285" s="4" t="str">
        <f t="shared" si="103"/>
        <v>公立</v>
      </c>
      <c r="H3285" s="7" t="str">
        <f>IF($D3285="上記以外の高等学校等",_xlfn.XLOOKUP(IF(VALUE(LEFT($E3285,2))&gt;10,VALUE(LEFT($E3285,2)),"0"&amp;VALUE(LEFT($E3285,2))),Sheet1!$E:$E,Sheet1!$F:$F)&amp;"所在の"&amp;$D3285,IF(OR($B3285=1,$B3285=2),$D3285&amp;$C3285,IF($B3285=3,$D3285&amp;"学校",IF($B3285=6,_xlfn.TEXTBEFORE($D3285,"高専")&amp;$C3285,IF($B3285=8,$C3285&amp;"（"&amp;$D3285&amp;"）",IF($B3285=9,$D3285,""))))))</f>
        <v>佐屋高等学校</v>
      </c>
    </row>
    <row r="3286" spans="1:8">
      <c r="A3286" s="4">
        <v>2</v>
      </c>
      <c r="B3286" s="7">
        <v>1</v>
      </c>
      <c r="C3286" s="7" t="str">
        <f t="shared" si="102"/>
        <v>高等学校</v>
      </c>
      <c r="D3286" s="7" t="s">
        <v>5274</v>
      </c>
      <c r="E3286" s="8" t="s">
        <v>5275</v>
      </c>
      <c r="F3286" s="4" t="str">
        <f>IFERROR(IF(VALUE(LEFT($E3286,5))&gt;50000,"",_xlfn.XLOOKUP(IF(VALUE(LEFT($E3286,2))&gt;9,VALUE(LEFT($E3286,2)),"0"&amp;VALUE(LEFT($E3286,2))),Sheet1!$E:$E,Sheet1!$F:$F)),"")</f>
        <v>愛知県</v>
      </c>
      <c r="G3286" s="4" t="str">
        <f t="shared" si="103"/>
        <v>公立</v>
      </c>
      <c r="H3286" s="7" t="str">
        <f>IF($D3286="上記以外の高等学校等",_xlfn.XLOOKUP(IF(VALUE(LEFT($E3286,2))&gt;10,VALUE(LEFT($E3286,2)),"0"&amp;VALUE(LEFT($E3286,2))),Sheet1!$E:$E,Sheet1!$F:$F)&amp;"所在の"&amp;$D3286,IF(OR($B3286=1,$B3286=2),$D3286&amp;$C3286,IF($B3286=3,$D3286&amp;"学校",IF($B3286=6,_xlfn.TEXTBEFORE($D3286,"高専")&amp;$C3286,IF($B3286=8,$C3286&amp;"（"&amp;$D3286&amp;"）",IF($B3286=9,$D3286,""))))))</f>
        <v>五条高等学校</v>
      </c>
    </row>
    <row r="3287" spans="1:8">
      <c r="A3287" s="4">
        <v>2</v>
      </c>
      <c r="B3287" s="7">
        <v>1</v>
      </c>
      <c r="C3287" s="7" t="str">
        <f t="shared" si="102"/>
        <v>高等学校</v>
      </c>
      <c r="D3287" s="7" t="s">
        <v>5272</v>
      </c>
      <c r="E3287" s="8" t="s">
        <v>5273</v>
      </c>
      <c r="F3287" s="4" t="str">
        <f>IFERROR(IF(VALUE(LEFT($E3287,5))&gt;50000,"",_xlfn.XLOOKUP(IF(VALUE(LEFT($E3287,2))&gt;9,VALUE(LEFT($E3287,2)),"0"&amp;VALUE(LEFT($E3287,2))),Sheet1!$E:$E,Sheet1!$F:$F)),"")</f>
        <v>愛知県</v>
      </c>
      <c r="G3287" s="4" t="str">
        <f t="shared" si="103"/>
        <v>公立</v>
      </c>
      <c r="H3287" s="7" t="str">
        <f>IF($D3287="上記以外の高等学校等",_xlfn.XLOOKUP(IF(VALUE(LEFT($E3287,2))&gt;10,VALUE(LEFT($E3287,2)),"0"&amp;VALUE(LEFT($E3287,2))),Sheet1!$E:$E,Sheet1!$F:$F)&amp;"所在の"&amp;$D3287,IF(OR($B3287=1,$B3287=2),$D3287&amp;$C3287,IF($B3287=3,$D3287&amp;"学校",IF($B3287=6,_xlfn.TEXTBEFORE($D3287,"高専")&amp;$C3287,IF($B3287=8,$C3287&amp;"（"&amp;$D3287&amp;"）",IF($B3287=9,$D3287,""))))))</f>
        <v>愛西工科高等学校</v>
      </c>
    </row>
    <row r="3288" spans="1:8">
      <c r="A3288" s="4">
        <v>2</v>
      </c>
      <c r="B3288" s="7">
        <v>1</v>
      </c>
      <c r="C3288" s="7" t="str">
        <f t="shared" si="102"/>
        <v>高等学校</v>
      </c>
      <c r="D3288" s="7" t="s">
        <v>5270</v>
      </c>
      <c r="E3288" s="8" t="s">
        <v>5271</v>
      </c>
      <c r="F3288" s="4" t="str">
        <f>IFERROR(IF(VALUE(LEFT($E3288,5))&gt;50000,"",_xlfn.XLOOKUP(IF(VALUE(LEFT($E3288,2))&gt;9,VALUE(LEFT($E3288,2)),"0"&amp;VALUE(LEFT($E3288,2))),Sheet1!$E:$E,Sheet1!$F:$F)),"")</f>
        <v>愛知県</v>
      </c>
      <c r="G3288" s="4" t="str">
        <f t="shared" si="103"/>
        <v>公立</v>
      </c>
      <c r="H3288" s="7" t="str">
        <f>IF($D3288="上記以外の高等学校等",_xlfn.XLOOKUP(IF(VALUE(LEFT($E3288,2))&gt;10,VALUE(LEFT($E3288,2)),"0"&amp;VALUE(LEFT($E3288,2))),Sheet1!$E:$E,Sheet1!$F:$F)&amp;"所在の"&amp;$D3288,IF(OR($B3288=1,$B3288=2),$D3288&amp;$C3288,IF($B3288=3,$D3288&amp;"学校",IF($B3288=6,_xlfn.TEXTBEFORE($D3288,"高専")&amp;$C3288,IF($B3288=8,$C3288&amp;"（"&amp;$D3288&amp;"）",IF($B3288=9,$D3288,""))))))</f>
        <v>大府高等学校</v>
      </c>
    </row>
    <row r="3289" spans="1:8">
      <c r="A3289" s="4">
        <v>2</v>
      </c>
      <c r="B3289" s="7">
        <v>1</v>
      </c>
      <c r="C3289" s="7" t="str">
        <f t="shared" si="102"/>
        <v>高等学校</v>
      </c>
      <c r="D3289" s="7" t="s">
        <v>5268</v>
      </c>
      <c r="E3289" s="8" t="s">
        <v>5269</v>
      </c>
      <c r="F3289" s="4" t="str">
        <f>IFERROR(IF(VALUE(LEFT($E3289,5))&gt;50000,"",_xlfn.XLOOKUP(IF(VALUE(LEFT($E3289,2))&gt;9,VALUE(LEFT($E3289,2)),"0"&amp;VALUE(LEFT($E3289,2))),Sheet1!$E:$E,Sheet1!$F:$F)),"")</f>
        <v>愛知県</v>
      </c>
      <c r="G3289" s="4" t="str">
        <f t="shared" si="103"/>
        <v>公立</v>
      </c>
      <c r="H3289" s="7" t="str">
        <f>IF($D3289="上記以外の高等学校等",_xlfn.XLOOKUP(IF(VALUE(LEFT($E3289,2))&gt;10,VALUE(LEFT($E3289,2)),"0"&amp;VALUE(LEFT($E3289,2))),Sheet1!$E:$E,Sheet1!$F:$F)&amp;"所在の"&amp;$D3289,IF(OR($B3289=1,$B3289=2),$D3289&amp;$C3289,IF($B3289=3,$D3289&amp;"学校",IF($B3289=6,_xlfn.TEXTBEFORE($D3289,"高専")&amp;$C3289,IF($B3289=8,$C3289&amp;"（"&amp;$D3289&amp;"）",IF($B3289=9,$D3289,""))))))</f>
        <v>桃陵高等学校</v>
      </c>
    </row>
    <row r="3290" spans="1:8">
      <c r="A3290" s="4">
        <v>2</v>
      </c>
      <c r="B3290" s="7">
        <v>1</v>
      </c>
      <c r="C3290" s="7" t="str">
        <f t="shared" si="102"/>
        <v>高等学校</v>
      </c>
      <c r="D3290" s="7" t="s">
        <v>5266</v>
      </c>
      <c r="E3290" s="8" t="s">
        <v>5267</v>
      </c>
      <c r="F3290" s="4" t="str">
        <f>IFERROR(IF(VALUE(LEFT($E3290,5))&gt;50000,"",_xlfn.XLOOKUP(IF(VALUE(LEFT($E3290,2))&gt;9,VALUE(LEFT($E3290,2)),"0"&amp;VALUE(LEFT($E3290,2))),Sheet1!$E:$E,Sheet1!$F:$F)),"")</f>
        <v>愛知県</v>
      </c>
      <c r="G3290" s="4" t="str">
        <f t="shared" si="103"/>
        <v>公立</v>
      </c>
      <c r="H3290" s="7" t="str">
        <f>IF($D3290="上記以外の高等学校等",_xlfn.XLOOKUP(IF(VALUE(LEFT($E3290,2))&gt;10,VALUE(LEFT($E3290,2)),"0"&amp;VALUE(LEFT($E3290,2))),Sheet1!$E:$E,Sheet1!$F:$F)&amp;"所在の"&amp;$D3290,IF(OR($B3290=1,$B3290=2),$D3290&amp;$C3290,IF($B3290=3,$D3290&amp;"学校",IF($B3290=6,_xlfn.TEXTBEFORE($D3290,"高専")&amp;$C3290,IF($B3290=8,$C3290&amp;"（"&amp;$D3290&amp;"）",IF($B3290=9,$D3290,""))))))</f>
        <v>横須賀高等学校</v>
      </c>
    </row>
    <row r="3291" spans="1:8">
      <c r="A3291" s="4">
        <v>2</v>
      </c>
      <c r="B3291" s="7">
        <v>1</v>
      </c>
      <c r="C3291" s="7" t="str">
        <f t="shared" si="102"/>
        <v>高等学校</v>
      </c>
      <c r="D3291" s="7" t="s">
        <v>5264</v>
      </c>
      <c r="E3291" s="8" t="s">
        <v>5265</v>
      </c>
      <c r="F3291" s="4" t="str">
        <f>IFERROR(IF(VALUE(LEFT($E3291,5))&gt;50000,"",_xlfn.XLOOKUP(IF(VALUE(LEFT($E3291,2))&gt;9,VALUE(LEFT($E3291,2)),"0"&amp;VALUE(LEFT($E3291,2))),Sheet1!$E:$E,Sheet1!$F:$F)),"")</f>
        <v>愛知県</v>
      </c>
      <c r="G3291" s="4" t="str">
        <f t="shared" si="103"/>
        <v>公立</v>
      </c>
      <c r="H3291" s="7" t="str">
        <f>IF($D3291="上記以外の高等学校等",_xlfn.XLOOKUP(IF(VALUE(LEFT($E3291,2))&gt;10,VALUE(LEFT($E3291,2)),"0"&amp;VALUE(LEFT($E3291,2))),Sheet1!$E:$E,Sheet1!$F:$F)&amp;"所在の"&amp;$D3291,IF(OR($B3291=1,$B3291=2),$D3291&amp;$C3291,IF($B3291=3,$D3291&amp;"学校",IF($B3291=6,_xlfn.TEXTBEFORE($D3291,"高専")&amp;$C3291,IF($B3291=8,$C3291&amp;"（"&amp;$D3291&amp;"）",IF($B3291=9,$D3291,""))))))</f>
        <v>東海樟風高等学校</v>
      </c>
    </row>
    <row r="3292" spans="1:8">
      <c r="A3292" s="4">
        <v>2</v>
      </c>
      <c r="B3292" s="7">
        <v>1</v>
      </c>
      <c r="C3292" s="7" t="str">
        <f t="shared" si="102"/>
        <v>高等学校</v>
      </c>
      <c r="D3292" s="7" t="s">
        <v>5262</v>
      </c>
      <c r="E3292" s="8" t="s">
        <v>5263</v>
      </c>
      <c r="F3292" s="4" t="str">
        <f>IFERROR(IF(VALUE(LEFT($E3292,5))&gt;50000,"",_xlfn.XLOOKUP(IF(VALUE(LEFT($E3292,2))&gt;9,VALUE(LEFT($E3292,2)),"0"&amp;VALUE(LEFT($E3292,2))),Sheet1!$E:$E,Sheet1!$F:$F)),"")</f>
        <v>愛知県</v>
      </c>
      <c r="G3292" s="4" t="str">
        <f t="shared" si="103"/>
        <v>公立</v>
      </c>
      <c r="H3292" s="7" t="str">
        <f>IF($D3292="上記以外の高等学校等",_xlfn.XLOOKUP(IF(VALUE(LEFT($E3292,2))&gt;10,VALUE(LEFT($E3292,2)),"0"&amp;VALUE(LEFT($E3292,2))),Sheet1!$E:$E,Sheet1!$F:$F)&amp;"所在の"&amp;$D3292,IF(OR($B3292=1,$B3292=2),$D3292&amp;$C3292,IF($B3292=3,$D3292&amp;"学校",IF($B3292=6,_xlfn.TEXTBEFORE($D3292,"高専")&amp;$C3292,IF($B3292=8,$C3292&amp;"（"&amp;$D3292&amp;"）",IF($B3292=9,$D3292,""))))))</f>
        <v>内海高等学校</v>
      </c>
    </row>
    <row r="3293" spans="1:8">
      <c r="A3293" s="4">
        <v>2</v>
      </c>
      <c r="B3293" s="7">
        <v>1</v>
      </c>
      <c r="C3293" s="7" t="str">
        <f t="shared" si="102"/>
        <v>高等学校</v>
      </c>
      <c r="D3293" s="7" t="s">
        <v>5260</v>
      </c>
      <c r="E3293" s="8" t="s">
        <v>5261</v>
      </c>
      <c r="F3293" s="4" t="str">
        <f>IFERROR(IF(VALUE(LEFT($E3293,5))&gt;50000,"",_xlfn.XLOOKUP(IF(VALUE(LEFT($E3293,2))&gt;9,VALUE(LEFT($E3293,2)),"0"&amp;VALUE(LEFT($E3293,2))),Sheet1!$E:$E,Sheet1!$F:$F)),"")</f>
        <v>愛知県</v>
      </c>
      <c r="G3293" s="4" t="str">
        <f t="shared" si="103"/>
        <v>公立</v>
      </c>
      <c r="H3293" s="7" t="str">
        <f>IF($D3293="上記以外の高等学校等",_xlfn.XLOOKUP(IF(VALUE(LEFT($E3293,2))&gt;10,VALUE(LEFT($E3293,2)),"0"&amp;VALUE(LEFT($E3293,2))),Sheet1!$E:$E,Sheet1!$F:$F)&amp;"所在の"&amp;$D3293,IF(OR($B3293=1,$B3293=2),$D3293&amp;$C3293,IF($B3293=3,$D3293&amp;"学校",IF($B3293=6,_xlfn.TEXTBEFORE($D3293,"高専")&amp;$C3293,IF($B3293=8,$C3293&amp;"（"&amp;$D3293&amp;"）",IF($B3293=9,$D3293,""))))))</f>
        <v>半田高等学校</v>
      </c>
    </row>
    <row r="3294" spans="1:8">
      <c r="A3294" s="4">
        <v>2</v>
      </c>
      <c r="B3294" s="7">
        <v>1</v>
      </c>
      <c r="C3294" s="7" t="str">
        <f t="shared" si="102"/>
        <v>高等学校</v>
      </c>
      <c r="D3294" s="7" t="s">
        <v>5258</v>
      </c>
      <c r="E3294" s="8" t="s">
        <v>5259</v>
      </c>
      <c r="F3294" s="4" t="str">
        <f>IFERROR(IF(VALUE(LEFT($E3294,5))&gt;50000,"",_xlfn.XLOOKUP(IF(VALUE(LEFT($E3294,2))&gt;9,VALUE(LEFT($E3294,2)),"0"&amp;VALUE(LEFT($E3294,2))),Sheet1!$E:$E,Sheet1!$F:$F)),"")</f>
        <v>愛知県</v>
      </c>
      <c r="G3294" s="4" t="str">
        <f t="shared" si="103"/>
        <v>公立</v>
      </c>
      <c r="H3294" s="7" t="str">
        <f>IF($D3294="上記以外の高等学校等",_xlfn.XLOOKUP(IF(VALUE(LEFT($E3294,2))&gt;10,VALUE(LEFT($E3294,2)),"0"&amp;VALUE(LEFT($E3294,2))),Sheet1!$E:$E,Sheet1!$F:$F)&amp;"所在の"&amp;$D3294,IF(OR($B3294=1,$B3294=2),$D3294&amp;$C3294,IF($B3294=3,$D3294&amp;"学校",IF($B3294=6,_xlfn.TEXTBEFORE($D3294,"高専")&amp;$C3294,IF($B3294=8,$C3294&amp;"（"&amp;$D3294&amp;"）",IF($B3294=9,$D3294,""))))))</f>
        <v>半田農業高等学校</v>
      </c>
    </row>
    <row r="3295" spans="1:8">
      <c r="A3295" s="4">
        <v>2</v>
      </c>
      <c r="B3295" s="7">
        <v>1</v>
      </c>
      <c r="C3295" s="7" t="str">
        <f t="shared" si="102"/>
        <v>高等学校</v>
      </c>
      <c r="D3295" s="7" t="s">
        <v>5256</v>
      </c>
      <c r="E3295" s="8" t="s">
        <v>5257</v>
      </c>
      <c r="F3295" s="4" t="str">
        <f>IFERROR(IF(VALUE(LEFT($E3295,5))&gt;50000,"",_xlfn.XLOOKUP(IF(VALUE(LEFT($E3295,2))&gt;9,VALUE(LEFT($E3295,2)),"0"&amp;VALUE(LEFT($E3295,2))),Sheet1!$E:$E,Sheet1!$F:$F)),"")</f>
        <v>愛知県</v>
      </c>
      <c r="G3295" s="4" t="str">
        <f t="shared" si="103"/>
        <v>公立</v>
      </c>
      <c r="H3295" s="7" t="str">
        <f>IF($D3295="上記以外の高等学校等",_xlfn.XLOOKUP(IF(VALUE(LEFT($E3295,2))&gt;10,VALUE(LEFT($E3295,2)),"0"&amp;VALUE(LEFT($E3295,2))),Sheet1!$E:$E,Sheet1!$F:$F)&amp;"所在の"&amp;$D3295,IF(OR($B3295=1,$B3295=2),$D3295&amp;$C3295,IF($B3295=3,$D3295&amp;"学校",IF($B3295=6,_xlfn.TEXTBEFORE($D3295,"高専")&amp;$C3295,IF($B3295=8,$C3295&amp;"（"&amp;$D3295&amp;"）",IF($B3295=9,$D3295,""))))))</f>
        <v>半田工科高等学校</v>
      </c>
    </row>
    <row r="3296" spans="1:8">
      <c r="A3296" s="4">
        <v>2</v>
      </c>
      <c r="B3296" s="7">
        <v>1</v>
      </c>
      <c r="C3296" s="7" t="str">
        <f t="shared" si="102"/>
        <v>高等学校</v>
      </c>
      <c r="D3296" s="7" t="s">
        <v>5254</v>
      </c>
      <c r="E3296" s="8" t="s">
        <v>5255</v>
      </c>
      <c r="F3296" s="4" t="str">
        <f>IFERROR(IF(VALUE(LEFT($E3296,5))&gt;50000,"",_xlfn.XLOOKUP(IF(VALUE(LEFT($E3296,2))&gt;9,VALUE(LEFT($E3296,2)),"0"&amp;VALUE(LEFT($E3296,2))),Sheet1!$E:$E,Sheet1!$F:$F)),"")</f>
        <v>愛知県</v>
      </c>
      <c r="G3296" s="4" t="str">
        <f t="shared" si="103"/>
        <v>公立</v>
      </c>
      <c r="H3296" s="7" t="str">
        <f>IF($D3296="上記以外の高等学校等",_xlfn.XLOOKUP(IF(VALUE(LEFT($E3296,2))&gt;10,VALUE(LEFT($E3296,2)),"0"&amp;VALUE(LEFT($E3296,2))),Sheet1!$E:$E,Sheet1!$F:$F)&amp;"所在の"&amp;$D3296,IF(OR($B3296=1,$B3296=2),$D3296&amp;$C3296,IF($B3296=3,$D3296&amp;"学校",IF($B3296=6,_xlfn.TEXTBEFORE($D3296,"高専")&amp;$C3296,IF($B3296=8,$C3296&amp;"（"&amp;$D3296&amp;"）",IF($B3296=9,$D3296,""))))))</f>
        <v>半田商業高等学校</v>
      </c>
    </row>
    <row r="3297" spans="1:8">
      <c r="A3297" s="4">
        <v>2</v>
      </c>
      <c r="B3297" s="7">
        <v>1</v>
      </c>
      <c r="C3297" s="7" t="str">
        <f t="shared" si="102"/>
        <v>高等学校</v>
      </c>
      <c r="D3297" s="7" t="s">
        <v>5252</v>
      </c>
      <c r="E3297" s="8" t="s">
        <v>5253</v>
      </c>
      <c r="F3297" s="4" t="str">
        <f>IFERROR(IF(VALUE(LEFT($E3297,5))&gt;50000,"",_xlfn.XLOOKUP(IF(VALUE(LEFT($E3297,2))&gt;9,VALUE(LEFT($E3297,2)),"0"&amp;VALUE(LEFT($E3297,2))),Sheet1!$E:$E,Sheet1!$F:$F)),"")</f>
        <v>愛知県</v>
      </c>
      <c r="G3297" s="4" t="str">
        <f t="shared" si="103"/>
        <v>公立</v>
      </c>
      <c r="H3297" s="7" t="str">
        <f>IF($D3297="上記以外の高等学校等",_xlfn.XLOOKUP(IF(VALUE(LEFT($E3297,2))&gt;10,VALUE(LEFT($E3297,2)),"0"&amp;VALUE(LEFT($E3297,2))),Sheet1!$E:$E,Sheet1!$F:$F)&amp;"所在の"&amp;$D3297,IF(OR($B3297=1,$B3297=2),$D3297&amp;$C3297,IF($B3297=3,$D3297&amp;"学校",IF($B3297=6,_xlfn.TEXTBEFORE($D3297,"高専")&amp;$C3297,IF($B3297=8,$C3297&amp;"（"&amp;$D3297&amp;"）",IF($B3297=9,$D3297,""))))))</f>
        <v>東浦高等学校</v>
      </c>
    </row>
    <row r="3298" spans="1:8">
      <c r="A3298" s="4">
        <v>2</v>
      </c>
      <c r="B3298" s="7">
        <v>1</v>
      </c>
      <c r="C3298" s="7" t="str">
        <f t="shared" si="102"/>
        <v>高等学校</v>
      </c>
      <c r="D3298" s="7" t="s">
        <v>5250</v>
      </c>
      <c r="E3298" s="8" t="s">
        <v>5251</v>
      </c>
      <c r="F3298" s="4" t="str">
        <f>IFERROR(IF(VALUE(LEFT($E3298,5))&gt;50000,"",_xlfn.XLOOKUP(IF(VALUE(LEFT($E3298,2))&gt;9,VALUE(LEFT($E3298,2)),"0"&amp;VALUE(LEFT($E3298,2))),Sheet1!$E:$E,Sheet1!$F:$F)),"")</f>
        <v>愛知県</v>
      </c>
      <c r="G3298" s="4" t="str">
        <f t="shared" si="103"/>
        <v>公立</v>
      </c>
      <c r="H3298" s="7" t="str">
        <f>IF($D3298="上記以外の高等学校等",_xlfn.XLOOKUP(IF(VALUE(LEFT($E3298,2))&gt;10,VALUE(LEFT($E3298,2)),"0"&amp;VALUE(LEFT($E3298,2))),Sheet1!$E:$E,Sheet1!$F:$F)&amp;"所在の"&amp;$D3298,IF(OR($B3298=1,$B3298=2),$D3298&amp;$C3298,IF($B3298=3,$D3298&amp;"学校",IF($B3298=6,_xlfn.TEXTBEFORE($D3298,"高専")&amp;$C3298,IF($B3298=8,$C3298&amp;"（"&amp;$D3298&amp;"）",IF($B3298=9,$D3298,""))))))</f>
        <v>武豊高等学校</v>
      </c>
    </row>
    <row r="3299" spans="1:8">
      <c r="A3299" s="4">
        <v>2</v>
      </c>
      <c r="B3299" s="7">
        <v>1</v>
      </c>
      <c r="C3299" s="7" t="str">
        <f t="shared" si="102"/>
        <v>高等学校</v>
      </c>
      <c r="D3299" s="7" t="s">
        <v>5248</v>
      </c>
      <c r="E3299" s="8" t="s">
        <v>5249</v>
      </c>
      <c r="F3299" s="4" t="str">
        <f>IFERROR(IF(VALUE(LEFT($E3299,5))&gt;50000,"",_xlfn.XLOOKUP(IF(VALUE(LEFT($E3299,2))&gt;9,VALUE(LEFT($E3299,2)),"0"&amp;VALUE(LEFT($E3299,2))),Sheet1!$E:$E,Sheet1!$F:$F)),"")</f>
        <v>愛知県</v>
      </c>
      <c r="G3299" s="4" t="str">
        <f t="shared" si="103"/>
        <v>公立</v>
      </c>
      <c r="H3299" s="7" t="str">
        <f>IF($D3299="上記以外の高等学校等",_xlfn.XLOOKUP(IF(VALUE(LEFT($E3299,2))&gt;10,VALUE(LEFT($E3299,2)),"0"&amp;VALUE(LEFT($E3299,2))),Sheet1!$E:$E,Sheet1!$F:$F)&amp;"所在の"&amp;$D3299,IF(OR($B3299=1,$B3299=2),$D3299&amp;$C3299,IF($B3299=3,$D3299&amp;"学校",IF($B3299=6,_xlfn.TEXTBEFORE($D3299,"高専")&amp;$C3299,IF($B3299=8,$C3299&amp;"（"&amp;$D3299&amp;"）",IF($B3299=9,$D3299,""))))))</f>
        <v>碧南高等学校</v>
      </c>
    </row>
    <row r="3300" spans="1:8">
      <c r="A3300" s="4">
        <v>2</v>
      </c>
      <c r="B3300" s="7">
        <v>1</v>
      </c>
      <c r="C3300" s="7" t="str">
        <f t="shared" si="102"/>
        <v>高等学校</v>
      </c>
      <c r="D3300" s="7" t="s">
        <v>5246</v>
      </c>
      <c r="E3300" s="8" t="s">
        <v>5247</v>
      </c>
      <c r="F3300" s="4" t="str">
        <f>IFERROR(IF(VALUE(LEFT($E3300,5))&gt;50000,"",_xlfn.XLOOKUP(IF(VALUE(LEFT($E3300,2))&gt;9,VALUE(LEFT($E3300,2)),"0"&amp;VALUE(LEFT($E3300,2))),Sheet1!$E:$E,Sheet1!$F:$F)),"")</f>
        <v>愛知県</v>
      </c>
      <c r="G3300" s="4" t="str">
        <f t="shared" si="103"/>
        <v>公立</v>
      </c>
      <c r="H3300" s="7" t="str">
        <f>IF($D3300="上記以外の高等学校等",_xlfn.XLOOKUP(IF(VALUE(LEFT($E3300,2))&gt;10,VALUE(LEFT($E3300,2)),"0"&amp;VALUE(LEFT($E3300,2))),Sheet1!$E:$E,Sheet1!$F:$F)&amp;"所在の"&amp;$D3300,IF(OR($B3300=1,$B3300=2),$D3300&amp;$C3300,IF($B3300=3,$D3300&amp;"学校",IF($B3300=6,_xlfn.TEXTBEFORE($D3300,"高専")&amp;$C3300,IF($B3300=8,$C3300&amp;"（"&amp;$D3300&amp;"）",IF($B3300=9,$D3300,""))))))</f>
        <v>碧南工科高等学校</v>
      </c>
    </row>
    <row r="3301" spans="1:8">
      <c r="A3301" s="4">
        <v>2</v>
      </c>
      <c r="B3301" s="7">
        <v>1</v>
      </c>
      <c r="C3301" s="7" t="str">
        <f t="shared" si="102"/>
        <v>高等学校</v>
      </c>
      <c r="D3301" s="7" t="s">
        <v>5244</v>
      </c>
      <c r="E3301" s="8" t="s">
        <v>5245</v>
      </c>
      <c r="F3301" s="4" t="str">
        <f>IFERROR(IF(VALUE(LEFT($E3301,5))&gt;50000,"",_xlfn.XLOOKUP(IF(VALUE(LEFT($E3301,2))&gt;9,VALUE(LEFT($E3301,2)),"0"&amp;VALUE(LEFT($E3301,2))),Sheet1!$E:$E,Sheet1!$F:$F)),"")</f>
        <v>愛知県</v>
      </c>
      <c r="G3301" s="4" t="str">
        <f t="shared" si="103"/>
        <v>公立</v>
      </c>
      <c r="H3301" s="7" t="str">
        <f>IF($D3301="上記以外の高等学校等",_xlfn.XLOOKUP(IF(VALUE(LEFT($E3301,2))&gt;10,VALUE(LEFT($E3301,2)),"0"&amp;VALUE(LEFT($E3301,2))),Sheet1!$E:$E,Sheet1!$F:$F)&amp;"所在の"&amp;$D3301,IF(OR($B3301=1,$B3301=2),$D3301&amp;$C3301,IF($B3301=3,$D3301&amp;"学校",IF($B3301=6,_xlfn.TEXTBEFORE($D3301,"高専")&amp;$C3301,IF($B3301=8,$C3301&amp;"（"&amp;$D3301&amp;"）",IF($B3301=9,$D3301,""))))))</f>
        <v>高浜高等学校</v>
      </c>
    </row>
    <row r="3302" spans="1:8">
      <c r="A3302" s="4">
        <v>2</v>
      </c>
      <c r="B3302" s="7">
        <v>1</v>
      </c>
      <c r="C3302" s="7" t="str">
        <f t="shared" si="102"/>
        <v>高等学校</v>
      </c>
      <c r="D3302" s="7" t="s">
        <v>5242</v>
      </c>
      <c r="E3302" s="8" t="s">
        <v>5243</v>
      </c>
      <c r="F3302" s="4" t="str">
        <f>IFERROR(IF(VALUE(LEFT($E3302,5))&gt;50000,"",_xlfn.XLOOKUP(IF(VALUE(LEFT($E3302,2))&gt;9,VALUE(LEFT($E3302,2)),"0"&amp;VALUE(LEFT($E3302,2))),Sheet1!$E:$E,Sheet1!$F:$F)),"")</f>
        <v>愛知県</v>
      </c>
      <c r="G3302" s="4" t="str">
        <f t="shared" si="103"/>
        <v>公立</v>
      </c>
      <c r="H3302" s="7" t="str">
        <f>IF($D3302="上記以外の高等学校等",_xlfn.XLOOKUP(IF(VALUE(LEFT($E3302,2))&gt;10,VALUE(LEFT($E3302,2)),"0"&amp;VALUE(LEFT($E3302,2))),Sheet1!$E:$E,Sheet1!$F:$F)&amp;"所在の"&amp;$D3302,IF(OR($B3302=1,$B3302=2),$D3302&amp;$C3302,IF($B3302=3,$D3302&amp;"学校",IF($B3302=6,_xlfn.TEXTBEFORE($D3302,"高専")&amp;$C3302,IF($B3302=8,$C3302&amp;"（"&amp;$D3302&amp;"）",IF($B3302=9,$D3302,""))))))</f>
        <v>刈谷高等学校</v>
      </c>
    </row>
    <row r="3303" spans="1:8">
      <c r="A3303" s="4">
        <v>2</v>
      </c>
      <c r="B3303" s="7">
        <v>1</v>
      </c>
      <c r="C3303" s="7" t="str">
        <f t="shared" si="102"/>
        <v>高等学校</v>
      </c>
      <c r="D3303" s="7" t="s">
        <v>5240</v>
      </c>
      <c r="E3303" s="8" t="s">
        <v>5241</v>
      </c>
      <c r="F3303" s="4" t="str">
        <f>IFERROR(IF(VALUE(LEFT($E3303,5))&gt;50000,"",_xlfn.XLOOKUP(IF(VALUE(LEFT($E3303,2))&gt;9,VALUE(LEFT($E3303,2)),"0"&amp;VALUE(LEFT($E3303,2))),Sheet1!$E:$E,Sheet1!$F:$F)),"")</f>
        <v>愛知県</v>
      </c>
      <c r="G3303" s="4" t="str">
        <f t="shared" si="103"/>
        <v>公立</v>
      </c>
      <c r="H3303" s="7" t="str">
        <f>IF($D3303="上記以外の高等学校等",_xlfn.XLOOKUP(IF(VALUE(LEFT($E3303,2))&gt;10,VALUE(LEFT($E3303,2)),"0"&amp;VALUE(LEFT($E3303,2))),Sheet1!$E:$E,Sheet1!$F:$F)&amp;"所在の"&amp;$D3303,IF(OR($B3303=1,$B3303=2),$D3303&amp;$C3303,IF($B3303=3,$D3303&amp;"学校",IF($B3303=6,_xlfn.TEXTBEFORE($D3303,"高専")&amp;$C3303,IF($B3303=8,$C3303&amp;"（"&amp;$D3303&amp;"）",IF($B3303=9,$D3303,""))))))</f>
        <v>刈谷北高等学校</v>
      </c>
    </row>
    <row r="3304" spans="1:8">
      <c r="A3304" s="4">
        <v>2</v>
      </c>
      <c r="B3304" s="7">
        <v>1</v>
      </c>
      <c r="C3304" s="7" t="str">
        <f t="shared" si="102"/>
        <v>高等学校</v>
      </c>
      <c r="D3304" s="7" t="s">
        <v>5238</v>
      </c>
      <c r="E3304" s="8" t="s">
        <v>5239</v>
      </c>
      <c r="F3304" s="4" t="str">
        <f>IFERROR(IF(VALUE(LEFT($E3304,5))&gt;50000,"",_xlfn.XLOOKUP(IF(VALUE(LEFT($E3304,2))&gt;9,VALUE(LEFT($E3304,2)),"0"&amp;VALUE(LEFT($E3304,2))),Sheet1!$E:$E,Sheet1!$F:$F)),"")</f>
        <v>愛知県</v>
      </c>
      <c r="G3304" s="4" t="str">
        <f t="shared" si="103"/>
        <v>公立</v>
      </c>
      <c r="H3304" s="7" t="str">
        <f>IF($D3304="上記以外の高等学校等",_xlfn.XLOOKUP(IF(VALUE(LEFT($E3304,2))&gt;10,VALUE(LEFT($E3304,2)),"0"&amp;VALUE(LEFT($E3304,2))),Sheet1!$E:$E,Sheet1!$F:$F)&amp;"所在の"&amp;$D3304,IF(OR($B3304=1,$B3304=2),$D3304&amp;$C3304,IF($B3304=3,$D3304&amp;"学校",IF($B3304=6,_xlfn.TEXTBEFORE($D3304,"高専")&amp;$C3304,IF($B3304=8,$C3304&amp;"（"&amp;$D3304&amp;"）",IF($B3304=9,$D3304,""))))))</f>
        <v>刈谷工科高等学校</v>
      </c>
    </row>
    <row r="3305" spans="1:8">
      <c r="A3305" s="4">
        <v>2</v>
      </c>
      <c r="B3305" s="7">
        <v>1</v>
      </c>
      <c r="C3305" s="7" t="str">
        <f t="shared" si="102"/>
        <v>高等学校</v>
      </c>
      <c r="D3305" s="7" t="s">
        <v>5236</v>
      </c>
      <c r="E3305" s="8" t="s">
        <v>5237</v>
      </c>
      <c r="F3305" s="4" t="str">
        <f>IFERROR(IF(VALUE(LEFT($E3305,5))&gt;50000,"",_xlfn.XLOOKUP(IF(VALUE(LEFT($E3305,2))&gt;9,VALUE(LEFT($E3305,2)),"0"&amp;VALUE(LEFT($E3305,2))),Sheet1!$E:$E,Sheet1!$F:$F)),"")</f>
        <v>愛知県</v>
      </c>
      <c r="G3305" s="4" t="str">
        <f t="shared" si="103"/>
        <v>公立</v>
      </c>
      <c r="H3305" s="7" t="str">
        <f>IF($D3305="上記以外の高等学校等",_xlfn.XLOOKUP(IF(VALUE(LEFT($E3305,2))&gt;10,VALUE(LEFT($E3305,2)),"0"&amp;VALUE(LEFT($E3305,2))),Sheet1!$E:$E,Sheet1!$F:$F)&amp;"所在の"&amp;$D3305,IF(OR($B3305=1,$B3305=2),$D3305&amp;$C3305,IF($B3305=3,$D3305&amp;"学校",IF($B3305=6,_xlfn.TEXTBEFORE($D3305,"高専")&amp;$C3305,IF($B3305=8,$C3305&amp;"（"&amp;$D3305&amp;"）",IF($B3305=9,$D3305,""))))))</f>
        <v>刈谷東高等学校</v>
      </c>
    </row>
    <row r="3306" spans="1:8">
      <c r="A3306" s="4">
        <v>2</v>
      </c>
      <c r="B3306" s="7">
        <v>1</v>
      </c>
      <c r="C3306" s="7" t="str">
        <f t="shared" si="102"/>
        <v>高等学校</v>
      </c>
      <c r="D3306" s="7" t="s">
        <v>5234</v>
      </c>
      <c r="E3306" s="8" t="s">
        <v>5235</v>
      </c>
      <c r="F3306" s="4" t="str">
        <f>IFERROR(IF(VALUE(LEFT($E3306,5))&gt;50000,"",_xlfn.XLOOKUP(IF(VALUE(LEFT($E3306,2))&gt;9,VALUE(LEFT($E3306,2)),"0"&amp;VALUE(LEFT($E3306,2))),Sheet1!$E:$E,Sheet1!$F:$F)),"")</f>
        <v>愛知県</v>
      </c>
      <c r="G3306" s="4" t="str">
        <f t="shared" si="103"/>
        <v>公立</v>
      </c>
      <c r="H3306" s="7" t="str">
        <f>IF($D3306="上記以外の高等学校等",_xlfn.XLOOKUP(IF(VALUE(LEFT($E3306,2))&gt;10,VALUE(LEFT($E3306,2)),"0"&amp;VALUE(LEFT($E3306,2))),Sheet1!$E:$E,Sheet1!$F:$F)&amp;"所在の"&amp;$D3306,IF(OR($B3306=1,$B3306=2),$D3306&amp;$C3306,IF($B3306=3,$D3306&amp;"学校",IF($B3306=6,_xlfn.TEXTBEFORE($D3306,"高専")&amp;$C3306,IF($B3306=8,$C3306&amp;"（"&amp;$D3306&amp;"）",IF($B3306=9,$D3306,""))))))</f>
        <v>知立高等学校</v>
      </c>
    </row>
    <row r="3307" spans="1:8">
      <c r="A3307" s="4">
        <v>2</v>
      </c>
      <c r="B3307" s="7">
        <v>1</v>
      </c>
      <c r="C3307" s="7" t="str">
        <f t="shared" si="102"/>
        <v>高等学校</v>
      </c>
      <c r="D3307" s="7" t="s">
        <v>5232</v>
      </c>
      <c r="E3307" s="8" t="s">
        <v>5233</v>
      </c>
      <c r="F3307" s="4" t="str">
        <f>IFERROR(IF(VALUE(LEFT($E3307,5))&gt;50000,"",_xlfn.XLOOKUP(IF(VALUE(LEFT($E3307,2))&gt;9,VALUE(LEFT($E3307,2)),"0"&amp;VALUE(LEFT($E3307,2))),Sheet1!$E:$E,Sheet1!$F:$F)),"")</f>
        <v>愛知県</v>
      </c>
      <c r="G3307" s="4" t="str">
        <f t="shared" si="103"/>
        <v>公立</v>
      </c>
      <c r="H3307" s="7" t="str">
        <f>IF($D3307="上記以外の高等学校等",_xlfn.XLOOKUP(IF(VALUE(LEFT($E3307,2))&gt;10,VALUE(LEFT($E3307,2)),"0"&amp;VALUE(LEFT($E3307,2))),Sheet1!$E:$E,Sheet1!$F:$F)&amp;"所在の"&amp;$D3307,IF(OR($B3307=1,$B3307=2),$D3307&amp;$C3307,IF($B3307=3,$D3307&amp;"学校",IF($B3307=6,_xlfn.TEXTBEFORE($D3307,"高専")&amp;$C3307,IF($B3307=8,$C3307&amp;"（"&amp;$D3307&amp;"）",IF($B3307=9,$D3307,""))))))</f>
        <v>安城高等学校</v>
      </c>
    </row>
    <row r="3308" spans="1:8">
      <c r="A3308" s="4">
        <v>2</v>
      </c>
      <c r="B3308" s="7">
        <v>1</v>
      </c>
      <c r="C3308" s="7" t="str">
        <f t="shared" si="102"/>
        <v>高等学校</v>
      </c>
      <c r="D3308" s="7" t="s">
        <v>5230</v>
      </c>
      <c r="E3308" s="8" t="s">
        <v>5231</v>
      </c>
      <c r="F3308" s="4" t="str">
        <f>IFERROR(IF(VALUE(LEFT($E3308,5))&gt;50000,"",_xlfn.XLOOKUP(IF(VALUE(LEFT($E3308,2))&gt;9,VALUE(LEFT($E3308,2)),"0"&amp;VALUE(LEFT($E3308,2))),Sheet1!$E:$E,Sheet1!$F:$F)),"")</f>
        <v>愛知県</v>
      </c>
      <c r="G3308" s="4" t="str">
        <f t="shared" si="103"/>
        <v>公立</v>
      </c>
      <c r="H3308" s="7" t="str">
        <f>IF($D3308="上記以外の高等学校等",_xlfn.XLOOKUP(IF(VALUE(LEFT($E3308,2))&gt;10,VALUE(LEFT($E3308,2)),"0"&amp;VALUE(LEFT($E3308,2))),Sheet1!$E:$E,Sheet1!$F:$F)&amp;"所在の"&amp;$D3308,IF(OR($B3308=1,$B3308=2),$D3308&amp;$C3308,IF($B3308=3,$D3308&amp;"学校",IF($B3308=6,_xlfn.TEXTBEFORE($D3308,"高専")&amp;$C3308,IF($B3308=8,$C3308&amp;"（"&amp;$D3308&amp;"）",IF($B3308=9,$D3308,""))))))</f>
        <v>安城東高等学校</v>
      </c>
    </row>
    <row r="3309" spans="1:8">
      <c r="A3309" s="4">
        <v>2</v>
      </c>
      <c r="B3309" s="7">
        <v>1</v>
      </c>
      <c r="C3309" s="7" t="str">
        <f t="shared" si="102"/>
        <v>高等学校</v>
      </c>
      <c r="D3309" s="7" t="s">
        <v>5228</v>
      </c>
      <c r="E3309" s="8" t="s">
        <v>5229</v>
      </c>
      <c r="F3309" s="4" t="str">
        <f>IFERROR(IF(VALUE(LEFT($E3309,5))&gt;50000,"",_xlfn.XLOOKUP(IF(VALUE(LEFT($E3309,2))&gt;9,VALUE(LEFT($E3309,2)),"0"&amp;VALUE(LEFT($E3309,2))),Sheet1!$E:$E,Sheet1!$F:$F)),"")</f>
        <v>愛知県</v>
      </c>
      <c r="G3309" s="4" t="str">
        <f t="shared" si="103"/>
        <v>公立</v>
      </c>
      <c r="H3309" s="7" t="str">
        <f>IF($D3309="上記以外の高等学校等",_xlfn.XLOOKUP(IF(VALUE(LEFT($E3309,2))&gt;10,VALUE(LEFT($E3309,2)),"0"&amp;VALUE(LEFT($E3309,2))),Sheet1!$E:$E,Sheet1!$F:$F)&amp;"所在の"&amp;$D3309,IF(OR($B3309=1,$B3309=2),$D3309&amp;$C3309,IF($B3309=3,$D3309&amp;"学校",IF($B3309=6,_xlfn.TEXTBEFORE($D3309,"高専")&amp;$C3309,IF($B3309=8,$C3309&amp;"（"&amp;$D3309&amp;"）",IF($B3309=9,$D3309,""))))))</f>
        <v>安城農林高等学校</v>
      </c>
    </row>
    <row r="3310" spans="1:8">
      <c r="A3310" s="4">
        <v>2</v>
      </c>
      <c r="B3310" s="7">
        <v>1</v>
      </c>
      <c r="C3310" s="7" t="str">
        <f t="shared" si="102"/>
        <v>高等学校</v>
      </c>
      <c r="D3310" s="7" t="s">
        <v>5226</v>
      </c>
      <c r="E3310" s="8" t="s">
        <v>5227</v>
      </c>
      <c r="F3310" s="4" t="str">
        <f>IFERROR(IF(VALUE(LEFT($E3310,5))&gt;50000,"",_xlfn.XLOOKUP(IF(VALUE(LEFT($E3310,2))&gt;9,VALUE(LEFT($E3310,2)),"0"&amp;VALUE(LEFT($E3310,2))),Sheet1!$E:$E,Sheet1!$F:$F)),"")</f>
        <v>愛知県</v>
      </c>
      <c r="G3310" s="4" t="str">
        <f t="shared" si="103"/>
        <v>公立</v>
      </c>
      <c r="H3310" s="7" t="str">
        <f>IF($D3310="上記以外の高等学校等",_xlfn.XLOOKUP(IF(VALUE(LEFT($E3310,2))&gt;10,VALUE(LEFT($E3310,2)),"0"&amp;VALUE(LEFT($E3310,2))),Sheet1!$E:$E,Sheet1!$F:$F)&amp;"所在の"&amp;$D3310,IF(OR($B3310=1,$B3310=2),$D3310&amp;$C3310,IF($B3310=3,$D3310&amp;"学校",IF($B3310=6,_xlfn.TEXTBEFORE($D3310,"高専")&amp;$C3310,IF($B3310=8,$C3310&amp;"（"&amp;$D3310&amp;"）",IF($B3310=9,$D3310,""))))))</f>
        <v>西尾高等学校</v>
      </c>
    </row>
    <row r="3311" spans="1:8">
      <c r="A3311" s="4">
        <v>2</v>
      </c>
      <c r="B3311" s="7">
        <v>1</v>
      </c>
      <c r="C3311" s="7" t="str">
        <f t="shared" si="102"/>
        <v>高等学校</v>
      </c>
      <c r="D3311" s="7" t="s">
        <v>5224</v>
      </c>
      <c r="E3311" s="8" t="s">
        <v>5225</v>
      </c>
      <c r="F3311" s="4" t="str">
        <f>IFERROR(IF(VALUE(LEFT($E3311,5))&gt;50000,"",_xlfn.XLOOKUP(IF(VALUE(LEFT($E3311,2))&gt;9,VALUE(LEFT($E3311,2)),"0"&amp;VALUE(LEFT($E3311,2))),Sheet1!$E:$E,Sheet1!$F:$F)),"")</f>
        <v>愛知県</v>
      </c>
      <c r="G3311" s="4" t="str">
        <f t="shared" si="103"/>
        <v>公立</v>
      </c>
      <c r="H3311" s="7" t="str">
        <f>IF($D3311="上記以外の高等学校等",_xlfn.XLOOKUP(IF(VALUE(LEFT($E3311,2))&gt;10,VALUE(LEFT($E3311,2)),"0"&amp;VALUE(LEFT($E3311,2))),Sheet1!$E:$E,Sheet1!$F:$F)&amp;"所在の"&amp;$D3311,IF(OR($B3311=1,$B3311=2),$D3311&amp;$C3311,IF($B3311=3,$D3311&amp;"学校",IF($B3311=6,_xlfn.TEXTBEFORE($D3311,"高専")&amp;$C3311,IF($B3311=8,$C3311&amp;"（"&amp;$D3311&amp;"）",IF($B3311=9,$D3311,""))))))</f>
        <v>西尾東高等学校</v>
      </c>
    </row>
    <row r="3312" spans="1:8">
      <c r="A3312" s="4">
        <v>2</v>
      </c>
      <c r="B3312" s="7">
        <v>1</v>
      </c>
      <c r="C3312" s="7" t="str">
        <f t="shared" si="102"/>
        <v>高等学校</v>
      </c>
      <c r="D3312" s="7" t="s">
        <v>5222</v>
      </c>
      <c r="E3312" s="8" t="s">
        <v>5223</v>
      </c>
      <c r="F3312" s="4" t="str">
        <f>IFERROR(IF(VALUE(LEFT($E3312,5))&gt;50000,"",_xlfn.XLOOKUP(IF(VALUE(LEFT($E3312,2))&gt;9,VALUE(LEFT($E3312,2)),"0"&amp;VALUE(LEFT($E3312,2))),Sheet1!$E:$E,Sheet1!$F:$F)),"")</f>
        <v>愛知県</v>
      </c>
      <c r="G3312" s="4" t="str">
        <f t="shared" si="103"/>
        <v>公立</v>
      </c>
      <c r="H3312" s="7" t="str">
        <f>IF($D3312="上記以外の高等学校等",_xlfn.XLOOKUP(IF(VALUE(LEFT($E3312,2))&gt;10,VALUE(LEFT($E3312,2)),"0"&amp;VALUE(LEFT($E3312,2))),Sheet1!$E:$E,Sheet1!$F:$F)&amp;"所在の"&amp;$D3312,IF(OR($B3312=1,$B3312=2),$D3312&amp;$C3312,IF($B3312=3,$D3312&amp;"学校",IF($B3312=6,_xlfn.TEXTBEFORE($D3312,"高専")&amp;$C3312,IF($B3312=8,$C3312&amp;"（"&amp;$D3312&amp;"）",IF($B3312=9,$D3312,""))))))</f>
        <v>鶴城丘高等学校</v>
      </c>
    </row>
    <row r="3313" spans="1:8">
      <c r="A3313" s="4">
        <v>2</v>
      </c>
      <c r="B3313" s="7">
        <v>1</v>
      </c>
      <c r="C3313" s="7" t="str">
        <f t="shared" si="102"/>
        <v>高等学校</v>
      </c>
      <c r="D3313" s="7" t="s">
        <v>5220</v>
      </c>
      <c r="E3313" s="8" t="s">
        <v>5221</v>
      </c>
      <c r="F3313" s="4" t="str">
        <f>IFERROR(IF(VALUE(LEFT($E3313,5))&gt;50000,"",_xlfn.XLOOKUP(IF(VALUE(LEFT($E3313,2))&gt;9,VALUE(LEFT($E3313,2)),"0"&amp;VALUE(LEFT($E3313,2))),Sheet1!$E:$E,Sheet1!$F:$F)),"")</f>
        <v>愛知県</v>
      </c>
      <c r="G3313" s="4" t="str">
        <f t="shared" si="103"/>
        <v>公立</v>
      </c>
      <c r="H3313" s="7" t="str">
        <f>IF($D3313="上記以外の高等学校等",_xlfn.XLOOKUP(IF(VALUE(LEFT($E3313,2))&gt;10,VALUE(LEFT($E3313,2)),"0"&amp;VALUE(LEFT($E3313,2))),Sheet1!$E:$E,Sheet1!$F:$F)&amp;"所在の"&amp;$D3313,IF(OR($B3313=1,$B3313=2),$D3313&amp;$C3313,IF($B3313=3,$D3313&amp;"学校",IF($B3313=6,_xlfn.TEXTBEFORE($D3313,"高専")&amp;$C3313,IF($B3313=8,$C3313&amp;"（"&amp;$D3313&amp;"）",IF($B3313=9,$D3313,""))))))</f>
        <v>吉良高等学校</v>
      </c>
    </row>
    <row r="3314" spans="1:8">
      <c r="A3314" s="4">
        <v>2</v>
      </c>
      <c r="B3314" s="7">
        <v>1</v>
      </c>
      <c r="C3314" s="7" t="str">
        <f t="shared" si="102"/>
        <v>高等学校</v>
      </c>
      <c r="D3314" s="7" t="s">
        <v>5218</v>
      </c>
      <c r="E3314" s="8" t="s">
        <v>5219</v>
      </c>
      <c r="F3314" s="4" t="str">
        <f>IFERROR(IF(VALUE(LEFT($E3314,5))&gt;50000,"",_xlfn.XLOOKUP(IF(VALUE(LEFT($E3314,2))&gt;9,VALUE(LEFT($E3314,2)),"0"&amp;VALUE(LEFT($E3314,2))),Sheet1!$E:$E,Sheet1!$F:$F)),"")</f>
        <v>愛知県</v>
      </c>
      <c r="G3314" s="4" t="str">
        <f t="shared" si="103"/>
        <v>公立</v>
      </c>
      <c r="H3314" s="7" t="str">
        <f>IF($D3314="上記以外の高等学校等",_xlfn.XLOOKUP(IF(VALUE(LEFT($E3314,2))&gt;10,VALUE(LEFT($E3314,2)),"0"&amp;VALUE(LEFT($E3314,2))),Sheet1!$E:$E,Sheet1!$F:$F)&amp;"所在の"&amp;$D3314,IF(OR($B3314=1,$B3314=2),$D3314&amp;$C3314,IF($B3314=3,$D3314&amp;"学校",IF($B3314=6,_xlfn.TEXTBEFORE($D3314,"高専")&amp;$C3314,IF($B3314=8,$C3314&amp;"（"&amp;$D3314&amp;"）",IF($B3314=9,$D3314,""))))))</f>
        <v>一色高等学校</v>
      </c>
    </row>
    <row r="3315" spans="1:8">
      <c r="A3315" s="4">
        <v>2</v>
      </c>
      <c r="B3315" s="7">
        <v>1</v>
      </c>
      <c r="C3315" s="7" t="str">
        <f t="shared" si="102"/>
        <v>高等学校</v>
      </c>
      <c r="D3315" s="7" t="s">
        <v>5216</v>
      </c>
      <c r="E3315" s="8" t="s">
        <v>5217</v>
      </c>
      <c r="F3315" s="4" t="str">
        <f>IFERROR(IF(VALUE(LEFT($E3315,5))&gt;50000,"",_xlfn.XLOOKUP(IF(VALUE(LEFT($E3315,2))&gt;9,VALUE(LEFT($E3315,2)),"0"&amp;VALUE(LEFT($E3315,2))),Sheet1!$E:$E,Sheet1!$F:$F)),"")</f>
        <v>愛知県</v>
      </c>
      <c r="G3315" s="4" t="str">
        <f t="shared" si="103"/>
        <v>公立</v>
      </c>
      <c r="H3315" s="7" t="str">
        <f>IF($D3315="上記以外の高等学校等",_xlfn.XLOOKUP(IF(VALUE(LEFT($E3315,2))&gt;10,VALUE(LEFT($E3315,2)),"0"&amp;VALUE(LEFT($E3315,2))),Sheet1!$E:$E,Sheet1!$F:$F)&amp;"所在の"&amp;$D3315,IF(OR($B3315=1,$B3315=2),$D3315&amp;$C3315,IF($B3315=3,$D3315&amp;"学校",IF($B3315=6,_xlfn.TEXTBEFORE($D3315,"高専")&amp;$C3315,IF($B3315=8,$C3315&amp;"（"&amp;$D3315&amp;"）",IF($B3315=9,$D3315,""))))))</f>
        <v>岡崎高等学校</v>
      </c>
    </row>
    <row r="3316" spans="1:8">
      <c r="A3316" s="4">
        <v>2</v>
      </c>
      <c r="B3316" s="7">
        <v>1</v>
      </c>
      <c r="C3316" s="7" t="str">
        <f t="shared" si="102"/>
        <v>高等学校</v>
      </c>
      <c r="D3316" s="7" t="s">
        <v>5214</v>
      </c>
      <c r="E3316" s="8" t="s">
        <v>5215</v>
      </c>
      <c r="F3316" s="4" t="str">
        <f>IFERROR(IF(VALUE(LEFT($E3316,5))&gt;50000,"",_xlfn.XLOOKUP(IF(VALUE(LEFT($E3316,2))&gt;9,VALUE(LEFT($E3316,2)),"0"&amp;VALUE(LEFT($E3316,2))),Sheet1!$E:$E,Sheet1!$F:$F)),"")</f>
        <v>愛知県</v>
      </c>
      <c r="G3316" s="4" t="str">
        <f t="shared" si="103"/>
        <v>公立</v>
      </c>
      <c r="H3316" s="7" t="str">
        <f>IF($D3316="上記以外の高等学校等",_xlfn.XLOOKUP(IF(VALUE(LEFT($E3316,2))&gt;10,VALUE(LEFT($E3316,2)),"0"&amp;VALUE(LEFT($E3316,2))),Sheet1!$E:$E,Sheet1!$F:$F)&amp;"所在の"&amp;$D3316,IF(OR($B3316=1,$B3316=2),$D3316&amp;$C3316,IF($B3316=3,$D3316&amp;"学校",IF($B3316=6,_xlfn.TEXTBEFORE($D3316,"高専")&amp;$C3316,IF($B3316=8,$C3316&amp;"（"&amp;$D3316&amp;"）",IF($B3316=9,$D3316,""))))))</f>
        <v>岡崎北高等学校</v>
      </c>
    </row>
    <row r="3317" spans="1:8">
      <c r="A3317" s="4">
        <v>2</v>
      </c>
      <c r="B3317" s="7">
        <v>1</v>
      </c>
      <c r="C3317" s="7" t="str">
        <f t="shared" si="102"/>
        <v>高等学校</v>
      </c>
      <c r="D3317" s="7" t="s">
        <v>5212</v>
      </c>
      <c r="E3317" s="8" t="s">
        <v>5213</v>
      </c>
      <c r="F3317" s="4" t="str">
        <f>IFERROR(IF(VALUE(LEFT($E3317,5))&gt;50000,"",_xlfn.XLOOKUP(IF(VALUE(LEFT($E3317,2))&gt;9,VALUE(LEFT($E3317,2)),"0"&amp;VALUE(LEFT($E3317,2))),Sheet1!$E:$E,Sheet1!$F:$F)),"")</f>
        <v>愛知県</v>
      </c>
      <c r="G3317" s="4" t="str">
        <f t="shared" si="103"/>
        <v>公立</v>
      </c>
      <c r="H3317" s="7" t="str">
        <f>IF($D3317="上記以外の高等学校等",_xlfn.XLOOKUP(IF(VALUE(LEFT($E3317,2))&gt;10,VALUE(LEFT($E3317,2)),"0"&amp;VALUE(LEFT($E3317,2))),Sheet1!$E:$E,Sheet1!$F:$F)&amp;"所在の"&amp;$D3317,IF(OR($B3317=1,$B3317=2),$D3317&amp;$C3317,IF($B3317=3,$D3317&amp;"学校",IF($B3317=6,_xlfn.TEXTBEFORE($D3317,"高専")&amp;$C3317,IF($B3317=8,$C3317&amp;"（"&amp;$D3317&amp;"）",IF($B3317=9,$D3317,""))))))</f>
        <v>岡崎東高等学校</v>
      </c>
    </row>
    <row r="3318" spans="1:8">
      <c r="A3318" s="4">
        <v>2</v>
      </c>
      <c r="B3318" s="7">
        <v>1</v>
      </c>
      <c r="C3318" s="7" t="str">
        <f t="shared" si="102"/>
        <v>高等学校</v>
      </c>
      <c r="D3318" s="7" t="s">
        <v>5210</v>
      </c>
      <c r="E3318" s="8" t="s">
        <v>5211</v>
      </c>
      <c r="F3318" s="4" t="str">
        <f>IFERROR(IF(VALUE(LEFT($E3318,5))&gt;50000,"",_xlfn.XLOOKUP(IF(VALUE(LEFT($E3318,2))&gt;9,VALUE(LEFT($E3318,2)),"0"&amp;VALUE(LEFT($E3318,2))),Sheet1!$E:$E,Sheet1!$F:$F)),"")</f>
        <v>愛知県</v>
      </c>
      <c r="G3318" s="4" t="str">
        <f t="shared" si="103"/>
        <v>公立</v>
      </c>
      <c r="H3318" s="7" t="str">
        <f>IF($D3318="上記以外の高等学校等",_xlfn.XLOOKUP(IF(VALUE(LEFT($E3318,2))&gt;10,VALUE(LEFT($E3318,2)),"0"&amp;VALUE(LEFT($E3318,2))),Sheet1!$E:$E,Sheet1!$F:$F)&amp;"所在の"&amp;$D3318,IF(OR($B3318=1,$B3318=2),$D3318&amp;$C3318,IF($B3318=3,$D3318&amp;"学校",IF($B3318=6,_xlfn.TEXTBEFORE($D3318,"高専")&amp;$C3318,IF($B3318=8,$C3318&amp;"（"&amp;$D3318&amp;"）",IF($B3318=9,$D3318,""))))))</f>
        <v>岡崎工科高等学校</v>
      </c>
    </row>
    <row r="3319" spans="1:8">
      <c r="A3319" s="4">
        <v>2</v>
      </c>
      <c r="B3319" s="7">
        <v>1</v>
      </c>
      <c r="C3319" s="7" t="str">
        <f t="shared" si="102"/>
        <v>高等学校</v>
      </c>
      <c r="D3319" s="7" t="s">
        <v>5208</v>
      </c>
      <c r="E3319" s="8" t="s">
        <v>5209</v>
      </c>
      <c r="F3319" s="4" t="str">
        <f>IFERROR(IF(VALUE(LEFT($E3319,5))&gt;50000,"",_xlfn.XLOOKUP(IF(VALUE(LEFT($E3319,2))&gt;9,VALUE(LEFT($E3319,2)),"0"&amp;VALUE(LEFT($E3319,2))),Sheet1!$E:$E,Sheet1!$F:$F)),"")</f>
        <v>愛知県</v>
      </c>
      <c r="G3319" s="4" t="str">
        <f t="shared" si="103"/>
        <v>公立</v>
      </c>
      <c r="H3319" s="7" t="str">
        <f>IF($D3319="上記以外の高等学校等",_xlfn.XLOOKUP(IF(VALUE(LEFT($E3319,2))&gt;10,VALUE(LEFT($E3319,2)),"0"&amp;VALUE(LEFT($E3319,2))),Sheet1!$E:$E,Sheet1!$F:$F)&amp;"所在の"&amp;$D3319,IF(OR($B3319=1,$B3319=2),$D3319&amp;$C3319,IF($B3319=3,$D3319&amp;"学校",IF($B3319=6,_xlfn.TEXTBEFORE($D3319,"高専")&amp;$C3319,IF($B3319=8,$C3319&amp;"（"&amp;$D3319&amp;"）",IF($B3319=9,$D3319,""))))))</f>
        <v>岡崎商業高等学校</v>
      </c>
    </row>
    <row r="3320" spans="1:8">
      <c r="A3320" s="4">
        <v>2</v>
      </c>
      <c r="B3320" s="7">
        <v>1</v>
      </c>
      <c r="C3320" s="7" t="str">
        <f t="shared" si="102"/>
        <v>高等学校</v>
      </c>
      <c r="D3320" s="7" t="s">
        <v>5206</v>
      </c>
      <c r="E3320" s="8" t="s">
        <v>5207</v>
      </c>
      <c r="F3320" s="4" t="str">
        <f>IFERROR(IF(VALUE(LEFT($E3320,5))&gt;50000,"",_xlfn.XLOOKUP(IF(VALUE(LEFT($E3320,2))&gt;9,VALUE(LEFT($E3320,2)),"0"&amp;VALUE(LEFT($E3320,2))),Sheet1!$E:$E,Sheet1!$F:$F)),"")</f>
        <v>愛知県</v>
      </c>
      <c r="G3320" s="4" t="str">
        <f t="shared" si="103"/>
        <v>公立</v>
      </c>
      <c r="H3320" s="7" t="str">
        <f>IF($D3320="上記以外の高等学校等",_xlfn.XLOOKUP(IF(VALUE(LEFT($E3320,2))&gt;10,VALUE(LEFT($E3320,2)),"0"&amp;VALUE(LEFT($E3320,2))),Sheet1!$E:$E,Sheet1!$F:$F)&amp;"所在の"&amp;$D3320,IF(OR($B3320=1,$B3320=2),$D3320&amp;$C3320,IF($B3320=3,$D3320&amp;"学校",IF($B3320=6,_xlfn.TEXTBEFORE($D3320,"高専")&amp;$C3320,IF($B3320=8,$C3320&amp;"（"&amp;$D3320&amp;"）",IF($B3320=9,$D3320,""))))))</f>
        <v>岩津高等学校</v>
      </c>
    </row>
    <row r="3321" spans="1:8">
      <c r="A3321" s="4">
        <v>2</v>
      </c>
      <c r="B3321" s="7">
        <v>1</v>
      </c>
      <c r="C3321" s="7" t="str">
        <f t="shared" si="102"/>
        <v>高等学校</v>
      </c>
      <c r="D3321" s="7" t="s">
        <v>5204</v>
      </c>
      <c r="E3321" s="8" t="s">
        <v>5205</v>
      </c>
      <c r="F3321" s="4" t="str">
        <f>IFERROR(IF(VALUE(LEFT($E3321,5))&gt;50000,"",_xlfn.XLOOKUP(IF(VALUE(LEFT($E3321,2))&gt;9,VALUE(LEFT($E3321,2)),"0"&amp;VALUE(LEFT($E3321,2))),Sheet1!$E:$E,Sheet1!$F:$F)),"")</f>
        <v>愛知県</v>
      </c>
      <c r="G3321" s="4" t="str">
        <f t="shared" si="103"/>
        <v>公立</v>
      </c>
      <c r="H3321" s="7" t="str">
        <f>IF($D3321="上記以外の高等学校等",_xlfn.XLOOKUP(IF(VALUE(LEFT($E3321,2))&gt;10,VALUE(LEFT($E3321,2)),"0"&amp;VALUE(LEFT($E3321,2))),Sheet1!$E:$E,Sheet1!$F:$F)&amp;"所在の"&amp;$D3321,IF(OR($B3321=1,$B3321=2),$D3321&amp;$C3321,IF($B3321=3,$D3321&amp;"学校",IF($B3321=6,_xlfn.TEXTBEFORE($D3321,"高専")&amp;$C3321,IF($B3321=8,$C3321&amp;"（"&amp;$D3321&amp;"）",IF($B3321=9,$D3321,""))))))</f>
        <v>幸田高等学校</v>
      </c>
    </row>
    <row r="3322" spans="1:8">
      <c r="A3322" s="4">
        <v>2</v>
      </c>
      <c r="B3322" s="7">
        <v>1</v>
      </c>
      <c r="C3322" s="7" t="str">
        <f t="shared" si="102"/>
        <v>高等学校</v>
      </c>
      <c r="D3322" s="7" t="s">
        <v>5202</v>
      </c>
      <c r="E3322" s="8" t="s">
        <v>5203</v>
      </c>
      <c r="F3322" s="4" t="str">
        <f>IFERROR(IF(VALUE(LEFT($E3322,5))&gt;50000,"",_xlfn.XLOOKUP(IF(VALUE(LEFT($E3322,2))&gt;9,VALUE(LEFT($E3322,2)),"0"&amp;VALUE(LEFT($E3322,2))),Sheet1!$E:$E,Sheet1!$F:$F)),"")</f>
        <v>愛知県</v>
      </c>
      <c r="G3322" s="4" t="str">
        <f t="shared" si="103"/>
        <v>公立</v>
      </c>
      <c r="H3322" s="7" t="str">
        <f>IF($D3322="上記以外の高等学校等",_xlfn.XLOOKUP(IF(VALUE(LEFT($E3322,2))&gt;10,VALUE(LEFT($E3322,2)),"0"&amp;VALUE(LEFT($E3322,2))),Sheet1!$E:$E,Sheet1!$F:$F)&amp;"所在の"&amp;$D3322,IF(OR($B3322=1,$B3322=2),$D3322&amp;$C3322,IF($B3322=3,$D3322&amp;"学校",IF($B3322=6,_xlfn.TEXTBEFORE($D3322,"高専")&amp;$C3322,IF($B3322=8,$C3322&amp;"（"&amp;$D3322&amp;"）",IF($B3322=9,$D3322,""))))))</f>
        <v>豊田西高等学校</v>
      </c>
    </row>
    <row r="3323" spans="1:8">
      <c r="A3323" s="4">
        <v>2</v>
      </c>
      <c r="B3323" s="7">
        <v>1</v>
      </c>
      <c r="C3323" s="7" t="str">
        <f t="shared" si="102"/>
        <v>高等学校</v>
      </c>
      <c r="D3323" s="7" t="s">
        <v>5200</v>
      </c>
      <c r="E3323" s="8" t="s">
        <v>5201</v>
      </c>
      <c r="F3323" s="4" t="str">
        <f>IFERROR(IF(VALUE(LEFT($E3323,5))&gt;50000,"",_xlfn.XLOOKUP(IF(VALUE(LEFT($E3323,2))&gt;9,VALUE(LEFT($E3323,2)),"0"&amp;VALUE(LEFT($E3323,2))),Sheet1!$E:$E,Sheet1!$F:$F)),"")</f>
        <v>愛知県</v>
      </c>
      <c r="G3323" s="4" t="str">
        <f t="shared" si="103"/>
        <v>公立</v>
      </c>
      <c r="H3323" s="7" t="str">
        <f>IF($D3323="上記以外の高等学校等",_xlfn.XLOOKUP(IF(VALUE(LEFT($E3323,2))&gt;10,VALUE(LEFT($E3323,2)),"0"&amp;VALUE(LEFT($E3323,2))),Sheet1!$E:$E,Sheet1!$F:$F)&amp;"所在の"&amp;$D3323,IF(OR($B3323=1,$B3323=2),$D3323&amp;$C3323,IF($B3323=3,$D3323&amp;"学校",IF($B3323=6,_xlfn.TEXTBEFORE($D3323,"高専")&amp;$C3323,IF($B3323=8,$C3323&amp;"（"&amp;$D3323&amp;"）",IF($B3323=9,$D3323,""))))))</f>
        <v>豊田東高等学校</v>
      </c>
    </row>
    <row r="3324" spans="1:8">
      <c r="A3324" s="4">
        <v>2</v>
      </c>
      <c r="B3324" s="7">
        <v>1</v>
      </c>
      <c r="C3324" s="7" t="str">
        <f t="shared" si="102"/>
        <v>高等学校</v>
      </c>
      <c r="D3324" s="7" t="s">
        <v>5198</v>
      </c>
      <c r="E3324" s="8" t="s">
        <v>5199</v>
      </c>
      <c r="F3324" s="4" t="str">
        <f>IFERROR(IF(VALUE(LEFT($E3324,5))&gt;50000,"",_xlfn.XLOOKUP(IF(VALUE(LEFT($E3324,2))&gt;9,VALUE(LEFT($E3324,2)),"0"&amp;VALUE(LEFT($E3324,2))),Sheet1!$E:$E,Sheet1!$F:$F)),"")</f>
        <v>愛知県</v>
      </c>
      <c r="G3324" s="4" t="str">
        <f t="shared" si="103"/>
        <v>公立</v>
      </c>
      <c r="H3324" s="7" t="str">
        <f>IF($D3324="上記以外の高等学校等",_xlfn.XLOOKUP(IF(VALUE(LEFT($E3324,2))&gt;10,VALUE(LEFT($E3324,2)),"0"&amp;VALUE(LEFT($E3324,2))),Sheet1!$E:$E,Sheet1!$F:$F)&amp;"所在の"&amp;$D3324,IF(OR($B3324=1,$B3324=2),$D3324&amp;$C3324,IF($B3324=3,$D3324&amp;"学校",IF($B3324=6,_xlfn.TEXTBEFORE($D3324,"高専")&amp;$C3324,IF($B3324=8,$C3324&amp;"（"&amp;$D3324&amp;"）",IF($B3324=9,$D3324,""))))))</f>
        <v>衣台高等学校</v>
      </c>
    </row>
    <row r="3325" spans="1:8">
      <c r="A3325" s="4">
        <v>2</v>
      </c>
      <c r="B3325" s="7">
        <v>1</v>
      </c>
      <c r="C3325" s="7" t="str">
        <f t="shared" si="102"/>
        <v>高等学校</v>
      </c>
      <c r="D3325" s="7" t="s">
        <v>5196</v>
      </c>
      <c r="E3325" s="8" t="s">
        <v>5197</v>
      </c>
      <c r="F3325" s="4" t="str">
        <f>IFERROR(IF(VALUE(LEFT($E3325,5))&gt;50000,"",_xlfn.XLOOKUP(IF(VALUE(LEFT($E3325,2))&gt;9,VALUE(LEFT($E3325,2)),"0"&amp;VALUE(LEFT($E3325,2))),Sheet1!$E:$E,Sheet1!$F:$F)),"")</f>
        <v>愛知県</v>
      </c>
      <c r="G3325" s="4" t="str">
        <f t="shared" si="103"/>
        <v>公立</v>
      </c>
      <c r="H3325" s="7" t="str">
        <f>IF($D3325="上記以外の高等学校等",_xlfn.XLOOKUP(IF(VALUE(LEFT($E3325,2))&gt;10,VALUE(LEFT($E3325,2)),"0"&amp;VALUE(LEFT($E3325,2))),Sheet1!$E:$E,Sheet1!$F:$F)&amp;"所在の"&amp;$D3325,IF(OR($B3325=1,$B3325=2),$D3325&amp;$C3325,IF($B3325=3,$D3325&amp;"学校",IF($B3325=6,_xlfn.TEXTBEFORE($D3325,"高専")&amp;$C3325,IF($B3325=8,$C3325&amp;"（"&amp;$D3325&amp;"）",IF($B3325=9,$D3325,""))))))</f>
        <v>猿投農林高等学校</v>
      </c>
    </row>
    <row r="3326" spans="1:8">
      <c r="A3326" s="4">
        <v>2</v>
      </c>
      <c r="B3326" s="7">
        <v>1</v>
      </c>
      <c r="C3326" s="7" t="str">
        <f t="shared" si="102"/>
        <v>高等学校</v>
      </c>
      <c r="D3326" s="7" t="s">
        <v>5194</v>
      </c>
      <c r="E3326" s="8" t="s">
        <v>5195</v>
      </c>
      <c r="F3326" s="4" t="str">
        <f>IFERROR(IF(VALUE(LEFT($E3326,5))&gt;50000,"",_xlfn.XLOOKUP(IF(VALUE(LEFT($E3326,2))&gt;9,VALUE(LEFT($E3326,2)),"0"&amp;VALUE(LEFT($E3326,2))),Sheet1!$E:$E,Sheet1!$F:$F)),"")</f>
        <v>愛知県</v>
      </c>
      <c r="G3326" s="4" t="str">
        <f t="shared" si="103"/>
        <v>公立</v>
      </c>
      <c r="H3326" s="7" t="str">
        <f>IF($D3326="上記以外の高等学校等",_xlfn.XLOOKUP(IF(VALUE(LEFT($E3326,2))&gt;10,VALUE(LEFT($E3326,2)),"0"&amp;VALUE(LEFT($E3326,2))),Sheet1!$E:$E,Sheet1!$F:$F)&amp;"所在の"&amp;$D3326,IF(OR($B3326=1,$B3326=2),$D3326&amp;$C3326,IF($B3326=3,$D3326&amp;"学校",IF($B3326=6,_xlfn.TEXTBEFORE($D3326,"高専")&amp;$C3326,IF($B3326=8,$C3326&amp;"（"&amp;$D3326&amp;"）",IF($B3326=9,$D3326,""))))))</f>
        <v>松平高等学校</v>
      </c>
    </row>
    <row r="3327" spans="1:8">
      <c r="A3327" s="4">
        <v>2</v>
      </c>
      <c r="B3327" s="7">
        <v>1</v>
      </c>
      <c r="C3327" s="7" t="str">
        <f t="shared" si="102"/>
        <v>高等学校</v>
      </c>
      <c r="D3327" s="7" t="s">
        <v>5192</v>
      </c>
      <c r="E3327" s="8" t="s">
        <v>5193</v>
      </c>
      <c r="F3327" s="4" t="str">
        <f>IFERROR(IF(VALUE(LEFT($E3327,5))&gt;50000,"",_xlfn.XLOOKUP(IF(VALUE(LEFT($E3327,2))&gt;9,VALUE(LEFT($E3327,2)),"0"&amp;VALUE(LEFT($E3327,2))),Sheet1!$E:$E,Sheet1!$F:$F)),"")</f>
        <v>愛知県</v>
      </c>
      <c r="G3327" s="4" t="str">
        <f t="shared" si="103"/>
        <v>公立</v>
      </c>
      <c r="H3327" s="7" t="str">
        <f>IF($D3327="上記以外の高等学校等",_xlfn.XLOOKUP(IF(VALUE(LEFT($E3327,2))&gt;10,VALUE(LEFT($E3327,2)),"0"&amp;VALUE(LEFT($E3327,2))),Sheet1!$E:$E,Sheet1!$F:$F)&amp;"所在の"&amp;$D3327,IF(OR($B3327=1,$B3327=2),$D3327&amp;$C3327,IF($B3327=3,$D3327&amp;"学校",IF($B3327=6,_xlfn.TEXTBEFORE($D3327,"高専")&amp;$C3327,IF($B3327=8,$C3327&amp;"（"&amp;$D3327&amp;"）",IF($B3327=9,$D3327,""))))))</f>
        <v>豊田工科高等学校</v>
      </c>
    </row>
    <row r="3328" spans="1:8">
      <c r="A3328" s="4">
        <v>2</v>
      </c>
      <c r="B3328" s="7">
        <v>1</v>
      </c>
      <c r="C3328" s="7" t="str">
        <f t="shared" si="102"/>
        <v>高等学校</v>
      </c>
      <c r="D3328" s="7" t="s">
        <v>5190</v>
      </c>
      <c r="E3328" s="8" t="s">
        <v>5191</v>
      </c>
      <c r="F3328" s="4" t="str">
        <f>IFERROR(IF(VALUE(LEFT($E3328,5))&gt;50000,"",_xlfn.XLOOKUP(IF(VALUE(LEFT($E3328,2))&gt;9,VALUE(LEFT($E3328,2)),"0"&amp;VALUE(LEFT($E3328,2))),Sheet1!$E:$E,Sheet1!$F:$F)),"")</f>
        <v>愛知県</v>
      </c>
      <c r="G3328" s="4" t="str">
        <f t="shared" si="103"/>
        <v>公立</v>
      </c>
      <c r="H3328" s="7" t="str">
        <f>IF($D3328="上記以外の高等学校等",_xlfn.XLOOKUP(IF(VALUE(LEFT($E3328,2))&gt;10,VALUE(LEFT($E3328,2)),"0"&amp;VALUE(LEFT($E3328,2))),Sheet1!$E:$E,Sheet1!$F:$F)&amp;"所在の"&amp;$D3328,IF(OR($B3328=1,$B3328=2),$D3328&amp;$C3328,IF($B3328=3,$D3328&amp;"学校",IF($B3328=6,_xlfn.TEXTBEFORE($D3328,"高専")&amp;$C3328,IF($B3328=8,$C3328&amp;"（"&amp;$D3328&amp;"）",IF($B3328=9,$D3328,""))))))</f>
        <v>足助高等学校</v>
      </c>
    </row>
    <row r="3329" spans="1:8">
      <c r="A3329" s="4">
        <v>2</v>
      </c>
      <c r="B3329" s="7">
        <v>1</v>
      </c>
      <c r="C3329" s="7" t="str">
        <f t="shared" si="102"/>
        <v>高等学校</v>
      </c>
      <c r="D3329" s="7" t="s">
        <v>5188</v>
      </c>
      <c r="E3329" s="8" t="s">
        <v>5189</v>
      </c>
      <c r="F3329" s="4" t="str">
        <f>IFERROR(IF(VALUE(LEFT($E3329,5))&gt;50000,"",_xlfn.XLOOKUP(IF(VALUE(LEFT($E3329,2))&gt;9,VALUE(LEFT($E3329,2)),"0"&amp;VALUE(LEFT($E3329,2))),Sheet1!$E:$E,Sheet1!$F:$F)),"")</f>
        <v>愛知県</v>
      </c>
      <c r="G3329" s="4" t="str">
        <f t="shared" si="103"/>
        <v>公立</v>
      </c>
      <c r="H3329" s="7" t="str">
        <f>IF($D3329="上記以外の高等学校等",_xlfn.XLOOKUP(IF(VALUE(LEFT($E3329,2))&gt;10,VALUE(LEFT($E3329,2)),"0"&amp;VALUE(LEFT($E3329,2))),Sheet1!$E:$E,Sheet1!$F:$F)&amp;"所在の"&amp;$D3329,IF(OR($B3329=1,$B3329=2),$D3329&amp;$C3329,IF($B3329=3,$D3329&amp;"学校",IF($B3329=6,_xlfn.TEXTBEFORE($D3329,"高専")&amp;$C3329,IF($B3329=8,$C3329&amp;"（"&amp;$D3329&amp;"）",IF($B3329=9,$D3329,""))))))</f>
        <v>加茂丘高等学校</v>
      </c>
    </row>
    <row r="3330" spans="1:8">
      <c r="A3330" s="4">
        <v>2</v>
      </c>
      <c r="B3330" s="7">
        <v>1</v>
      </c>
      <c r="C3330" s="7" t="str">
        <f t="shared" si="102"/>
        <v>高等学校</v>
      </c>
      <c r="D3330" s="7" t="s">
        <v>5186</v>
      </c>
      <c r="E3330" s="8" t="s">
        <v>5187</v>
      </c>
      <c r="F3330" s="4" t="str">
        <f>IFERROR(IF(VALUE(LEFT($E3330,5))&gt;50000,"",_xlfn.XLOOKUP(IF(VALUE(LEFT($E3330,2))&gt;9,VALUE(LEFT($E3330,2)),"0"&amp;VALUE(LEFT($E3330,2))),Sheet1!$E:$E,Sheet1!$F:$F)),"")</f>
        <v>愛知県</v>
      </c>
      <c r="G3330" s="4" t="str">
        <f t="shared" si="103"/>
        <v>公立</v>
      </c>
      <c r="H3330" s="7" t="str">
        <f>IF($D3330="上記以外の高等学校等",_xlfn.XLOOKUP(IF(VALUE(LEFT($E3330,2))&gt;10,VALUE(LEFT($E3330,2)),"0"&amp;VALUE(LEFT($E3330,2))),Sheet1!$E:$E,Sheet1!$F:$F)&amp;"所在の"&amp;$D3330,IF(OR($B3330=1,$B3330=2),$D3330&amp;$C3330,IF($B3330=3,$D3330&amp;"学校",IF($B3330=6,_xlfn.TEXTBEFORE($D3330,"高専")&amp;$C3330,IF($B3330=8,$C3330&amp;"（"&amp;$D3330&amp;"）",IF($B3330=9,$D3330,""))))))</f>
        <v>三好高等学校</v>
      </c>
    </row>
    <row r="3331" spans="1:8">
      <c r="A3331" s="4">
        <v>2</v>
      </c>
      <c r="B3331" s="7">
        <v>1</v>
      </c>
      <c r="C3331" s="7" t="str">
        <f t="shared" ref="C3331:C3394" si="104">IF($B3331=1,"高等学校",IF($B3331=2,"中等教育学校",IF($B3331=3,"特別支援学校",IF($B3331=6,"高等専門学校",IF($B3331=8,"高等学校卒業程度認定試験等","")))))</f>
        <v>高等学校</v>
      </c>
      <c r="D3331" s="7" t="s">
        <v>5184</v>
      </c>
      <c r="E3331" s="8" t="s">
        <v>5185</v>
      </c>
      <c r="F3331" s="4" t="str">
        <f>IFERROR(IF(VALUE(LEFT($E3331,5))&gt;50000,"",_xlfn.XLOOKUP(IF(VALUE(LEFT($E3331,2))&gt;9,VALUE(LEFT($E3331,2)),"0"&amp;VALUE(LEFT($E3331,2))),Sheet1!$E:$E,Sheet1!$F:$F)),"")</f>
        <v>愛知県</v>
      </c>
      <c r="G3331" s="4" t="str">
        <f t="shared" ref="G3331:G3394" si="105">IF($A3331=1,"国立",IF($A3331=7,"私立",IF($A3331&lt;7,"公立","")))</f>
        <v>公立</v>
      </c>
      <c r="H3331" s="7" t="str">
        <f>IF($D3331="上記以外の高等学校等",_xlfn.XLOOKUP(IF(VALUE(LEFT($E3331,2))&gt;10,VALUE(LEFT($E3331,2)),"0"&amp;VALUE(LEFT($E3331,2))),Sheet1!$E:$E,Sheet1!$F:$F)&amp;"所在の"&amp;$D3331,IF(OR($B3331=1,$B3331=2),$D3331&amp;$C3331,IF($B3331=3,$D3331&amp;"学校",IF($B3331=6,_xlfn.TEXTBEFORE($D3331,"高専")&amp;$C3331,IF($B3331=8,$C3331&amp;"（"&amp;$D3331&amp;"）",IF($B3331=9,$D3331,""))))))</f>
        <v>田口高等学校</v>
      </c>
    </row>
    <row r="3332" spans="1:8">
      <c r="A3332" s="4">
        <v>2</v>
      </c>
      <c r="B3332" s="7">
        <v>1</v>
      </c>
      <c r="C3332" s="7" t="str">
        <f t="shared" si="104"/>
        <v>高等学校</v>
      </c>
      <c r="D3332" s="7" t="s">
        <v>5182</v>
      </c>
      <c r="E3332" s="8" t="s">
        <v>5183</v>
      </c>
      <c r="F3332" s="4" t="str">
        <f>IFERROR(IF(VALUE(LEFT($E3332,5))&gt;50000,"",_xlfn.XLOOKUP(IF(VALUE(LEFT($E3332,2))&gt;9,VALUE(LEFT($E3332,2)),"0"&amp;VALUE(LEFT($E3332,2))),Sheet1!$E:$E,Sheet1!$F:$F)),"")</f>
        <v>愛知県</v>
      </c>
      <c r="G3332" s="4" t="str">
        <f t="shared" si="105"/>
        <v>公立</v>
      </c>
      <c r="H3332" s="7" t="str">
        <f>IF($D3332="上記以外の高等学校等",_xlfn.XLOOKUP(IF(VALUE(LEFT($E3332,2))&gt;10,VALUE(LEFT($E3332,2)),"0"&amp;VALUE(LEFT($E3332,2))),Sheet1!$E:$E,Sheet1!$F:$F)&amp;"所在の"&amp;$D3332,IF(OR($B3332=1,$B3332=2),$D3332&amp;$C3332,IF($B3332=3,$D3332&amp;"学校",IF($B3332=6,_xlfn.TEXTBEFORE($D3332,"高専")&amp;$C3332,IF($B3332=8,$C3332&amp;"（"&amp;$D3332&amp;"）",IF($B3332=9,$D3332,""))))))</f>
        <v>宝陵高等学校</v>
      </c>
    </row>
    <row r="3333" spans="1:8">
      <c r="A3333" s="4">
        <v>2</v>
      </c>
      <c r="B3333" s="7">
        <v>1</v>
      </c>
      <c r="C3333" s="7" t="str">
        <f t="shared" si="104"/>
        <v>高等学校</v>
      </c>
      <c r="D3333" s="7" t="s">
        <v>5180</v>
      </c>
      <c r="E3333" s="8" t="s">
        <v>5181</v>
      </c>
      <c r="F3333" s="4" t="str">
        <f>IFERROR(IF(VALUE(LEFT($E3333,5))&gt;50000,"",_xlfn.XLOOKUP(IF(VALUE(LEFT($E3333,2))&gt;9,VALUE(LEFT($E3333,2)),"0"&amp;VALUE(LEFT($E3333,2))),Sheet1!$E:$E,Sheet1!$F:$F)),"")</f>
        <v>愛知県</v>
      </c>
      <c r="G3333" s="4" t="str">
        <f t="shared" si="105"/>
        <v>公立</v>
      </c>
      <c r="H3333" s="7" t="str">
        <f>IF($D3333="上記以外の高等学校等",_xlfn.XLOOKUP(IF(VALUE(LEFT($E3333,2))&gt;10,VALUE(LEFT($E3333,2)),"0"&amp;VALUE(LEFT($E3333,2))),Sheet1!$E:$E,Sheet1!$F:$F)&amp;"所在の"&amp;$D3333,IF(OR($B3333=1,$B3333=2),$D3333&amp;$C3333,IF($B3333=3,$D3333&amp;"学校",IF($B3333=6,_xlfn.TEXTBEFORE($D3333,"高専")&amp;$C3333,IF($B3333=8,$C3333&amp;"（"&amp;$D3333&amp;"）",IF($B3333=9,$D3333,""))))))</f>
        <v>国府高等学校</v>
      </c>
    </row>
    <row r="3334" spans="1:8">
      <c r="A3334" s="4">
        <v>2</v>
      </c>
      <c r="B3334" s="7">
        <v>1</v>
      </c>
      <c r="C3334" s="7" t="str">
        <f t="shared" si="104"/>
        <v>高等学校</v>
      </c>
      <c r="D3334" s="7" t="s">
        <v>5178</v>
      </c>
      <c r="E3334" s="8" t="s">
        <v>5179</v>
      </c>
      <c r="F3334" s="4" t="str">
        <f>IFERROR(IF(VALUE(LEFT($E3334,5))&gt;50000,"",_xlfn.XLOOKUP(IF(VALUE(LEFT($E3334,2))&gt;9,VALUE(LEFT($E3334,2)),"0"&amp;VALUE(LEFT($E3334,2))),Sheet1!$E:$E,Sheet1!$F:$F)),"")</f>
        <v>愛知県</v>
      </c>
      <c r="G3334" s="4" t="str">
        <f t="shared" si="105"/>
        <v>公立</v>
      </c>
      <c r="H3334" s="7" t="str">
        <f>IF($D3334="上記以外の高等学校等",_xlfn.XLOOKUP(IF(VALUE(LEFT($E3334,2))&gt;10,VALUE(LEFT($E3334,2)),"0"&amp;VALUE(LEFT($E3334,2))),Sheet1!$E:$E,Sheet1!$F:$F)&amp;"所在の"&amp;$D3334,IF(OR($B3334=1,$B3334=2),$D3334&amp;$C3334,IF($B3334=3,$D3334&amp;"学校",IF($B3334=6,_xlfn.TEXTBEFORE($D3334,"高専")&amp;$C3334,IF($B3334=8,$C3334&amp;"（"&amp;$D3334&amp;"）",IF($B3334=9,$D3334,""))))))</f>
        <v>豊川工科高等学校</v>
      </c>
    </row>
    <row r="3335" spans="1:8">
      <c r="A3335" s="4">
        <v>2</v>
      </c>
      <c r="B3335" s="7">
        <v>1</v>
      </c>
      <c r="C3335" s="7" t="str">
        <f t="shared" si="104"/>
        <v>高等学校</v>
      </c>
      <c r="D3335" s="7" t="s">
        <v>5176</v>
      </c>
      <c r="E3335" s="8" t="s">
        <v>5177</v>
      </c>
      <c r="F3335" s="4" t="str">
        <f>IFERROR(IF(VALUE(LEFT($E3335,5))&gt;50000,"",_xlfn.XLOOKUP(IF(VALUE(LEFT($E3335,2))&gt;9,VALUE(LEFT($E3335,2)),"0"&amp;VALUE(LEFT($E3335,2))),Sheet1!$E:$E,Sheet1!$F:$F)),"")</f>
        <v>愛知県</v>
      </c>
      <c r="G3335" s="4" t="str">
        <f t="shared" si="105"/>
        <v>公立</v>
      </c>
      <c r="H3335" s="7" t="str">
        <f>IF($D3335="上記以外の高等学校等",_xlfn.XLOOKUP(IF(VALUE(LEFT($E3335,2))&gt;10,VALUE(LEFT($E3335,2)),"0"&amp;VALUE(LEFT($E3335,2))),Sheet1!$E:$E,Sheet1!$F:$F)&amp;"所在の"&amp;$D3335,IF(OR($B3335=1,$B3335=2),$D3335&amp;$C3335,IF($B3335=3,$D3335&amp;"学校",IF($B3335=6,_xlfn.TEXTBEFORE($D3335,"高専")&amp;$C3335,IF($B3335=8,$C3335&amp;"（"&amp;$D3335&amp;"）",IF($B3335=9,$D3335,""))))))</f>
        <v>時習館高等学校</v>
      </c>
    </row>
    <row r="3336" spans="1:8">
      <c r="A3336" s="4">
        <v>2</v>
      </c>
      <c r="B3336" s="7">
        <v>1</v>
      </c>
      <c r="C3336" s="7" t="str">
        <f t="shared" si="104"/>
        <v>高等学校</v>
      </c>
      <c r="D3336" s="7" t="s">
        <v>5174</v>
      </c>
      <c r="E3336" s="8" t="s">
        <v>5175</v>
      </c>
      <c r="F3336" s="4" t="str">
        <f>IFERROR(IF(VALUE(LEFT($E3336,5))&gt;50000,"",_xlfn.XLOOKUP(IF(VALUE(LEFT($E3336,2))&gt;9,VALUE(LEFT($E3336,2)),"0"&amp;VALUE(LEFT($E3336,2))),Sheet1!$E:$E,Sheet1!$F:$F)),"")</f>
        <v>愛知県</v>
      </c>
      <c r="G3336" s="4" t="str">
        <f t="shared" si="105"/>
        <v>公立</v>
      </c>
      <c r="H3336" s="7" t="str">
        <f>IF($D3336="上記以外の高等学校等",_xlfn.XLOOKUP(IF(VALUE(LEFT($E3336,2))&gt;10,VALUE(LEFT($E3336,2)),"0"&amp;VALUE(LEFT($E3336,2))),Sheet1!$E:$E,Sheet1!$F:$F)&amp;"所在の"&amp;$D3336,IF(OR($B3336=1,$B3336=2),$D3336&amp;$C3336,IF($B3336=3,$D3336&amp;"学校",IF($B3336=6,_xlfn.TEXTBEFORE($D3336,"高専")&amp;$C3336,IF($B3336=8,$C3336&amp;"（"&amp;$D3336&amp;"）",IF($B3336=9,$D3336,""))))))</f>
        <v>豊橋東高等学校</v>
      </c>
    </row>
    <row r="3337" spans="1:8">
      <c r="A3337" s="4">
        <v>2</v>
      </c>
      <c r="B3337" s="7">
        <v>1</v>
      </c>
      <c r="C3337" s="7" t="str">
        <f t="shared" si="104"/>
        <v>高等学校</v>
      </c>
      <c r="D3337" s="7" t="s">
        <v>5172</v>
      </c>
      <c r="E3337" s="8" t="s">
        <v>5173</v>
      </c>
      <c r="F3337" s="4" t="str">
        <f>IFERROR(IF(VALUE(LEFT($E3337,5))&gt;50000,"",_xlfn.XLOOKUP(IF(VALUE(LEFT($E3337,2))&gt;9,VALUE(LEFT($E3337,2)),"0"&amp;VALUE(LEFT($E3337,2))),Sheet1!$E:$E,Sheet1!$F:$F)),"")</f>
        <v>愛知県</v>
      </c>
      <c r="G3337" s="4" t="str">
        <f t="shared" si="105"/>
        <v>公立</v>
      </c>
      <c r="H3337" s="7" t="str">
        <f>IF($D3337="上記以外の高等学校等",_xlfn.XLOOKUP(IF(VALUE(LEFT($E3337,2))&gt;10,VALUE(LEFT($E3337,2)),"0"&amp;VALUE(LEFT($E3337,2))),Sheet1!$E:$E,Sheet1!$F:$F)&amp;"所在の"&amp;$D3337,IF(OR($B3337=1,$B3337=2),$D3337&amp;$C3337,IF($B3337=3,$D3337&amp;"学校",IF($B3337=6,_xlfn.TEXTBEFORE($D3337,"高専")&amp;$C3337,IF($B3337=8,$C3337&amp;"（"&amp;$D3337&amp;"）",IF($B3337=9,$D3337,""))))))</f>
        <v>豊丘高等学校</v>
      </c>
    </row>
    <row r="3338" spans="1:8">
      <c r="A3338" s="4">
        <v>2</v>
      </c>
      <c r="B3338" s="7">
        <v>1</v>
      </c>
      <c r="C3338" s="7" t="str">
        <f t="shared" si="104"/>
        <v>高等学校</v>
      </c>
      <c r="D3338" s="7" t="s">
        <v>5170</v>
      </c>
      <c r="E3338" s="8" t="s">
        <v>5171</v>
      </c>
      <c r="F3338" s="4" t="str">
        <f>IFERROR(IF(VALUE(LEFT($E3338,5))&gt;50000,"",_xlfn.XLOOKUP(IF(VALUE(LEFT($E3338,2))&gt;9,VALUE(LEFT($E3338,2)),"0"&amp;VALUE(LEFT($E3338,2))),Sheet1!$E:$E,Sheet1!$F:$F)),"")</f>
        <v>愛知県</v>
      </c>
      <c r="G3338" s="4" t="str">
        <f t="shared" si="105"/>
        <v>公立</v>
      </c>
      <c r="H3338" s="7" t="str">
        <f>IF($D3338="上記以外の高等学校等",_xlfn.XLOOKUP(IF(VALUE(LEFT($E3338,2))&gt;10,VALUE(LEFT($E3338,2)),"0"&amp;VALUE(LEFT($E3338,2))),Sheet1!$E:$E,Sheet1!$F:$F)&amp;"所在の"&amp;$D3338,IF(OR($B3338=1,$B3338=2),$D3338&amp;$C3338,IF($B3338=3,$D3338&amp;"学校",IF($B3338=6,_xlfn.TEXTBEFORE($D3338,"高専")&amp;$C3338,IF($B3338=8,$C3338&amp;"（"&amp;$D3338&amp;"）",IF($B3338=9,$D3338,""))))))</f>
        <v>豊橋南高等学校</v>
      </c>
    </row>
    <row r="3339" spans="1:8">
      <c r="A3339" s="4">
        <v>2</v>
      </c>
      <c r="B3339" s="7">
        <v>1</v>
      </c>
      <c r="C3339" s="7" t="str">
        <f t="shared" si="104"/>
        <v>高等学校</v>
      </c>
      <c r="D3339" s="7" t="s">
        <v>5168</v>
      </c>
      <c r="E3339" s="8" t="s">
        <v>5169</v>
      </c>
      <c r="F3339" s="4" t="str">
        <f>IFERROR(IF(VALUE(LEFT($E3339,5))&gt;50000,"",_xlfn.XLOOKUP(IF(VALUE(LEFT($E3339,2))&gt;9,VALUE(LEFT($E3339,2)),"0"&amp;VALUE(LEFT($E3339,2))),Sheet1!$E:$E,Sheet1!$F:$F)),"")</f>
        <v>愛知県</v>
      </c>
      <c r="G3339" s="4" t="str">
        <f t="shared" si="105"/>
        <v>公立</v>
      </c>
      <c r="H3339" s="7" t="str">
        <f>IF($D3339="上記以外の高等学校等",_xlfn.XLOOKUP(IF(VALUE(LEFT($E3339,2))&gt;10,VALUE(LEFT($E3339,2)),"0"&amp;VALUE(LEFT($E3339,2))),Sheet1!$E:$E,Sheet1!$F:$F)&amp;"所在の"&amp;$D3339,IF(OR($B3339=1,$B3339=2),$D3339&amp;$C3339,IF($B3339=3,$D3339&amp;"学校",IF($B3339=6,_xlfn.TEXTBEFORE($D3339,"高専")&amp;$C3339,IF($B3339=8,$C3339&amp;"（"&amp;$D3339&amp;"）",IF($B3339=9,$D3339,""))))))</f>
        <v>豊橋工科高等学校</v>
      </c>
    </row>
    <row r="3340" spans="1:8">
      <c r="A3340" s="4">
        <v>2</v>
      </c>
      <c r="B3340" s="7">
        <v>1</v>
      </c>
      <c r="C3340" s="7" t="str">
        <f t="shared" si="104"/>
        <v>高等学校</v>
      </c>
      <c r="D3340" s="7" t="s">
        <v>5166</v>
      </c>
      <c r="E3340" s="8" t="s">
        <v>5167</v>
      </c>
      <c r="F3340" s="4" t="str">
        <f>IFERROR(IF(VALUE(LEFT($E3340,5))&gt;50000,"",_xlfn.XLOOKUP(IF(VALUE(LEFT($E3340,2))&gt;9,VALUE(LEFT($E3340,2)),"0"&amp;VALUE(LEFT($E3340,2))),Sheet1!$E:$E,Sheet1!$F:$F)),"")</f>
        <v>愛知県</v>
      </c>
      <c r="G3340" s="4" t="str">
        <f t="shared" si="105"/>
        <v>公立</v>
      </c>
      <c r="H3340" s="7" t="str">
        <f>IF($D3340="上記以外の高等学校等",_xlfn.XLOOKUP(IF(VALUE(LEFT($E3340,2))&gt;10,VALUE(LEFT($E3340,2)),"0"&amp;VALUE(LEFT($E3340,2))),Sheet1!$E:$E,Sheet1!$F:$F)&amp;"所在の"&amp;$D3340,IF(OR($B3340=1,$B3340=2),$D3340&amp;$C3340,IF($B3340=3,$D3340&amp;"学校",IF($B3340=6,_xlfn.TEXTBEFORE($D3340,"高専")&amp;$C3340,IF($B3340=8,$C3340&amp;"（"&amp;$D3340&amp;"）",IF($B3340=9,$D3340,""))))))</f>
        <v>豊橋商業高等学校</v>
      </c>
    </row>
    <row r="3341" spans="1:8">
      <c r="A3341" s="4">
        <v>2</v>
      </c>
      <c r="B3341" s="7">
        <v>1</v>
      </c>
      <c r="C3341" s="7" t="str">
        <f t="shared" si="104"/>
        <v>高等学校</v>
      </c>
      <c r="D3341" s="7" t="s">
        <v>5164</v>
      </c>
      <c r="E3341" s="8" t="s">
        <v>5165</v>
      </c>
      <c r="F3341" s="4" t="str">
        <f>IFERROR(IF(VALUE(LEFT($E3341,5))&gt;50000,"",_xlfn.XLOOKUP(IF(VALUE(LEFT($E3341,2))&gt;9,VALUE(LEFT($E3341,2)),"0"&amp;VALUE(LEFT($E3341,2))),Sheet1!$E:$E,Sheet1!$F:$F)),"")</f>
        <v>愛知県</v>
      </c>
      <c r="G3341" s="4" t="str">
        <f t="shared" si="105"/>
        <v>公立</v>
      </c>
      <c r="H3341" s="7" t="str">
        <f>IF($D3341="上記以外の高等学校等",_xlfn.XLOOKUP(IF(VALUE(LEFT($E3341,2))&gt;10,VALUE(LEFT($E3341,2)),"0"&amp;VALUE(LEFT($E3341,2))),Sheet1!$E:$E,Sheet1!$F:$F)&amp;"所在の"&amp;$D3341,IF(OR($B3341=1,$B3341=2),$D3341&amp;$C3341,IF($B3341=3,$D3341&amp;"学校",IF($B3341=6,_xlfn.TEXTBEFORE($D3341,"高専")&amp;$C3341,IF($B3341=8,$C3341&amp;"（"&amp;$D3341&amp;"）",IF($B3341=9,$D3341,""))))))</f>
        <v>蒲郡高等学校</v>
      </c>
    </row>
    <row r="3342" spans="1:8">
      <c r="A3342" s="4">
        <v>2</v>
      </c>
      <c r="B3342" s="7">
        <v>1</v>
      </c>
      <c r="C3342" s="7" t="str">
        <f t="shared" si="104"/>
        <v>高等学校</v>
      </c>
      <c r="D3342" s="7" t="s">
        <v>5162</v>
      </c>
      <c r="E3342" s="8" t="s">
        <v>5163</v>
      </c>
      <c r="F3342" s="4" t="str">
        <f>IFERROR(IF(VALUE(LEFT($E3342,5))&gt;50000,"",_xlfn.XLOOKUP(IF(VALUE(LEFT($E3342,2))&gt;9,VALUE(LEFT($E3342,2)),"0"&amp;VALUE(LEFT($E3342,2))),Sheet1!$E:$E,Sheet1!$F:$F)),"")</f>
        <v>愛知県</v>
      </c>
      <c r="G3342" s="4" t="str">
        <f t="shared" si="105"/>
        <v>公立</v>
      </c>
      <c r="H3342" s="7" t="str">
        <f>IF($D3342="上記以外の高等学校等",_xlfn.XLOOKUP(IF(VALUE(LEFT($E3342,2))&gt;10,VALUE(LEFT($E3342,2)),"0"&amp;VALUE(LEFT($E3342,2))),Sheet1!$E:$E,Sheet1!$F:$F)&amp;"所在の"&amp;$D3342,IF(OR($B3342=1,$B3342=2),$D3342&amp;$C3342,IF($B3342=3,$D3342&amp;"学校",IF($B3342=6,_xlfn.TEXTBEFORE($D3342,"高専")&amp;$C3342,IF($B3342=8,$C3342&amp;"（"&amp;$D3342&amp;"）",IF($B3342=9,$D3342,""))))))</f>
        <v>蒲郡東高等学校</v>
      </c>
    </row>
    <row r="3343" spans="1:8">
      <c r="A3343" s="4">
        <v>2</v>
      </c>
      <c r="B3343" s="7">
        <v>1</v>
      </c>
      <c r="C3343" s="7" t="str">
        <f t="shared" si="104"/>
        <v>高等学校</v>
      </c>
      <c r="D3343" s="7" t="s">
        <v>5160</v>
      </c>
      <c r="E3343" s="8" t="s">
        <v>5161</v>
      </c>
      <c r="F3343" s="4" t="str">
        <f>IFERROR(IF(VALUE(LEFT($E3343,5))&gt;50000,"",_xlfn.XLOOKUP(IF(VALUE(LEFT($E3343,2))&gt;9,VALUE(LEFT($E3343,2)),"0"&amp;VALUE(LEFT($E3343,2))),Sheet1!$E:$E,Sheet1!$F:$F)),"")</f>
        <v>愛知県</v>
      </c>
      <c r="G3343" s="4" t="str">
        <f t="shared" si="105"/>
        <v>公立</v>
      </c>
      <c r="H3343" s="7" t="str">
        <f>IF($D3343="上記以外の高等学校等",_xlfn.XLOOKUP(IF(VALUE(LEFT($E3343,2))&gt;10,VALUE(LEFT($E3343,2)),"0"&amp;VALUE(LEFT($E3343,2))),Sheet1!$E:$E,Sheet1!$F:$F)&amp;"所在の"&amp;$D3343,IF(OR($B3343=1,$B3343=2),$D3343&amp;$C3343,IF($B3343=3,$D3343&amp;"学校",IF($B3343=6,_xlfn.TEXTBEFORE($D3343,"高専")&amp;$C3343,IF($B3343=8,$C3343&amp;"（"&amp;$D3343&amp;"）",IF($B3343=9,$D3343,""))))))</f>
        <v>三谷水産高等学校</v>
      </c>
    </row>
    <row r="3344" spans="1:8">
      <c r="A3344" s="4">
        <v>2</v>
      </c>
      <c r="B3344" s="7">
        <v>1</v>
      </c>
      <c r="C3344" s="7" t="str">
        <f t="shared" si="104"/>
        <v>高等学校</v>
      </c>
      <c r="D3344" s="7" t="s">
        <v>5158</v>
      </c>
      <c r="E3344" s="8" t="s">
        <v>5159</v>
      </c>
      <c r="F3344" s="4" t="str">
        <f>IFERROR(IF(VALUE(LEFT($E3344,5))&gt;50000,"",_xlfn.XLOOKUP(IF(VALUE(LEFT($E3344,2))&gt;9,VALUE(LEFT($E3344,2)),"0"&amp;VALUE(LEFT($E3344,2))),Sheet1!$E:$E,Sheet1!$F:$F)),"")</f>
        <v>愛知県</v>
      </c>
      <c r="G3344" s="4" t="str">
        <f t="shared" si="105"/>
        <v>公立</v>
      </c>
      <c r="H3344" s="7" t="str">
        <f>IF($D3344="上記以外の高等学校等",_xlfn.XLOOKUP(IF(VALUE(LEFT($E3344,2))&gt;10,VALUE(LEFT($E3344,2)),"0"&amp;VALUE(LEFT($E3344,2))),Sheet1!$E:$E,Sheet1!$F:$F)&amp;"所在の"&amp;$D3344,IF(OR($B3344=1,$B3344=2),$D3344&amp;$C3344,IF($B3344=3,$D3344&amp;"学校",IF($B3344=6,_xlfn.TEXTBEFORE($D3344,"高専")&amp;$C3344,IF($B3344=8,$C3344&amp;"（"&amp;$D3344&amp;"）",IF($B3344=9,$D3344,""))))))</f>
        <v>成章高等学校</v>
      </c>
    </row>
    <row r="3345" spans="1:8">
      <c r="A3345" s="4">
        <v>2</v>
      </c>
      <c r="B3345" s="7">
        <v>1</v>
      </c>
      <c r="C3345" s="7" t="str">
        <f t="shared" si="104"/>
        <v>高等学校</v>
      </c>
      <c r="D3345" s="7" t="s">
        <v>5156</v>
      </c>
      <c r="E3345" s="8" t="s">
        <v>5157</v>
      </c>
      <c r="F3345" s="4" t="str">
        <f>IFERROR(IF(VALUE(LEFT($E3345,5))&gt;50000,"",_xlfn.XLOOKUP(IF(VALUE(LEFT($E3345,2))&gt;9,VALUE(LEFT($E3345,2)),"0"&amp;VALUE(LEFT($E3345,2))),Sheet1!$E:$E,Sheet1!$F:$F)),"")</f>
        <v>愛知県</v>
      </c>
      <c r="G3345" s="4" t="str">
        <f t="shared" si="105"/>
        <v>公立</v>
      </c>
      <c r="H3345" s="7" t="str">
        <f>IF($D3345="上記以外の高等学校等",_xlfn.XLOOKUP(IF(VALUE(LEFT($E3345,2))&gt;10,VALUE(LEFT($E3345,2)),"0"&amp;VALUE(LEFT($E3345,2))),Sheet1!$E:$E,Sheet1!$F:$F)&amp;"所在の"&amp;$D3345,IF(OR($B3345=1,$B3345=2),$D3345&amp;$C3345,IF($B3345=3,$D3345&amp;"学校",IF($B3345=6,_xlfn.TEXTBEFORE($D3345,"高専")&amp;$C3345,IF($B3345=8,$C3345&amp;"（"&amp;$D3345&amp;"）",IF($B3345=9,$D3345,""))))))</f>
        <v>渥美農業高等学校</v>
      </c>
    </row>
    <row r="3346" spans="1:8">
      <c r="A3346" s="4">
        <v>2</v>
      </c>
      <c r="B3346" s="7">
        <v>1</v>
      </c>
      <c r="C3346" s="7" t="str">
        <f t="shared" si="104"/>
        <v>高等学校</v>
      </c>
      <c r="D3346" s="7" t="s">
        <v>5154</v>
      </c>
      <c r="E3346" s="8" t="s">
        <v>5155</v>
      </c>
      <c r="F3346" s="4" t="str">
        <f>IFERROR(IF(VALUE(LEFT($E3346,5))&gt;50000,"",_xlfn.XLOOKUP(IF(VALUE(LEFT($E3346,2))&gt;9,VALUE(LEFT($E3346,2)),"0"&amp;VALUE(LEFT($E3346,2))),Sheet1!$E:$E,Sheet1!$F:$F)),"")</f>
        <v>愛知県</v>
      </c>
      <c r="G3346" s="4" t="str">
        <f t="shared" si="105"/>
        <v>公立</v>
      </c>
      <c r="H3346" s="7" t="str">
        <f>IF($D3346="上記以外の高等学校等",_xlfn.XLOOKUP(IF(VALUE(LEFT($E3346,2))&gt;10,VALUE(LEFT($E3346,2)),"0"&amp;VALUE(LEFT($E3346,2))),Sheet1!$E:$E,Sheet1!$F:$F)&amp;"所在の"&amp;$D3346,IF(OR($B3346=1,$B3346=2),$D3346&amp;$C3346,IF($B3346=3,$D3346&amp;"学校",IF($B3346=6,_xlfn.TEXTBEFORE($D3346,"高専")&amp;$C3346,IF($B3346=8,$C3346&amp;"（"&amp;$D3346&amp;"）",IF($B3346=9,$D3346,""))))))</f>
        <v>福江高等学校</v>
      </c>
    </row>
    <row r="3347" spans="1:8">
      <c r="A3347" s="4">
        <v>2</v>
      </c>
      <c r="B3347" s="7">
        <v>1</v>
      </c>
      <c r="C3347" s="7" t="str">
        <f t="shared" si="104"/>
        <v>高等学校</v>
      </c>
      <c r="D3347" s="7" t="s">
        <v>5152</v>
      </c>
      <c r="E3347" s="8" t="s">
        <v>5153</v>
      </c>
      <c r="F3347" s="4" t="str">
        <f>IFERROR(IF(VALUE(LEFT($E3347,5))&gt;50000,"",_xlfn.XLOOKUP(IF(VALUE(LEFT($E3347,2))&gt;9,VALUE(LEFT($E3347,2)),"0"&amp;VALUE(LEFT($E3347,2))),Sheet1!$E:$E,Sheet1!$F:$F)),"")</f>
        <v>愛知県</v>
      </c>
      <c r="G3347" s="4" t="str">
        <f t="shared" si="105"/>
        <v>公立</v>
      </c>
      <c r="H3347" s="7" t="str">
        <f>IF($D3347="上記以外の高等学校等",_xlfn.XLOOKUP(IF(VALUE(LEFT($E3347,2))&gt;10,VALUE(LEFT($E3347,2)),"0"&amp;VALUE(LEFT($E3347,2))),Sheet1!$E:$E,Sheet1!$F:$F)&amp;"所在の"&amp;$D3347,IF(OR($B3347=1,$B3347=2),$D3347&amp;$C3347,IF($B3347=3,$D3347&amp;"学校",IF($B3347=6,_xlfn.TEXTBEFORE($D3347,"高専")&amp;$C3347,IF($B3347=8,$C3347&amp;"（"&amp;$D3347&amp;"）",IF($B3347=9,$D3347,""))))))</f>
        <v>小坂井高等学校</v>
      </c>
    </row>
    <row r="3348" spans="1:8">
      <c r="A3348" s="4">
        <v>2</v>
      </c>
      <c r="B3348" s="7">
        <v>1</v>
      </c>
      <c r="C3348" s="7" t="str">
        <f t="shared" si="104"/>
        <v>高等学校</v>
      </c>
      <c r="D3348" s="7" t="s">
        <v>5150</v>
      </c>
      <c r="E3348" s="8" t="s">
        <v>5151</v>
      </c>
      <c r="F3348" s="4" t="str">
        <f>IFERROR(IF(VALUE(LEFT($E3348,5))&gt;50000,"",_xlfn.XLOOKUP(IF(VALUE(LEFT($E3348,2))&gt;9,VALUE(LEFT($E3348,2)),"0"&amp;VALUE(LEFT($E3348,2))),Sheet1!$E:$E,Sheet1!$F:$F)),"")</f>
        <v>愛知県</v>
      </c>
      <c r="G3348" s="4" t="str">
        <f t="shared" si="105"/>
        <v>公立</v>
      </c>
      <c r="H3348" s="7" t="str">
        <f>IF($D3348="上記以外の高等学校等",_xlfn.XLOOKUP(IF(VALUE(LEFT($E3348,2))&gt;10,VALUE(LEFT($E3348,2)),"0"&amp;VALUE(LEFT($E3348,2))),Sheet1!$E:$E,Sheet1!$F:$F)&amp;"所在の"&amp;$D3348,IF(OR($B3348=1,$B3348=2),$D3348&amp;$C3348,IF($B3348=3,$D3348&amp;"学校",IF($B3348=6,_xlfn.TEXTBEFORE($D3348,"高専")&amp;$C3348,IF($B3348=8,$C3348&amp;"（"&amp;$D3348&amp;"）",IF($B3348=9,$D3348,""))))))</f>
        <v>天白高等学校</v>
      </c>
    </row>
    <row r="3349" spans="1:8">
      <c r="A3349" s="4">
        <v>2</v>
      </c>
      <c r="B3349" s="7">
        <v>1</v>
      </c>
      <c r="C3349" s="7" t="str">
        <f t="shared" si="104"/>
        <v>高等学校</v>
      </c>
      <c r="D3349" s="7" t="s">
        <v>5148</v>
      </c>
      <c r="E3349" s="8" t="s">
        <v>5149</v>
      </c>
      <c r="F3349" s="4" t="str">
        <f>IFERROR(IF(VALUE(LEFT($E3349,5))&gt;50000,"",_xlfn.XLOOKUP(IF(VALUE(LEFT($E3349,2))&gt;9,VALUE(LEFT($E3349,2)),"0"&amp;VALUE(LEFT($E3349,2))),Sheet1!$E:$E,Sheet1!$F:$F)),"")</f>
        <v>愛知県</v>
      </c>
      <c r="G3349" s="4" t="str">
        <f t="shared" si="105"/>
        <v>公立</v>
      </c>
      <c r="H3349" s="7" t="str">
        <f>IF($D3349="上記以外の高等学校等",_xlfn.XLOOKUP(IF(VALUE(LEFT($E3349,2))&gt;10,VALUE(LEFT($E3349,2)),"0"&amp;VALUE(LEFT($E3349,2))),Sheet1!$E:$E,Sheet1!$F:$F)&amp;"所在の"&amp;$D3349,IF(OR($B3349=1,$B3349=2),$D3349&amp;$C3349,IF($B3349=3,$D3349&amp;"学校",IF($B3349=6,_xlfn.TEXTBEFORE($D3349,"高専")&amp;$C3349,IF($B3349=8,$C3349&amp;"（"&amp;$D3349&amp;"）",IF($B3349=9,$D3349,""))))))</f>
        <v>東海南高等学校</v>
      </c>
    </row>
    <row r="3350" spans="1:8">
      <c r="A3350" s="4">
        <v>3</v>
      </c>
      <c r="B3350" s="7">
        <v>1</v>
      </c>
      <c r="C3350" s="7" t="str">
        <f t="shared" si="104"/>
        <v>高等学校</v>
      </c>
      <c r="D3350" s="7" t="s">
        <v>5146</v>
      </c>
      <c r="E3350" s="8" t="s">
        <v>5147</v>
      </c>
      <c r="F3350" s="4" t="str">
        <f>IFERROR(IF(VALUE(LEFT($E3350,5))&gt;50000,"",_xlfn.XLOOKUP(IF(VALUE(LEFT($E3350,2))&gt;9,VALUE(LEFT($E3350,2)),"0"&amp;VALUE(LEFT($E3350,2))),Sheet1!$E:$E,Sheet1!$F:$F)),"")</f>
        <v>愛知県</v>
      </c>
      <c r="G3350" s="4" t="str">
        <f t="shared" si="105"/>
        <v>公立</v>
      </c>
      <c r="H3350" s="7" t="str">
        <f>IF($D3350="上記以外の高等学校等",_xlfn.XLOOKUP(IF(VALUE(LEFT($E3350,2))&gt;10,VALUE(LEFT($E3350,2)),"0"&amp;VALUE(LEFT($E3350,2))),Sheet1!$E:$E,Sheet1!$F:$F)&amp;"所在の"&amp;$D3350,IF(OR($B3350=1,$B3350=2),$D3350&amp;$C3350,IF($B3350=3,$D3350&amp;"学校",IF($B3350=6,_xlfn.TEXTBEFORE($D3350,"高専")&amp;$C3350,IF($B3350=8,$C3350&amp;"（"&amp;$D3350&amp;"）",IF($B3350=9,$D3350,""))))))</f>
        <v>豊橋高等学校</v>
      </c>
    </row>
    <row r="3351" spans="1:8">
      <c r="A3351" s="4">
        <v>3</v>
      </c>
      <c r="B3351" s="7">
        <v>1</v>
      </c>
      <c r="C3351" s="7" t="str">
        <f t="shared" si="104"/>
        <v>高等学校</v>
      </c>
      <c r="D3351" s="7" t="s">
        <v>5144</v>
      </c>
      <c r="E3351" s="8" t="s">
        <v>5145</v>
      </c>
      <c r="F3351" s="4" t="str">
        <f>IFERROR(IF(VALUE(LEFT($E3351,5))&gt;50000,"",_xlfn.XLOOKUP(IF(VALUE(LEFT($E3351,2))&gt;9,VALUE(LEFT($E3351,2)),"0"&amp;VALUE(LEFT($E3351,2))),Sheet1!$E:$E,Sheet1!$F:$F)),"")</f>
        <v>愛知県</v>
      </c>
      <c r="G3351" s="4" t="str">
        <f t="shared" si="105"/>
        <v>公立</v>
      </c>
      <c r="H3351" s="7" t="str">
        <f>IF($D3351="上記以外の高等学校等",_xlfn.XLOOKUP(IF(VALUE(LEFT($E3351,2))&gt;10,VALUE(LEFT($E3351,2)),"0"&amp;VALUE(LEFT($E3351,2))),Sheet1!$E:$E,Sheet1!$F:$F)&amp;"所在の"&amp;$D3351,IF(OR($B3351=1,$B3351=2),$D3351&amp;$C3351,IF($B3351=3,$D3351&amp;"学校",IF($B3351=6,_xlfn.TEXTBEFORE($D3351,"高専")&amp;$C3351,IF($B3351=8,$C3351&amp;"（"&amp;$D3351&amp;"）",IF($B3351=9,$D3351,""))))))</f>
        <v>菊里高等学校</v>
      </c>
    </row>
    <row r="3352" spans="1:8">
      <c r="A3352" s="4">
        <v>3</v>
      </c>
      <c r="B3352" s="7">
        <v>1</v>
      </c>
      <c r="C3352" s="7" t="str">
        <f t="shared" si="104"/>
        <v>高等学校</v>
      </c>
      <c r="D3352" s="7" t="s">
        <v>109</v>
      </c>
      <c r="E3352" s="8" t="s">
        <v>5143</v>
      </c>
      <c r="F3352" s="4" t="str">
        <f>IFERROR(IF(VALUE(LEFT($E3352,5))&gt;50000,"",_xlfn.XLOOKUP(IF(VALUE(LEFT($E3352,2))&gt;9,VALUE(LEFT($E3352,2)),"0"&amp;VALUE(LEFT($E3352,2))),Sheet1!$E:$E,Sheet1!$F:$F)),"")</f>
        <v>愛知県</v>
      </c>
      <c r="G3352" s="4" t="str">
        <f t="shared" si="105"/>
        <v>公立</v>
      </c>
      <c r="H3352" s="7" t="str">
        <f>IF($D3352="上記以外の高等学校等",_xlfn.XLOOKUP(IF(VALUE(LEFT($E3352,2))&gt;10,VALUE(LEFT($E3352,2)),"0"&amp;VALUE(LEFT($E3352,2))),Sheet1!$E:$E,Sheet1!$F:$F)&amp;"所在の"&amp;$D3352,IF(OR($B3352=1,$B3352=2),$D3352&amp;$C3352,IF($B3352=3,$D3352&amp;"学校",IF($B3352=6,_xlfn.TEXTBEFORE($D3352,"高専")&amp;$C3352,IF($B3352=8,$C3352&amp;"（"&amp;$D3352&amp;"）",IF($B3352=9,$D3352,""))))))</f>
        <v>向陽高等学校</v>
      </c>
    </row>
    <row r="3353" spans="1:8">
      <c r="A3353" s="4">
        <v>3</v>
      </c>
      <c r="B3353" s="7">
        <v>1</v>
      </c>
      <c r="C3353" s="7" t="str">
        <f t="shared" si="104"/>
        <v>高等学校</v>
      </c>
      <c r="D3353" s="7" t="s">
        <v>5141</v>
      </c>
      <c r="E3353" s="8" t="s">
        <v>5142</v>
      </c>
      <c r="F3353" s="4" t="str">
        <f>IFERROR(IF(VALUE(LEFT($E3353,5))&gt;50000,"",_xlfn.XLOOKUP(IF(VALUE(LEFT($E3353,2))&gt;9,VALUE(LEFT($E3353,2)),"0"&amp;VALUE(LEFT($E3353,2))),Sheet1!$E:$E,Sheet1!$F:$F)),"")</f>
        <v>愛知県</v>
      </c>
      <c r="G3353" s="4" t="str">
        <f t="shared" si="105"/>
        <v>公立</v>
      </c>
      <c r="H3353" s="7" t="str">
        <f>IF($D3353="上記以外の高等学校等",_xlfn.XLOOKUP(IF(VALUE(LEFT($E3353,2))&gt;10,VALUE(LEFT($E3353,2)),"0"&amp;VALUE(LEFT($E3353,2))),Sheet1!$E:$E,Sheet1!$F:$F)&amp;"所在の"&amp;$D3353,IF(OR($B3353=1,$B3353=2),$D3353&amp;$C3353,IF($B3353=3,$D3353&amp;"学校",IF($B3353=6,_xlfn.TEXTBEFORE($D3353,"高専")&amp;$C3353,IF($B3353=8,$C3353&amp;"（"&amp;$D3353&amp;"）",IF($B3353=9,$D3353,""))))))</f>
        <v>桜台高等学校</v>
      </c>
    </row>
    <row r="3354" spans="1:8">
      <c r="A3354" s="4">
        <v>3</v>
      </c>
      <c r="B3354" s="7">
        <v>1</v>
      </c>
      <c r="C3354" s="7" t="str">
        <f t="shared" si="104"/>
        <v>高等学校</v>
      </c>
      <c r="D3354" s="7" t="s">
        <v>5139</v>
      </c>
      <c r="E3354" s="8" t="s">
        <v>5140</v>
      </c>
      <c r="F3354" s="4" t="str">
        <f>IFERROR(IF(VALUE(LEFT($E3354,5))&gt;50000,"",_xlfn.XLOOKUP(IF(VALUE(LEFT($E3354,2))&gt;9,VALUE(LEFT($E3354,2)),"0"&amp;VALUE(LEFT($E3354,2))),Sheet1!$E:$E,Sheet1!$F:$F)),"")</f>
        <v>愛知県</v>
      </c>
      <c r="G3354" s="4" t="str">
        <f t="shared" si="105"/>
        <v>公立</v>
      </c>
      <c r="H3354" s="7" t="str">
        <f>IF($D3354="上記以外の高等学校等",_xlfn.XLOOKUP(IF(VALUE(LEFT($E3354,2))&gt;10,VALUE(LEFT($E3354,2)),"0"&amp;VALUE(LEFT($E3354,2))),Sheet1!$E:$E,Sheet1!$F:$F)&amp;"所在の"&amp;$D3354,IF(OR($B3354=1,$B3354=2),$D3354&amp;$C3354,IF($B3354=3,$D3354&amp;"学校",IF($B3354=6,_xlfn.TEXTBEFORE($D3354,"高専")&amp;$C3354,IF($B3354=8,$C3354&amp;"（"&amp;$D3354&amp;"）",IF($B3354=9,$D3354,""))))))</f>
        <v>北高等学校</v>
      </c>
    </row>
    <row r="3355" spans="1:8">
      <c r="A3355" s="4">
        <v>3</v>
      </c>
      <c r="B3355" s="7">
        <v>1</v>
      </c>
      <c r="C3355" s="7" t="str">
        <f t="shared" si="104"/>
        <v>高等学校</v>
      </c>
      <c r="D3355" s="7" t="s">
        <v>5137</v>
      </c>
      <c r="E3355" s="8" t="s">
        <v>5138</v>
      </c>
      <c r="F3355" s="4" t="str">
        <f>IFERROR(IF(VALUE(LEFT($E3355,5))&gt;50000,"",_xlfn.XLOOKUP(IF(VALUE(LEFT($E3355,2))&gt;9,VALUE(LEFT($E3355,2)),"0"&amp;VALUE(LEFT($E3355,2))),Sheet1!$E:$E,Sheet1!$F:$F)),"")</f>
        <v>愛知県</v>
      </c>
      <c r="G3355" s="4" t="str">
        <f t="shared" si="105"/>
        <v>公立</v>
      </c>
      <c r="H3355" s="7" t="str">
        <f>IF($D3355="上記以外の高等学校等",_xlfn.XLOOKUP(IF(VALUE(LEFT($E3355,2))&gt;10,VALUE(LEFT($E3355,2)),"0"&amp;VALUE(LEFT($E3355,2))),Sheet1!$E:$E,Sheet1!$F:$F)&amp;"所在の"&amp;$D3355,IF(OR($B3355=1,$B3355=2),$D3355&amp;$C3355,IF($B3355=3,$D3355&amp;"学校",IF($B3355=6,_xlfn.TEXTBEFORE($D3355,"高専")&amp;$C3355,IF($B3355=8,$C3355&amp;"（"&amp;$D3355&amp;"）",IF($B3355=9,$D3355,""))))))</f>
        <v>工業（市立）高等学校</v>
      </c>
    </row>
    <row r="3356" spans="1:8">
      <c r="A3356" s="4">
        <v>3</v>
      </c>
      <c r="B3356" s="7">
        <v>1</v>
      </c>
      <c r="C3356" s="7" t="str">
        <f t="shared" si="104"/>
        <v>高等学校</v>
      </c>
      <c r="D3356" s="7" t="s">
        <v>4124</v>
      </c>
      <c r="E3356" s="8" t="s">
        <v>5136</v>
      </c>
      <c r="F3356" s="4" t="str">
        <f>IFERROR(IF(VALUE(LEFT($E3356,5))&gt;50000,"",_xlfn.XLOOKUP(IF(VALUE(LEFT($E3356,2))&gt;9,VALUE(LEFT($E3356,2)),"0"&amp;VALUE(LEFT($E3356,2))),Sheet1!$E:$E,Sheet1!$F:$F)),"")</f>
        <v>愛知県</v>
      </c>
      <c r="G3356" s="4" t="str">
        <f t="shared" si="105"/>
        <v>公立</v>
      </c>
      <c r="H3356" s="7" t="str">
        <f>IF($D3356="上記以外の高等学校等",_xlfn.XLOOKUP(IF(VALUE(LEFT($E3356,2))&gt;10,VALUE(LEFT($E3356,2)),"0"&amp;VALUE(LEFT($E3356,2))),Sheet1!$E:$E,Sheet1!$F:$F)&amp;"所在の"&amp;$D3356,IF(OR($B3356=1,$B3356=2),$D3356&amp;$C3356,IF($B3356=3,$D3356&amp;"学校",IF($B3356=6,_xlfn.TEXTBEFORE($D3356,"高専")&amp;$C3356,IF($B3356=8,$C3356&amp;"（"&amp;$D3356&amp;"）",IF($B3356=9,$D3356,""))))))</f>
        <v>工芸高等学校</v>
      </c>
    </row>
    <row r="3357" spans="1:8">
      <c r="A3357" s="4">
        <v>3</v>
      </c>
      <c r="B3357" s="7">
        <v>1</v>
      </c>
      <c r="C3357" s="7" t="str">
        <f t="shared" si="104"/>
        <v>高等学校</v>
      </c>
      <c r="D3357" s="7" t="s">
        <v>978</v>
      </c>
      <c r="E3357" s="8" t="s">
        <v>5135</v>
      </c>
      <c r="F3357" s="4" t="str">
        <f>IFERROR(IF(VALUE(LEFT($E3357,5))&gt;50000,"",_xlfn.XLOOKUP(IF(VALUE(LEFT($E3357,2))&gt;9,VALUE(LEFT($E3357,2)),"0"&amp;VALUE(LEFT($E3357,2))),Sheet1!$E:$E,Sheet1!$F:$F)),"")</f>
        <v>愛知県</v>
      </c>
      <c r="G3357" s="4" t="str">
        <f t="shared" si="105"/>
        <v>公立</v>
      </c>
      <c r="H3357" s="7" t="str">
        <f>IF($D3357="上記以外の高等学校等",_xlfn.XLOOKUP(IF(VALUE(LEFT($E3357,2))&gt;10,VALUE(LEFT($E3357,2)),"0"&amp;VALUE(LEFT($E3357,2))),Sheet1!$E:$E,Sheet1!$F:$F)&amp;"所在の"&amp;$D3357,IF(OR($B3357=1,$B3357=2),$D3357&amp;$C3357,IF($B3357=3,$D3357&amp;"学校",IF($B3357=6,_xlfn.TEXTBEFORE($D3357,"高専")&amp;$C3357,IF($B3357=8,$C3357&amp;"（"&amp;$D3357&amp;"）",IF($B3357=9,$D3357,""))))))</f>
        <v>西陵高等学校</v>
      </c>
    </row>
    <row r="3358" spans="1:8">
      <c r="A3358" s="4">
        <v>3</v>
      </c>
      <c r="B3358" s="7">
        <v>1</v>
      </c>
      <c r="C3358" s="7" t="str">
        <f t="shared" si="104"/>
        <v>高等学校</v>
      </c>
      <c r="D3358" s="7" t="s">
        <v>5133</v>
      </c>
      <c r="E3358" s="8" t="s">
        <v>5134</v>
      </c>
      <c r="F3358" s="4" t="str">
        <f>IFERROR(IF(VALUE(LEFT($E3358,5))&gt;50000,"",_xlfn.XLOOKUP(IF(VALUE(LEFT($E3358,2))&gt;9,VALUE(LEFT($E3358,2)),"0"&amp;VALUE(LEFT($E3358,2))),Sheet1!$E:$E,Sheet1!$F:$F)),"")</f>
        <v>愛知県</v>
      </c>
      <c r="G3358" s="4" t="str">
        <f t="shared" si="105"/>
        <v>公立</v>
      </c>
      <c r="H3358" s="7" t="str">
        <f>IF($D3358="上記以外の高等学校等",_xlfn.XLOOKUP(IF(VALUE(LEFT($E3358,2))&gt;10,VALUE(LEFT($E3358,2)),"0"&amp;VALUE(LEFT($E3358,2))),Sheet1!$E:$E,Sheet1!$F:$F)&amp;"所在の"&amp;$D3358,IF(OR($B3358=1,$B3358=2),$D3358&amp;$C3358,IF($B3358=3,$D3358&amp;"学校",IF($B3358=6,_xlfn.TEXTBEFORE($D3358,"高専")&amp;$C3358,IF($B3358=8,$C3358&amp;"（"&amp;$D3358&amp;"）",IF($B3358=9,$D3358,""))))))</f>
        <v>名古屋商業高等学校</v>
      </c>
    </row>
    <row r="3359" spans="1:8">
      <c r="A3359" s="4">
        <v>3</v>
      </c>
      <c r="B3359" s="7">
        <v>1</v>
      </c>
      <c r="C3359" s="7" t="str">
        <f t="shared" si="104"/>
        <v>高等学校</v>
      </c>
      <c r="D3359" s="7" t="s">
        <v>5131</v>
      </c>
      <c r="E3359" s="8" t="s">
        <v>5132</v>
      </c>
      <c r="F3359" s="4" t="str">
        <f>IFERROR(IF(VALUE(LEFT($E3359,5))&gt;50000,"",_xlfn.XLOOKUP(IF(VALUE(LEFT($E3359,2))&gt;9,VALUE(LEFT($E3359,2)),"0"&amp;VALUE(LEFT($E3359,2))),Sheet1!$E:$E,Sheet1!$F:$F)),"")</f>
        <v>愛知県</v>
      </c>
      <c r="G3359" s="4" t="str">
        <f t="shared" si="105"/>
        <v>公立</v>
      </c>
      <c r="H3359" s="7" t="str">
        <f>IF($D3359="上記以外の高等学校等",_xlfn.XLOOKUP(IF(VALUE(LEFT($E3359,2))&gt;10,VALUE(LEFT($E3359,2)),"0"&amp;VALUE(LEFT($E3359,2))),Sheet1!$E:$E,Sheet1!$F:$F)&amp;"所在の"&amp;$D3359,IF(OR($B3359=1,$B3359=2),$D3359&amp;$C3359,IF($B3359=3,$D3359&amp;"学校",IF($B3359=6,_xlfn.TEXTBEFORE($D3359,"高専")&amp;$C3359,IF($B3359=8,$C3359&amp;"（"&amp;$D3359&amp;"）",IF($B3359=9,$D3359,""))))))</f>
        <v>若宮商業高等学校</v>
      </c>
    </row>
    <row r="3360" spans="1:8">
      <c r="A3360" s="4">
        <v>3</v>
      </c>
      <c r="B3360" s="7">
        <v>1</v>
      </c>
      <c r="C3360" s="7" t="str">
        <f t="shared" si="104"/>
        <v>高等学校</v>
      </c>
      <c r="D3360" s="7" t="s">
        <v>5129</v>
      </c>
      <c r="E3360" s="8" t="s">
        <v>5130</v>
      </c>
      <c r="F3360" s="4" t="str">
        <f>IFERROR(IF(VALUE(LEFT($E3360,5))&gt;50000,"",_xlfn.XLOOKUP(IF(VALUE(LEFT($E3360,2))&gt;9,VALUE(LEFT($E3360,2)),"0"&amp;VALUE(LEFT($E3360,2))),Sheet1!$E:$E,Sheet1!$F:$F)),"")</f>
        <v>愛知県</v>
      </c>
      <c r="G3360" s="4" t="str">
        <f t="shared" si="105"/>
        <v>公立</v>
      </c>
      <c r="H3360" s="7" t="str">
        <f>IF($D3360="上記以外の高等学校等",_xlfn.XLOOKUP(IF(VALUE(LEFT($E3360,2))&gt;10,VALUE(LEFT($E3360,2)),"0"&amp;VALUE(LEFT($E3360,2))),Sheet1!$E:$E,Sheet1!$F:$F)&amp;"所在の"&amp;$D3360,IF(OR($B3360=1,$B3360=2),$D3360&amp;$C3360,IF($B3360=3,$D3360&amp;"学校",IF($B3360=6,_xlfn.TEXTBEFORE($D3360,"高専")&amp;$C3360,IF($B3360=8,$C3360&amp;"（"&amp;$D3360&amp;"）",IF($B3360=9,$D3360,""))))))</f>
        <v>緑高等学校</v>
      </c>
    </row>
    <row r="3361" spans="1:8">
      <c r="A3361" s="4">
        <v>3</v>
      </c>
      <c r="B3361" s="7">
        <v>1</v>
      </c>
      <c r="C3361" s="7" t="str">
        <f t="shared" si="104"/>
        <v>高等学校</v>
      </c>
      <c r="D3361" s="7" t="s">
        <v>4079</v>
      </c>
      <c r="E3361" s="8" t="s">
        <v>5128</v>
      </c>
      <c r="F3361" s="4" t="str">
        <f>IFERROR(IF(VALUE(LEFT($E3361,5))&gt;50000,"",_xlfn.XLOOKUP(IF(VALUE(LEFT($E3361,2))&gt;9,VALUE(LEFT($E3361,2)),"0"&amp;VALUE(LEFT($E3361,2))),Sheet1!$E:$E,Sheet1!$F:$F)),"")</f>
        <v>愛知県</v>
      </c>
      <c r="G3361" s="4" t="str">
        <f t="shared" si="105"/>
        <v>公立</v>
      </c>
      <c r="H3361" s="7" t="str">
        <f>IF($D3361="上記以外の高等学校等",_xlfn.XLOOKUP(IF(VALUE(LEFT($E3361,2))&gt;10,VALUE(LEFT($E3361,2)),"0"&amp;VALUE(LEFT($E3361,2))),Sheet1!$E:$E,Sheet1!$F:$F)&amp;"所在の"&amp;$D3361,IF(OR($B3361=1,$B3361=2),$D3361&amp;$C3361,IF($B3361=3,$D3361&amp;"学校",IF($B3361=6,_xlfn.TEXTBEFORE($D3361,"高専")&amp;$C3361,IF($B3361=8,$C3361&amp;"（"&amp;$D3361&amp;"）",IF($B3361=9,$D3361,""))))))</f>
        <v>中央高等学校</v>
      </c>
    </row>
    <row r="3362" spans="1:8">
      <c r="A3362" s="4">
        <v>3</v>
      </c>
      <c r="B3362" s="7">
        <v>1</v>
      </c>
      <c r="C3362" s="7" t="str">
        <f t="shared" si="104"/>
        <v>高等学校</v>
      </c>
      <c r="D3362" s="7" t="s">
        <v>5126</v>
      </c>
      <c r="E3362" s="8" t="s">
        <v>5127</v>
      </c>
      <c r="F3362" s="4" t="str">
        <f>IFERROR(IF(VALUE(LEFT($E3362,5))&gt;50000,"",_xlfn.XLOOKUP(IF(VALUE(LEFT($E3362,2))&gt;9,VALUE(LEFT($E3362,2)),"0"&amp;VALUE(LEFT($E3362,2))),Sheet1!$E:$E,Sheet1!$F:$F)),"")</f>
        <v>愛知県</v>
      </c>
      <c r="G3362" s="4" t="str">
        <f t="shared" si="105"/>
        <v>公立</v>
      </c>
      <c r="H3362" s="7" t="str">
        <f>IF($D3362="上記以外の高等学校等",_xlfn.XLOOKUP(IF(VALUE(LEFT($E3362,2))&gt;10,VALUE(LEFT($E3362,2)),"0"&amp;VALUE(LEFT($E3362,2))),Sheet1!$E:$E,Sheet1!$F:$F)&amp;"所在の"&amp;$D3362,IF(OR($B3362=1,$B3362=2),$D3362&amp;$C3362,IF($B3362=3,$D3362&amp;"学校",IF($B3362=6,_xlfn.TEXTBEFORE($D3362,"高専")&amp;$C3362,IF($B3362=8,$C3362&amp;"（"&amp;$D3362&amp;"）",IF($B3362=9,$D3362,""))))))</f>
        <v>富田高等学校</v>
      </c>
    </row>
    <row r="3363" spans="1:8">
      <c r="A3363" s="4">
        <v>3</v>
      </c>
      <c r="B3363" s="7">
        <v>1</v>
      </c>
      <c r="C3363" s="7" t="str">
        <f t="shared" si="104"/>
        <v>高等学校</v>
      </c>
      <c r="D3363" s="7" t="s">
        <v>1695</v>
      </c>
      <c r="E3363" s="8" t="s">
        <v>5125</v>
      </c>
      <c r="F3363" s="4" t="str">
        <f>IFERROR(IF(VALUE(LEFT($E3363,5))&gt;50000,"",_xlfn.XLOOKUP(IF(VALUE(LEFT($E3363,2))&gt;9,VALUE(LEFT($E3363,2)),"0"&amp;VALUE(LEFT($E3363,2))),Sheet1!$E:$E,Sheet1!$F:$F)),"")</f>
        <v>愛知県</v>
      </c>
      <c r="G3363" s="4" t="str">
        <f t="shared" si="105"/>
        <v>公立</v>
      </c>
      <c r="H3363" s="7" t="str">
        <f>IF($D3363="上記以外の高等学校等",_xlfn.XLOOKUP(IF(VALUE(LEFT($E3363,2))&gt;10,VALUE(LEFT($E3363,2)),"0"&amp;VALUE(LEFT($E3363,2))),Sheet1!$E:$E,Sheet1!$F:$F)&amp;"所在の"&amp;$D3363,IF(OR($B3363=1,$B3363=2),$D3363&amp;$C3363,IF($B3363=3,$D3363&amp;"学校",IF($B3363=6,_xlfn.TEXTBEFORE($D3363,"高専")&amp;$C3363,IF($B3363=8,$C3363&amp;"（"&amp;$D3363&amp;"）",IF($B3363=9,$D3363,""))))))</f>
        <v>山田高等学校</v>
      </c>
    </row>
    <row r="3364" spans="1:8">
      <c r="A3364" s="4">
        <v>2</v>
      </c>
      <c r="B3364" s="7">
        <v>1</v>
      </c>
      <c r="C3364" s="7" t="str">
        <f t="shared" si="104"/>
        <v>高等学校</v>
      </c>
      <c r="D3364" s="7" t="s">
        <v>5123</v>
      </c>
      <c r="E3364" s="8" t="s">
        <v>5124</v>
      </c>
      <c r="F3364" s="4" t="str">
        <f>IFERROR(IF(VALUE(LEFT($E3364,5))&gt;50000,"",_xlfn.XLOOKUP(IF(VALUE(LEFT($E3364,2))&gt;9,VALUE(LEFT($E3364,2)),"0"&amp;VALUE(LEFT($E3364,2))),Sheet1!$E:$E,Sheet1!$F:$F)),"")</f>
        <v>愛知県</v>
      </c>
      <c r="G3364" s="4" t="str">
        <f t="shared" si="105"/>
        <v>公立</v>
      </c>
      <c r="H3364" s="7" t="str">
        <f>IF($D3364="上記以外の高等学校等",_xlfn.XLOOKUP(IF(VALUE(LEFT($E3364,2))&gt;10,VALUE(LEFT($E3364,2)),"0"&amp;VALUE(LEFT($E3364,2))),Sheet1!$E:$E,Sheet1!$F:$F)&amp;"所在の"&amp;$D3364,IF(OR($B3364=1,$B3364=2),$D3364&amp;$C3364,IF($B3364=3,$D3364&amp;"学校",IF($B3364=6,_xlfn.TEXTBEFORE($D3364,"高専")&amp;$C3364,IF($B3364=8,$C3364&amp;"（"&amp;$D3364&amp;"）",IF($B3364=9,$D3364,""))))))</f>
        <v>瀬戸西高等学校</v>
      </c>
    </row>
    <row r="3365" spans="1:8">
      <c r="A3365" s="4">
        <v>2</v>
      </c>
      <c r="B3365" s="7">
        <v>1</v>
      </c>
      <c r="C3365" s="7" t="str">
        <f t="shared" si="104"/>
        <v>高等学校</v>
      </c>
      <c r="D3365" s="7" t="s">
        <v>5121</v>
      </c>
      <c r="E3365" s="8" t="s">
        <v>5122</v>
      </c>
      <c r="F3365" s="4" t="str">
        <f>IFERROR(IF(VALUE(LEFT($E3365,5))&gt;50000,"",_xlfn.XLOOKUP(IF(VALUE(LEFT($E3365,2))&gt;9,VALUE(LEFT($E3365,2)),"0"&amp;VALUE(LEFT($E3365,2))),Sheet1!$E:$E,Sheet1!$F:$F)),"")</f>
        <v>愛知県</v>
      </c>
      <c r="G3365" s="4" t="str">
        <f t="shared" si="105"/>
        <v>公立</v>
      </c>
      <c r="H3365" s="7" t="str">
        <f>IF($D3365="上記以外の高等学校等",_xlfn.XLOOKUP(IF(VALUE(LEFT($E3365,2))&gt;10,VALUE(LEFT($E3365,2)),"0"&amp;VALUE(LEFT($E3365,2))),Sheet1!$E:$E,Sheet1!$F:$F)&amp;"所在の"&amp;$D3365,IF(OR($B3365=1,$B3365=2),$D3365&amp;$C3365,IF($B3365=3,$D3365&amp;"学校",IF($B3365=6,_xlfn.TEXTBEFORE($D3365,"高専")&amp;$C3365,IF($B3365=8,$C3365&amp;"（"&amp;$D3365&amp;"）",IF($B3365=9,$D3365,""))))))</f>
        <v>春日井東高等学校</v>
      </c>
    </row>
    <row r="3366" spans="1:8">
      <c r="A3366" s="4">
        <v>2</v>
      </c>
      <c r="B3366" s="7">
        <v>1</v>
      </c>
      <c r="C3366" s="7" t="str">
        <f t="shared" si="104"/>
        <v>高等学校</v>
      </c>
      <c r="D3366" s="7" t="s">
        <v>5119</v>
      </c>
      <c r="E3366" s="8" t="s">
        <v>5120</v>
      </c>
      <c r="F3366" s="4" t="str">
        <f>IFERROR(IF(VALUE(LEFT($E3366,5))&gt;50000,"",_xlfn.XLOOKUP(IF(VALUE(LEFT($E3366,2))&gt;9,VALUE(LEFT($E3366,2)),"0"&amp;VALUE(LEFT($E3366,2))),Sheet1!$E:$E,Sheet1!$F:$F)),"")</f>
        <v>愛知県</v>
      </c>
      <c r="G3366" s="4" t="str">
        <f t="shared" si="105"/>
        <v>公立</v>
      </c>
      <c r="H3366" s="7" t="str">
        <f>IF($D3366="上記以外の高等学校等",_xlfn.XLOOKUP(IF(VALUE(LEFT($E3366,2))&gt;10,VALUE(LEFT($E3366,2)),"0"&amp;VALUE(LEFT($E3366,2))),Sheet1!$E:$E,Sheet1!$F:$F)&amp;"所在の"&amp;$D3366,IF(OR($B3366=1,$B3366=2),$D3366&amp;$C3366,IF($B3366=3,$D3366&amp;"学校",IF($B3366=6,_xlfn.TEXTBEFORE($D3366,"高専")&amp;$C3366,IF($B3366=8,$C3366&amp;"（"&amp;$D3366&amp;"）",IF($B3366=9,$D3366,""))))))</f>
        <v>日進高等学校</v>
      </c>
    </row>
    <row r="3367" spans="1:8">
      <c r="A3367" s="4">
        <v>2</v>
      </c>
      <c r="B3367" s="7">
        <v>1</v>
      </c>
      <c r="C3367" s="7" t="str">
        <f t="shared" si="104"/>
        <v>高等学校</v>
      </c>
      <c r="D3367" s="7" t="s">
        <v>5117</v>
      </c>
      <c r="E3367" s="8" t="s">
        <v>5118</v>
      </c>
      <c r="F3367" s="4" t="str">
        <f>IFERROR(IF(VALUE(LEFT($E3367,5))&gt;50000,"",_xlfn.XLOOKUP(IF(VALUE(LEFT($E3367,2))&gt;9,VALUE(LEFT($E3367,2)),"0"&amp;VALUE(LEFT($E3367,2))),Sheet1!$E:$E,Sheet1!$F:$F)),"")</f>
        <v>愛知県</v>
      </c>
      <c r="G3367" s="4" t="str">
        <f t="shared" si="105"/>
        <v>公立</v>
      </c>
      <c r="H3367" s="7" t="str">
        <f>IF($D3367="上記以外の高等学校等",_xlfn.XLOOKUP(IF(VALUE(LEFT($E3367,2))&gt;10,VALUE(LEFT($E3367,2)),"0"&amp;VALUE(LEFT($E3367,2))),Sheet1!$E:$E,Sheet1!$F:$F)&amp;"所在の"&amp;$D3367,IF(OR($B3367=1,$B3367=2),$D3367&amp;$C3367,IF($B3367=3,$D3367&amp;"学校",IF($B3367=6,_xlfn.TEXTBEFORE($D3367,"高専")&amp;$C3367,IF($B3367=8,$C3367&amp;"（"&amp;$D3367&amp;"）",IF($B3367=9,$D3367,""))))))</f>
        <v>津島東高等学校</v>
      </c>
    </row>
    <row r="3368" spans="1:8">
      <c r="A3368" s="4">
        <v>2</v>
      </c>
      <c r="B3368" s="7">
        <v>1</v>
      </c>
      <c r="C3368" s="7" t="str">
        <f t="shared" si="104"/>
        <v>高等学校</v>
      </c>
      <c r="D3368" s="7" t="s">
        <v>5115</v>
      </c>
      <c r="E3368" s="8" t="s">
        <v>5116</v>
      </c>
      <c r="F3368" s="4" t="str">
        <f>IFERROR(IF(VALUE(LEFT($E3368,5))&gt;50000,"",_xlfn.XLOOKUP(IF(VALUE(LEFT($E3368,2))&gt;9,VALUE(LEFT($E3368,2)),"0"&amp;VALUE(LEFT($E3368,2))),Sheet1!$E:$E,Sheet1!$F:$F)),"")</f>
        <v>愛知県</v>
      </c>
      <c r="G3368" s="4" t="str">
        <f t="shared" si="105"/>
        <v>公立</v>
      </c>
      <c r="H3368" s="7" t="str">
        <f>IF($D3368="上記以外の高等学校等",_xlfn.XLOOKUP(IF(VALUE(LEFT($E3368,2))&gt;10,VALUE(LEFT($E3368,2)),"0"&amp;VALUE(LEFT($E3368,2))),Sheet1!$E:$E,Sheet1!$F:$F)&amp;"所在の"&amp;$D3368,IF(OR($B3368=1,$B3368=2),$D3368&amp;$C3368,IF($B3368=3,$D3368&amp;"学校",IF($B3368=6,_xlfn.TEXTBEFORE($D3368,"高専")&amp;$C3368,IF($B3368=8,$C3368&amp;"（"&amp;$D3368&amp;"）",IF($B3368=9,$D3368,""))))))</f>
        <v>犬山総合高等学校</v>
      </c>
    </row>
    <row r="3369" spans="1:8">
      <c r="A3369" s="4">
        <v>2</v>
      </c>
      <c r="B3369" s="7">
        <v>1</v>
      </c>
      <c r="C3369" s="7" t="str">
        <f t="shared" si="104"/>
        <v>高等学校</v>
      </c>
      <c r="D3369" s="7" t="s">
        <v>5113</v>
      </c>
      <c r="E3369" s="8" t="s">
        <v>5114</v>
      </c>
      <c r="F3369" s="4" t="str">
        <f>IFERROR(IF(VALUE(LEFT($E3369,5))&gt;50000,"",_xlfn.XLOOKUP(IF(VALUE(LEFT($E3369,2))&gt;9,VALUE(LEFT($E3369,2)),"0"&amp;VALUE(LEFT($E3369,2))),Sheet1!$E:$E,Sheet1!$F:$F)),"")</f>
        <v>愛知県</v>
      </c>
      <c r="G3369" s="4" t="str">
        <f t="shared" si="105"/>
        <v>公立</v>
      </c>
      <c r="H3369" s="7" t="str">
        <f>IF($D3369="上記以外の高等学校等",_xlfn.XLOOKUP(IF(VALUE(LEFT($E3369,2))&gt;10,VALUE(LEFT($E3369,2)),"0"&amp;VALUE(LEFT($E3369,2))),Sheet1!$E:$E,Sheet1!$F:$F)&amp;"所在の"&amp;$D3369,IF(OR($B3369=1,$B3369=2),$D3369&amp;$C3369,IF($B3369=3,$D3369&amp;"学校",IF($B3369=6,_xlfn.TEXTBEFORE($D3369,"高専")&amp;$C3369,IF($B3369=8,$C3369&amp;"（"&amp;$D3369&amp;"）",IF($B3369=9,$D3369,""))))))</f>
        <v>西春高等学校</v>
      </c>
    </row>
    <row r="3370" spans="1:8">
      <c r="A3370" s="4">
        <v>2</v>
      </c>
      <c r="B3370" s="7">
        <v>1</v>
      </c>
      <c r="C3370" s="7" t="str">
        <f t="shared" si="104"/>
        <v>高等学校</v>
      </c>
      <c r="D3370" s="7" t="s">
        <v>5111</v>
      </c>
      <c r="E3370" s="8" t="s">
        <v>5112</v>
      </c>
      <c r="F3370" s="4" t="str">
        <f>IFERROR(IF(VALUE(LEFT($E3370,5))&gt;50000,"",_xlfn.XLOOKUP(IF(VALUE(LEFT($E3370,2))&gt;9,VALUE(LEFT($E3370,2)),"0"&amp;VALUE(LEFT($E3370,2))),Sheet1!$E:$E,Sheet1!$F:$F)),"")</f>
        <v>愛知県</v>
      </c>
      <c r="G3370" s="4" t="str">
        <f t="shared" si="105"/>
        <v>公立</v>
      </c>
      <c r="H3370" s="7" t="str">
        <f>IF($D3370="上記以外の高等学校等",_xlfn.XLOOKUP(IF(VALUE(LEFT($E3370,2))&gt;10,VALUE(LEFT($E3370,2)),"0"&amp;VALUE(LEFT($E3370,2))),Sheet1!$E:$E,Sheet1!$F:$F)&amp;"所在の"&amp;$D3370,IF(OR($B3370=1,$B3370=2),$D3370&amp;$C3370,IF($B3370=3,$D3370&amp;"学校",IF($B3370=6,_xlfn.TEXTBEFORE($D3370,"高専")&amp;$C3370,IF($B3370=8,$C3370&amp;"（"&amp;$D3370&amp;"）",IF($B3370=9,$D3370,""))))))</f>
        <v>一宮南高等学校</v>
      </c>
    </row>
    <row r="3371" spans="1:8">
      <c r="A3371" s="4">
        <v>2</v>
      </c>
      <c r="B3371" s="7">
        <v>1</v>
      </c>
      <c r="C3371" s="7" t="str">
        <f t="shared" si="104"/>
        <v>高等学校</v>
      </c>
      <c r="D3371" s="7" t="s">
        <v>5109</v>
      </c>
      <c r="E3371" s="8" t="s">
        <v>5110</v>
      </c>
      <c r="F3371" s="4" t="str">
        <f>IFERROR(IF(VALUE(LEFT($E3371,5))&gt;50000,"",_xlfn.XLOOKUP(IF(VALUE(LEFT($E3371,2))&gt;9,VALUE(LEFT($E3371,2)),"0"&amp;VALUE(LEFT($E3371,2))),Sheet1!$E:$E,Sheet1!$F:$F)),"")</f>
        <v>愛知県</v>
      </c>
      <c r="G3371" s="4" t="str">
        <f t="shared" si="105"/>
        <v>公立</v>
      </c>
      <c r="H3371" s="7" t="str">
        <f>IF($D3371="上記以外の高等学校等",_xlfn.XLOOKUP(IF(VALUE(LEFT($E3371,2))&gt;10,VALUE(LEFT($E3371,2)),"0"&amp;VALUE(LEFT($E3371,2))),Sheet1!$E:$E,Sheet1!$F:$F)&amp;"所在の"&amp;$D3371,IF(OR($B3371=1,$B3371=2),$D3371&amp;$C3371,IF($B3371=3,$D3371&amp;"学校",IF($B3371=6,_xlfn.TEXTBEFORE($D3371,"高専")&amp;$C3371,IF($B3371=8,$C3371&amp;"（"&amp;$D3371&amp;"）",IF($B3371=9,$D3371,""))))))</f>
        <v>阿久比高等学校</v>
      </c>
    </row>
    <row r="3372" spans="1:8">
      <c r="A3372" s="4">
        <v>2</v>
      </c>
      <c r="B3372" s="7">
        <v>1</v>
      </c>
      <c r="C3372" s="7" t="str">
        <f t="shared" si="104"/>
        <v>高等学校</v>
      </c>
      <c r="D3372" s="7" t="s">
        <v>5107</v>
      </c>
      <c r="E3372" s="8" t="s">
        <v>5108</v>
      </c>
      <c r="F3372" s="4" t="str">
        <f>IFERROR(IF(VALUE(LEFT($E3372,5))&gt;50000,"",_xlfn.XLOOKUP(IF(VALUE(LEFT($E3372,2))&gt;9,VALUE(LEFT($E3372,2)),"0"&amp;VALUE(LEFT($E3372,2))),Sheet1!$E:$E,Sheet1!$F:$F)),"")</f>
        <v>愛知県</v>
      </c>
      <c r="G3372" s="4" t="str">
        <f t="shared" si="105"/>
        <v>公立</v>
      </c>
      <c r="H3372" s="7" t="str">
        <f>IF($D3372="上記以外の高等学校等",_xlfn.XLOOKUP(IF(VALUE(LEFT($E3372,2))&gt;10,VALUE(LEFT($E3372,2)),"0"&amp;VALUE(LEFT($E3372,2))),Sheet1!$E:$E,Sheet1!$F:$F)&amp;"所在の"&amp;$D3372,IF(OR($B3372=1,$B3372=2),$D3372&amp;$C3372,IF($B3372=3,$D3372&amp;"学校",IF($B3372=6,_xlfn.TEXTBEFORE($D3372,"高専")&amp;$C3372,IF($B3372=8,$C3372&amp;"（"&amp;$D3372&amp;"）",IF($B3372=9,$D3372,""))))))</f>
        <v>豊田北高等学校</v>
      </c>
    </row>
    <row r="3373" spans="1:8">
      <c r="A3373" s="4">
        <v>2</v>
      </c>
      <c r="B3373" s="7">
        <v>1</v>
      </c>
      <c r="C3373" s="7" t="str">
        <f t="shared" si="104"/>
        <v>高等学校</v>
      </c>
      <c r="D3373" s="7" t="s">
        <v>5105</v>
      </c>
      <c r="E3373" s="8" t="s">
        <v>5106</v>
      </c>
      <c r="F3373" s="4" t="str">
        <f>IFERROR(IF(VALUE(LEFT($E3373,5))&gt;50000,"",_xlfn.XLOOKUP(IF(VALUE(LEFT($E3373,2))&gt;9,VALUE(LEFT($E3373,2)),"0"&amp;VALUE(LEFT($E3373,2))),Sheet1!$E:$E,Sheet1!$F:$F)),"")</f>
        <v>愛知県</v>
      </c>
      <c r="G3373" s="4" t="str">
        <f t="shared" si="105"/>
        <v>公立</v>
      </c>
      <c r="H3373" s="7" t="str">
        <f>IF($D3373="上記以外の高等学校等",_xlfn.XLOOKUP(IF(VALUE(LEFT($E3373,2))&gt;10,VALUE(LEFT($E3373,2)),"0"&amp;VALUE(LEFT($E3373,2))),Sheet1!$E:$E,Sheet1!$F:$F)&amp;"所在の"&amp;$D3373,IF(OR($B3373=1,$B3373=2),$D3373&amp;$C3373,IF($B3373=3,$D3373&amp;"学校",IF($B3373=6,_xlfn.TEXTBEFORE($D3373,"高専")&amp;$C3373,IF($B3373=8,$C3373&amp;"（"&amp;$D3373&amp;"）",IF($B3373=9,$D3373,""))))))</f>
        <v>高蔵寺高等学校</v>
      </c>
    </row>
    <row r="3374" spans="1:8">
      <c r="A3374" s="4">
        <v>2</v>
      </c>
      <c r="B3374" s="7">
        <v>1</v>
      </c>
      <c r="C3374" s="7" t="str">
        <f t="shared" si="104"/>
        <v>高等学校</v>
      </c>
      <c r="D3374" s="7" t="s">
        <v>5103</v>
      </c>
      <c r="E3374" s="8" t="s">
        <v>5104</v>
      </c>
      <c r="F3374" s="4" t="str">
        <f>IFERROR(IF(VALUE(LEFT($E3374,5))&gt;50000,"",_xlfn.XLOOKUP(IF(VALUE(LEFT($E3374,2))&gt;9,VALUE(LEFT($E3374,2)),"0"&amp;VALUE(LEFT($E3374,2))),Sheet1!$E:$E,Sheet1!$F:$F)),"")</f>
        <v>愛知県</v>
      </c>
      <c r="G3374" s="4" t="str">
        <f t="shared" si="105"/>
        <v>公立</v>
      </c>
      <c r="H3374" s="7" t="str">
        <f>IF($D3374="上記以外の高等学校等",_xlfn.XLOOKUP(IF(VALUE(LEFT($E3374,2))&gt;10,VALUE(LEFT($E3374,2)),"0"&amp;VALUE(LEFT($E3374,2))),Sheet1!$E:$E,Sheet1!$F:$F)&amp;"所在の"&amp;$D3374,IF(OR($B3374=1,$B3374=2),$D3374&amp;$C3374,IF($B3374=3,$D3374&amp;"学校",IF($B3374=6,_xlfn.TEXTBEFORE($D3374,"高専")&amp;$C3374,IF($B3374=8,$C3374&amp;"（"&amp;$D3374&amp;"）",IF($B3374=9,$D3374,""))))))</f>
        <v>江南高等学校</v>
      </c>
    </row>
    <row r="3375" spans="1:8">
      <c r="A3375" s="4">
        <v>2</v>
      </c>
      <c r="B3375" s="7">
        <v>1</v>
      </c>
      <c r="C3375" s="7" t="str">
        <f t="shared" si="104"/>
        <v>高等学校</v>
      </c>
      <c r="D3375" s="7" t="s">
        <v>5101</v>
      </c>
      <c r="E3375" s="8" t="s">
        <v>5102</v>
      </c>
      <c r="F3375" s="4" t="str">
        <f>IFERROR(IF(VALUE(LEFT($E3375,5))&gt;50000,"",_xlfn.XLOOKUP(IF(VALUE(LEFT($E3375,2))&gt;9,VALUE(LEFT($E3375,2)),"0"&amp;VALUE(LEFT($E3375,2))),Sheet1!$E:$E,Sheet1!$F:$F)),"")</f>
        <v>愛知県</v>
      </c>
      <c r="G3375" s="4" t="str">
        <f t="shared" si="105"/>
        <v>公立</v>
      </c>
      <c r="H3375" s="7" t="str">
        <f>IF($D3375="上記以外の高等学校等",_xlfn.XLOOKUP(IF(VALUE(LEFT($E3375,2))&gt;10,VALUE(LEFT($E3375,2)),"0"&amp;VALUE(LEFT($E3375,2))),Sheet1!$E:$E,Sheet1!$F:$F)&amp;"所在の"&amp;$D3375,IF(OR($B3375=1,$B3375=2),$D3375&amp;$C3375,IF($B3375=3,$D3375&amp;"学校",IF($B3375=6,_xlfn.TEXTBEFORE($D3375,"高専")&amp;$C3375,IF($B3375=8,$C3375&amp;"（"&amp;$D3375&amp;"）",IF($B3375=9,$D3375,""))))))</f>
        <v>小牧南高等学校</v>
      </c>
    </row>
    <row r="3376" spans="1:8">
      <c r="A3376" s="4">
        <v>2</v>
      </c>
      <c r="B3376" s="7">
        <v>1</v>
      </c>
      <c r="C3376" s="7" t="str">
        <f t="shared" si="104"/>
        <v>高等学校</v>
      </c>
      <c r="D3376" s="7" t="s">
        <v>5099</v>
      </c>
      <c r="E3376" s="8" t="s">
        <v>5100</v>
      </c>
      <c r="F3376" s="4" t="str">
        <f>IFERROR(IF(VALUE(LEFT($E3376,5))&gt;50000,"",_xlfn.XLOOKUP(IF(VALUE(LEFT($E3376,2))&gt;9,VALUE(LEFT($E3376,2)),"0"&amp;VALUE(LEFT($E3376,2))),Sheet1!$E:$E,Sheet1!$F:$F)),"")</f>
        <v>愛知県</v>
      </c>
      <c r="G3376" s="4" t="str">
        <f t="shared" si="105"/>
        <v>公立</v>
      </c>
      <c r="H3376" s="7" t="str">
        <f>IF($D3376="上記以外の高等学校等",_xlfn.XLOOKUP(IF(VALUE(LEFT($E3376,2))&gt;10,VALUE(LEFT($E3376,2)),"0"&amp;VALUE(LEFT($E3376,2))),Sheet1!$E:$E,Sheet1!$F:$F)&amp;"所在の"&amp;$D3376,IF(OR($B3376=1,$B3376=2),$D3376&amp;$C3376,IF($B3376=3,$D3376&amp;"学校",IF($B3376=6,_xlfn.TEXTBEFORE($D3376,"高専")&amp;$C3376,IF($B3376=8,$C3376&amp;"（"&amp;$D3376&amp;"）",IF($B3376=9,$D3376,""))))))</f>
        <v>豊田南高等学校</v>
      </c>
    </row>
    <row r="3377" spans="1:8">
      <c r="A3377" s="4">
        <v>2</v>
      </c>
      <c r="B3377" s="7">
        <v>1</v>
      </c>
      <c r="C3377" s="7" t="str">
        <f t="shared" si="104"/>
        <v>高等学校</v>
      </c>
      <c r="D3377" s="7" t="s">
        <v>5097</v>
      </c>
      <c r="E3377" s="8" t="s">
        <v>5098</v>
      </c>
      <c r="F3377" s="4" t="str">
        <f>IFERROR(IF(VALUE(LEFT($E3377,5))&gt;50000,"",_xlfn.XLOOKUP(IF(VALUE(LEFT($E3377,2))&gt;9,VALUE(LEFT($E3377,2)),"0"&amp;VALUE(LEFT($E3377,2))),Sheet1!$E:$E,Sheet1!$F:$F)),"")</f>
        <v>愛知県</v>
      </c>
      <c r="G3377" s="4" t="str">
        <f t="shared" si="105"/>
        <v>公立</v>
      </c>
      <c r="H3377" s="7" t="str">
        <f>IF($D3377="上記以外の高等学校等",_xlfn.XLOOKUP(IF(VALUE(LEFT($E3377,2))&gt;10,VALUE(LEFT($E3377,2)),"0"&amp;VALUE(LEFT($E3377,2))),Sheet1!$E:$E,Sheet1!$F:$F)&amp;"所在の"&amp;$D3377,IF(OR($B3377=1,$B3377=2),$D3377&amp;$C3377,IF($B3377=3,$D3377&amp;"学校",IF($B3377=6,_xlfn.TEXTBEFORE($D3377,"高専")&amp;$C3377,IF($B3377=8,$C3377&amp;"（"&amp;$D3377&amp;"）",IF($B3377=9,$D3377,""))))))</f>
        <v>半田東高等学校</v>
      </c>
    </row>
    <row r="3378" spans="1:8">
      <c r="A3378" s="4">
        <v>2</v>
      </c>
      <c r="B3378" s="7">
        <v>1</v>
      </c>
      <c r="C3378" s="7" t="str">
        <f t="shared" si="104"/>
        <v>高等学校</v>
      </c>
      <c r="D3378" s="7" t="s">
        <v>5095</v>
      </c>
      <c r="E3378" s="8" t="s">
        <v>5096</v>
      </c>
      <c r="F3378" s="4" t="str">
        <f>IFERROR(IF(VALUE(LEFT($E3378,5))&gt;50000,"",_xlfn.XLOOKUP(IF(VALUE(LEFT($E3378,2))&gt;9,VALUE(LEFT($E3378,2)),"0"&amp;VALUE(LEFT($E3378,2))),Sheet1!$E:$E,Sheet1!$F:$F)),"")</f>
        <v>愛知県</v>
      </c>
      <c r="G3378" s="4" t="str">
        <f t="shared" si="105"/>
        <v>公立</v>
      </c>
      <c r="H3378" s="7" t="str">
        <f>IF($D3378="上記以外の高等学校等",_xlfn.XLOOKUP(IF(VALUE(LEFT($E3378,2))&gt;10,VALUE(LEFT($E3378,2)),"0"&amp;VALUE(LEFT($E3378,2))),Sheet1!$E:$E,Sheet1!$F:$F)&amp;"所在の"&amp;$D3378,IF(OR($B3378=1,$B3378=2),$D3378&amp;$C3378,IF($B3378=3,$D3378&amp;"学校",IF($B3378=6,_xlfn.TEXTBEFORE($D3378,"高専")&amp;$C3378,IF($B3378=8,$C3378&amp;"（"&amp;$D3378&amp;"）",IF($B3378=9,$D3378,""))))))</f>
        <v>春日井工科高等学校</v>
      </c>
    </row>
    <row r="3379" spans="1:8">
      <c r="A3379" s="4">
        <v>2</v>
      </c>
      <c r="B3379" s="7">
        <v>1</v>
      </c>
      <c r="C3379" s="7" t="str">
        <f t="shared" si="104"/>
        <v>高等学校</v>
      </c>
      <c r="D3379" s="7" t="s">
        <v>5093</v>
      </c>
      <c r="E3379" s="8" t="s">
        <v>5094</v>
      </c>
      <c r="F3379" s="4" t="str">
        <f>IFERROR(IF(VALUE(LEFT($E3379,5))&gt;50000,"",_xlfn.XLOOKUP(IF(VALUE(LEFT($E3379,2))&gt;9,VALUE(LEFT($E3379,2)),"0"&amp;VALUE(LEFT($E3379,2))),Sheet1!$E:$E,Sheet1!$F:$F)),"")</f>
        <v>愛知県</v>
      </c>
      <c r="G3379" s="4" t="str">
        <f t="shared" si="105"/>
        <v>公立</v>
      </c>
      <c r="H3379" s="7" t="str">
        <f>IF($D3379="上記以外の高等学校等",_xlfn.XLOOKUP(IF(VALUE(LEFT($E3379,2))&gt;10,VALUE(LEFT($E3379,2)),"0"&amp;VALUE(LEFT($E3379,2))),Sheet1!$E:$E,Sheet1!$F:$F)&amp;"所在の"&amp;$D3379,IF(OR($B3379=1,$B3379=2),$D3379&amp;$C3379,IF($B3379=3,$D3379&amp;"学校",IF($B3379=6,_xlfn.TEXTBEFORE($D3379,"高専")&amp;$C3379,IF($B3379=8,$C3379&amp;"（"&amp;$D3379&amp;"）",IF($B3379=9,$D3379,""))))))</f>
        <v>日進西高等学校</v>
      </c>
    </row>
    <row r="3380" spans="1:8">
      <c r="A3380" s="4">
        <v>2</v>
      </c>
      <c r="B3380" s="7">
        <v>1</v>
      </c>
      <c r="C3380" s="7" t="str">
        <f t="shared" si="104"/>
        <v>高等学校</v>
      </c>
      <c r="D3380" s="7" t="s">
        <v>5091</v>
      </c>
      <c r="E3380" s="8" t="s">
        <v>5092</v>
      </c>
      <c r="F3380" s="4" t="str">
        <f>IFERROR(IF(VALUE(LEFT($E3380,5))&gt;50000,"",_xlfn.XLOOKUP(IF(VALUE(LEFT($E3380,2))&gt;9,VALUE(LEFT($E3380,2)),"0"&amp;VALUE(LEFT($E3380,2))),Sheet1!$E:$E,Sheet1!$F:$F)),"")</f>
        <v>愛知県</v>
      </c>
      <c r="G3380" s="4" t="str">
        <f t="shared" si="105"/>
        <v>公立</v>
      </c>
      <c r="H3380" s="7" t="str">
        <f>IF($D3380="上記以外の高等学校等",_xlfn.XLOOKUP(IF(VALUE(LEFT($E3380,2))&gt;10,VALUE(LEFT($E3380,2)),"0"&amp;VALUE(LEFT($E3380,2))),Sheet1!$E:$E,Sheet1!$F:$F)&amp;"所在の"&amp;$D3380,IF(OR($B3380=1,$B3380=2),$D3380&amp;$C3380,IF($B3380=3,$D3380&amp;"学校",IF($B3380=6,_xlfn.TEXTBEFORE($D3380,"高専")&amp;$C3380,IF($B3380=8,$C3380&amp;"（"&amp;$D3380&amp;"）",IF($B3380=9,$D3380,""))))))</f>
        <v>一宮興道高等学校</v>
      </c>
    </row>
    <row r="3381" spans="1:8">
      <c r="A3381" s="4">
        <v>2</v>
      </c>
      <c r="B3381" s="7">
        <v>1</v>
      </c>
      <c r="C3381" s="7" t="str">
        <f t="shared" si="104"/>
        <v>高等学校</v>
      </c>
      <c r="D3381" s="7" t="s">
        <v>5089</v>
      </c>
      <c r="E3381" s="8" t="s">
        <v>5090</v>
      </c>
      <c r="F3381" s="4" t="str">
        <f>IFERROR(IF(VALUE(LEFT($E3381,5))&gt;50000,"",_xlfn.XLOOKUP(IF(VALUE(LEFT($E3381,2))&gt;9,VALUE(LEFT($E3381,2)),"0"&amp;VALUE(LEFT($E3381,2))),Sheet1!$E:$E,Sheet1!$F:$F)),"")</f>
        <v>愛知県</v>
      </c>
      <c r="G3381" s="4" t="str">
        <f t="shared" si="105"/>
        <v>公立</v>
      </c>
      <c r="H3381" s="7" t="str">
        <f>IF($D3381="上記以外の高等学校等",_xlfn.XLOOKUP(IF(VALUE(LEFT($E3381,2))&gt;10,VALUE(LEFT($E3381,2)),"0"&amp;VALUE(LEFT($E3381,2))),Sheet1!$E:$E,Sheet1!$F:$F)&amp;"所在の"&amp;$D3381,IF(OR($B3381=1,$B3381=2),$D3381&amp;$C3381,IF($B3381=3,$D3381&amp;"学校",IF($B3381=6,_xlfn.TEXTBEFORE($D3381,"高専")&amp;$C3381,IF($B3381=8,$C3381&amp;"（"&amp;$D3381&amp;"）",IF($B3381=9,$D3381,""))))))</f>
        <v>美和高等学校</v>
      </c>
    </row>
    <row r="3382" spans="1:8">
      <c r="A3382" s="4">
        <v>2</v>
      </c>
      <c r="B3382" s="7">
        <v>1</v>
      </c>
      <c r="C3382" s="7" t="str">
        <f t="shared" si="104"/>
        <v>高等学校</v>
      </c>
      <c r="D3382" s="7" t="s">
        <v>5087</v>
      </c>
      <c r="E3382" s="8" t="s">
        <v>5088</v>
      </c>
      <c r="F3382" s="4" t="str">
        <f>IFERROR(IF(VALUE(LEFT($E3382,5))&gt;50000,"",_xlfn.XLOOKUP(IF(VALUE(LEFT($E3382,2))&gt;9,VALUE(LEFT($E3382,2)),"0"&amp;VALUE(LEFT($E3382,2))),Sheet1!$E:$E,Sheet1!$F:$F)),"")</f>
        <v>愛知県</v>
      </c>
      <c r="G3382" s="4" t="str">
        <f t="shared" si="105"/>
        <v>公立</v>
      </c>
      <c r="H3382" s="7" t="str">
        <f>IF($D3382="上記以外の高等学校等",_xlfn.XLOOKUP(IF(VALUE(LEFT($E3382,2))&gt;10,VALUE(LEFT($E3382,2)),"0"&amp;VALUE(LEFT($E3382,2))),Sheet1!$E:$E,Sheet1!$F:$F)&amp;"所在の"&amp;$D3382,IF(OR($B3382=1,$B3382=2),$D3382&amp;$C3382,IF($B3382=3,$D3382&amp;"学校",IF($B3382=6,_xlfn.TEXTBEFORE($D3382,"高専")&amp;$C3382,IF($B3382=8,$C3382&amp;"（"&amp;$D3382&amp;"）",IF($B3382=9,$D3382,""))))))</f>
        <v>大府東高等学校</v>
      </c>
    </row>
    <row r="3383" spans="1:8">
      <c r="A3383" s="4">
        <v>2</v>
      </c>
      <c r="B3383" s="7">
        <v>1</v>
      </c>
      <c r="C3383" s="7" t="str">
        <f t="shared" si="104"/>
        <v>高等学校</v>
      </c>
      <c r="D3383" s="7" t="s">
        <v>2388</v>
      </c>
      <c r="E3383" s="8" t="s">
        <v>5086</v>
      </c>
      <c r="F3383" s="4" t="str">
        <f>IFERROR(IF(VALUE(LEFT($E3383,5))&gt;50000,"",_xlfn.XLOOKUP(IF(VALUE(LEFT($E3383,2))&gt;9,VALUE(LEFT($E3383,2)),"0"&amp;VALUE(LEFT($E3383,2))),Sheet1!$E:$E,Sheet1!$F:$F)),"")</f>
        <v>愛知県</v>
      </c>
      <c r="G3383" s="4" t="str">
        <f t="shared" si="105"/>
        <v>公立</v>
      </c>
      <c r="H3383" s="7" t="str">
        <f>IF($D3383="上記以外の高等学校等",_xlfn.XLOOKUP(IF(VALUE(LEFT($E3383,2))&gt;10,VALUE(LEFT($E3383,2)),"0"&amp;VALUE(LEFT($E3383,2))),Sheet1!$E:$E,Sheet1!$F:$F)&amp;"所在の"&amp;$D3383,IF(OR($B3383=1,$B3383=2),$D3383&amp;$C3383,IF($B3383=3,$D3383&amp;"学校",IF($B3383=6,_xlfn.TEXTBEFORE($D3383,"高専")&amp;$C3383,IF($B3383=8,$C3383&amp;"（"&amp;$D3383&amp;"）",IF($B3383=9,$D3383,""))))))</f>
        <v>豊田高等学校</v>
      </c>
    </row>
    <row r="3384" spans="1:8">
      <c r="A3384" s="4">
        <v>2</v>
      </c>
      <c r="B3384" s="7">
        <v>1</v>
      </c>
      <c r="C3384" s="7" t="str">
        <f t="shared" si="104"/>
        <v>高等学校</v>
      </c>
      <c r="D3384" s="7" t="s">
        <v>5084</v>
      </c>
      <c r="E3384" s="8" t="s">
        <v>5085</v>
      </c>
      <c r="F3384" s="4" t="str">
        <f>IFERROR(IF(VALUE(LEFT($E3384,5))&gt;50000,"",_xlfn.XLOOKUP(IF(VALUE(LEFT($E3384,2))&gt;9,VALUE(LEFT($E3384,2)),"0"&amp;VALUE(LEFT($E3384,2))),Sheet1!$E:$E,Sheet1!$F:$F)),"")</f>
        <v>愛知県</v>
      </c>
      <c r="G3384" s="4" t="str">
        <f t="shared" si="105"/>
        <v>公立</v>
      </c>
      <c r="H3384" s="7" t="str">
        <f>IF($D3384="上記以外の高等学校等",_xlfn.XLOOKUP(IF(VALUE(LEFT($E3384,2))&gt;10,VALUE(LEFT($E3384,2)),"0"&amp;VALUE(LEFT($E3384,2))),Sheet1!$E:$E,Sheet1!$F:$F)&amp;"所在の"&amp;$D3384,IF(OR($B3384=1,$B3384=2),$D3384&amp;$C3384,IF($B3384=3,$D3384&amp;"学校",IF($B3384=6,_xlfn.TEXTBEFORE($D3384,"高専")&amp;$C3384,IF($B3384=8,$C3384&amp;"（"&amp;$D3384&amp;"）",IF($B3384=9,$D3384,""))))))</f>
        <v>安城南高等学校</v>
      </c>
    </row>
    <row r="3385" spans="1:8">
      <c r="A3385" s="4">
        <v>2</v>
      </c>
      <c r="B3385" s="7">
        <v>1</v>
      </c>
      <c r="C3385" s="7" t="str">
        <f t="shared" si="104"/>
        <v>高等学校</v>
      </c>
      <c r="D3385" s="7" t="s">
        <v>5082</v>
      </c>
      <c r="E3385" s="8" t="s">
        <v>5083</v>
      </c>
      <c r="F3385" s="4" t="str">
        <f>IFERROR(IF(VALUE(LEFT($E3385,5))&gt;50000,"",_xlfn.XLOOKUP(IF(VALUE(LEFT($E3385,2))&gt;9,VALUE(LEFT($E3385,2)),"0"&amp;VALUE(LEFT($E3385,2))),Sheet1!$E:$E,Sheet1!$F:$F)),"")</f>
        <v>愛知県</v>
      </c>
      <c r="G3385" s="4" t="str">
        <f t="shared" si="105"/>
        <v>公立</v>
      </c>
      <c r="H3385" s="7" t="str">
        <f>IF($D3385="上記以外の高等学校等",_xlfn.XLOOKUP(IF(VALUE(LEFT($E3385,2))&gt;10,VALUE(LEFT($E3385,2)),"0"&amp;VALUE(LEFT($E3385,2))),Sheet1!$E:$E,Sheet1!$F:$F)&amp;"所在の"&amp;$D3385,IF(OR($B3385=1,$B3385=2),$D3385&amp;$C3385,IF($B3385=3,$D3385&amp;"学校",IF($B3385=6,_xlfn.TEXTBEFORE($D3385,"高専")&amp;$C3385,IF($B3385=8,$C3385&amp;"（"&amp;$D3385&amp;"）",IF($B3385=9,$D3385,""))))))</f>
        <v>豊橋西高等学校</v>
      </c>
    </row>
    <row r="3386" spans="1:8">
      <c r="A3386" s="4">
        <v>2</v>
      </c>
      <c r="B3386" s="7">
        <v>1</v>
      </c>
      <c r="C3386" s="7" t="str">
        <f t="shared" si="104"/>
        <v>高等学校</v>
      </c>
      <c r="D3386" s="7" t="s">
        <v>5080</v>
      </c>
      <c r="E3386" s="8" t="s">
        <v>5081</v>
      </c>
      <c r="F3386" s="4" t="str">
        <f>IFERROR(IF(VALUE(LEFT($E3386,5))&gt;50000,"",_xlfn.XLOOKUP(IF(VALUE(LEFT($E3386,2))&gt;9,VALUE(LEFT($E3386,2)),"0"&amp;VALUE(LEFT($E3386,2))),Sheet1!$E:$E,Sheet1!$F:$F)),"")</f>
        <v>愛知県</v>
      </c>
      <c r="G3386" s="4" t="str">
        <f t="shared" si="105"/>
        <v>公立</v>
      </c>
      <c r="H3386" s="7" t="str">
        <f>IF($D3386="上記以外の高等学校等",_xlfn.XLOOKUP(IF(VALUE(LEFT($E3386,2))&gt;10,VALUE(LEFT($E3386,2)),"0"&amp;VALUE(LEFT($E3386,2))),Sheet1!$E:$E,Sheet1!$F:$F)&amp;"所在の"&amp;$D3386,IF(OR($B3386=1,$B3386=2),$D3386&amp;$C3386,IF($B3386=3,$D3386&amp;"学校",IF($B3386=6,_xlfn.TEXTBEFORE($D3386,"高専")&amp;$C3386,IF($B3386=8,$C3386&amp;"（"&amp;$D3386&amp;"）",IF($B3386=9,$D3386,""))))))</f>
        <v>名古屋南高等学校</v>
      </c>
    </row>
    <row r="3387" spans="1:8">
      <c r="A3387" s="4">
        <v>2</v>
      </c>
      <c r="B3387" s="7">
        <v>1</v>
      </c>
      <c r="C3387" s="7" t="str">
        <f t="shared" si="104"/>
        <v>高等学校</v>
      </c>
      <c r="D3387" s="7" t="s">
        <v>5078</v>
      </c>
      <c r="E3387" s="8" t="s">
        <v>5079</v>
      </c>
      <c r="F3387" s="4" t="str">
        <f>IFERROR(IF(VALUE(LEFT($E3387,5))&gt;50000,"",_xlfn.XLOOKUP(IF(VALUE(LEFT($E3387,2))&gt;9,VALUE(LEFT($E3387,2)),"0"&amp;VALUE(LEFT($E3387,2))),Sheet1!$E:$E,Sheet1!$F:$F)),"")</f>
        <v>愛知県</v>
      </c>
      <c r="G3387" s="4" t="str">
        <f t="shared" si="105"/>
        <v>公立</v>
      </c>
      <c r="H3387" s="7" t="str">
        <f>IF($D3387="上記以外の高等学校等",_xlfn.XLOOKUP(IF(VALUE(LEFT($E3387,2))&gt;10,VALUE(LEFT($E3387,2)),"0"&amp;VALUE(LEFT($E3387,2))),Sheet1!$E:$E,Sheet1!$F:$F)&amp;"所在の"&amp;$D3387,IF(OR($B3387=1,$B3387=2),$D3387&amp;$C3387,IF($B3387=3,$D3387&amp;"学校",IF($B3387=6,_xlfn.TEXTBEFORE($D3387,"高専")&amp;$C3387,IF($B3387=8,$C3387&amp;"（"&amp;$D3387&amp;"）",IF($B3387=9,$D3387,""))))))</f>
        <v>瀬戸北総合高等学校</v>
      </c>
    </row>
    <row r="3388" spans="1:8">
      <c r="A3388" s="4">
        <v>2</v>
      </c>
      <c r="B3388" s="7">
        <v>1</v>
      </c>
      <c r="C3388" s="7" t="str">
        <f t="shared" si="104"/>
        <v>高等学校</v>
      </c>
      <c r="D3388" s="7" t="s">
        <v>5076</v>
      </c>
      <c r="E3388" s="8" t="s">
        <v>5077</v>
      </c>
      <c r="F3388" s="4" t="str">
        <f>IFERROR(IF(VALUE(LEFT($E3388,5))&gt;50000,"",_xlfn.XLOOKUP(IF(VALUE(LEFT($E3388,2))&gt;9,VALUE(LEFT($E3388,2)),"0"&amp;VALUE(LEFT($E3388,2))),Sheet1!$E:$E,Sheet1!$F:$F)),"")</f>
        <v>愛知県</v>
      </c>
      <c r="G3388" s="4" t="str">
        <f t="shared" si="105"/>
        <v>公立</v>
      </c>
      <c r="H3388" s="7" t="str">
        <f>IF($D3388="上記以外の高等学校等",_xlfn.XLOOKUP(IF(VALUE(LEFT($E3388,2))&gt;10,VALUE(LEFT($E3388,2)),"0"&amp;VALUE(LEFT($E3388,2))),Sheet1!$E:$E,Sheet1!$F:$F)&amp;"所在の"&amp;$D3388,IF(OR($B3388=1,$B3388=2),$D3388&amp;$C3388,IF($B3388=3,$D3388&amp;"学校",IF($B3388=6,_xlfn.TEXTBEFORE($D3388,"高専")&amp;$C3388,IF($B3388=8,$C3388&amp;"（"&amp;$D3388&amp;"）",IF($B3388=9,$D3388,""))))))</f>
        <v>岡崎西高等学校</v>
      </c>
    </row>
    <row r="3389" spans="1:8">
      <c r="A3389" s="4">
        <v>3</v>
      </c>
      <c r="B3389" s="7">
        <v>1</v>
      </c>
      <c r="C3389" s="7" t="str">
        <f t="shared" si="104"/>
        <v>高等学校</v>
      </c>
      <c r="D3389" s="7" t="s">
        <v>5074</v>
      </c>
      <c r="E3389" s="8" t="s">
        <v>5075</v>
      </c>
      <c r="F3389" s="4" t="str">
        <f>IFERROR(IF(VALUE(LEFT($E3389,5))&gt;50000,"",_xlfn.XLOOKUP(IF(VALUE(LEFT($E3389,2))&gt;9,VALUE(LEFT($E3389,2)),"0"&amp;VALUE(LEFT($E3389,2))),Sheet1!$E:$E,Sheet1!$F:$F)),"")</f>
        <v>愛知県</v>
      </c>
      <c r="G3389" s="4" t="str">
        <f t="shared" si="105"/>
        <v>公立</v>
      </c>
      <c r="H3389" s="7" t="str">
        <f>IF($D3389="上記以外の高等学校等",_xlfn.XLOOKUP(IF(VALUE(LEFT($E3389,2))&gt;10,VALUE(LEFT($E3389,2)),"0"&amp;VALUE(LEFT($E3389,2))),Sheet1!$E:$E,Sheet1!$F:$F)&amp;"所在の"&amp;$D3389,IF(OR($B3389=1,$B3389=2),$D3389&amp;$C3389,IF($B3389=3,$D3389&amp;"学校",IF($B3389=6,_xlfn.TEXTBEFORE($D3389,"高専")&amp;$C3389,IF($B3389=8,$C3389&amp;"（"&amp;$D3389&amp;"）",IF($B3389=9,$D3389,""))))))</f>
        <v>名東高等学校</v>
      </c>
    </row>
    <row r="3390" spans="1:8">
      <c r="A3390" s="4">
        <v>2</v>
      </c>
      <c r="B3390" s="7">
        <v>1</v>
      </c>
      <c r="C3390" s="7" t="str">
        <f t="shared" si="104"/>
        <v>高等学校</v>
      </c>
      <c r="D3390" s="7" t="s">
        <v>5072</v>
      </c>
      <c r="E3390" s="8" t="s">
        <v>5073</v>
      </c>
      <c r="F3390" s="4" t="str">
        <f>IFERROR(IF(VALUE(LEFT($E3390,5))&gt;50000,"",_xlfn.XLOOKUP(IF(VALUE(LEFT($E3390,2))&gt;9,VALUE(LEFT($E3390,2)),"0"&amp;VALUE(LEFT($E3390,2))),Sheet1!$E:$E,Sheet1!$F:$F)),"")</f>
        <v>愛知県</v>
      </c>
      <c r="G3390" s="4" t="str">
        <f t="shared" si="105"/>
        <v>公立</v>
      </c>
      <c r="H3390" s="7" t="str">
        <f>IF($D3390="上記以外の高等学校等",_xlfn.XLOOKUP(IF(VALUE(LEFT($E3390,2))&gt;10,VALUE(LEFT($E3390,2)),"0"&amp;VALUE(LEFT($E3390,2))),Sheet1!$E:$E,Sheet1!$F:$F)&amp;"所在の"&amp;$D3390,IF(OR($B3390=1,$B3390=2),$D3390&amp;$C3390,IF($B3390=3,$D3390&amp;"学校",IF($B3390=6,_xlfn.TEXTBEFORE($D3390,"高専")&amp;$C3390,IF($B3390=8,$C3390&amp;"（"&amp;$D3390&amp;"）",IF($B3390=9,$D3390,""))))))</f>
        <v>春日井南高等学校</v>
      </c>
    </row>
    <row r="3391" spans="1:8">
      <c r="A3391" s="4">
        <v>2</v>
      </c>
      <c r="B3391" s="7">
        <v>1</v>
      </c>
      <c r="C3391" s="7" t="str">
        <f t="shared" si="104"/>
        <v>高等学校</v>
      </c>
      <c r="D3391" s="7" t="s">
        <v>5070</v>
      </c>
      <c r="E3391" s="8" t="s">
        <v>5071</v>
      </c>
      <c r="F3391" s="4" t="str">
        <f>IFERROR(IF(VALUE(LEFT($E3391,5))&gt;50000,"",_xlfn.XLOOKUP(IF(VALUE(LEFT($E3391,2))&gt;9,VALUE(LEFT($E3391,2)),"0"&amp;VALUE(LEFT($E3391,2))),Sheet1!$E:$E,Sheet1!$F:$F)),"")</f>
        <v>愛知県</v>
      </c>
      <c r="G3391" s="4" t="str">
        <f t="shared" si="105"/>
        <v>公立</v>
      </c>
      <c r="H3391" s="7" t="str">
        <f>IF($D3391="上記以外の高等学校等",_xlfn.XLOOKUP(IF(VALUE(LEFT($E3391,2))&gt;10,VALUE(LEFT($E3391,2)),"0"&amp;VALUE(LEFT($E3391,2))),Sheet1!$E:$E,Sheet1!$F:$F)&amp;"所在の"&amp;$D3391,IF(OR($B3391=1,$B3391=2),$D3391&amp;$C3391,IF($B3391=3,$D3391&amp;"学校",IF($B3391=6,_xlfn.TEXTBEFORE($D3391,"高専")&amp;$C3391,IF($B3391=8,$C3391&amp;"（"&amp;$D3391&amp;"）",IF($B3391=9,$D3391,""))))))</f>
        <v>豊野高等学校</v>
      </c>
    </row>
    <row r="3392" spans="1:8">
      <c r="A3392" s="4">
        <v>2</v>
      </c>
      <c r="B3392" s="7">
        <v>1</v>
      </c>
      <c r="C3392" s="7" t="str">
        <f t="shared" si="104"/>
        <v>高等学校</v>
      </c>
      <c r="D3392" s="7" t="s">
        <v>5068</v>
      </c>
      <c r="E3392" s="8" t="s">
        <v>5069</v>
      </c>
      <c r="F3392" s="4" t="str">
        <f>IFERROR(IF(VALUE(LEFT($E3392,5))&gt;50000,"",_xlfn.XLOOKUP(IF(VALUE(LEFT($E3392,2))&gt;9,VALUE(LEFT($E3392,2)),"0"&amp;VALUE(LEFT($E3392,2))),Sheet1!$E:$E,Sheet1!$F:$F)),"")</f>
        <v>愛知県</v>
      </c>
      <c r="G3392" s="4" t="str">
        <f t="shared" si="105"/>
        <v>公立</v>
      </c>
      <c r="H3392" s="7" t="str">
        <f>IF($D3392="上記以外の高等学校等",_xlfn.XLOOKUP(IF(VALUE(LEFT($E3392,2))&gt;10,VALUE(LEFT($E3392,2)),"0"&amp;VALUE(LEFT($E3392,2))),Sheet1!$E:$E,Sheet1!$F:$F)&amp;"所在の"&amp;$D3392,IF(OR($B3392=1,$B3392=2),$D3392&amp;$C3392,IF($B3392=3,$D3392&amp;"学校",IF($B3392=6,_xlfn.TEXTBEFORE($D3392,"高専")&amp;$C3392,IF($B3392=8,$C3392&amp;"（"&amp;$D3392&amp;"）",IF($B3392=9,$D3392,""))))))</f>
        <v>知立東高等学校</v>
      </c>
    </row>
    <row r="3393" spans="1:8">
      <c r="A3393" s="4">
        <v>2</v>
      </c>
      <c r="B3393" s="7">
        <v>1</v>
      </c>
      <c r="C3393" s="7" t="str">
        <f t="shared" si="104"/>
        <v>高等学校</v>
      </c>
      <c r="D3393" s="7" t="s">
        <v>5066</v>
      </c>
      <c r="E3393" s="8" t="s">
        <v>5067</v>
      </c>
      <c r="F3393" s="4" t="str">
        <f>IFERROR(IF(VALUE(LEFT($E3393,5))&gt;50000,"",_xlfn.XLOOKUP(IF(VALUE(LEFT($E3393,2))&gt;9,VALUE(LEFT($E3393,2)),"0"&amp;VALUE(LEFT($E3393,2))),Sheet1!$E:$E,Sheet1!$F:$F)),"")</f>
        <v>愛知県</v>
      </c>
      <c r="G3393" s="4" t="str">
        <f t="shared" si="105"/>
        <v>公立</v>
      </c>
      <c r="H3393" s="7" t="str">
        <f>IF($D3393="上記以外の高等学校等",_xlfn.XLOOKUP(IF(VALUE(LEFT($E3393,2))&gt;10,VALUE(LEFT($E3393,2)),"0"&amp;VALUE(LEFT($E3393,2))),Sheet1!$E:$E,Sheet1!$F:$F)&amp;"所在の"&amp;$D3393,IF(OR($B3393=1,$B3393=2),$D3393&amp;$C3393,IF($B3393=3,$D3393&amp;"学校",IF($B3393=6,_xlfn.TEXTBEFORE($D3393,"高専")&amp;$C3393,IF($B3393=8,$C3393&amp;"（"&amp;$D3393&amp;"）",IF($B3393=9,$D3393,""))))))</f>
        <v>新川高等学校</v>
      </c>
    </row>
    <row r="3394" spans="1:8">
      <c r="A3394" s="4">
        <v>2</v>
      </c>
      <c r="B3394" s="7">
        <v>1</v>
      </c>
      <c r="C3394" s="7" t="str">
        <f t="shared" si="104"/>
        <v>高等学校</v>
      </c>
      <c r="D3394" s="7" t="s">
        <v>5064</v>
      </c>
      <c r="E3394" s="8" t="s">
        <v>5065</v>
      </c>
      <c r="F3394" s="4" t="str">
        <f>IFERROR(IF(VALUE(LEFT($E3394,5))&gt;50000,"",_xlfn.XLOOKUP(IF(VALUE(LEFT($E3394,2))&gt;9,VALUE(LEFT($E3394,2)),"0"&amp;VALUE(LEFT($E3394,2))),Sheet1!$E:$E,Sheet1!$F:$F)),"")</f>
        <v>愛知県</v>
      </c>
      <c r="G3394" s="4" t="str">
        <f t="shared" si="105"/>
        <v>公立</v>
      </c>
      <c r="H3394" s="7" t="str">
        <f>IF($D3394="上記以外の高等学校等",_xlfn.XLOOKUP(IF(VALUE(LEFT($E3394,2))&gt;10,VALUE(LEFT($E3394,2)),"0"&amp;VALUE(LEFT($E3394,2))),Sheet1!$E:$E,Sheet1!$F:$F)&amp;"所在の"&amp;$D3394,IF(OR($B3394=1,$B3394=2),$D3394&amp;$C3394,IF($B3394=3,$D3394&amp;"学校",IF($B3394=6,_xlfn.TEXTBEFORE($D3394,"高専")&amp;$C3394,IF($B3394=8,$C3394&amp;"（"&amp;$D3394&amp;"）",IF($B3394=9,$D3394,""))))))</f>
        <v>御津あおば高等学校</v>
      </c>
    </row>
    <row r="3395" spans="1:8">
      <c r="A3395" s="4">
        <v>2</v>
      </c>
      <c r="B3395" s="7">
        <v>1</v>
      </c>
      <c r="C3395" s="7" t="str">
        <f t="shared" ref="C3395:C3458" si="106">IF($B3395=1,"高等学校",IF($B3395=2,"中等教育学校",IF($B3395=3,"特別支援学校",IF($B3395=6,"高等専門学校",IF($B3395=8,"高等学校卒業程度認定試験等","")))))</f>
        <v>高等学校</v>
      </c>
      <c r="D3395" s="7" t="s">
        <v>5062</v>
      </c>
      <c r="E3395" s="8" t="s">
        <v>5063</v>
      </c>
      <c r="F3395" s="4" t="str">
        <f>IFERROR(IF(VALUE(LEFT($E3395,5))&gt;50000,"",_xlfn.XLOOKUP(IF(VALUE(LEFT($E3395,2))&gt;9,VALUE(LEFT($E3395,2)),"0"&amp;VALUE(LEFT($E3395,2))),Sheet1!$E:$E,Sheet1!$F:$F)),"")</f>
        <v>愛知県</v>
      </c>
      <c r="G3395" s="4" t="str">
        <f t="shared" ref="G3395:G3458" si="107">IF($A3395=1,"国立",IF($A3395=7,"私立",IF($A3395&lt;7,"公立","")))</f>
        <v>公立</v>
      </c>
      <c r="H3395" s="7" t="str">
        <f>IF($D3395="上記以外の高等学校等",_xlfn.XLOOKUP(IF(VALUE(LEFT($E3395,2))&gt;10,VALUE(LEFT($E3395,2)),"0"&amp;VALUE(LEFT($E3395,2))),Sheet1!$E:$E,Sheet1!$F:$F)&amp;"所在の"&amp;$D3395,IF(OR($B3395=1,$B3395=2),$D3395&amp;$C3395,IF($B3395=3,$D3395&amp;"学校",IF($B3395=6,_xlfn.TEXTBEFORE($D3395,"高専")&amp;$C3395,IF($B3395=8,$C3395&amp;"（"&amp;$D3395&amp;"）",IF($B3395=9,$D3395,""))))))</f>
        <v>杏和高等学校</v>
      </c>
    </row>
    <row r="3396" spans="1:8">
      <c r="A3396" s="4">
        <v>2</v>
      </c>
      <c r="B3396" s="7">
        <v>1</v>
      </c>
      <c r="C3396" s="7" t="str">
        <f t="shared" si="106"/>
        <v>高等学校</v>
      </c>
      <c r="D3396" s="7" t="s">
        <v>5060</v>
      </c>
      <c r="E3396" s="8" t="s">
        <v>5061</v>
      </c>
      <c r="F3396" s="4" t="str">
        <f>IFERROR(IF(VALUE(LEFT($E3396,5))&gt;50000,"",_xlfn.XLOOKUP(IF(VALUE(LEFT($E3396,2))&gt;9,VALUE(LEFT($E3396,2)),"0"&amp;VALUE(LEFT($E3396,2))),Sheet1!$E:$E,Sheet1!$F:$F)),"")</f>
        <v>愛知県</v>
      </c>
      <c r="G3396" s="4" t="str">
        <f t="shared" si="107"/>
        <v>公立</v>
      </c>
      <c r="H3396" s="7" t="str">
        <f>IF($D3396="上記以外の高等学校等",_xlfn.XLOOKUP(IF(VALUE(LEFT($E3396,2))&gt;10,VALUE(LEFT($E3396,2)),"0"&amp;VALUE(LEFT($E3396,2))),Sheet1!$E:$E,Sheet1!$F:$F)&amp;"所在の"&amp;$D3396,IF(OR($B3396=1,$B3396=2),$D3396&amp;$C3396,IF($B3396=3,$D3396&amp;"学校",IF($B3396=6,_xlfn.TEXTBEFORE($D3396,"高専")&amp;$C3396,IF($B3396=8,$C3396&amp;"（"&amp;$D3396&amp;"）",IF($B3396=9,$D3396,""))))))</f>
        <v>海翔高等学校</v>
      </c>
    </row>
    <row r="3397" spans="1:8">
      <c r="A3397" s="4">
        <v>2</v>
      </c>
      <c r="B3397" s="7">
        <v>1</v>
      </c>
      <c r="C3397" s="7" t="str">
        <f t="shared" si="106"/>
        <v>高等学校</v>
      </c>
      <c r="D3397" s="7" t="s">
        <v>5058</v>
      </c>
      <c r="E3397" s="8" t="s">
        <v>5059</v>
      </c>
      <c r="F3397" s="4" t="str">
        <f>IFERROR(IF(VALUE(LEFT($E3397,5))&gt;50000,"",_xlfn.XLOOKUP(IF(VALUE(LEFT($E3397,2))&gt;9,VALUE(LEFT($E3397,2)),"0"&amp;VALUE(LEFT($E3397,2))),Sheet1!$E:$E,Sheet1!$F:$F)),"")</f>
        <v>愛知県</v>
      </c>
      <c r="G3397" s="4" t="str">
        <f t="shared" si="107"/>
        <v>公立</v>
      </c>
      <c r="H3397" s="7" t="str">
        <f>IF($D3397="上記以外の高等学校等",_xlfn.XLOOKUP(IF(VALUE(LEFT($E3397,2))&gt;10,VALUE(LEFT($E3397,2)),"0"&amp;VALUE(LEFT($E3397,2))),Sheet1!$E:$E,Sheet1!$F:$F)&amp;"所在の"&amp;$D3397,IF(OR($B3397=1,$B3397=2),$D3397&amp;$C3397,IF($B3397=3,$D3397&amp;"学校",IF($B3397=6,_xlfn.TEXTBEFORE($D3397,"高専")&amp;$C3397,IF($B3397=8,$C3397&amp;"（"&amp;$D3397&amp;"）",IF($B3397=9,$D3397,""))))))</f>
        <v>知多翔洋高等学校</v>
      </c>
    </row>
    <row r="3398" spans="1:8">
      <c r="A3398" s="4">
        <v>2</v>
      </c>
      <c r="B3398" s="7">
        <v>1</v>
      </c>
      <c r="C3398" s="7" t="str">
        <f t="shared" si="106"/>
        <v>高等学校</v>
      </c>
      <c r="D3398" s="7" t="s">
        <v>5056</v>
      </c>
      <c r="E3398" s="8" t="s">
        <v>5057</v>
      </c>
      <c r="F3398" s="4" t="str">
        <f>IFERROR(IF(VALUE(LEFT($E3398,5))&gt;50000,"",_xlfn.XLOOKUP(IF(VALUE(LEFT($E3398,2))&gt;9,VALUE(LEFT($E3398,2)),"0"&amp;VALUE(LEFT($E3398,2))),Sheet1!$E:$E,Sheet1!$F:$F)),"")</f>
        <v>愛知県</v>
      </c>
      <c r="G3398" s="4" t="str">
        <f t="shared" si="107"/>
        <v>公立</v>
      </c>
      <c r="H3398" s="7" t="str">
        <f>IF($D3398="上記以外の高等学校等",_xlfn.XLOOKUP(IF(VALUE(LEFT($E3398,2))&gt;10,VALUE(LEFT($E3398,2)),"0"&amp;VALUE(LEFT($E3398,2))),Sheet1!$E:$E,Sheet1!$F:$F)&amp;"所在の"&amp;$D3398,IF(OR($B3398=1,$B3398=2),$D3398&amp;$C3398,IF($B3398=3,$D3398&amp;"学校",IF($B3398=6,_xlfn.TEXTBEFORE($D3398,"高専")&amp;$C3398,IF($B3398=8,$C3398&amp;"（"&amp;$D3398&amp;"）",IF($B3398=9,$D3398,""))))))</f>
        <v>常滑高等学校</v>
      </c>
    </row>
    <row r="3399" spans="1:8">
      <c r="A3399" s="4">
        <v>2</v>
      </c>
      <c r="B3399" s="7">
        <v>1</v>
      </c>
      <c r="C3399" s="7" t="str">
        <f t="shared" si="106"/>
        <v>高等学校</v>
      </c>
      <c r="D3399" s="7" t="s">
        <v>5054</v>
      </c>
      <c r="E3399" s="8" t="s">
        <v>5055</v>
      </c>
      <c r="F3399" s="4" t="str">
        <f>IFERROR(IF(VALUE(LEFT($E3399,5))&gt;50000,"",_xlfn.XLOOKUP(IF(VALUE(LEFT($E3399,2))&gt;9,VALUE(LEFT($E3399,2)),"0"&amp;VALUE(LEFT($E3399,2))),Sheet1!$E:$E,Sheet1!$F:$F)),"")</f>
        <v>愛知県</v>
      </c>
      <c r="G3399" s="4" t="str">
        <f t="shared" si="107"/>
        <v>公立</v>
      </c>
      <c r="H3399" s="7" t="str">
        <f>IF($D3399="上記以外の高等学校等",_xlfn.XLOOKUP(IF(VALUE(LEFT($E3399,2))&gt;10,VALUE(LEFT($E3399,2)),"0"&amp;VALUE(LEFT($E3399,2))),Sheet1!$E:$E,Sheet1!$F:$F)&amp;"所在の"&amp;$D3399,IF(OR($B3399=1,$B3399=2),$D3399&amp;$C3399,IF($B3399=3,$D3399&amp;"学校",IF($B3399=6,_xlfn.TEXTBEFORE($D3399,"高専")&amp;$C3399,IF($B3399=8,$C3399&amp;"（"&amp;$D3399&amp;"）",IF($B3399=9,$D3399,""))))))</f>
        <v>愛知総合工科高等学校</v>
      </c>
    </row>
    <row r="3400" spans="1:8">
      <c r="A3400" s="4">
        <v>2</v>
      </c>
      <c r="B3400" s="7">
        <v>1</v>
      </c>
      <c r="C3400" s="7" t="str">
        <f t="shared" si="106"/>
        <v>高等学校</v>
      </c>
      <c r="D3400" s="7" t="s">
        <v>5052</v>
      </c>
      <c r="E3400" s="8" t="s">
        <v>5053</v>
      </c>
      <c r="F3400" s="4" t="str">
        <f>IFERROR(IF(VALUE(LEFT($E3400,5))&gt;50000,"",_xlfn.XLOOKUP(IF(VALUE(LEFT($E3400,2))&gt;9,VALUE(LEFT($E3400,2)),"0"&amp;VALUE(LEFT($E3400,2))),Sheet1!$E:$E,Sheet1!$F:$F)),"")</f>
        <v>愛知県</v>
      </c>
      <c r="G3400" s="4" t="str">
        <f t="shared" si="107"/>
        <v>公立</v>
      </c>
      <c r="H3400" s="7" t="str">
        <f>IF($D3400="上記以外の高等学校等",_xlfn.XLOOKUP(IF(VALUE(LEFT($E3400,2))&gt;10,VALUE(LEFT($E3400,2)),"0"&amp;VALUE(LEFT($E3400,2))),Sheet1!$E:$E,Sheet1!$F:$F)&amp;"所在の"&amp;$D3400,IF(OR($B3400=1,$B3400=2),$D3400&amp;$C3400,IF($B3400=3,$D3400&amp;"学校",IF($B3400=6,_xlfn.TEXTBEFORE($D3400,"高専")&amp;$C3400,IF($B3400=8,$C3400&amp;"（"&amp;$D3400&amp;"）",IF($B3400=9,$D3400,""))))))</f>
        <v>城北つばさ高等学校</v>
      </c>
    </row>
    <row r="3401" spans="1:8">
      <c r="A3401" s="4">
        <v>2</v>
      </c>
      <c r="B3401" s="7">
        <v>1</v>
      </c>
      <c r="C3401" s="7" t="str">
        <f t="shared" si="106"/>
        <v>高等学校</v>
      </c>
      <c r="D3401" s="7" t="s">
        <v>5050</v>
      </c>
      <c r="E3401" s="8" t="s">
        <v>5051</v>
      </c>
      <c r="F3401" s="4" t="str">
        <f>IFERROR(IF(VALUE(LEFT($E3401,5))&gt;50000,"",_xlfn.XLOOKUP(IF(VALUE(LEFT($E3401,2))&gt;9,VALUE(LEFT($E3401,2)),"0"&amp;VALUE(LEFT($E3401,2))),Sheet1!$E:$E,Sheet1!$F:$F)),"")</f>
        <v>愛知県</v>
      </c>
      <c r="G3401" s="4" t="str">
        <f t="shared" si="107"/>
        <v>公立</v>
      </c>
      <c r="H3401" s="7" t="str">
        <f>IF($D3401="上記以外の高等学校等",_xlfn.XLOOKUP(IF(VALUE(LEFT($E3401,2))&gt;10,VALUE(LEFT($E3401,2)),"0"&amp;VALUE(LEFT($E3401,2))),Sheet1!$E:$E,Sheet1!$F:$F)&amp;"所在の"&amp;$D3401,IF(OR($B3401=1,$B3401=2),$D3401&amp;$C3401,IF($B3401=3,$D3401&amp;"学校",IF($B3401=6,_xlfn.TEXTBEFORE($D3401,"高専")&amp;$C3401,IF($B3401=8,$C3401&amp;"（"&amp;$D3401&amp;"）",IF($B3401=9,$D3401,""))))))</f>
        <v>新城有教館高等学校</v>
      </c>
    </row>
    <row r="3402" spans="1:8">
      <c r="A3402" s="4">
        <v>2</v>
      </c>
      <c r="B3402" s="7">
        <v>1</v>
      </c>
      <c r="C3402" s="7" t="str">
        <f t="shared" si="106"/>
        <v>高等学校</v>
      </c>
      <c r="D3402" s="7" t="s">
        <v>5048</v>
      </c>
      <c r="E3402" s="8" t="s">
        <v>5049</v>
      </c>
      <c r="F3402" s="4" t="str">
        <f>IFERROR(IF(VALUE(LEFT($E3402,5))&gt;50000,"",_xlfn.XLOOKUP(IF(VALUE(LEFT($E3402,2))&gt;9,VALUE(LEFT($E3402,2)),"0"&amp;VALUE(LEFT($E3402,2))),Sheet1!$E:$E,Sheet1!$F:$F)),"")</f>
        <v>愛知県</v>
      </c>
      <c r="G3402" s="4" t="str">
        <f t="shared" si="107"/>
        <v>公立</v>
      </c>
      <c r="H3402" s="7" t="str">
        <f>IF($D3402="上記以外の高等学校等",_xlfn.XLOOKUP(IF(VALUE(LEFT($E3402,2))&gt;10,VALUE(LEFT($E3402,2)),"0"&amp;VALUE(LEFT($E3402,2))),Sheet1!$E:$E,Sheet1!$F:$F)&amp;"所在の"&amp;$D3402,IF(OR($B3402=1,$B3402=2),$D3402&amp;$C3402,IF($B3402=3,$D3402&amp;"学校",IF($B3402=6,_xlfn.TEXTBEFORE($D3402,"高専")&amp;$C3402,IF($B3402=8,$C3402&amp;"（"&amp;$D3402&amp;"）",IF($B3402=9,$D3402,""))))))</f>
        <v>稲沢緑風館高等学校</v>
      </c>
    </row>
    <row r="3403" spans="1:8">
      <c r="A3403" s="4">
        <v>2</v>
      </c>
      <c r="B3403" s="7">
        <v>1</v>
      </c>
      <c r="C3403" s="7" t="str">
        <f t="shared" si="106"/>
        <v>高等学校</v>
      </c>
      <c r="D3403" s="7" t="s">
        <v>5046</v>
      </c>
      <c r="E3403" s="8" t="s">
        <v>5047</v>
      </c>
      <c r="F3403" s="4" t="str">
        <f>IFERROR(IF(VALUE(LEFT($E3403,5))&gt;50000,"",_xlfn.XLOOKUP(IF(VALUE(LEFT($E3403,2))&gt;9,VALUE(LEFT($E3403,2)),"0"&amp;VALUE(LEFT($E3403,2))),Sheet1!$E:$E,Sheet1!$F:$F)),"")</f>
        <v>愛知県</v>
      </c>
      <c r="G3403" s="4" t="str">
        <f t="shared" si="107"/>
        <v>公立</v>
      </c>
      <c r="H3403" s="7" t="str">
        <f>IF($D3403="上記以外の高等学校等",_xlfn.XLOOKUP(IF(VALUE(LEFT($E3403,2))&gt;10,VALUE(LEFT($E3403,2)),"0"&amp;VALUE(LEFT($E3403,2))),Sheet1!$E:$E,Sheet1!$F:$F)&amp;"所在の"&amp;$D3403,IF(OR($B3403=1,$B3403=2),$D3403&amp;$C3403,IF($B3403=3,$D3403&amp;"学校",IF($B3403=6,_xlfn.TEXTBEFORE($D3403,"高専")&amp;$C3403,IF($B3403=8,$C3403&amp;"（"&amp;$D3403&amp;"）",IF($B3403=9,$D3403,""))))))</f>
        <v>津島北翔高等学校</v>
      </c>
    </row>
    <row r="3404" spans="1:8">
      <c r="A3404" s="4">
        <v>3</v>
      </c>
      <c r="B3404" s="7">
        <v>3</v>
      </c>
      <c r="C3404" s="7" t="str">
        <f t="shared" si="106"/>
        <v>特別支援学校</v>
      </c>
      <c r="D3404" s="7" t="s">
        <v>5044</v>
      </c>
      <c r="E3404" s="8" t="s">
        <v>5045</v>
      </c>
      <c r="F3404" s="4" t="str">
        <f>IFERROR(IF(VALUE(LEFT($E3404,5))&gt;50000,"",_xlfn.XLOOKUP(IF(VALUE(LEFT($E3404,2))&gt;9,VALUE(LEFT($E3404,2)),"0"&amp;VALUE(LEFT($E3404,2))),Sheet1!$E:$E,Sheet1!$F:$F)),"")</f>
        <v>愛知県</v>
      </c>
      <c r="G3404" s="4" t="str">
        <f t="shared" si="107"/>
        <v>公立</v>
      </c>
      <c r="H3404" s="7" t="str">
        <f>IF($D3404="上記以外の高等学校等",_xlfn.XLOOKUP(IF(VALUE(LEFT($E3404,2))&gt;10,VALUE(LEFT($E3404,2)),"0"&amp;VALUE(LEFT($E3404,2))),Sheet1!$E:$E,Sheet1!$F:$F)&amp;"所在の"&amp;$D3404,IF(OR($B3404=1,$B3404=2),$D3404&amp;$C3404,IF($B3404=3,$D3404&amp;"学校",IF($B3404=6,_xlfn.TEXTBEFORE($D3404,"高専")&amp;$C3404,IF($B3404=8,$C3404&amp;"（"&amp;$D3404&amp;"）",IF($B3404=9,$D3404,""))))))</f>
        <v>若宮高等特別支援学校</v>
      </c>
    </row>
    <row r="3405" spans="1:8">
      <c r="A3405" s="4">
        <v>3</v>
      </c>
      <c r="B3405" s="7">
        <v>3</v>
      </c>
      <c r="C3405" s="7" t="str">
        <f t="shared" si="106"/>
        <v>特別支援学校</v>
      </c>
      <c r="D3405" s="7" t="s">
        <v>5042</v>
      </c>
      <c r="E3405" s="8" t="s">
        <v>5043</v>
      </c>
      <c r="F3405" s="4" t="str">
        <f>IFERROR(IF(VALUE(LEFT($E3405,5))&gt;50000,"",_xlfn.XLOOKUP(IF(VALUE(LEFT($E3405,2))&gt;9,VALUE(LEFT($E3405,2)),"0"&amp;VALUE(LEFT($E3405,2))),Sheet1!$E:$E,Sheet1!$F:$F)),"")</f>
        <v>愛知県</v>
      </c>
      <c r="G3405" s="4" t="str">
        <f t="shared" si="107"/>
        <v>公立</v>
      </c>
      <c r="H3405" s="7" t="str">
        <f>IF($D3405="上記以外の高等学校等",_xlfn.XLOOKUP(IF(VALUE(LEFT($E3405,2))&gt;10,VALUE(LEFT($E3405,2)),"0"&amp;VALUE(LEFT($E3405,2))),Sheet1!$E:$E,Sheet1!$F:$F)&amp;"所在の"&amp;$D3405,IF(OR($B3405=1,$B3405=2),$D3405&amp;$C3405,IF($B3405=3,$D3405&amp;"学校",IF($B3405=6,_xlfn.TEXTBEFORE($D3405,"高専")&amp;$C3405,IF($B3405=8,$C3405&amp;"（"&amp;$D3405&amp;"）",IF($B3405=9,$D3405,""))))))</f>
        <v>瀬戸特別支援学校</v>
      </c>
    </row>
    <row r="3406" spans="1:8">
      <c r="A3406" s="4">
        <v>2</v>
      </c>
      <c r="B3406" s="7">
        <v>3</v>
      </c>
      <c r="C3406" s="7" t="str">
        <f t="shared" si="106"/>
        <v>特別支援学校</v>
      </c>
      <c r="D3406" s="7" t="s">
        <v>5040</v>
      </c>
      <c r="E3406" s="8" t="s">
        <v>5041</v>
      </c>
      <c r="F3406" s="4" t="str">
        <f>IFERROR(IF(VALUE(LEFT($E3406,5))&gt;50000,"",_xlfn.XLOOKUP(IF(VALUE(LEFT($E3406,2))&gt;9,VALUE(LEFT($E3406,2)),"0"&amp;VALUE(LEFT($E3406,2))),Sheet1!$E:$E,Sheet1!$F:$F)),"")</f>
        <v>愛知県</v>
      </c>
      <c r="G3406" s="4" t="str">
        <f t="shared" si="107"/>
        <v>公立</v>
      </c>
      <c r="H3406" s="7" t="str">
        <f>IF($D3406="上記以外の高等学校等",_xlfn.XLOOKUP(IF(VALUE(LEFT($E3406,2))&gt;10,VALUE(LEFT($E3406,2)),"0"&amp;VALUE(LEFT($E3406,2))),Sheet1!$E:$E,Sheet1!$F:$F)&amp;"所在の"&amp;$D3406,IF(OR($B3406=1,$B3406=2),$D3406&amp;$C3406,IF($B3406=3,$D3406&amp;"学校",IF($B3406=6,_xlfn.TEXTBEFORE($D3406,"高専")&amp;$C3406,IF($B3406=8,$C3406&amp;"（"&amp;$D3406&amp;"）",IF($B3406=9,$D3406,""))))))</f>
        <v>いなざわ特別支援学校</v>
      </c>
    </row>
    <row r="3407" spans="1:8">
      <c r="A3407" s="4">
        <v>3</v>
      </c>
      <c r="B3407" s="7">
        <v>3</v>
      </c>
      <c r="C3407" s="7" t="str">
        <f t="shared" si="106"/>
        <v>特別支援学校</v>
      </c>
      <c r="D3407" s="7" t="s">
        <v>5038</v>
      </c>
      <c r="E3407" s="8" t="s">
        <v>5039</v>
      </c>
      <c r="F3407" s="4" t="str">
        <f>IFERROR(IF(VALUE(LEFT($E3407,5))&gt;50000,"",_xlfn.XLOOKUP(IF(VALUE(LEFT($E3407,2))&gt;9,VALUE(LEFT($E3407,2)),"0"&amp;VALUE(LEFT($E3407,2))),Sheet1!$E:$E,Sheet1!$F:$F)),"")</f>
        <v>愛知県</v>
      </c>
      <c r="G3407" s="4" t="str">
        <f t="shared" si="107"/>
        <v>公立</v>
      </c>
      <c r="H3407" s="7" t="str">
        <f>IF($D3407="上記以外の高等学校等",_xlfn.XLOOKUP(IF(VALUE(LEFT($E3407,2))&gt;10,VALUE(LEFT($E3407,2)),"0"&amp;VALUE(LEFT($E3407,2))),Sheet1!$E:$E,Sheet1!$F:$F)&amp;"所在の"&amp;$D3407,IF(OR($B3407=1,$B3407=2),$D3407&amp;$C3407,IF($B3407=3,$D3407&amp;"学校",IF($B3407=6,_xlfn.TEXTBEFORE($D3407,"高専")&amp;$C3407,IF($B3407=8,$C3407&amp;"（"&amp;$D3407&amp;"）",IF($B3407=9,$D3407,""))))))</f>
        <v>くすのき特別支援学校</v>
      </c>
    </row>
    <row r="3408" spans="1:8">
      <c r="A3408" s="4">
        <v>2</v>
      </c>
      <c r="B3408" s="7">
        <v>3</v>
      </c>
      <c r="C3408" s="7" t="str">
        <f t="shared" si="106"/>
        <v>特別支援学校</v>
      </c>
      <c r="D3408" s="7" t="s">
        <v>5036</v>
      </c>
      <c r="E3408" s="8" t="s">
        <v>5037</v>
      </c>
      <c r="F3408" s="4" t="str">
        <f>IFERROR(IF(VALUE(LEFT($E3408,5))&gt;50000,"",_xlfn.XLOOKUP(IF(VALUE(LEFT($E3408,2))&gt;9,VALUE(LEFT($E3408,2)),"0"&amp;VALUE(LEFT($E3408,2))),Sheet1!$E:$E,Sheet1!$F:$F)),"")</f>
        <v>愛知県</v>
      </c>
      <c r="G3408" s="4" t="str">
        <f t="shared" si="107"/>
        <v>公立</v>
      </c>
      <c r="H3408" s="7" t="str">
        <f>IF($D3408="上記以外の高等学校等",_xlfn.XLOOKUP(IF(VALUE(LEFT($E3408,2))&gt;10,VALUE(LEFT($E3408,2)),"0"&amp;VALUE(LEFT($E3408,2))),Sheet1!$E:$E,Sheet1!$F:$F)&amp;"所在の"&amp;$D3408,IF(OR($B3408=1,$B3408=2),$D3408&amp;$C3408,IF($B3408=3,$D3408&amp;"学校",IF($B3408=6,_xlfn.TEXTBEFORE($D3408,"高専")&amp;$C3408,IF($B3408=8,$C3408&amp;"（"&amp;$D3408&amp;"）",IF($B3408=9,$D3408,""))))))</f>
        <v>大府もちのき特別支援学校</v>
      </c>
    </row>
    <row r="3409" spans="1:8">
      <c r="A3409" s="4">
        <v>3</v>
      </c>
      <c r="B3409" s="7">
        <v>3</v>
      </c>
      <c r="C3409" s="7" t="str">
        <f t="shared" si="106"/>
        <v>特別支援学校</v>
      </c>
      <c r="D3409" s="7" t="s">
        <v>5034</v>
      </c>
      <c r="E3409" s="8" t="s">
        <v>5035</v>
      </c>
      <c r="F3409" s="4" t="str">
        <f>IFERROR(IF(VALUE(LEFT($E3409,5))&gt;50000,"",_xlfn.XLOOKUP(IF(VALUE(LEFT($E3409,2))&gt;9,VALUE(LEFT($E3409,2)),"0"&amp;VALUE(LEFT($E3409,2))),Sheet1!$E:$E,Sheet1!$F:$F)),"")</f>
        <v>愛知県</v>
      </c>
      <c r="G3409" s="4" t="str">
        <f t="shared" si="107"/>
        <v>公立</v>
      </c>
      <c r="H3409" s="7" t="str">
        <f>IF($D3409="上記以外の高等学校等",_xlfn.XLOOKUP(IF(VALUE(LEFT($E3409,2))&gt;10,VALUE(LEFT($E3409,2)),"0"&amp;VALUE(LEFT($E3409,2))),Sheet1!$E:$E,Sheet1!$F:$F)&amp;"所在の"&amp;$D3409,IF(OR($B3409=1,$B3409=2),$D3409&amp;$C3409,IF($B3409=3,$D3409&amp;"学校",IF($B3409=6,_xlfn.TEXTBEFORE($D3409,"高専")&amp;$C3409,IF($B3409=8,$C3409&amp;"（"&amp;$D3409&amp;"）",IF($B3409=9,$D3409,""))))))</f>
        <v>刈谷特別支援学校</v>
      </c>
    </row>
    <row r="3410" spans="1:8">
      <c r="A3410" s="4">
        <v>2</v>
      </c>
      <c r="B3410" s="7">
        <v>3</v>
      </c>
      <c r="C3410" s="7" t="str">
        <f t="shared" si="106"/>
        <v>特別支援学校</v>
      </c>
      <c r="D3410" s="7" t="s">
        <v>5032</v>
      </c>
      <c r="E3410" s="8" t="s">
        <v>5033</v>
      </c>
      <c r="F3410" s="4" t="str">
        <f>IFERROR(IF(VALUE(LEFT($E3410,5))&gt;50000,"",_xlfn.XLOOKUP(IF(VALUE(LEFT($E3410,2))&gt;9,VALUE(LEFT($E3410,2)),"0"&amp;VALUE(LEFT($E3410,2))),Sheet1!$E:$E,Sheet1!$F:$F)),"")</f>
        <v>愛知県</v>
      </c>
      <c r="G3410" s="4" t="str">
        <f t="shared" si="107"/>
        <v>公立</v>
      </c>
      <c r="H3410" s="7" t="str">
        <f>IF($D3410="上記以外の高等学校等",_xlfn.XLOOKUP(IF(VALUE(LEFT($E3410,2))&gt;10,VALUE(LEFT($E3410,2)),"0"&amp;VALUE(LEFT($E3410,2))),Sheet1!$E:$E,Sheet1!$F:$F)&amp;"所在の"&amp;$D3410,IF(OR($B3410=1,$B3410=2),$D3410&amp;$C3410,IF($B3410=3,$D3410&amp;"学校",IF($B3410=6,_xlfn.TEXTBEFORE($D3410,"高専")&amp;$C3410,IF($B3410=8,$C3410&amp;"（"&amp;$D3410&amp;"）",IF($B3410=9,$D3410,""))))))</f>
        <v>瀬戸つばき特別支援学校</v>
      </c>
    </row>
    <row r="3411" spans="1:8">
      <c r="A3411" s="4">
        <v>2</v>
      </c>
      <c r="B3411" s="7">
        <v>3</v>
      </c>
      <c r="C3411" s="7" t="str">
        <f t="shared" si="106"/>
        <v>特別支援学校</v>
      </c>
      <c r="D3411" s="7" t="s">
        <v>5030</v>
      </c>
      <c r="E3411" s="8" t="s">
        <v>5031</v>
      </c>
      <c r="F3411" s="4" t="str">
        <f>IFERROR(IF(VALUE(LEFT($E3411,5))&gt;50000,"",_xlfn.XLOOKUP(IF(VALUE(LEFT($E3411,2))&gt;9,VALUE(LEFT($E3411,2)),"0"&amp;VALUE(LEFT($E3411,2))),Sheet1!$E:$E,Sheet1!$F:$F)),"")</f>
        <v>愛知県</v>
      </c>
      <c r="G3411" s="4" t="str">
        <f t="shared" si="107"/>
        <v>公立</v>
      </c>
      <c r="H3411" s="7" t="str">
        <f>IF($D3411="上記以外の高等学校等",_xlfn.XLOOKUP(IF(VALUE(LEFT($E3411,2))&gt;10,VALUE(LEFT($E3411,2)),"0"&amp;VALUE(LEFT($E3411,2))),Sheet1!$E:$E,Sheet1!$F:$F)&amp;"所在の"&amp;$D3411,IF(OR($B3411=1,$B3411=2),$D3411&amp;$C3411,IF($B3411=3,$D3411&amp;"学校",IF($B3411=6,_xlfn.TEXTBEFORE($D3411,"高専")&amp;$C3411,IF($B3411=8,$C3411&amp;"（"&amp;$D3411&amp;"）",IF($B3411=9,$D3411,""))))))</f>
        <v>にしお特別支援学校</v>
      </c>
    </row>
    <row r="3412" spans="1:8">
      <c r="A3412" s="4">
        <v>2</v>
      </c>
      <c r="B3412" s="7">
        <v>3</v>
      </c>
      <c r="C3412" s="7" t="str">
        <f t="shared" si="106"/>
        <v>特別支援学校</v>
      </c>
      <c r="D3412" s="7" t="s">
        <v>5028</v>
      </c>
      <c r="E3412" s="8" t="s">
        <v>5029</v>
      </c>
      <c r="F3412" s="4" t="str">
        <f>IFERROR(IF(VALUE(LEFT($E3412,5))&gt;50000,"",_xlfn.XLOOKUP(IF(VALUE(LEFT($E3412,2))&gt;9,VALUE(LEFT($E3412,2)),"0"&amp;VALUE(LEFT($E3412,2))),Sheet1!$E:$E,Sheet1!$F:$F)),"")</f>
        <v>愛知県</v>
      </c>
      <c r="G3412" s="4" t="str">
        <f t="shared" si="107"/>
        <v>公立</v>
      </c>
      <c r="H3412" s="7" t="str">
        <f>IF($D3412="上記以外の高等学校等",_xlfn.XLOOKUP(IF(VALUE(LEFT($E3412,2))&gt;10,VALUE(LEFT($E3412,2)),"0"&amp;VALUE(LEFT($E3412,2))),Sheet1!$E:$E,Sheet1!$F:$F)&amp;"所在の"&amp;$D3412,IF(OR($B3412=1,$B3412=2),$D3412&amp;$C3412,IF($B3412=3,$D3412&amp;"学校",IF($B3412=6,_xlfn.TEXTBEFORE($D3412,"高専")&amp;$C3412,IF($B3412=8,$C3412&amp;"（"&amp;$D3412&amp;"）",IF($B3412=9,$D3412,""))))))</f>
        <v>ひいらぎ特別支援学校</v>
      </c>
    </row>
    <row r="3413" spans="1:8">
      <c r="A3413" s="4">
        <v>2</v>
      </c>
      <c r="B3413" s="7">
        <v>3</v>
      </c>
      <c r="C3413" s="7" t="str">
        <f t="shared" si="106"/>
        <v>特別支援学校</v>
      </c>
      <c r="D3413" s="7" t="s">
        <v>5026</v>
      </c>
      <c r="E3413" s="8" t="s">
        <v>5027</v>
      </c>
      <c r="F3413" s="4" t="str">
        <f>IFERROR(IF(VALUE(LEFT($E3413,5))&gt;50000,"",_xlfn.XLOOKUP(IF(VALUE(LEFT($E3413,2))&gt;9,VALUE(LEFT($E3413,2)),"0"&amp;VALUE(LEFT($E3413,2))),Sheet1!$E:$E,Sheet1!$F:$F)),"")</f>
        <v>愛知県</v>
      </c>
      <c r="G3413" s="4" t="str">
        <f t="shared" si="107"/>
        <v>公立</v>
      </c>
      <c r="H3413" s="7" t="str">
        <f>IF($D3413="上記以外の高等学校等",_xlfn.XLOOKUP(IF(VALUE(LEFT($E3413,2))&gt;10,VALUE(LEFT($E3413,2)),"0"&amp;VALUE(LEFT($E3413,2))),Sheet1!$E:$E,Sheet1!$F:$F)&amp;"所在の"&amp;$D3413,IF(OR($B3413=1,$B3413=2),$D3413&amp;$C3413,IF($B3413=3,$D3413&amp;"学校",IF($B3413=6,_xlfn.TEXTBEFORE($D3413,"高専")&amp;$C3413,IF($B3413=8,$C3413&amp;"（"&amp;$D3413&amp;"）",IF($B3413=9,$D3413,""))))))</f>
        <v>みあい特別支援学校</v>
      </c>
    </row>
    <row r="3414" spans="1:8">
      <c r="A3414" s="4">
        <v>2</v>
      </c>
      <c r="B3414" s="7">
        <v>3</v>
      </c>
      <c r="C3414" s="7" t="str">
        <f t="shared" si="106"/>
        <v>特別支援学校</v>
      </c>
      <c r="D3414" s="7" t="s">
        <v>5024</v>
      </c>
      <c r="E3414" s="8" t="s">
        <v>5025</v>
      </c>
      <c r="F3414" s="4" t="str">
        <f>IFERROR(IF(VALUE(LEFT($E3414,5))&gt;50000,"",_xlfn.XLOOKUP(IF(VALUE(LEFT($E3414,2))&gt;9,VALUE(LEFT($E3414,2)),"0"&amp;VALUE(LEFT($E3414,2))),Sheet1!$E:$E,Sheet1!$F:$F)),"")</f>
        <v>愛知県</v>
      </c>
      <c r="G3414" s="4" t="str">
        <f t="shared" si="107"/>
        <v>公立</v>
      </c>
      <c r="H3414" s="7" t="str">
        <f>IF($D3414="上記以外の高等学校等",_xlfn.XLOOKUP(IF(VALUE(LEFT($E3414,2))&gt;10,VALUE(LEFT($E3414,2)),"0"&amp;VALUE(LEFT($E3414,2))),Sheet1!$E:$E,Sheet1!$F:$F)&amp;"所在の"&amp;$D3414,IF(OR($B3414=1,$B3414=2),$D3414&amp;$C3414,IF($B3414=3,$D3414&amp;"学校",IF($B3414=6,_xlfn.TEXTBEFORE($D3414,"高専")&amp;$C3414,IF($B3414=8,$C3414&amp;"（"&amp;$D3414&amp;"）",IF($B3414=9,$D3414,""))))))</f>
        <v>名古屋盲学校</v>
      </c>
    </row>
    <row r="3415" spans="1:8">
      <c r="A3415" s="4">
        <v>2</v>
      </c>
      <c r="B3415" s="7">
        <v>3</v>
      </c>
      <c r="C3415" s="7" t="str">
        <f t="shared" si="106"/>
        <v>特別支援学校</v>
      </c>
      <c r="D3415" s="7" t="s">
        <v>5022</v>
      </c>
      <c r="E3415" s="8" t="s">
        <v>5023</v>
      </c>
      <c r="F3415" s="4" t="str">
        <f>IFERROR(IF(VALUE(LEFT($E3415,5))&gt;50000,"",_xlfn.XLOOKUP(IF(VALUE(LEFT($E3415,2))&gt;9,VALUE(LEFT($E3415,2)),"0"&amp;VALUE(LEFT($E3415,2))),Sheet1!$E:$E,Sheet1!$F:$F)),"")</f>
        <v>愛知県</v>
      </c>
      <c r="G3415" s="4" t="str">
        <f t="shared" si="107"/>
        <v>公立</v>
      </c>
      <c r="H3415" s="7" t="str">
        <f>IF($D3415="上記以外の高等学校等",_xlfn.XLOOKUP(IF(VALUE(LEFT($E3415,2))&gt;10,VALUE(LEFT($E3415,2)),"0"&amp;VALUE(LEFT($E3415,2))),Sheet1!$E:$E,Sheet1!$F:$F)&amp;"所在の"&amp;$D3415,IF(OR($B3415=1,$B3415=2),$D3415&amp;$C3415,IF($B3415=3,$D3415&amp;"学校",IF($B3415=6,_xlfn.TEXTBEFORE($D3415,"高専")&amp;$C3415,IF($B3415=8,$C3415&amp;"（"&amp;$D3415&amp;"）",IF($B3415=9,$D3415,""))))))</f>
        <v>岡崎盲学校</v>
      </c>
    </row>
    <row r="3416" spans="1:8">
      <c r="A3416" s="4">
        <v>2</v>
      </c>
      <c r="B3416" s="7">
        <v>3</v>
      </c>
      <c r="C3416" s="7" t="str">
        <f t="shared" si="106"/>
        <v>特別支援学校</v>
      </c>
      <c r="D3416" s="7" t="s">
        <v>5020</v>
      </c>
      <c r="E3416" s="8" t="s">
        <v>5021</v>
      </c>
      <c r="F3416" s="4" t="str">
        <f>IFERROR(IF(VALUE(LEFT($E3416,5))&gt;50000,"",_xlfn.XLOOKUP(IF(VALUE(LEFT($E3416,2))&gt;9,VALUE(LEFT($E3416,2)),"0"&amp;VALUE(LEFT($E3416,2))),Sheet1!$E:$E,Sheet1!$F:$F)),"")</f>
        <v>愛知県</v>
      </c>
      <c r="G3416" s="4" t="str">
        <f t="shared" si="107"/>
        <v>公立</v>
      </c>
      <c r="H3416" s="7" t="str">
        <f>IF($D3416="上記以外の高等学校等",_xlfn.XLOOKUP(IF(VALUE(LEFT($E3416,2))&gt;10,VALUE(LEFT($E3416,2)),"0"&amp;VALUE(LEFT($E3416,2))),Sheet1!$E:$E,Sheet1!$F:$F)&amp;"所在の"&amp;$D3416,IF(OR($B3416=1,$B3416=2),$D3416&amp;$C3416,IF($B3416=3,$D3416&amp;"学校",IF($B3416=6,_xlfn.TEXTBEFORE($D3416,"高専")&amp;$C3416,IF($B3416=8,$C3416&amp;"（"&amp;$D3416&amp;"）",IF($B3416=9,$D3416,""))))))</f>
        <v>名古屋聾学校</v>
      </c>
    </row>
    <row r="3417" spans="1:8">
      <c r="A3417" s="4">
        <v>2</v>
      </c>
      <c r="B3417" s="7">
        <v>3</v>
      </c>
      <c r="C3417" s="7" t="str">
        <f t="shared" si="106"/>
        <v>特別支援学校</v>
      </c>
      <c r="D3417" s="7" t="s">
        <v>5018</v>
      </c>
      <c r="E3417" s="8" t="s">
        <v>5019</v>
      </c>
      <c r="F3417" s="4" t="str">
        <f>IFERROR(IF(VALUE(LEFT($E3417,5))&gt;50000,"",_xlfn.XLOOKUP(IF(VALUE(LEFT($E3417,2))&gt;9,VALUE(LEFT($E3417,2)),"0"&amp;VALUE(LEFT($E3417,2))),Sheet1!$E:$E,Sheet1!$F:$F)),"")</f>
        <v>愛知県</v>
      </c>
      <c r="G3417" s="4" t="str">
        <f t="shared" si="107"/>
        <v>公立</v>
      </c>
      <c r="H3417" s="7" t="str">
        <f>IF($D3417="上記以外の高等学校等",_xlfn.XLOOKUP(IF(VALUE(LEFT($E3417,2))&gt;10,VALUE(LEFT($E3417,2)),"0"&amp;VALUE(LEFT($E3417,2))),Sheet1!$E:$E,Sheet1!$F:$F)&amp;"所在の"&amp;$D3417,IF(OR($B3417=1,$B3417=2),$D3417&amp;$C3417,IF($B3417=3,$D3417&amp;"学校",IF($B3417=6,_xlfn.TEXTBEFORE($D3417,"高専")&amp;$C3417,IF($B3417=8,$C3417&amp;"（"&amp;$D3417&amp;"）",IF($B3417=9,$D3417,""))))))</f>
        <v>一宮東特別支援学校</v>
      </c>
    </row>
    <row r="3418" spans="1:8">
      <c r="A3418" s="4">
        <v>2</v>
      </c>
      <c r="B3418" s="7">
        <v>3</v>
      </c>
      <c r="C3418" s="7" t="str">
        <f t="shared" si="106"/>
        <v>特別支援学校</v>
      </c>
      <c r="D3418" s="7" t="s">
        <v>5016</v>
      </c>
      <c r="E3418" s="8" t="s">
        <v>5017</v>
      </c>
      <c r="F3418" s="4" t="str">
        <f>IFERROR(IF(VALUE(LEFT($E3418,5))&gt;50000,"",_xlfn.XLOOKUP(IF(VALUE(LEFT($E3418,2))&gt;9,VALUE(LEFT($E3418,2)),"0"&amp;VALUE(LEFT($E3418,2))),Sheet1!$E:$E,Sheet1!$F:$F)),"")</f>
        <v>愛知県</v>
      </c>
      <c r="G3418" s="4" t="str">
        <f t="shared" si="107"/>
        <v>公立</v>
      </c>
      <c r="H3418" s="7" t="str">
        <f>IF($D3418="上記以外の高等学校等",_xlfn.XLOOKUP(IF(VALUE(LEFT($E3418,2))&gt;10,VALUE(LEFT($E3418,2)),"0"&amp;VALUE(LEFT($E3418,2))),Sheet1!$E:$E,Sheet1!$F:$F)&amp;"所在の"&amp;$D3418,IF(OR($B3418=1,$B3418=2),$D3418&amp;$C3418,IF($B3418=3,$D3418&amp;"学校",IF($B3418=6,_xlfn.TEXTBEFORE($D3418,"高専")&amp;$C3418,IF($B3418=8,$C3418&amp;"（"&amp;$D3418&amp;"）",IF($B3418=9,$D3418,""))))))</f>
        <v>一宮聾学校</v>
      </c>
    </row>
    <row r="3419" spans="1:8">
      <c r="A3419" s="4">
        <v>2</v>
      </c>
      <c r="B3419" s="7">
        <v>3</v>
      </c>
      <c r="C3419" s="7" t="str">
        <f t="shared" si="106"/>
        <v>特別支援学校</v>
      </c>
      <c r="D3419" s="7" t="s">
        <v>5014</v>
      </c>
      <c r="E3419" s="8" t="s">
        <v>5015</v>
      </c>
      <c r="F3419" s="4" t="str">
        <f>IFERROR(IF(VALUE(LEFT($E3419,5))&gt;50000,"",_xlfn.XLOOKUP(IF(VALUE(LEFT($E3419,2))&gt;9,VALUE(LEFT($E3419,2)),"0"&amp;VALUE(LEFT($E3419,2))),Sheet1!$E:$E,Sheet1!$F:$F)),"")</f>
        <v>愛知県</v>
      </c>
      <c r="G3419" s="4" t="str">
        <f t="shared" si="107"/>
        <v>公立</v>
      </c>
      <c r="H3419" s="7" t="str">
        <f>IF($D3419="上記以外の高等学校等",_xlfn.XLOOKUP(IF(VALUE(LEFT($E3419,2))&gt;10,VALUE(LEFT($E3419,2)),"0"&amp;VALUE(LEFT($E3419,2))),Sheet1!$E:$E,Sheet1!$F:$F)&amp;"所在の"&amp;$D3419,IF(OR($B3419=1,$B3419=2),$D3419&amp;$C3419,IF($B3419=3,$D3419&amp;"学校",IF($B3419=6,_xlfn.TEXTBEFORE($D3419,"高専")&amp;$C3419,IF($B3419=8,$C3419&amp;"（"&amp;$D3419&amp;"）",IF($B3419=9,$D3419,""))))))</f>
        <v>岡崎聾学校</v>
      </c>
    </row>
    <row r="3420" spans="1:8">
      <c r="A3420" s="4">
        <v>2</v>
      </c>
      <c r="B3420" s="7">
        <v>3</v>
      </c>
      <c r="C3420" s="7" t="str">
        <f t="shared" si="106"/>
        <v>特別支援学校</v>
      </c>
      <c r="D3420" s="7" t="s">
        <v>5012</v>
      </c>
      <c r="E3420" s="8" t="s">
        <v>5013</v>
      </c>
      <c r="F3420" s="4" t="str">
        <f>IFERROR(IF(VALUE(LEFT($E3420,5))&gt;50000,"",_xlfn.XLOOKUP(IF(VALUE(LEFT($E3420,2))&gt;9,VALUE(LEFT($E3420,2)),"0"&amp;VALUE(LEFT($E3420,2))),Sheet1!$E:$E,Sheet1!$F:$F)),"")</f>
        <v>愛知県</v>
      </c>
      <c r="G3420" s="4" t="str">
        <f t="shared" si="107"/>
        <v>公立</v>
      </c>
      <c r="H3420" s="7" t="str">
        <f>IF($D3420="上記以外の高等学校等",_xlfn.XLOOKUP(IF(VALUE(LEFT($E3420,2))&gt;10,VALUE(LEFT($E3420,2)),"0"&amp;VALUE(LEFT($E3420,2))),Sheet1!$E:$E,Sheet1!$F:$F)&amp;"所在の"&amp;$D3420,IF(OR($B3420=1,$B3420=2),$D3420&amp;$C3420,IF($B3420=3,$D3420&amp;"学校",IF($B3420=6,_xlfn.TEXTBEFORE($D3420,"高専")&amp;$C3420,IF($B3420=8,$C3420&amp;"（"&amp;$D3420&amp;"）",IF($B3420=9,$D3420,""))))))</f>
        <v>豊橋聾学校</v>
      </c>
    </row>
    <row r="3421" spans="1:8">
      <c r="A3421" s="4">
        <v>2</v>
      </c>
      <c r="B3421" s="7">
        <v>3</v>
      </c>
      <c r="C3421" s="7" t="str">
        <f t="shared" si="106"/>
        <v>特別支援学校</v>
      </c>
      <c r="D3421" s="7" t="s">
        <v>5010</v>
      </c>
      <c r="E3421" s="8" t="s">
        <v>5011</v>
      </c>
      <c r="F3421" s="4" t="str">
        <f>IFERROR(IF(VALUE(LEFT($E3421,5))&gt;50000,"",_xlfn.XLOOKUP(IF(VALUE(LEFT($E3421,2))&gt;9,VALUE(LEFT($E3421,2)),"0"&amp;VALUE(LEFT($E3421,2))),Sheet1!$E:$E,Sheet1!$F:$F)),"")</f>
        <v>愛知県</v>
      </c>
      <c r="G3421" s="4" t="str">
        <f t="shared" si="107"/>
        <v>公立</v>
      </c>
      <c r="H3421" s="7" t="str">
        <f>IF($D3421="上記以外の高等学校等",_xlfn.XLOOKUP(IF(VALUE(LEFT($E3421,2))&gt;10,VALUE(LEFT($E3421,2)),"0"&amp;VALUE(LEFT($E3421,2))),Sheet1!$E:$E,Sheet1!$F:$F)&amp;"所在の"&amp;$D3421,IF(OR($B3421=1,$B3421=2),$D3421&amp;$C3421,IF($B3421=3,$D3421&amp;"学校",IF($B3421=6,_xlfn.TEXTBEFORE($D3421,"高専")&amp;$C3421,IF($B3421=8,$C3421&amp;"（"&amp;$D3421&amp;"）",IF($B3421=9,$D3421,""))))))</f>
        <v>名古屋特別支援学校</v>
      </c>
    </row>
    <row r="3422" spans="1:8">
      <c r="A3422" s="4">
        <v>2</v>
      </c>
      <c r="B3422" s="7">
        <v>3</v>
      </c>
      <c r="C3422" s="7" t="str">
        <f t="shared" si="106"/>
        <v>特別支援学校</v>
      </c>
      <c r="D3422" s="7" t="s">
        <v>5008</v>
      </c>
      <c r="E3422" s="8" t="s">
        <v>5009</v>
      </c>
      <c r="F3422" s="4" t="str">
        <f>IFERROR(IF(VALUE(LEFT($E3422,5))&gt;50000,"",_xlfn.XLOOKUP(IF(VALUE(LEFT($E3422,2))&gt;9,VALUE(LEFT($E3422,2)),"0"&amp;VALUE(LEFT($E3422,2))),Sheet1!$E:$E,Sheet1!$F:$F)),"")</f>
        <v>愛知県</v>
      </c>
      <c r="G3422" s="4" t="str">
        <f t="shared" si="107"/>
        <v>公立</v>
      </c>
      <c r="H3422" s="7" t="str">
        <f>IF($D3422="上記以外の高等学校等",_xlfn.XLOOKUP(IF(VALUE(LEFT($E3422,2))&gt;10,VALUE(LEFT($E3422,2)),"0"&amp;VALUE(LEFT($E3422,2))),Sheet1!$E:$E,Sheet1!$F:$F)&amp;"所在の"&amp;$D3422,IF(OR($B3422=1,$B3422=2),$D3422&amp;$C3422,IF($B3422=3,$D3422&amp;"学校",IF($B3422=6,_xlfn.TEXTBEFORE($D3422,"高専")&amp;$C3422,IF($B3422=8,$C3422&amp;"（"&amp;$D3422&amp;"）",IF($B3422=9,$D3422,""))))))</f>
        <v>春日台特別支援学校</v>
      </c>
    </row>
    <row r="3423" spans="1:8">
      <c r="A3423" s="4">
        <v>2</v>
      </c>
      <c r="B3423" s="7">
        <v>3</v>
      </c>
      <c r="C3423" s="7" t="str">
        <f t="shared" si="106"/>
        <v>特別支援学校</v>
      </c>
      <c r="D3423" s="7" t="s">
        <v>5006</v>
      </c>
      <c r="E3423" s="8" t="s">
        <v>5007</v>
      </c>
      <c r="F3423" s="4" t="str">
        <f>IFERROR(IF(VALUE(LEFT($E3423,5))&gt;50000,"",_xlfn.XLOOKUP(IF(VALUE(LEFT($E3423,2))&gt;9,VALUE(LEFT($E3423,2)),"0"&amp;VALUE(LEFT($E3423,2))),Sheet1!$E:$E,Sheet1!$F:$F)),"")</f>
        <v>愛知県</v>
      </c>
      <c r="G3423" s="4" t="str">
        <f t="shared" si="107"/>
        <v>公立</v>
      </c>
      <c r="H3423" s="7" t="str">
        <f>IF($D3423="上記以外の高等学校等",_xlfn.XLOOKUP(IF(VALUE(LEFT($E3423,2))&gt;10,VALUE(LEFT($E3423,2)),"0"&amp;VALUE(LEFT($E3423,2))),Sheet1!$E:$E,Sheet1!$F:$F)&amp;"所在の"&amp;$D3423,IF(OR($B3423=1,$B3423=2),$D3423&amp;$C3423,IF($B3423=3,$D3423&amp;"学校",IF($B3423=6,_xlfn.TEXTBEFORE($D3423,"高専")&amp;$C3423,IF($B3423=8,$C3423&amp;"（"&amp;$D3423&amp;"）",IF($B3423=9,$D3423,""))))))</f>
        <v>一宮特別支援学校</v>
      </c>
    </row>
    <row r="3424" spans="1:8">
      <c r="A3424" s="4">
        <v>2</v>
      </c>
      <c r="B3424" s="7">
        <v>3</v>
      </c>
      <c r="C3424" s="7" t="str">
        <f t="shared" si="106"/>
        <v>特別支援学校</v>
      </c>
      <c r="D3424" s="7" t="s">
        <v>5004</v>
      </c>
      <c r="E3424" s="8" t="s">
        <v>5005</v>
      </c>
      <c r="F3424" s="4" t="str">
        <f>IFERROR(IF(VALUE(LEFT($E3424,5))&gt;50000,"",_xlfn.XLOOKUP(IF(VALUE(LEFT($E3424,2))&gt;9,VALUE(LEFT($E3424,2)),"0"&amp;VALUE(LEFT($E3424,2))),Sheet1!$E:$E,Sheet1!$F:$F)),"")</f>
        <v>愛知県</v>
      </c>
      <c r="G3424" s="4" t="str">
        <f t="shared" si="107"/>
        <v>公立</v>
      </c>
      <c r="H3424" s="7" t="str">
        <f>IF($D3424="上記以外の高等学校等",_xlfn.XLOOKUP(IF(VALUE(LEFT($E3424,2))&gt;10,VALUE(LEFT($E3424,2)),"0"&amp;VALUE(LEFT($E3424,2))),Sheet1!$E:$E,Sheet1!$F:$F)&amp;"所在の"&amp;$D3424,IF(OR($B3424=1,$B3424=2),$D3424&amp;$C3424,IF($B3424=3,$D3424&amp;"学校",IF($B3424=6,_xlfn.TEXTBEFORE($D3424,"高専")&amp;$C3424,IF($B3424=8,$C3424&amp;"（"&amp;$D3424&amp;"）",IF($B3424=9,$D3424,""))))))</f>
        <v>大府特別支援学校</v>
      </c>
    </row>
    <row r="3425" spans="1:8">
      <c r="A3425" s="4">
        <v>2</v>
      </c>
      <c r="B3425" s="7">
        <v>3</v>
      </c>
      <c r="C3425" s="7" t="str">
        <f t="shared" si="106"/>
        <v>特別支援学校</v>
      </c>
      <c r="D3425" s="7" t="s">
        <v>5002</v>
      </c>
      <c r="E3425" s="8" t="s">
        <v>5003</v>
      </c>
      <c r="F3425" s="4" t="str">
        <f>IFERROR(IF(VALUE(LEFT($E3425,5))&gt;50000,"",_xlfn.XLOOKUP(IF(VALUE(LEFT($E3425,2))&gt;9,VALUE(LEFT($E3425,2)),"0"&amp;VALUE(LEFT($E3425,2))),Sheet1!$E:$E,Sheet1!$F:$F)),"")</f>
        <v>愛知県</v>
      </c>
      <c r="G3425" s="4" t="str">
        <f t="shared" si="107"/>
        <v>公立</v>
      </c>
      <c r="H3425" s="7" t="str">
        <f>IF($D3425="上記以外の高等学校等",_xlfn.XLOOKUP(IF(VALUE(LEFT($E3425,2))&gt;10,VALUE(LEFT($E3425,2)),"0"&amp;VALUE(LEFT($E3425,2))),Sheet1!$E:$E,Sheet1!$F:$F)&amp;"所在の"&amp;$D3425,IF(OR($B3425=1,$B3425=2),$D3425&amp;$C3425,IF($B3425=3,$D3425&amp;"学校",IF($B3425=6,_xlfn.TEXTBEFORE($D3425,"高専")&amp;$C3425,IF($B3425=8,$C3425&amp;"（"&amp;$D3425&amp;"）",IF($B3425=9,$D3425,""))))))</f>
        <v>岡崎特別支援学校</v>
      </c>
    </row>
    <row r="3426" spans="1:8">
      <c r="A3426" s="4">
        <v>2</v>
      </c>
      <c r="B3426" s="7">
        <v>3</v>
      </c>
      <c r="C3426" s="7" t="str">
        <f t="shared" si="106"/>
        <v>特別支援学校</v>
      </c>
      <c r="D3426" s="7" t="s">
        <v>5000</v>
      </c>
      <c r="E3426" s="8" t="s">
        <v>5001</v>
      </c>
      <c r="F3426" s="4" t="str">
        <f>IFERROR(IF(VALUE(LEFT($E3426,5))&gt;50000,"",_xlfn.XLOOKUP(IF(VALUE(LEFT($E3426,2))&gt;9,VALUE(LEFT($E3426,2)),"0"&amp;VALUE(LEFT($E3426,2))),Sheet1!$E:$E,Sheet1!$F:$F)),"")</f>
        <v>愛知県</v>
      </c>
      <c r="G3426" s="4" t="str">
        <f t="shared" si="107"/>
        <v>公立</v>
      </c>
      <c r="H3426" s="7" t="str">
        <f>IF($D3426="上記以外の高等学校等",_xlfn.XLOOKUP(IF(VALUE(LEFT($E3426,2))&gt;10,VALUE(LEFT($E3426,2)),"0"&amp;VALUE(LEFT($E3426,2))),Sheet1!$E:$E,Sheet1!$F:$F)&amp;"所在の"&amp;$D3426,IF(OR($B3426=1,$B3426=2),$D3426&amp;$C3426,IF($B3426=3,$D3426&amp;"学校",IF($B3426=6,_xlfn.TEXTBEFORE($D3426,"高専")&amp;$C3426,IF($B3426=8,$C3426&amp;"（"&amp;$D3426&amp;"）",IF($B3426=9,$D3426,""))))))</f>
        <v>三好特別支援学校</v>
      </c>
    </row>
    <row r="3427" spans="1:8">
      <c r="A3427" s="4">
        <v>2</v>
      </c>
      <c r="B3427" s="7">
        <v>3</v>
      </c>
      <c r="C3427" s="7" t="str">
        <f t="shared" si="106"/>
        <v>特別支援学校</v>
      </c>
      <c r="D3427" s="7" t="s">
        <v>4998</v>
      </c>
      <c r="E3427" s="8" t="s">
        <v>4999</v>
      </c>
      <c r="F3427" s="4" t="str">
        <f>IFERROR(IF(VALUE(LEFT($E3427,5))&gt;50000,"",_xlfn.XLOOKUP(IF(VALUE(LEFT($E3427,2))&gt;9,VALUE(LEFT($E3427,2)),"0"&amp;VALUE(LEFT($E3427,2))),Sheet1!$E:$E,Sheet1!$F:$F)),"")</f>
        <v>愛知県</v>
      </c>
      <c r="G3427" s="4" t="str">
        <f t="shared" si="107"/>
        <v>公立</v>
      </c>
      <c r="H3427" s="7" t="str">
        <f>IF($D3427="上記以外の高等学校等",_xlfn.XLOOKUP(IF(VALUE(LEFT($E3427,2))&gt;10,VALUE(LEFT($E3427,2)),"0"&amp;VALUE(LEFT($E3427,2))),Sheet1!$E:$E,Sheet1!$F:$F)&amp;"所在の"&amp;$D3427,IF(OR($B3427=1,$B3427=2),$D3427&amp;$C3427,IF($B3427=3,$D3427&amp;"学校",IF($B3427=6,_xlfn.TEXTBEFORE($D3427,"高専")&amp;$C3427,IF($B3427=8,$C3427&amp;"（"&amp;$D3427&amp;"）",IF($B3427=9,$D3427,""))))))</f>
        <v>豊橋特別支援学校</v>
      </c>
    </row>
    <row r="3428" spans="1:8">
      <c r="A3428" s="4">
        <v>2</v>
      </c>
      <c r="B3428" s="7">
        <v>3</v>
      </c>
      <c r="C3428" s="7" t="str">
        <f t="shared" si="106"/>
        <v>特別支援学校</v>
      </c>
      <c r="D3428" s="7" t="s">
        <v>4996</v>
      </c>
      <c r="E3428" s="8" t="s">
        <v>4997</v>
      </c>
      <c r="F3428" s="4" t="str">
        <f>IFERROR(IF(VALUE(LEFT($E3428,5))&gt;50000,"",_xlfn.XLOOKUP(IF(VALUE(LEFT($E3428,2))&gt;9,VALUE(LEFT($E3428,2)),"0"&amp;VALUE(LEFT($E3428,2))),Sheet1!$E:$E,Sheet1!$F:$F)),"")</f>
        <v>愛知県</v>
      </c>
      <c r="G3428" s="4" t="str">
        <f t="shared" si="107"/>
        <v>公立</v>
      </c>
      <c r="H3428" s="7" t="str">
        <f>IF($D3428="上記以外の高等学校等",_xlfn.XLOOKUP(IF(VALUE(LEFT($E3428,2))&gt;10,VALUE(LEFT($E3428,2)),"0"&amp;VALUE(LEFT($E3428,2))),Sheet1!$E:$E,Sheet1!$F:$F)&amp;"所在の"&amp;$D3428,IF(OR($B3428=1,$B3428=2),$D3428&amp;$C3428,IF($B3428=3,$D3428&amp;"学校",IF($B3428=6,_xlfn.TEXTBEFORE($D3428,"高専")&amp;$C3428,IF($B3428=8,$C3428&amp;"（"&amp;$D3428&amp;"）",IF($B3428=9,$D3428,""))))))</f>
        <v>小牧特別支援学校</v>
      </c>
    </row>
    <row r="3429" spans="1:8">
      <c r="A3429" s="4">
        <v>3</v>
      </c>
      <c r="B3429" s="7">
        <v>3</v>
      </c>
      <c r="C3429" s="7" t="str">
        <f t="shared" si="106"/>
        <v>特別支援学校</v>
      </c>
      <c r="D3429" s="7" t="s">
        <v>4994</v>
      </c>
      <c r="E3429" s="8" t="s">
        <v>4995</v>
      </c>
      <c r="F3429" s="4" t="str">
        <f>IFERROR(IF(VALUE(LEFT($E3429,5))&gt;50000,"",_xlfn.XLOOKUP(IF(VALUE(LEFT($E3429,2))&gt;9,VALUE(LEFT($E3429,2)),"0"&amp;VALUE(LEFT($E3429,2))),Sheet1!$E:$E,Sheet1!$F:$F)),"")</f>
        <v>愛知県</v>
      </c>
      <c r="G3429" s="4" t="str">
        <f t="shared" si="107"/>
        <v>公立</v>
      </c>
      <c r="H3429" s="7" t="str">
        <f>IF($D3429="上記以外の高等学校等",_xlfn.XLOOKUP(IF(VALUE(LEFT($E3429,2))&gt;10,VALUE(LEFT($E3429,2)),"0"&amp;VALUE(LEFT($E3429,2))),Sheet1!$E:$E,Sheet1!$F:$F)&amp;"所在の"&amp;$D3429,IF(OR($B3429=1,$B3429=2),$D3429&amp;$C3429,IF($B3429=3,$D3429&amp;"学校",IF($B3429=6,_xlfn.TEXTBEFORE($D3429,"高専")&amp;$C3429,IF($B3429=8,$C3429&amp;"（"&amp;$D3429&amp;"）",IF($B3429=9,$D3429,""))))))</f>
        <v>西特別支援学校</v>
      </c>
    </row>
    <row r="3430" spans="1:8">
      <c r="A3430" s="4">
        <v>3</v>
      </c>
      <c r="B3430" s="7">
        <v>3</v>
      </c>
      <c r="C3430" s="7" t="str">
        <f t="shared" si="106"/>
        <v>特別支援学校</v>
      </c>
      <c r="D3430" s="7" t="s">
        <v>4992</v>
      </c>
      <c r="E3430" s="8" t="s">
        <v>4993</v>
      </c>
      <c r="F3430" s="4" t="str">
        <f>IFERROR(IF(VALUE(LEFT($E3430,5))&gt;50000,"",_xlfn.XLOOKUP(IF(VALUE(LEFT($E3430,2))&gt;9,VALUE(LEFT($E3430,2)),"0"&amp;VALUE(LEFT($E3430,2))),Sheet1!$E:$E,Sheet1!$F:$F)),"")</f>
        <v>愛知県</v>
      </c>
      <c r="G3430" s="4" t="str">
        <f t="shared" si="107"/>
        <v>公立</v>
      </c>
      <c r="H3430" s="7" t="str">
        <f>IF($D3430="上記以外の高等学校等",_xlfn.XLOOKUP(IF(VALUE(LEFT($E3430,2))&gt;10,VALUE(LEFT($E3430,2)),"0"&amp;VALUE(LEFT($E3430,2))),Sheet1!$E:$E,Sheet1!$F:$F)&amp;"所在の"&amp;$D3430,IF(OR($B3430=1,$B3430=2),$D3430&amp;$C3430,IF($B3430=3,$D3430&amp;"学校",IF($B3430=6,_xlfn.TEXTBEFORE($D3430,"高専")&amp;$C3430,IF($B3430=8,$C3430&amp;"（"&amp;$D3430&amp;"）",IF($B3430=9,$D3430,""))))))</f>
        <v>南特別支援学校</v>
      </c>
    </row>
    <row r="3431" spans="1:8">
      <c r="A3431" s="4">
        <v>2</v>
      </c>
      <c r="B3431" s="7">
        <v>3</v>
      </c>
      <c r="C3431" s="7" t="str">
        <f t="shared" si="106"/>
        <v>特別支援学校</v>
      </c>
      <c r="D3431" s="7" t="s">
        <v>4990</v>
      </c>
      <c r="E3431" s="8" t="s">
        <v>4991</v>
      </c>
      <c r="F3431" s="4" t="str">
        <f>IFERROR(IF(VALUE(LEFT($E3431,5))&gt;50000,"",_xlfn.XLOOKUP(IF(VALUE(LEFT($E3431,2))&gt;9,VALUE(LEFT($E3431,2)),"0"&amp;VALUE(LEFT($E3431,2))),Sheet1!$E:$E,Sheet1!$F:$F)),"")</f>
        <v>愛知県</v>
      </c>
      <c r="G3431" s="4" t="str">
        <f t="shared" si="107"/>
        <v>公立</v>
      </c>
      <c r="H3431" s="7" t="str">
        <f>IF($D3431="上記以外の高等学校等",_xlfn.XLOOKUP(IF(VALUE(LEFT($E3431,2))&gt;10,VALUE(LEFT($E3431,2)),"0"&amp;VALUE(LEFT($E3431,2))),Sheet1!$E:$E,Sheet1!$F:$F)&amp;"所在の"&amp;$D3431,IF(OR($B3431=1,$B3431=2),$D3431&amp;$C3431,IF($B3431=3,$D3431&amp;"学校",IF($B3431=6,_xlfn.TEXTBEFORE($D3431,"高専")&amp;$C3431,IF($B3431=8,$C3431&amp;"（"&amp;$D3431&amp;"）",IF($B3431=9,$D3431,""))))))</f>
        <v>半田特別支援学校</v>
      </c>
    </row>
    <row r="3432" spans="1:8">
      <c r="A3432" s="4">
        <v>2</v>
      </c>
      <c r="B3432" s="7">
        <v>3</v>
      </c>
      <c r="C3432" s="7" t="str">
        <f t="shared" si="106"/>
        <v>特別支援学校</v>
      </c>
      <c r="D3432" s="7" t="s">
        <v>4988</v>
      </c>
      <c r="E3432" s="8" t="s">
        <v>4989</v>
      </c>
      <c r="F3432" s="4" t="str">
        <f>IFERROR(IF(VALUE(LEFT($E3432,5))&gt;50000,"",_xlfn.XLOOKUP(IF(VALUE(LEFT($E3432,2))&gt;9,VALUE(LEFT($E3432,2)),"0"&amp;VALUE(LEFT($E3432,2))),Sheet1!$E:$E,Sheet1!$F:$F)),"")</f>
        <v>愛知県</v>
      </c>
      <c r="G3432" s="4" t="str">
        <f t="shared" si="107"/>
        <v>公立</v>
      </c>
      <c r="H3432" s="7" t="str">
        <f>IF($D3432="上記以外の高等学校等",_xlfn.XLOOKUP(IF(VALUE(LEFT($E3432,2))&gt;10,VALUE(LEFT($E3432,2)),"0"&amp;VALUE(LEFT($E3432,2))),Sheet1!$E:$E,Sheet1!$F:$F)&amp;"所在の"&amp;$D3432,IF(OR($B3432=1,$B3432=2),$D3432&amp;$C3432,IF($B3432=3,$D3432&amp;"学校",IF($B3432=6,_xlfn.TEXTBEFORE($D3432,"高専")&amp;$C3432,IF($B3432=8,$C3432&amp;"（"&amp;$D3432&amp;"）",IF($B3432=9,$D3432,""))))))</f>
        <v>安城特別支援学校</v>
      </c>
    </row>
    <row r="3433" spans="1:8">
      <c r="A3433" s="4">
        <v>3</v>
      </c>
      <c r="B3433" s="7">
        <v>3</v>
      </c>
      <c r="C3433" s="7" t="str">
        <f t="shared" si="106"/>
        <v>特別支援学校</v>
      </c>
      <c r="D3433" s="7" t="s">
        <v>4986</v>
      </c>
      <c r="E3433" s="8" t="s">
        <v>4987</v>
      </c>
      <c r="F3433" s="4" t="str">
        <f>IFERROR(IF(VALUE(LEFT($E3433,5))&gt;50000,"",_xlfn.XLOOKUP(IF(VALUE(LEFT($E3433,2))&gt;9,VALUE(LEFT($E3433,2)),"0"&amp;VALUE(LEFT($E3433,2))),Sheet1!$E:$E,Sheet1!$F:$F)),"")</f>
        <v>愛知県</v>
      </c>
      <c r="G3433" s="4" t="str">
        <f t="shared" si="107"/>
        <v>公立</v>
      </c>
      <c r="H3433" s="7" t="str">
        <f>IF($D3433="上記以外の高等学校等",_xlfn.XLOOKUP(IF(VALUE(LEFT($E3433,2))&gt;10,VALUE(LEFT($E3433,2)),"0"&amp;VALUE(LEFT($E3433,2))),Sheet1!$E:$E,Sheet1!$F:$F)&amp;"所在の"&amp;$D3433,IF(OR($B3433=1,$B3433=2),$D3433&amp;$C3433,IF($B3433=3,$D3433&amp;"学校",IF($B3433=6,_xlfn.TEXTBEFORE($D3433,"高専")&amp;$C3433,IF($B3433=8,$C3433&amp;"（"&amp;$D3433&amp;"）",IF($B3433=9,$D3433,""))))))</f>
        <v>天白特別支援学校</v>
      </c>
    </row>
    <row r="3434" spans="1:8">
      <c r="A3434" s="4">
        <v>2</v>
      </c>
      <c r="B3434" s="7">
        <v>3</v>
      </c>
      <c r="C3434" s="7" t="str">
        <f t="shared" si="106"/>
        <v>特別支援学校</v>
      </c>
      <c r="D3434" s="7" t="s">
        <v>4984</v>
      </c>
      <c r="E3434" s="8" t="s">
        <v>4985</v>
      </c>
      <c r="F3434" s="4" t="str">
        <f>IFERROR(IF(VALUE(LEFT($E3434,5))&gt;50000,"",_xlfn.XLOOKUP(IF(VALUE(LEFT($E3434,2))&gt;9,VALUE(LEFT($E3434,2)),"0"&amp;VALUE(LEFT($E3434,2))),Sheet1!$E:$E,Sheet1!$F:$F)),"")</f>
        <v>愛知県</v>
      </c>
      <c r="G3434" s="4" t="str">
        <f t="shared" si="107"/>
        <v>公立</v>
      </c>
      <c r="H3434" s="7" t="str">
        <f>IF($D3434="上記以外の高等学校等",_xlfn.XLOOKUP(IF(VALUE(LEFT($E3434,2))&gt;10,VALUE(LEFT($E3434,2)),"0"&amp;VALUE(LEFT($E3434,2))),Sheet1!$E:$E,Sheet1!$F:$F)&amp;"所在の"&amp;$D3434,IF(OR($B3434=1,$B3434=2),$D3434&amp;$C3434,IF($B3434=3,$D3434&amp;"学校",IF($B3434=6,_xlfn.TEXTBEFORE($D3434,"高専")&amp;$C3434,IF($B3434=8,$C3434&amp;"（"&amp;$D3434&amp;"）",IF($B3434=9,$D3434,""))))))</f>
        <v>豊川特別支援学校</v>
      </c>
    </row>
    <row r="3435" spans="1:8">
      <c r="A3435" s="4">
        <v>2</v>
      </c>
      <c r="B3435" s="7">
        <v>3</v>
      </c>
      <c r="C3435" s="7" t="str">
        <f t="shared" si="106"/>
        <v>特別支援学校</v>
      </c>
      <c r="D3435" s="7" t="s">
        <v>4982</v>
      </c>
      <c r="E3435" s="8" t="s">
        <v>4983</v>
      </c>
      <c r="F3435" s="4" t="str">
        <f>IFERROR(IF(VALUE(LEFT($E3435,5))&gt;50000,"",_xlfn.XLOOKUP(IF(VALUE(LEFT($E3435,2))&gt;9,VALUE(LEFT($E3435,2)),"0"&amp;VALUE(LEFT($E3435,2))),Sheet1!$E:$E,Sheet1!$F:$F)),"")</f>
        <v>愛知県</v>
      </c>
      <c r="G3435" s="4" t="str">
        <f t="shared" si="107"/>
        <v>公立</v>
      </c>
      <c r="H3435" s="7" t="str">
        <f>IF($D3435="上記以外の高等学校等",_xlfn.XLOOKUP(IF(VALUE(LEFT($E3435,2))&gt;10,VALUE(LEFT($E3435,2)),"0"&amp;VALUE(LEFT($E3435,2))),Sheet1!$E:$E,Sheet1!$F:$F)&amp;"所在の"&amp;$D3435,IF(OR($B3435=1,$B3435=2),$D3435&amp;$C3435,IF($B3435=3,$D3435&amp;"学校",IF($B3435=6,_xlfn.TEXTBEFORE($D3435,"高専")&amp;$C3435,IF($B3435=8,$C3435&amp;"（"&amp;$D3435&amp;"）",IF($B3435=9,$D3435,""))))))</f>
        <v>佐織特別支援学校</v>
      </c>
    </row>
    <row r="3436" spans="1:8">
      <c r="A3436" s="4">
        <v>3</v>
      </c>
      <c r="B3436" s="7">
        <v>3</v>
      </c>
      <c r="C3436" s="7" t="str">
        <f t="shared" si="106"/>
        <v>特別支援学校</v>
      </c>
      <c r="D3436" s="7" t="s">
        <v>4980</v>
      </c>
      <c r="E3436" s="8" t="s">
        <v>4981</v>
      </c>
      <c r="F3436" s="4" t="str">
        <f>IFERROR(IF(VALUE(LEFT($E3436,5))&gt;50000,"",_xlfn.XLOOKUP(IF(VALUE(LEFT($E3436,2))&gt;9,VALUE(LEFT($E3436,2)),"0"&amp;VALUE(LEFT($E3436,2))),Sheet1!$E:$E,Sheet1!$F:$F)),"")</f>
        <v>愛知県</v>
      </c>
      <c r="G3436" s="4" t="str">
        <f t="shared" si="107"/>
        <v>公立</v>
      </c>
      <c r="H3436" s="7" t="str">
        <f>IF($D3436="上記以外の高等学校等",_xlfn.XLOOKUP(IF(VALUE(LEFT($E3436,2))&gt;10,VALUE(LEFT($E3436,2)),"0"&amp;VALUE(LEFT($E3436,2))),Sheet1!$E:$E,Sheet1!$F:$F)&amp;"所在の"&amp;$D3436,IF(OR($B3436=1,$B3436=2),$D3436&amp;$C3436,IF($B3436=3,$D3436&amp;"学校",IF($B3436=6,_xlfn.TEXTBEFORE($D3436,"高専")&amp;$C3436,IF($B3436=8,$C3436&amp;"（"&amp;$D3436&amp;"）",IF($B3436=9,$D3436,""))))))</f>
        <v>守山特別支援学校</v>
      </c>
    </row>
    <row r="3437" spans="1:8">
      <c r="A3437" s="4">
        <v>2</v>
      </c>
      <c r="B3437" s="7">
        <v>3</v>
      </c>
      <c r="C3437" s="7" t="str">
        <f t="shared" si="106"/>
        <v>特別支援学校</v>
      </c>
      <c r="D3437" s="7" t="s">
        <v>4978</v>
      </c>
      <c r="E3437" s="8" t="s">
        <v>4979</v>
      </c>
      <c r="F3437" s="4" t="str">
        <f>IFERROR(IF(VALUE(LEFT($E3437,5))&gt;50000,"",_xlfn.XLOOKUP(IF(VALUE(LEFT($E3437,2))&gt;9,VALUE(LEFT($E3437,2)),"0"&amp;VALUE(LEFT($E3437,2))),Sheet1!$E:$E,Sheet1!$F:$F)),"")</f>
        <v>愛知県</v>
      </c>
      <c r="G3437" s="4" t="str">
        <f t="shared" si="107"/>
        <v>公立</v>
      </c>
      <c r="H3437" s="7" t="str">
        <f>IF($D3437="上記以外の高等学校等",_xlfn.XLOOKUP(IF(VALUE(LEFT($E3437,2))&gt;10,VALUE(LEFT($E3437,2)),"0"&amp;VALUE(LEFT($E3437,2))),Sheet1!$E:$E,Sheet1!$F:$F)&amp;"所在の"&amp;$D3437,IF(OR($B3437=1,$B3437=2),$D3437&amp;$C3437,IF($B3437=3,$D3437&amp;"学校",IF($B3437=6,_xlfn.TEXTBEFORE($D3437,"高専")&amp;$C3437,IF($B3437=8,$C3437&amp;"（"&amp;$D3437&amp;"）",IF($B3437=9,$D3437,""))))))</f>
        <v>豊田高等特別支援学校</v>
      </c>
    </row>
    <row r="3438" spans="1:8">
      <c r="A3438" s="4">
        <v>2</v>
      </c>
      <c r="B3438" s="7">
        <v>3</v>
      </c>
      <c r="C3438" s="7" t="str">
        <f t="shared" si="106"/>
        <v>特別支援学校</v>
      </c>
      <c r="D3438" s="7" t="s">
        <v>4976</v>
      </c>
      <c r="E3438" s="8" t="s">
        <v>4977</v>
      </c>
      <c r="F3438" s="4" t="str">
        <f>IFERROR(IF(VALUE(LEFT($E3438,5))&gt;50000,"",_xlfn.XLOOKUP(IF(VALUE(LEFT($E3438,2))&gt;9,VALUE(LEFT($E3438,2)),"0"&amp;VALUE(LEFT($E3438,2))),Sheet1!$E:$E,Sheet1!$F:$F)),"")</f>
        <v>愛知県</v>
      </c>
      <c r="G3438" s="4" t="str">
        <f t="shared" si="107"/>
        <v>公立</v>
      </c>
      <c r="H3438" s="7" t="str">
        <f>IF($D3438="上記以外の高等学校等",_xlfn.XLOOKUP(IF(VALUE(LEFT($E3438,2))&gt;10,VALUE(LEFT($E3438,2)),"0"&amp;VALUE(LEFT($E3438,2))),Sheet1!$E:$E,Sheet1!$F:$F)&amp;"所在の"&amp;$D3438,IF(OR($B3438=1,$B3438=2),$D3438&amp;$C3438,IF($B3438=3,$D3438&amp;"学校",IF($B3438=6,_xlfn.TEXTBEFORE($D3438,"高専")&amp;$C3438,IF($B3438=8,$C3438&amp;"（"&amp;$D3438&amp;"）",IF($B3438=9,$D3438,""))))))</f>
        <v>港特別支援学校</v>
      </c>
    </row>
    <row r="3439" spans="1:8">
      <c r="A3439" s="4">
        <v>3</v>
      </c>
      <c r="B3439" s="7">
        <v>3</v>
      </c>
      <c r="C3439" s="7" t="str">
        <f t="shared" si="106"/>
        <v>特別支援学校</v>
      </c>
      <c r="D3439" s="7" t="s">
        <v>4974</v>
      </c>
      <c r="E3439" s="8" t="s">
        <v>4975</v>
      </c>
      <c r="F3439" s="4" t="str">
        <f>IFERROR(IF(VALUE(LEFT($E3439,5))&gt;50000,"",_xlfn.XLOOKUP(IF(VALUE(LEFT($E3439,2))&gt;9,VALUE(LEFT($E3439,2)),"0"&amp;VALUE(LEFT($E3439,2))),Sheet1!$E:$E,Sheet1!$F:$F)),"")</f>
        <v>愛知県</v>
      </c>
      <c r="G3439" s="4" t="str">
        <f t="shared" si="107"/>
        <v>公立</v>
      </c>
      <c r="H3439" s="7" t="str">
        <f>IF($D3439="上記以外の高等学校等",_xlfn.XLOOKUP(IF(VALUE(LEFT($E3439,2))&gt;10,VALUE(LEFT($E3439,2)),"0"&amp;VALUE(LEFT($E3439,2))),Sheet1!$E:$E,Sheet1!$F:$F)&amp;"所在の"&amp;$D3439,IF(OR($B3439=1,$B3439=2),$D3439&amp;$C3439,IF($B3439=3,$D3439&amp;"学校",IF($B3439=6,_xlfn.TEXTBEFORE($D3439,"高専")&amp;$C3439,IF($B3439=8,$C3439&amp;"（"&amp;$D3439&amp;"）",IF($B3439=9,$D3439,""))))))</f>
        <v>豊田特別支援学校</v>
      </c>
    </row>
    <row r="3440" spans="1:8">
      <c r="A3440" s="4">
        <v>2</v>
      </c>
      <c r="B3440" s="7">
        <v>3</v>
      </c>
      <c r="C3440" s="7" t="str">
        <f t="shared" si="106"/>
        <v>特別支援学校</v>
      </c>
      <c r="D3440" s="7" t="s">
        <v>4972</v>
      </c>
      <c r="E3440" s="8" t="s">
        <v>4973</v>
      </c>
      <c r="F3440" s="4" t="str">
        <f>IFERROR(IF(VALUE(LEFT($E3440,5))&gt;50000,"",_xlfn.XLOOKUP(IF(VALUE(LEFT($E3440,2))&gt;9,VALUE(LEFT($E3440,2)),"0"&amp;VALUE(LEFT($E3440,2))),Sheet1!$E:$E,Sheet1!$F:$F)),"")</f>
        <v>愛知県</v>
      </c>
      <c r="G3440" s="4" t="str">
        <f t="shared" si="107"/>
        <v>公立</v>
      </c>
      <c r="H3440" s="7" t="str">
        <f>IF($D3440="上記以外の高等学校等",_xlfn.XLOOKUP(IF(VALUE(LEFT($E3440,2))&gt;10,VALUE(LEFT($E3440,2)),"0"&amp;VALUE(LEFT($E3440,2))),Sheet1!$E:$E,Sheet1!$F:$F)&amp;"所在の"&amp;$D3440,IF(OR($B3440=1,$B3440=2),$D3440&amp;$C3440,IF($B3440=3,$D3440&amp;"学校",IF($B3440=6,_xlfn.TEXTBEFORE($D3440,"高専")&amp;$C3440,IF($B3440=8,$C3440&amp;"（"&amp;$D3440&amp;"）",IF($B3440=9,$D3440,""))))))</f>
        <v>春日井高等特別支援学校</v>
      </c>
    </row>
    <row r="3441" spans="1:8">
      <c r="A3441" s="4">
        <v>7</v>
      </c>
      <c r="B3441" s="7">
        <v>1</v>
      </c>
      <c r="C3441" s="7" t="str">
        <f t="shared" si="106"/>
        <v>高等学校</v>
      </c>
      <c r="D3441" s="7" t="s">
        <v>4625</v>
      </c>
      <c r="E3441" s="8" t="s">
        <v>4971</v>
      </c>
      <c r="F3441" s="4" t="str">
        <f>IFERROR(IF(VALUE(LEFT($E3441,5))&gt;50000,"",_xlfn.XLOOKUP(IF(VALUE(LEFT($E3441,2))&gt;9,VALUE(LEFT($E3441,2)),"0"&amp;VALUE(LEFT($E3441,2))),Sheet1!$E:$E,Sheet1!$F:$F)),"")</f>
        <v>愛知県</v>
      </c>
      <c r="G3441" s="4" t="str">
        <f t="shared" si="107"/>
        <v>私立</v>
      </c>
      <c r="H3441" s="7" t="str">
        <f>IF($D3441="上記以外の高等学校等",_xlfn.XLOOKUP(IF(VALUE(LEFT($E3441,2))&gt;10,VALUE(LEFT($E3441,2)),"0"&amp;VALUE(LEFT($E3441,2))),Sheet1!$E:$E,Sheet1!$F:$F)&amp;"所在の"&amp;$D3441,IF(OR($B3441=1,$B3441=2),$D3441&amp;$C3441,IF($B3441=3,$D3441&amp;"学校",IF($B3441=6,_xlfn.TEXTBEFORE($D3441,"高専")&amp;$C3441,IF($B3441=8,$C3441&amp;"（"&amp;$D3441&amp;"）",IF($B3441=9,$D3441,""))))))</f>
        <v>愛知高等学校</v>
      </c>
    </row>
    <row r="3442" spans="1:8">
      <c r="A3442" s="4">
        <v>7</v>
      </c>
      <c r="B3442" s="7">
        <v>1</v>
      </c>
      <c r="C3442" s="7" t="str">
        <f t="shared" si="106"/>
        <v>高等学校</v>
      </c>
      <c r="D3442" s="7" t="s">
        <v>4969</v>
      </c>
      <c r="E3442" s="8" t="s">
        <v>4970</v>
      </c>
      <c r="F3442" s="4" t="str">
        <f>IFERROR(IF(VALUE(LEFT($E3442,5))&gt;50000,"",_xlfn.XLOOKUP(IF(VALUE(LEFT($E3442,2))&gt;9,VALUE(LEFT($E3442,2)),"0"&amp;VALUE(LEFT($E3442,2))),Sheet1!$E:$E,Sheet1!$F:$F)),"")</f>
        <v>愛知県</v>
      </c>
      <c r="G3442" s="4" t="str">
        <f t="shared" si="107"/>
        <v>私立</v>
      </c>
      <c r="H3442" s="7" t="str">
        <f>IF($D3442="上記以外の高等学校等",_xlfn.XLOOKUP(IF(VALUE(LEFT($E3442,2))&gt;10,VALUE(LEFT($E3442,2)),"0"&amp;VALUE(LEFT($E3442,2))),Sheet1!$E:$E,Sheet1!$F:$F)&amp;"所在の"&amp;$D3442,IF(OR($B3442=1,$B3442=2),$D3442&amp;$C3442,IF($B3442=3,$D3442&amp;"学校",IF($B3442=6,_xlfn.TEXTBEFORE($D3442,"高専")&amp;$C3442,IF($B3442=8,$C3442&amp;"（"&amp;$D3442&amp;"）",IF($B3442=9,$D3442,""))))))</f>
        <v>愛知淑徳高等学校</v>
      </c>
    </row>
    <row r="3443" spans="1:8">
      <c r="A3443" s="4">
        <v>7</v>
      </c>
      <c r="B3443" s="7">
        <v>1</v>
      </c>
      <c r="C3443" s="7" t="str">
        <f t="shared" si="106"/>
        <v>高等学校</v>
      </c>
      <c r="D3443" s="7" t="s">
        <v>4967</v>
      </c>
      <c r="E3443" s="8" t="s">
        <v>4968</v>
      </c>
      <c r="F3443" s="4" t="str">
        <f>IFERROR(IF(VALUE(LEFT($E3443,5))&gt;50000,"",_xlfn.XLOOKUP(IF(VALUE(LEFT($E3443,2))&gt;9,VALUE(LEFT($E3443,2)),"0"&amp;VALUE(LEFT($E3443,2))),Sheet1!$E:$E,Sheet1!$F:$F)),"")</f>
        <v>愛知県</v>
      </c>
      <c r="G3443" s="4" t="str">
        <f t="shared" si="107"/>
        <v>私立</v>
      </c>
      <c r="H3443" s="7" t="str">
        <f>IF($D3443="上記以外の高等学校等",_xlfn.XLOOKUP(IF(VALUE(LEFT($E3443,2))&gt;10,VALUE(LEFT($E3443,2)),"0"&amp;VALUE(LEFT($E3443,2))),Sheet1!$E:$E,Sheet1!$F:$F)&amp;"所在の"&amp;$D3443,IF(OR($B3443=1,$B3443=2),$D3443&amp;$C3443,IF($B3443=3,$D3443&amp;"学校",IF($B3443=6,_xlfn.TEXTBEFORE($D3443,"高専")&amp;$C3443,IF($B3443=8,$C3443&amp;"（"&amp;$D3443&amp;"）",IF($B3443=9,$D3443,""))))))</f>
        <v>啓明学館高等学校</v>
      </c>
    </row>
    <row r="3444" spans="1:8">
      <c r="A3444" s="4">
        <v>7</v>
      </c>
      <c r="B3444" s="7">
        <v>1</v>
      </c>
      <c r="C3444" s="7" t="str">
        <f t="shared" si="106"/>
        <v>高等学校</v>
      </c>
      <c r="D3444" s="7" t="s">
        <v>4965</v>
      </c>
      <c r="E3444" s="8" t="s">
        <v>4966</v>
      </c>
      <c r="F3444" s="4" t="str">
        <f>IFERROR(IF(VALUE(LEFT($E3444,5))&gt;50000,"",_xlfn.XLOOKUP(IF(VALUE(LEFT($E3444,2))&gt;9,VALUE(LEFT($E3444,2)),"0"&amp;VALUE(LEFT($E3444,2))),Sheet1!$E:$E,Sheet1!$F:$F)),"")</f>
        <v>愛知県</v>
      </c>
      <c r="G3444" s="4" t="str">
        <f t="shared" si="107"/>
        <v>私立</v>
      </c>
      <c r="H3444" s="7" t="str">
        <f>IF($D3444="上記以外の高等学校等",_xlfn.XLOOKUP(IF(VALUE(LEFT($E3444,2))&gt;10,VALUE(LEFT($E3444,2)),"0"&amp;VALUE(LEFT($E3444,2))),Sheet1!$E:$E,Sheet1!$F:$F)&amp;"所在の"&amp;$D3444,IF(OR($B3444=1,$B3444=2),$D3444&amp;$C3444,IF($B3444=3,$D3444&amp;"学校",IF($B3444=6,_xlfn.TEXTBEFORE($D3444,"高専")&amp;$C3444,IF($B3444=8,$C3444&amp;"（"&amp;$D3444&amp;"）",IF($B3444=9,$D3444,""))))))</f>
        <v>名古屋経済大学市邨高等学校</v>
      </c>
    </row>
    <row r="3445" spans="1:8">
      <c r="A3445" s="4">
        <v>7</v>
      </c>
      <c r="B3445" s="7">
        <v>1</v>
      </c>
      <c r="C3445" s="7" t="str">
        <f t="shared" si="106"/>
        <v>高等学校</v>
      </c>
      <c r="D3445" s="7" t="s">
        <v>4963</v>
      </c>
      <c r="E3445" s="8" t="s">
        <v>4964</v>
      </c>
      <c r="F3445" s="4" t="str">
        <f>IFERROR(IF(VALUE(LEFT($E3445,5))&gt;50000,"",_xlfn.XLOOKUP(IF(VALUE(LEFT($E3445,2))&gt;9,VALUE(LEFT($E3445,2)),"0"&amp;VALUE(LEFT($E3445,2))),Sheet1!$E:$E,Sheet1!$F:$F)),"")</f>
        <v>愛知県</v>
      </c>
      <c r="G3445" s="4" t="str">
        <f t="shared" si="107"/>
        <v>私立</v>
      </c>
      <c r="H3445" s="7" t="str">
        <f>IF($D3445="上記以外の高等学校等",_xlfn.XLOOKUP(IF(VALUE(LEFT($E3445,2))&gt;10,VALUE(LEFT($E3445,2)),"0"&amp;VALUE(LEFT($E3445,2))),Sheet1!$E:$E,Sheet1!$F:$F)&amp;"所在の"&amp;$D3445,IF(OR($B3445=1,$B3445=2),$D3445&amp;$C3445,IF($B3445=3,$D3445&amp;"学校",IF($B3445=6,_xlfn.TEXTBEFORE($D3445,"高専")&amp;$C3445,IF($B3445=8,$C3445&amp;"（"&amp;$D3445&amp;"）",IF($B3445=9,$D3445,""))))))</f>
        <v>名古屋経済大学高蔵高等学校</v>
      </c>
    </row>
    <row r="3446" spans="1:8">
      <c r="A3446" s="4">
        <v>7</v>
      </c>
      <c r="B3446" s="7">
        <v>1</v>
      </c>
      <c r="C3446" s="7" t="str">
        <f t="shared" si="106"/>
        <v>高等学校</v>
      </c>
      <c r="D3446" s="7" t="s">
        <v>4961</v>
      </c>
      <c r="E3446" s="8" t="s">
        <v>4962</v>
      </c>
      <c r="F3446" s="4" t="str">
        <f>IFERROR(IF(VALUE(LEFT($E3446,5))&gt;50000,"",_xlfn.XLOOKUP(IF(VALUE(LEFT($E3446,2))&gt;9,VALUE(LEFT($E3446,2)),"0"&amp;VALUE(LEFT($E3446,2))),Sheet1!$E:$E,Sheet1!$F:$F)),"")</f>
        <v>愛知県</v>
      </c>
      <c r="G3446" s="4" t="str">
        <f t="shared" si="107"/>
        <v>私立</v>
      </c>
      <c r="H3446" s="7" t="str">
        <f>IF($D3446="上記以外の高等学校等",_xlfn.XLOOKUP(IF(VALUE(LEFT($E3446,2))&gt;10,VALUE(LEFT($E3446,2)),"0"&amp;VALUE(LEFT($E3446,2))),Sheet1!$E:$E,Sheet1!$F:$F)&amp;"所在の"&amp;$D3446,IF(OR($B3446=1,$B3446=2),$D3446&amp;$C3446,IF($B3446=3,$D3446&amp;"学校",IF($B3446=6,_xlfn.TEXTBEFORE($D3446,"高専")&amp;$C3446,IF($B3446=8,$C3446&amp;"（"&amp;$D3446&amp;"）",IF($B3446=9,$D3446,""))))))</f>
        <v>名古屋大谷高等学校</v>
      </c>
    </row>
    <row r="3447" spans="1:8">
      <c r="A3447" s="4">
        <v>7</v>
      </c>
      <c r="B3447" s="7">
        <v>1</v>
      </c>
      <c r="C3447" s="7" t="str">
        <f t="shared" si="106"/>
        <v>高等学校</v>
      </c>
      <c r="D3447" s="7" t="s">
        <v>4959</v>
      </c>
      <c r="E3447" s="8" t="s">
        <v>4960</v>
      </c>
      <c r="F3447" s="4" t="str">
        <f>IFERROR(IF(VALUE(LEFT($E3447,5))&gt;50000,"",_xlfn.XLOOKUP(IF(VALUE(LEFT($E3447,2))&gt;9,VALUE(LEFT($E3447,2)),"0"&amp;VALUE(LEFT($E3447,2))),Sheet1!$E:$E,Sheet1!$F:$F)),"")</f>
        <v>愛知県</v>
      </c>
      <c r="G3447" s="4" t="str">
        <f t="shared" si="107"/>
        <v>私立</v>
      </c>
      <c r="H3447" s="7" t="str">
        <f>IF($D3447="上記以外の高等学校等",_xlfn.XLOOKUP(IF(VALUE(LEFT($E3447,2))&gt;10,VALUE(LEFT($E3447,2)),"0"&amp;VALUE(LEFT($E3447,2))),Sheet1!$E:$E,Sheet1!$F:$F)&amp;"所在の"&amp;$D3447,IF(OR($B3447=1,$B3447=2),$D3447&amp;$C3447,IF($B3447=3,$D3447&amp;"学校",IF($B3447=6,_xlfn.TEXTBEFORE($D3447,"高専")&amp;$C3447,IF($B3447=8,$C3447&amp;"（"&amp;$D3447&amp;"）",IF($B3447=9,$D3447,""))))))</f>
        <v>享栄高等学校</v>
      </c>
    </row>
    <row r="3448" spans="1:8">
      <c r="A3448" s="4">
        <v>7</v>
      </c>
      <c r="B3448" s="7">
        <v>1</v>
      </c>
      <c r="C3448" s="7" t="str">
        <f t="shared" si="106"/>
        <v>高等学校</v>
      </c>
      <c r="D3448" s="7" t="s">
        <v>4957</v>
      </c>
      <c r="E3448" s="8" t="s">
        <v>4958</v>
      </c>
      <c r="F3448" s="4" t="str">
        <f>IFERROR(IF(VALUE(LEFT($E3448,5))&gt;50000,"",_xlfn.XLOOKUP(IF(VALUE(LEFT($E3448,2))&gt;9,VALUE(LEFT($E3448,2)),"0"&amp;VALUE(LEFT($E3448,2))),Sheet1!$E:$E,Sheet1!$F:$F)),"")</f>
        <v>愛知県</v>
      </c>
      <c r="G3448" s="4" t="str">
        <f t="shared" si="107"/>
        <v>私立</v>
      </c>
      <c r="H3448" s="7" t="str">
        <f>IF($D3448="上記以外の高等学校等",_xlfn.XLOOKUP(IF(VALUE(LEFT($E3448,2))&gt;10,VALUE(LEFT($E3448,2)),"0"&amp;VALUE(LEFT($E3448,2))),Sheet1!$E:$E,Sheet1!$F:$F)&amp;"所在の"&amp;$D3448,IF(OR($B3448=1,$B3448=2),$D3448&amp;$C3448,IF($B3448=3,$D3448&amp;"学校",IF($B3448=6,_xlfn.TEXTBEFORE($D3448,"高専")&amp;$C3448,IF($B3448=8,$C3448&amp;"（"&amp;$D3448&amp;"）",IF($B3448=9,$D3448,""))))))</f>
        <v>金城学院高等学校</v>
      </c>
    </row>
    <row r="3449" spans="1:8">
      <c r="A3449" s="4">
        <v>7</v>
      </c>
      <c r="B3449" s="7">
        <v>1</v>
      </c>
      <c r="C3449" s="7" t="str">
        <f t="shared" si="106"/>
        <v>高等学校</v>
      </c>
      <c r="D3449" s="7" t="s">
        <v>4955</v>
      </c>
      <c r="E3449" s="8" t="s">
        <v>4956</v>
      </c>
      <c r="F3449" s="4" t="str">
        <f>IFERROR(IF(VALUE(LEFT($E3449,5))&gt;50000,"",_xlfn.XLOOKUP(IF(VALUE(LEFT($E3449,2))&gt;9,VALUE(LEFT($E3449,2)),"0"&amp;VALUE(LEFT($E3449,2))),Sheet1!$E:$E,Sheet1!$F:$F)),"")</f>
        <v>愛知県</v>
      </c>
      <c r="G3449" s="4" t="str">
        <f t="shared" si="107"/>
        <v>私立</v>
      </c>
      <c r="H3449" s="7" t="str">
        <f>IF($D3449="上記以外の高等学校等",_xlfn.XLOOKUP(IF(VALUE(LEFT($E3449,2))&gt;10,VALUE(LEFT($E3449,2)),"0"&amp;VALUE(LEFT($E3449,2))),Sheet1!$E:$E,Sheet1!$F:$F)&amp;"所在の"&amp;$D3449,IF(OR($B3449=1,$B3449=2),$D3449&amp;$C3449,IF($B3449=3,$D3449&amp;"学校",IF($B3449=6,_xlfn.TEXTBEFORE($D3449,"高専")&amp;$C3449,IF($B3449=8,$C3449&amp;"（"&amp;$D3449&amp;"）",IF($B3449=9,$D3449,""))))))</f>
        <v>椙山女学園高等学校</v>
      </c>
    </row>
    <row r="3450" spans="1:8">
      <c r="A3450" s="4">
        <v>7</v>
      </c>
      <c r="B3450" s="7">
        <v>1</v>
      </c>
      <c r="C3450" s="7" t="str">
        <f t="shared" si="106"/>
        <v>高等学校</v>
      </c>
      <c r="D3450" s="7" t="s">
        <v>4953</v>
      </c>
      <c r="E3450" s="8" t="s">
        <v>4954</v>
      </c>
      <c r="F3450" s="4" t="str">
        <f>IFERROR(IF(VALUE(LEFT($E3450,5))&gt;50000,"",_xlfn.XLOOKUP(IF(VALUE(LEFT($E3450,2))&gt;9,VALUE(LEFT($E3450,2)),"0"&amp;VALUE(LEFT($E3450,2))),Sheet1!$E:$E,Sheet1!$F:$F)),"")</f>
        <v>愛知県</v>
      </c>
      <c r="G3450" s="4" t="str">
        <f t="shared" si="107"/>
        <v>私立</v>
      </c>
      <c r="H3450" s="7" t="str">
        <f>IF($D3450="上記以外の高等学校等",_xlfn.XLOOKUP(IF(VALUE(LEFT($E3450,2))&gt;10,VALUE(LEFT($E3450,2)),"0"&amp;VALUE(LEFT($E3450,2))),Sheet1!$E:$E,Sheet1!$F:$F)&amp;"所在の"&amp;$D3450,IF(OR($B3450=1,$B3450=2),$D3450&amp;$C3450,IF($B3450=3,$D3450&amp;"学校",IF($B3450=6,_xlfn.TEXTBEFORE($D3450,"高専")&amp;$C3450,IF($B3450=8,$C3450&amp;"（"&amp;$D3450&amp;"）",IF($B3450=9,$D3450,""))))))</f>
        <v>大同大学大同高等学校</v>
      </c>
    </row>
    <row r="3451" spans="1:8">
      <c r="A3451" s="4">
        <v>7</v>
      </c>
      <c r="B3451" s="7">
        <v>1</v>
      </c>
      <c r="C3451" s="7" t="str">
        <f t="shared" si="106"/>
        <v>高等学校</v>
      </c>
      <c r="D3451" s="7" t="s">
        <v>4951</v>
      </c>
      <c r="E3451" s="8" t="s">
        <v>4952</v>
      </c>
      <c r="F3451" s="4" t="str">
        <f>IFERROR(IF(VALUE(LEFT($E3451,5))&gt;50000,"",_xlfn.XLOOKUP(IF(VALUE(LEFT($E3451,2))&gt;9,VALUE(LEFT($E3451,2)),"0"&amp;VALUE(LEFT($E3451,2))),Sheet1!$E:$E,Sheet1!$F:$F)),"")</f>
        <v>愛知県</v>
      </c>
      <c r="G3451" s="4" t="str">
        <f t="shared" si="107"/>
        <v>私立</v>
      </c>
      <c r="H3451" s="7" t="str">
        <f>IF($D3451="上記以外の高等学校等",_xlfn.XLOOKUP(IF(VALUE(LEFT($E3451,2))&gt;10,VALUE(LEFT($E3451,2)),"0"&amp;VALUE(LEFT($E3451,2))),Sheet1!$E:$E,Sheet1!$F:$F)&amp;"所在の"&amp;$D3451,IF(OR($B3451=1,$B3451=2),$D3451&amp;$C3451,IF($B3451=3,$D3451&amp;"学校",IF($B3451=6,_xlfn.TEXTBEFORE($D3451,"高専")&amp;$C3451,IF($B3451=8,$C3451&amp;"（"&amp;$D3451&amp;"）",IF($B3451=9,$D3451,""))))))</f>
        <v>日本福祉大学付属高等学校</v>
      </c>
    </row>
    <row r="3452" spans="1:8">
      <c r="A3452" s="4">
        <v>7</v>
      </c>
      <c r="B3452" s="7">
        <v>1</v>
      </c>
      <c r="C3452" s="7" t="str">
        <f t="shared" si="106"/>
        <v>高等学校</v>
      </c>
      <c r="D3452" s="7" t="s">
        <v>4949</v>
      </c>
      <c r="E3452" s="8" t="s">
        <v>4950</v>
      </c>
      <c r="F3452" s="4" t="str">
        <f>IFERROR(IF(VALUE(LEFT($E3452,5))&gt;50000,"",_xlfn.XLOOKUP(IF(VALUE(LEFT($E3452,2))&gt;9,VALUE(LEFT($E3452,2)),"0"&amp;VALUE(LEFT($E3452,2))),Sheet1!$E:$E,Sheet1!$F:$F)),"")</f>
        <v>愛知県</v>
      </c>
      <c r="G3452" s="4" t="str">
        <f t="shared" si="107"/>
        <v>私立</v>
      </c>
      <c r="H3452" s="7" t="str">
        <f>IF($D3452="上記以外の高等学校等",_xlfn.XLOOKUP(IF(VALUE(LEFT($E3452,2))&gt;10,VALUE(LEFT($E3452,2)),"0"&amp;VALUE(LEFT($E3452,2))),Sheet1!$E:$E,Sheet1!$F:$F)&amp;"所在の"&amp;$D3452,IF(OR($B3452=1,$B3452=2),$D3452&amp;$C3452,IF($B3452=3,$D3452&amp;"学校",IF($B3452=6,_xlfn.TEXTBEFORE($D3452,"高専")&amp;$C3452,IF($B3452=8,$C3452&amp;"（"&amp;$D3452&amp;"）",IF($B3452=9,$D3452,""))))))</f>
        <v>中京大学附属中京高等学校</v>
      </c>
    </row>
    <row r="3453" spans="1:8">
      <c r="A3453" s="4">
        <v>7</v>
      </c>
      <c r="B3453" s="7">
        <v>1</v>
      </c>
      <c r="C3453" s="7" t="str">
        <f t="shared" si="106"/>
        <v>高等学校</v>
      </c>
      <c r="D3453" s="7" t="s">
        <v>4947</v>
      </c>
      <c r="E3453" s="8" t="s">
        <v>4948</v>
      </c>
      <c r="F3453" s="4" t="str">
        <f>IFERROR(IF(VALUE(LEFT($E3453,5))&gt;50000,"",_xlfn.XLOOKUP(IF(VALUE(LEFT($E3453,2))&gt;9,VALUE(LEFT($E3453,2)),"0"&amp;VALUE(LEFT($E3453,2))),Sheet1!$E:$E,Sheet1!$F:$F)),"")</f>
        <v>愛知県</v>
      </c>
      <c r="G3453" s="4" t="str">
        <f t="shared" si="107"/>
        <v>私立</v>
      </c>
      <c r="H3453" s="7" t="str">
        <f>IF($D3453="上記以外の高等学校等",_xlfn.XLOOKUP(IF(VALUE(LEFT($E3453,2))&gt;10,VALUE(LEFT($E3453,2)),"0"&amp;VALUE(LEFT($E3453,2))),Sheet1!$E:$E,Sheet1!$F:$F)&amp;"所在の"&amp;$D3453,IF(OR($B3453=1,$B3453=2),$D3453&amp;$C3453,IF($B3453=3,$D3453&amp;"学校",IF($B3453=6,_xlfn.TEXTBEFORE($D3453,"高専")&amp;$C3453,IF($B3453=8,$C3453&amp;"（"&amp;$D3453&amp;"）",IF($B3453=9,$D3453,""))))))</f>
        <v>至学館高等学校</v>
      </c>
    </row>
    <row r="3454" spans="1:8">
      <c r="A3454" s="4">
        <v>7</v>
      </c>
      <c r="B3454" s="7">
        <v>1</v>
      </c>
      <c r="C3454" s="7" t="str">
        <f t="shared" si="106"/>
        <v>高等学校</v>
      </c>
      <c r="D3454" s="7" t="s">
        <v>4945</v>
      </c>
      <c r="E3454" s="8" t="s">
        <v>4946</v>
      </c>
      <c r="F3454" s="4" t="str">
        <f>IFERROR(IF(VALUE(LEFT($E3454,5))&gt;50000,"",_xlfn.XLOOKUP(IF(VALUE(LEFT($E3454,2))&gt;9,VALUE(LEFT($E3454,2)),"0"&amp;VALUE(LEFT($E3454,2))),Sheet1!$E:$E,Sheet1!$F:$F)),"")</f>
        <v>愛知県</v>
      </c>
      <c r="G3454" s="4" t="str">
        <f t="shared" si="107"/>
        <v>私立</v>
      </c>
      <c r="H3454" s="7" t="str">
        <f>IF($D3454="上記以外の高等学校等",_xlfn.XLOOKUP(IF(VALUE(LEFT($E3454,2))&gt;10,VALUE(LEFT($E3454,2)),"0"&amp;VALUE(LEFT($E3454,2))),Sheet1!$E:$E,Sheet1!$F:$F)&amp;"所在の"&amp;$D3454,IF(OR($B3454=1,$B3454=2),$D3454&amp;$C3454,IF($B3454=3,$D3454&amp;"学校",IF($B3454=6,_xlfn.TEXTBEFORE($D3454,"高専")&amp;$C3454,IF($B3454=8,$C3454&amp;"（"&amp;$D3454&amp;"）",IF($B3454=9,$D3454,""))))))</f>
        <v>東海高等学校</v>
      </c>
    </row>
    <row r="3455" spans="1:8">
      <c r="A3455" s="4">
        <v>7</v>
      </c>
      <c r="B3455" s="7">
        <v>1</v>
      </c>
      <c r="C3455" s="7" t="str">
        <f t="shared" si="106"/>
        <v>高等学校</v>
      </c>
      <c r="D3455" s="7" t="s">
        <v>4943</v>
      </c>
      <c r="E3455" s="8" t="s">
        <v>4944</v>
      </c>
      <c r="F3455" s="4" t="str">
        <f>IFERROR(IF(VALUE(LEFT($E3455,5))&gt;50000,"",_xlfn.XLOOKUP(IF(VALUE(LEFT($E3455,2))&gt;9,VALUE(LEFT($E3455,2)),"0"&amp;VALUE(LEFT($E3455,2))),Sheet1!$E:$E,Sheet1!$F:$F)),"")</f>
        <v>愛知県</v>
      </c>
      <c r="G3455" s="4" t="str">
        <f t="shared" si="107"/>
        <v>私立</v>
      </c>
      <c r="H3455" s="7" t="str">
        <f>IF($D3455="上記以外の高等学校等",_xlfn.XLOOKUP(IF(VALUE(LEFT($E3455,2))&gt;10,VALUE(LEFT($E3455,2)),"0"&amp;VALUE(LEFT($E3455,2))),Sheet1!$E:$E,Sheet1!$F:$F)&amp;"所在の"&amp;$D3455,IF(OR($B3455=1,$B3455=2),$D3455&amp;$C3455,IF($B3455=3,$D3455&amp;"学校",IF($B3455=6,_xlfn.TEXTBEFORE($D3455,"高専")&amp;$C3455,IF($B3455=8,$C3455&amp;"（"&amp;$D3455&amp;"）",IF($B3455=9,$D3455,""))))))</f>
        <v>東海学園高等学校</v>
      </c>
    </row>
    <row r="3456" spans="1:8">
      <c r="A3456" s="4">
        <v>7</v>
      </c>
      <c r="B3456" s="7">
        <v>1</v>
      </c>
      <c r="C3456" s="7" t="str">
        <f t="shared" si="106"/>
        <v>高等学校</v>
      </c>
      <c r="D3456" s="7" t="s">
        <v>4941</v>
      </c>
      <c r="E3456" s="8" t="s">
        <v>4942</v>
      </c>
      <c r="F3456" s="4" t="str">
        <f>IFERROR(IF(VALUE(LEFT($E3456,5))&gt;50000,"",_xlfn.XLOOKUP(IF(VALUE(LEFT($E3456,2))&gt;9,VALUE(LEFT($E3456,2)),"0"&amp;VALUE(LEFT($E3456,2))),Sheet1!$E:$E,Sheet1!$F:$F)),"")</f>
        <v>愛知県</v>
      </c>
      <c r="G3456" s="4" t="str">
        <f t="shared" si="107"/>
        <v>私立</v>
      </c>
      <c r="H3456" s="7" t="str">
        <f>IF($D3456="上記以外の高等学校等",_xlfn.XLOOKUP(IF(VALUE(LEFT($E3456,2))&gt;10,VALUE(LEFT($E3456,2)),"0"&amp;VALUE(LEFT($E3456,2))),Sheet1!$E:$E,Sheet1!$F:$F)&amp;"所在の"&amp;$D3456,IF(OR($B3456=1,$B3456=2),$D3456&amp;$C3456,IF($B3456=3,$D3456&amp;"学校",IF($B3456=6,_xlfn.TEXTBEFORE($D3456,"高専")&amp;$C3456,IF($B3456=8,$C3456&amp;"（"&amp;$D3456&amp;"）",IF($B3456=9,$D3456,""))))))</f>
        <v>名古屋たちばな高等学校</v>
      </c>
    </row>
    <row r="3457" spans="1:8">
      <c r="A3457" s="4">
        <v>7</v>
      </c>
      <c r="B3457" s="7">
        <v>1</v>
      </c>
      <c r="C3457" s="7" t="str">
        <f t="shared" si="106"/>
        <v>高等学校</v>
      </c>
      <c r="D3457" s="7" t="s">
        <v>4939</v>
      </c>
      <c r="E3457" s="8" t="s">
        <v>4940</v>
      </c>
      <c r="F3457" s="4" t="str">
        <f>IFERROR(IF(VALUE(LEFT($E3457,5))&gt;50000,"",_xlfn.XLOOKUP(IF(VALUE(LEFT($E3457,2))&gt;9,VALUE(LEFT($E3457,2)),"0"&amp;VALUE(LEFT($E3457,2))),Sheet1!$E:$E,Sheet1!$F:$F)),"")</f>
        <v>愛知県</v>
      </c>
      <c r="G3457" s="4" t="str">
        <f t="shared" si="107"/>
        <v>私立</v>
      </c>
      <c r="H3457" s="7" t="str">
        <f>IF($D3457="上記以外の高等学校等",_xlfn.XLOOKUP(IF(VALUE(LEFT($E3457,2))&gt;10,VALUE(LEFT($E3457,2)),"0"&amp;VALUE(LEFT($E3457,2))),Sheet1!$E:$E,Sheet1!$F:$F)&amp;"所在の"&amp;$D3457,IF(OR($B3457=1,$B3457=2),$D3457&amp;$C3457,IF($B3457=3,$D3457&amp;"学校",IF($B3457=6,_xlfn.TEXTBEFORE($D3457,"高専")&amp;$C3457,IF($B3457=8,$C3457&amp;"（"&amp;$D3457&amp;"）",IF($B3457=9,$D3457,""))))))</f>
        <v>東邦高等学校</v>
      </c>
    </row>
    <row r="3458" spans="1:8">
      <c r="A3458" s="4">
        <v>7</v>
      </c>
      <c r="B3458" s="7">
        <v>1</v>
      </c>
      <c r="C3458" s="7" t="str">
        <f t="shared" si="106"/>
        <v>高等学校</v>
      </c>
      <c r="D3458" s="7" t="s">
        <v>4937</v>
      </c>
      <c r="E3458" s="8" t="s">
        <v>4938</v>
      </c>
      <c r="F3458" s="4" t="str">
        <f>IFERROR(IF(VALUE(LEFT($E3458,5))&gt;50000,"",_xlfn.XLOOKUP(IF(VALUE(LEFT($E3458,2))&gt;9,VALUE(LEFT($E3458,2)),"0"&amp;VALUE(LEFT($E3458,2))),Sheet1!$E:$E,Sheet1!$F:$F)),"")</f>
        <v>愛知県</v>
      </c>
      <c r="G3458" s="4" t="str">
        <f t="shared" si="107"/>
        <v>私立</v>
      </c>
      <c r="H3458" s="7" t="str">
        <f>IF($D3458="上記以外の高等学校等",_xlfn.XLOOKUP(IF(VALUE(LEFT($E3458,2))&gt;10,VALUE(LEFT($E3458,2)),"0"&amp;VALUE(LEFT($E3458,2))),Sheet1!$E:$E,Sheet1!$F:$F)&amp;"所在の"&amp;$D3458,IF(OR($B3458=1,$B3458=2),$D3458&amp;$C3458,IF($B3458=3,$D3458&amp;"学校",IF($B3458=6,_xlfn.TEXTBEFORE($D3458,"高専")&amp;$C3458,IF($B3458=8,$C3458&amp;"（"&amp;$D3458&amp;"）",IF($B3458=9,$D3458,""))))))</f>
        <v>同朋高等学校</v>
      </c>
    </row>
    <row r="3459" spans="1:8">
      <c r="A3459" s="4">
        <v>7</v>
      </c>
      <c r="B3459" s="7">
        <v>1</v>
      </c>
      <c r="C3459" s="7" t="str">
        <f t="shared" ref="C3459:C3522" si="108">IF($B3459=1,"高等学校",IF($B3459=2,"中等教育学校",IF($B3459=3,"特別支援学校",IF($B3459=6,"高等専門学校",IF($B3459=8,"高等学校卒業程度認定試験等","")))))</f>
        <v>高等学校</v>
      </c>
      <c r="D3459" s="7" t="s">
        <v>4935</v>
      </c>
      <c r="E3459" s="8" t="s">
        <v>4936</v>
      </c>
      <c r="F3459" s="4" t="str">
        <f>IFERROR(IF(VALUE(LEFT($E3459,5))&gt;50000,"",_xlfn.XLOOKUP(IF(VALUE(LEFT($E3459,2))&gt;9,VALUE(LEFT($E3459,2)),"0"&amp;VALUE(LEFT($E3459,2))),Sheet1!$E:$E,Sheet1!$F:$F)),"")</f>
        <v>愛知県</v>
      </c>
      <c r="G3459" s="4" t="str">
        <f t="shared" ref="G3459:G3522" si="109">IF($A3459=1,"国立",IF($A3459=7,"私立",IF($A3459&lt;7,"公立","")))</f>
        <v>私立</v>
      </c>
      <c r="H3459" s="7" t="str">
        <f>IF($D3459="上記以外の高等学校等",_xlfn.XLOOKUP(IF(VALUE(LEFT($E3459,2))&gt;10,VALUE(LEFT($E3459,2)),"0"&amp;VALUE(LEFT($E3459,2))),Sheet1!$E:$E,Sheet1!$F:$F)&amp;"所在の"&amp;$D3459,IF(OR($B3459=1,$B3459=2),$D3459&amp;$C3459,IF($B3459=3,$D3459&amp;"学校",IF($B3459=6,_xlfn.TEXTBEFORE($D3459,"高専")&amp;$C3459,IF($B3459=8,$C3459&amp;"（"&amp;$D3459&amp;"）",IF($B3459=9,$D3459,""))))))</f>
        <v>名古屋高等学校</v>
      </c>
    </row>
    <row r="3460" spans="1:8">
      <c r="A3460" s="4">
        <v>7</v>
      </c>
      <c r="B3460" s="7">
        <v>1</v>
      </c>
      <c r="C3460" s="7" t="str">
        <f t="shared" si="108"/>
        <v>高等学校</v>
      </c>
      <c r="D3460" s="7" t="s">
        <v>4933</v>
      </c>
      <c r="E3460" s="8" t="s">
        <v>4934</v>
      </c>
      <c r="F3460" s="4" t="str">
        <f>IFERROR(IF(VALUE(LEFT($E3460,5))&gt;50000,"",_xlfn.XLOOKUP(IF(VALUE(LEFT($E3460,2))&gt;9,VALUE(LEFT($E3460,2)),"0"&amp;VALUE(LEFT($E3460,2))),Sheet1!$E:$E,Sheet1!$F:$F)),"")</f>
        <v>愛知県</v>
      </c>
      <c r="G3460" s="4" t="str">
        <f t="shared" si="109"/>
        <v>私立</v>
      </c>
      <c r="H3460" s="7" t="str">
        <f>IF($D3460="上記以外の高等学校等",_xlfn.XLOOKUP(IF(VALUE(LEFT($E3460,2))&gt;10,VALUE(LEFT($E3460,2)),"0"&amp;VALUE(LEFT($E3460,2))),Sheet1!$E:$E,Sheet1!$F:$F)&amp;"所在の"&amp;$D3460,IF(OR($B3460=1,$B3460=2),$D3460&amp;$C3460,IF($B3460=3,$D3460&amp;"学校",IF($B3460=6,_xlfn.TEXTBEFORE($D3460,"高専")&amp;$C3460,IF($B3460=8,$C3460&amp;"（"&amp;$D3460&amp;"）",IF($B3460=9,$D3460,""))))))</f>
        <v>名古屋工業高等学校</v>
      </c>
    </row>
    <row r="3461" spans="1:8">
      <c r="A3461" s="4">
        <v>7</v>
      </c>
      <c r="B3461" s="7">
        <v>1</v>
      </c>
      <c r="C3461" s="7" t="str">
        <f t="shared" si="108"/>
        <v>高等学校</v>
      </c>
      <c r="D3461" s="7" t="s">
        <v>4931</v>
      </c>
      <c r="E3461" s="8" t="s">
        <v>4932</v>
      </c>
      <c r="F3461" s="4" t="str">
        <f>IFERROR(IF(VALUE(LEFT($E3461,5))&gt;50000,"",_xlfn.XLOOKUP(IF(VALUE(LEFT($E3461,2))&gt;9,VALUE(LEFT($E3461,2)),"0"&amp;VALUE(LEFT($E3461,2))),Sheet1!$E:$E,Sheet1!$F:$F)),"")</f>
        <v>愛知県</v>
      </c>
      <c r="G3461" s="4" t="str">
        <f t="shared" si="109"/>
        <v>私立</v>
      </c>
      <c r="H3461" s="7" t="str">
        <f>IF($D3461="上記以外の高等学校等",_xlfn.XLOOKUP(IF(VALUE(LEFT($E3461,2))&gt;10,VALUE(LEFT($E3461,2)),"0"&amp;VALUE(LEFT($E3461,2))),Sheet1!$E:$E,Sheet1!$F:$F)&amp;"所在の"&amp;$D3461,IF(OR($B3461=1,$B3461=2),$D3461&amp;$C3461,IF($B3461=3,$D3461&amp;"学校",IF($B3461=6,_xlfn.TEXTBEFORE($D3461,"高専")&amp;$C3461,IF($B3461=8,$C3461&amp;"（"&amp;$D3461&amp;"）",IF($B3461=9,$D3461,""))))))</f>
        <v>名古屋国際高等学校</v>
      </c>
    </row>
    <row r="3462" spans="1:8">
      <c r="A3462" s="4">
        <v>7</v>
      </c>
      <c r="B3462" s="7">
        <v>1</v>
      </c>
      <c r="C3462" s="7" t="str">
        <f t="shared" si="108"/>
        <v>高等学校</v>
      </c>
      <c r="D3462" s="7" t="s">
        <v>4929</v>
      </c>
      <c r="E3462" s="8" t="s">
        <v>4930</v>
      </c>
      <c r="F3462" s="4" t="str">
        <f>IFERROR(IF(VALUE(LEFT($E3462,5))&gt;50000,"",_xlfn.XLOOKUP(IF(VALUE(LEFT($E3462,2))&gt;9,VALUE(LEFT($E3462,2)),"0"&amp;VALUE(LEFT($E3462,2))),Sheet1!$E:$E,Sheet1!$F:$F)),"")</f>
        <v>愛知県</v>
      </c>
      <c r="G3462" s="4" t="str">
        <f t="shared" si="109"/>
        <v>私立</v>
      </c>
      <c r="H3462" s="7" t="str">
        <f>IF($D3462="上記以外の高等学校等",_xlfn.XLOOKUP(IF(VALUE(LEFT($E3462,2))&gt;10,VALUE(LEFT($E3462,2)),"0"&amp;VALUE(LEFT($E3462,2))),Sheet1!$E:$E,Sheet1!$F:$F)&amp;"所在の"&amp;$D3462,IF(OR($B3462=1,$B3462=2),$D3462&amp;$C3462,IF($B3462=3,$D3462&amp;"学校",IF($B3462=6,_xlfn.TEXTBEFORE($D3462,"高専")&amp;$C3462,IF($B3462=8,$C3462&amp;"（"&amp;$D3462&amp;"）",IF($B3462=9,$D3462,""))))))</f>
        <v>名古屋葵大学高等学校</v>
      </c>
    </row>
    <row r="3463" spans="1:8">
      <c r="A3463" s="4">
        <v>7</v>
      </c>
      <c r="B3463" s="7">
        <v>1</v>
      </c>
      <c r="C3463" s="7" t="str">
        <f t="shared" si="108"/>
        <v>高等学校</v>
      </c>
      <c r="D3463" s="7" t="s">
        <v>4927</v>
      </c>
      <c r="E3463" s="8" t="s">
        <v>4928</v>
      </c>
      <c r="F3463" s="4" t="str">
        <f>IFERROR(IF(VALUE(LEFT($E3463,5))&gt;50000,"",_xlfn.XLOOKUP(IF(VALUE(LEFT($E3463,2))&gt;9,VALUE(LEFT($E3463,2)),"0"&amp;VALUE(LEFT($E3463,2))),Sheet1!$E:$E,Sheet1!$F:$F)),"")</f>
        <v>愛知県</v>
      </c>
      <c r="G3463" s="4" t="str">
        <f t="shared" si="109"/>
        <v>私立</v>
      </c>
      <c r="H3463" s="7" t="str">
        <f>IF($D3463="上記以外の高等学校等",_xlfn.XLOOKUP(IF(VALUE(LEFT($E3463,2))&gt;10,VALUE(LEFT($E3463,2)),"0"&amp;VALUE(LEFT($E3463,2))),Sheet1!$E:$E,Sheet1!$F:$F)&amp;"所在の"&amp;$D3463,IF(OR($B3463=1,$B3463=2),$D3463&amp;$C3463,IF($B3463=3,$D3463&amp;"学校",IF($B3463=6,_xlfn.TEXTBEFORE($D3463,"高専")&amp;$C3463,IF($B3463=8,$C3463&amp;"（"&amp;$D3463&amp;"）",IF($B3463=9,$D3463,""))))))</f>
        <v>中部大学第一高等学校</v>
      </c>
    </row>
    <row r="3464" spans="1:8">
      <c r="A3464" s="4">
        <v>7</v>
      </c>
      <c r="B3464" s="7">
        <v>1</v>
      </c>
      <c r="C3464" s="7" t="str">
        <f t="shared" si="108"/>
        <v>高等学校</v>
      </c>
      <c r="D3464" s="7" t="s">
        <v>4925</v>
      </c>
      <c r="E3464" s="8" t="s">
        <v>4926</v>
      </c>
      <c r="F3464" s="4" t="str">
        <f>IFERROR(IF(VALUE(LEFT($E3464,5))&gt;50000,"",_xlfn.XLOOKUP(IF(VALUE(LEFT($E3464,2))&gt;9,VALUE(LEFT($E3464,2)),"0"&amp;VALUE(LEFT($E3464,2))),Sheet1!$E:$E,Sheet1!$F:$F)),"")</f>
        <v>愛知県</v>
      </c>
      <c r="G3464" s="4" t="str">
        <f t="shared" si="109"/>
        <v>私立</v>
      </c>
      <c r="H3464" s="7" t="str">
        <f>IF($D3464="上記以外の高等学校等",_xlfn.XLOOKUP(IF(VALUE(LEFT($E3464,2))&gt;10,VALUE(LEFT($E3464,2)),"0"&amp;VALUE(LEFT($E3464,2))),Sheet1!$E:$E,Sheet1!$F:$F)&amp;"所在の"&amp;$D3464,IF(OR($B3464=1,$B3464=2),$D3464&amp;$C3464,IF($B3464=3,$D3464&amp;"学校",IF($B3464=6,_xlfn.TEXTBEFORE($D3464,"高専")&amp;$C3464,IF($B3464=8,$C3464&amp;"（"&amp;$D3464&amp;"）",IF($B3464=9,$D3464,""))))))</f>
        <v>桜花学園高等学校</v>
      </c>
    </row>
    <row r="3465" spans="1:8">
      <c r="A3465" s="4">
        <v>7</v>
      </c>
      <c r="B3465" s="7">
        <v>1</v>
      </c>
      <c r="C3465" s="7" t="str">
        <f t="shared" si="108"/>
        <v>高等学校</v>
      </c>
      <c r="D3465" s="7" t="s">
        <v>4923</v>
      </c>
      <c r="E3465" s="8" t="s">
        <v>4924</v>
      </c>
      <c r="F3465" s="4" t="str">
        <f>IFERROR(IF(VALUE(LEFT($E3465,5))&gt;50000,"",_xlfn.XLOOKUP(IF(VALUE(LEFT($E3465,2))&gt;9,VALUE(LEFT($E3465,2)),"0"&amp;VALUE(LEFT($E3465,2))),Sheet1!$E:$E,Sheet1!$F:$F)),"")</f>
        <v>愛知県</v>
      </c>
      <c r="G3465" s="4" t="str">
        <f t="shared" si="109"/>
        <v>私立</v>
      </c>
      <c r="H3465" s="7" t="str">
        <f>IF($D3465="上記以外の高等学校等",_xlfn.XLOOKUP(IF(VALUE(LEFT($E3465,2))&gt;10,VALUE(LEFT($E3465,2)),"0"&amp;VALUE(LEFT($E3465,2))),Sheet1!$E:$E,Sheet1!$F:$F)&amp;"所在の"&amp;$D3465,IF(OR($B3465=1,$B3465=2),$D3465&amp;$C3465,IF($B3465=3,$D3465&amp;"学校",IF($B3465=6,_xlfn.TEXTBEFORE($D3465,"高専")&amp;$C3465,IF($B3465=8,$C3465&amp;"（"&amp;$D3465&amp;"）",IF($B3465=9,$D3465,""))))))</f>
        <v>愛知工業大学名電高等学校</v>
      </c>
    </row>
    <row r="3466" spans="1:8">
      <c r="A3466" s="4">
        <v>7</v>
      </c>
      <c r="B3466" s="7">
        <v>1</v>
      </c>
      <c r="C3466" s="7" t="str">
        <f t="shared" si="108"/>
        <v>高等学校</v>
      </c>
      <c r="D3466" s="7" t="s">
        <v>4921</v>
      </c>
      <c r="E3466" s="8" t="s">
        <v>4922</v>
      </c>
      <c r="F3466" s="4" t="str">
        <f>IFERROR(IF(VALUE(LEFT($E3466,5))&gt;50000,"",_xlfn.XLOOKUP(IF(VALUE(LEFT($E3466,2))&gt;9,VALUE(LEFT($E3466,2)),"0"&amp;VALUE(LEFT($E3466,2))),Sheet1!$E:$E,Sheet1!$F:$F)),"")</f>
        <v>愛知県</v>
      </c>
      <c r="G3466" s="4" t="str">
        <f t="shared" si="109"/>
        <v>私立</v>
      </c>
      <c r="H3466" s="7" t="str">
        <f>IF($D3466="上記以外の高等学校等",_xlfn.XLOOKUP(IF(VALUE(LEFT($E3466,2))&gt;10,VALUE(LEFT($E3466,2)),"0"&amp;VALUE(LEFT($E3466,2))),Sheet1!$E:$E,Sheet1!$F:$F)&amp;"所在の"&amp;$D3466,IF(OR($B3466=1,$B3466=2),$D3466&amp;$C3466,IF($B3466=3,$D3466&amp;"学校",IF($B3466=6,_xlfn.TEXTBEFORE($D3466,"高専")&amp;$C3466,IF($B3466=8,$C3466&amp;"（"&amp;$D3466&amp;"）",IF($B3466=9,$D3466,""))))))</f>
        <v>南山高等学校</v>
      </c>
    </row>
    <row r="3467" spans="1:8">
      <c r="A3467" s="4">
        <v>7</v>
      </c>
      <c r="B3467" s="7">
        <v>1</v>
      </c>
      <c r="C3467" s="7" t="str">
        <f t="shared" si="108"/>
        <v>高等学校</v>
      </c>
      <c r="D3467" s="7" t="s">
        <v>4919</v>
      </c>
      <c r="E3467" s="8" t="s">
        <v>4920</v>
      </c>
      <c r="F3467" s="4" t="str">
        <f>IFERROR(IF(VALUE(LEFT($E3467,5))&gt;50000,"",_xlfn.XLOOKUP(IF(VALUE(LEFT($E3467,2))&gt;9,VALUE(LEFT($E3467,2)),"0"&amp;VALUE(LEFT($E3467,2))),Sheet1!$E:$E,Sheet1!$F:$F)),"")</f>
        <v>愛知県</v>
      </c>
      <c r="G3467" s="4" t="str">
        <f t="shared" si="109"/>
        <v>私立</v>
      </c>
      <c r="H3467" s="7" t="str">
        <f>IF($D3467="上記以外の高等学校等",_xlfn.XLOOKUP(IF(VALUE(LEFT($E3467,2))&gt;10,VALUE(LEFT($E3467,2)),"0"&amp;VALUE(LEFT($E3467,2))),Sheet1!$E:$E,Sheet1!$F:$F)&amp;"所在の"&amp;$D3467,IF(OR($B3467=1,$B3467=2),$D3467&amp;$C3467,IF($B3467=3,$D3467&amp;"学校",IF($B3467=6,_xlfn.TEXTBEFORE($D3467,"高専")&amp;$C3467,IF($B3467=8,$C3467&amp;"（"&amp;$D3467&amp;"）",IF($B3467=9,$D3467,""))))))</f>
        <v>愛知みずほ大学瑞穂高等学校</v>
      </c>
    </row>
    <row r="3468" spans="1:8">
      <c r="A3468" s="4">
        <v>7</v>
      </c>
      <c r="B3468" s="7">
        <v>1</v>
      </c>
      <c r="C3468" s="7" t="str">
        <f t="shared" si="108"/>
        <v>高等学校</v>
      </c>
      <c r="D3468" s="7" t="s">
        <v>4917</v>
      </c>
      <c r="E3468" s="8" t="s">
        <v>4918</v>
      </c>
      <c r="F3468" s="4" t="str">
        <f>IFERROR(IF(VALUE(LEFT($E3468,5))&gt;50000,"",_xlfn.XLOOKUP(IF(VALUE(LEFT($E3468,2))&gt;9,VALUE(LEFT($E3468,2)),"0"&amp;VALUE(LEFT($E3468,2))),Sheet1!$E:$E,Sheet1!$F:$F)),"")</f>
        <v>愛知県</v>
      </c>
      <c r="G3468" s="4" t="str">
        <f t="shared" si="109"/>
        <v>私立</v>
      </c>
      <c r="H3468" s="7" t="str">
        <f>IF($D3468="上記以外の高等学校等",_xlfn.XLOOKUP(IF(VALUE(LEFT($E3468,2))&gt;10,VALUE(LEFT($E3468,2)),"0"&amp;VALUE(LEFT($E3468,2))),Sheet1!$E:$E,Sheet1!$F:$F)&amp;"所在の"&amp;$D3468,IF(OR($B3468=1,$B3468=2),$D3468&amp;$C3468,IF($B3468=3,$D3468&amp;"学校",IF($B3468=6,_xlfn.TEXTBEFORE($D3468,"高専")&amp;$C3468,IF($B3468=8,$C3468&amp;"（"&amp;$D3468&amp;"）",IF($B3468=9,$D3468,""))))))</f>
        <v>名城大学附属高等学校</v>
      </c>
    </row>
    <row r="3469" spans="1:8">
      <c r="A3469" s="4">
        <v>7</v>
      </c>
      <c r="B3469" s="7">
        <v>1</v>
      </c>
      <c r="C3469" s="7" t="str">
        <f t="shared" si="108"/>
        <v>高等学校</v>
      </c>
      <c r="D3469" s="7" t="s">
        <v>4915</v>
      </c>
      <c r="E3469" s="8" t="s">
        <v>4916</v>
      </c>
      <c r="F3469" s="4" t="str">
        <f>IFERROR(IF(VALUE(LEFT($E3469,5))&gt;50000,"",_xlfn.XLOOKUP(IF(VALUE(LEFT($E3469,2))&gt;9,VALUE(LEFT($E3469,2)),"0"&amp;VALUE(LEFT($E3469,2))),Sheet1!$E:$E,Sheet1!$F:$F)),"")</f>
        <v>愛知県</v>
      </c>
      <c r="G3469" s="4" t="str">
        <f t="shared" si="109"/>
        <v>私立</v>
      </c>
      <c r="H3469" s="7" t="str">
        <f>IF($D3469="上記以外の高等学校等",_xlfn.XLOOKUP(IF(VALUE(LEFT($E3469,2))&gt;10,VALUE(LEFT($E3469,2)),"0"&amp;VALUE(LEFT($E3469,2))),Sheet1!$E:$E,Sheet1!$F:$F)&amp;"所在の"&amp;$D3469,IF(OR($B3469=1,$B3469=2),$D3469&amp;$C3469,IF($B3469=3,$D3469&amp;"学校",IF($B3469=6,_xlfn.TEXTBEFORE($D3469,"高専")&amp;$C3469,IF($B3469=8,$C3469&amp;"（"&amp;$D3469&amp;"）",IF($B3469=9,$D3469,""))))))</f>
        <v>菊華高等学校</v>
      </c>
    </row>
    <row r="3470" spans="1:8">
      <c r="A3470" s="4">
        <v>7</v>
      </c>
      <c r="B3470" s="7">
        <v>1</v>
      </c>
      <c r="C3470" s="7" t="str">
        <f t="shared" si="108"/>
        <v>高等学校</v>
      </c>
      <c r="D3470" s="7" t="s">
        <v>4913</v>
      </c>
      <c r="E3470" s="8" t="s">
        <v>4914</v>
      </c>
      <c r="F3470" s="4" t="str">
        <f>IFERROR(IF(VALUE(LEFT($E3470,5))&gt;50000,"",_xlfn.XLOOKUP(IF(VALUE(LEFT($E3470,2))&gt;9,VALUE(LEFT($E3470,2)),"0"&amp;VALUE(LEFT($E3470,2))),Sheet1!$E:$E,Sheet1!$F:$F)),"")</f>
        <v>愛知県</v>
      </c>
      <c r="G3470" s="4" t="str">
        <f t="shared" si="109"/>
        <v>私立</v>
      </c>
      <c r="H3470" s="7" t="str">
        <f>IF($D3470="上記以外の高等学校等",_xlfn.XLOOKUP(IF(VALUE(LEFT($E3470,2))&gt;10,VALUE(LEFT($E3470,2)),"0"&amp;VALUE(LEFT($E3470,2))),Sheet1!$E:$E,Sheet1!$F:$F)&amp;"所在の"&amp;$D3470,IF(OR($B3470=1,$B3470=2),$D3470&amp;$C3470,IF($B3470=3,$D3470&amp;"学校",IF($B3470=6,_xlfn.TEXTBEFORE($D3470,"高専")&amp;$C3470,IF($B3470=8,$C3470&amp;"（"&amp;$D3470&amp;"）",IF($B3470=9,$D3470,""))))))</f>
        <v>修文学院高等学校</v>
      </c>
    </row>
    <row r="3471" spans="1:8">
      <c r="A3471" s="4">
        <v>7</v>
      </c>
      <c r="B3471" s="7">
        <v>1</v>
      </c>
      <c r="C3471" s="7" t="str">
        <f t="shared" si="108"/>
        <v>高等学校</v>
      </c>
      <c r="D3471" s="7" t="s">
        <v>4911</v>
      </c>
      <c r="E3471" s="8" t="s">
        <v>4912</v>
      </c>
      <c r="F3471" s="4" t="str">
        <f>IFERROR(IF(VALUE(LEFT($E3471,5))&gt;50000,"",_xlfn.XLOOKUP(IF(VALUE(LEFT($E3471,2))&gt;9,VALUE(LEFT($E3471,2)),"0"&amp;VALUE(LEFT($E3471,2))),Sheet1!$E:$E,Sheet1!$F:$F)),"")</f>
        <v>愛知県</v>
      </c>
      <c r="G3471" s="4" t="str">
        <f t="shared" si="109"/>
        <v>私立</v>
      </c>
      <c r="H3471" s="7" t="str">
        <f>IF($D3471="上記以外の高等学校等",_xlfn.XLOOKUP(IF(VALUE(LEFT($E3471,2))&gt;10,VALUE(LEFT($E3471,2)),"0"&amp;VALUE(LEFT($E3471,2))),Sheet1!$E:$E,Sheet1!$F:$F)&amp;"所在の"&amp;$D3471,IF(OR($B3471=1,$B3471=2),$D3471&amp;$C3471,IF($B3471=3,$D3471&amp;"学校",IF($B3471=6,_xlfn.TEXTBEFORE($D3471,"高専")&amp;$C3471,IF($B3471=8,$C3471&amp;"（"&amp;$D3471&amp;"）",IF($B3471=9,$D3471,""))))))</f>
        <v>愛知啓成高等学校</v>
      </c>
    </row>
    <row r="3472" spans="1:8">
      <c r="A3472" s="4">
        <v>7</v>
      </c>
      <c r="B3472" s="7">
        <v>1</v>
      </c>
      <c r="C3472" s="7" t="str">
        <f t="shared" si="108"/>
        <v>高等学校</v>
      </c>
      <c r="D3472" s="7" t="s">
        <v>4909</v>
      </c>
      <c r="E3472" s="8" t="s">
        <v>4910</v>
      </c>
      <c r="F3472" s="4" t="str">
        <f>IFERROR(IF(VALUE(LEFT($E3472,5))&gt;50000,"",_xlfn.XLOOKUP(IF(VALUE(LEFT($E3472,2))&gt;9,VALUE(LEFT($E3472,2)),"0"&amp;VALUE(LEFT($E3472,2))),Sheet1!$E:$E,Sheet1!$F:$F)),"")</f>
        <v>愛知県</v>
      </c>
      <c r="G3472" s="4" t="str">
        <f t="shared" si="109"/>
        <v>私立</v>
      </c>
      <c r="H3472" s="7" t="str">
        <f>IF($D3472="上記以外の高等学校等",_xlfn.XLOOKUP(IF(VALUE(LEFT($E3472,2))&gt;10,VALUE(LEFT($E3472,2)),"0"&amp;VALUE(LEFT($E3472,2))),Sheet1!$E:$E,Sheet1!$F:$F)&amp;"所在の"&amp;$D3472,IF(OR($B3472=1,$B3472=2),$D3472&amp;$C3472,IF($B3472=3,$D3472&amp;"学校",IF($B3472=6,_xlfn.TEXTBEFORE($D3472,"高専")&amp;$C3472,IF($B3472=8,$C3472&amp;"（"&amp;$D3472&amp;"）",IF($B3472=9,$D3472,""))))))</f>
        <v>聖カピタニオ女子高等学校</v>
      </c>
    </row>
    <row r="3473" spans="1:8">
      <c r="A3473" s="4">
        <v>7</v>
      </c>
      <c r="B3473" s="7">
        <v>1</v>
      </c>
      <c r="C3473" s="7" t="str">
        <f t="shared" si="108"/>
        <v>高等学校</v>
      </c>
      <c r="D3473" s="7" t="s">
        <v>4907</v>
      </c>
      <c r="E3473" s="8" t="s">
        <v>4908</v>
      </c>
      <c r="F3473" s="4" t="str">
        <f>IFERROR(IF(VALUE(LEFT($E3473,5))&gt;50000,"",_xlfn.XLOOKUP(IF(VALUE(LEFT($E3473,2))&gt;9,VALUE(LEFT($E3473,2)),"0"&amp;VALUE(LEFT($E3473,2))),Sheet1!$E:$E,Sheet1!$F:$F)),"")</f>
        <v>愛知県</v>
      </c>
      <c r="G3473" s="4" t="str">
        <f t="shared" si="109"/>
        <v>私立</v>
      </c>
      <c r="H3473" s="7" t="str">
        <f>IF($D3473="上記以外の高等学校等",_xlfn.XLOOKUP(IF(VALUE(LEFT($E3473,2))&gt;10,VALUE(LEFT($E3473,2)),"0"&amp;VALUE(LEFT($E3473,2))),Sheet1!$E:$E,Sheet1!$F:$F)&amp;"所在の"&amp;$D3473,IF(OR($B3473=1,$B3473=2),$D3473&amp;$C3473,IF($B3473=3,$D3473&amp;"学校",IF($B3473=6,_xlfn.TEXTBEFORE($D3473,"高専")&amp;$C3473,IF($B3473=8,$C3473&amp;"（"&amp;$D3473&amp;"）",IF($B3473=9,$D3473,""))))))</f>
        <v>星城高等学校</v>
      </c>
    </row>
    <row r="3474" spans="1:8">
      <c r="A3474" s="4">
        <v>7</v>
      </c>
      <c r="B3474" s="7">
        <v>1</v>
      </c>
      <c r="C3474" s="7" t="str">
        <f t="shared" si="108"/>
        <v>高等学校</v>
      </c>
      <c r="D3474" s="7" t="s">
        <v>4905</v>
      </c>
      <c r="E3474" s="8" t="s">
        <v>4906</v>
      </c>
      <c r="F3474" s="4" t="str">
        <f>IFERROR(IF(VALUE(LEFT($E3474,5))&gt;50000,"",_xlfn.XLOOKUP(IF(VALUE(LEFT($E3474,2))&gt;9,VALUE(LEFT($E3474,2)),"0"&amp;VALUE(LEFT($E3474,2))),Sheet1!$E:$E,Sheet1!$F:$F)),"")</f>
        <v>愛知県</v>
      </c>
      <c r="G3474" s="4" t="str">
        <f t="shared" si="109"/>
        <v>私立</v>
      </c>
      <c r="H3474" s="7" t="str">
        <f>IF($D3474="上記以外の高等学校等",_xlfn.XLOOKUP(IF(VALUE(LEFT($E3474,2))&gt;10,VALUE(LEFT($E3474,2)),"0"&amp;VALUE(LEFT($E3474,2))),Sheet1!$E:$E,Sheet1!$F:$F)&amp;"所在の"&amp;$D3474,IF(OR($B3474=1,$B3474=2),$D3474&amp;$C3474,IF($B3474=3,$D3474&amp;"学校",IF($B3474=6,_xlfn.TEXTBEFORE($D3474,"高専")&amp;$C3474,IF($B3474=8,$C3474&amp;"（"&amp;$D3474&amp;"）",IF($B3474=9,$D3474,""))))))</f>
        <v>聖霊高等学校</v>
      </c>
    </row>
    <row r="3475" spans="1:8">
      <c r="A3475" s="4">
        <v>7</v>
      </c>
      <c r="B3475" s="7">
        <v>1</v>
      </c>
      <c r="C3475" s="7" t="str">
        <f t="shared" si="108"/>
        <v>高等学校</v>
      </c>
      <c r="D3475" s="7" t="s">
        <v>4903</v>
      </c>
      <c r="E3475" s="8" t="s">
        <v>4904</v>
      </c>
      <c r="F3475" s="4" t="str">
        <f>IFERROR(IF(VALUE(LEFT($E3475,5))&gt;50000,"",_xlfn.XLOOKUP(IF(VALUE(LEFT($E3475,2))&gt;9,VALUE(LEFT($E3475,2)),"0"&amp;VALUE(LEFT($E3475,2))),Sheet1!$E:$E,Sheet1!$F:$F)),"")</f>
        <v>愛知県</v>
      </c>
      <c r="G3475" s="4" t="str">
        <f t="shared" si="109"/>
        <v>私立</v>
      </c>
      <c r="H3475" s="7" t="str">
        <f>IF($D3475="上記以外の高等学校等",_xlfn.XLOOKUP(IF(VALUE(LEFT($E3475,2))&gt;10,VALUE(LEFT($E3475,2)),"0"&amp;VALUE(LEFT($E3475,2))),Sheet1!$E:$E,Sheet1!$F:$F)&amp;"所在の"&amp;$D3475,IF(OR($B3475=1,$B3475=2),$D3475&amp;$C3475,IF($B3475=3,$D3475&amp;"学校",IF($B3475=6,_xlfn.TEXTBEFORE($D3475,"高専")&amp;$C3475,IF($B3475=8,$C3475&amp;"（"&amp;$D3475&amp;"）",IF($B3475=9,$D3475,""))))))</f>
        <v>滝高等学校</v>
      </c>
    </row>
    <row r="3476" spans="1:8">
      <c r="A3476" s="4">
        <v>7</v>
      </c>
      <c r="B3476" s="7">
        <v>1</v>
      </c>
      <c r="C3476" s="7" t="str">
        <f t="shared" si="108"/>
        <v>高等学校</v>
      </c>
      <c r="D3476" s="7" t="s">
        <v>4901</v>
      </c>
      <c r="E3476" s="8" t="s">
        <v>4902</v>
      </c>
      <c r="F3476" s="4" t="str">
        <f>IFERROR(IF(VALUE(LEFT($E3476,5))&gt;50000,"",_xlfn.XLOOKUP(IF(VALUE(LEFT($E3476,2))&gt;9,VALUE(LEFT($E3476,2)),"0"&amp;VALUE(LEFT($E3476,2))),Sheet1!$E:$E,Sheet1!$F:$F)),"")</f>
        <v>愛知県</v>
      </c>
      <c r="G3476" s="4" t="str">
        <f t="shared" si="109"/>
        <v>私立</v>
      </c>
      <c r="H3476" s="7" t="str">
        <f>IF($D3476="上記以外の高等学校等",_xlfn.XLOOKUP(IF(VALUE(LEFT($E3476,2))&gt;10,VALUE(LEFT($E3476,2)),"0"&amp;VALUE(LEFT($E3476,2))),Sheet1!$E:$E,Sheet1!$F:$F)&amp;"所在の"&amp;$D3476,IF(OR($B3476=1,$B3476=2),$D3476&amp;$C3476,IF($B3476=3,$D3476&amp;"学校",IF($B3476=6,_xlfn.TEXTBEFORE($D3476,"高専")&amp;$C3476,IF($B3476=8,$C3476&amp;"（"&amp;$D3476&amp;"）",IF($B3476=9,$D3476,""))))))</f>
        <v>中部大学春日丘高等学校</v>
      </c>
    </row>
    <row r="3477" spans="1:8">
      <c r="A3477" s="4">
        <v>7</v>
      </c>
      <c r="B3477" s="7">
        <v>1</v>
      </c>
      <c r="C3477" s="7" t="str">
        <f t="shared" si="108"/>
        <v>高等学校</v>
      </c>
      <c r="D3477" s="7" t="s">
        <v>4899</v>
      </c>
      <c r="E3477" s="8" t="s">
        <v>4900</v>
      </c>
      <c r="F3477" s="4" t="str">
        <f>IFERROR(IF(VALUE(LEFT($E3477,5))&gt;50000,"",_xlfn.XLOOKUP(IF(VALUE(LEFT($E3477,2))&gt;9,VALUE(LEFT($E3477,2)),"0"&amp;VALUE(LEFT($E3477,2))),Sheet1!$E:$E,Sheet1!$F:$F)),"")</f>
        <v>愛知県</v>
      </c>
      <c r="G3477" s="4" t="str">
        <f t="shared" si="109"/>
        <v>私立</v>
      </c>
      <c r="H3477" s="7" t="str">
        <f>IF($D3477="上記以外の高等学校等",_xlfn.XLOOKUP(IF(VALUE(LEFT($E3477,2))&gt;10,VALUE(LEFT($E3477,2)),"0"&amp;VALUE(LEFT($E3477,2))),Sheet1!$E:$E,Sheet1!$F:$F)&amp;"所在の"&amp;$D3477,IF(OR($B3477=1,$B3477=2),$D3477&amp;$C3477,IF($B3477=3,$D3477&amp;"学校",IF($B3477=6,_xlfn.TEXTBEFORE($D3477,"高専")&amp;$C3477,IF($B3477=8,$C3477&amp;"（"&amp;$D3477&amp;"）",IF($B3477=9,$D3477,""))))))</f>
        <v>清林館高等学校</v>
      </c>
    </row>
    <row r="3478" spans="1:8">
      <c r="A3478" s="4">
        <v>7</v>
      </c>
      <c r="B3478" s="7">
        <v>1</v>
      </c>
      <c r="C3478" s="7" t="str">
        <f t="shared" si="108"/>
        <v>高等学校</v>
      </c>
      <c r="D3478" s="7" t="s">
        <v>4897</v>
      </c>
      <c r="E3478" s="8" t="s">
        <v>4898</v>
      </c>
      <c r="F3478" s="4" t="str">
        <f>IFERROR(IF(VALUE(LEFT($E3478,5))&gt;50000,"",_xlfn.XLOOKUP(IF(VALUE(LEFT($E3478,2))&gt;9,VALUE(LEFT($E3478,2)),"0"&amp;VALUE(LEFT($E3478,2))),Sheet1!$E:$E,Sheet1!$F:$F)),"")</f>
        <v>愛知県</v>
      </c>
      <c r="G3478" s="4" t="str">
        <f t="shared" si="109"/>
        <v>私立</v>
      </c>
      <c r="H3478" s="7" t="str">
        <f>IF($D3478="上記以外の高等学校等",_xlfn.XLOOKUP(IF(VALUE(LEFT($E3478,2))&gt;10,VALUE(LEFT($E3478,2)),"0"&amp;VALUE(LEFT($E3478,2))),Sheet1!$E:$E,Sheet1!$F:$F)&amp;"所在の"&amp;$D3478,IF(OR($B3478=1,$B3478=2),$D3478&amp;$C3478,IF($B3478=3,$D3478&amp;"学校",IF($B3478=6,_xlfn.TEXTBEFORE($D3478,"高専")&amp;$C3478,IF($B3478=8,$C3478&amp;"（"&amp;$D3478&amp;"）",IF($B3478=9,$D3478,""))))))</f>
        <v>愛知黎明高等学校</v>
      </c>
    </row>
    <row r="3479" spans="1:8">
      <c r="A3479" s="4">
        <v>7</v>
      </c>
      <c r="B3479" s="7">
        <v>1</v>
      </c>
      <c r="C3479" s="7" t="str">
        <f t="shared" si="108"/>
        <v>高等学校</v>
      </c>
      <c r="D3479" s="7" t="s">
        <v>4895</v>
      </c>
      <c r="E3479" s="8" t="s">
        <v>4896</v>
      </c>
      <c r="F3479" s="4" t="str">
        <f>IFERROR(IF(VALUE(LEFT($E3479,5))&gt;50000,"",_xlfn.XLOOKUP(IF(VALUE(LEFT($E3479,2))&gt;9,VALUE(LEFT($E3479,2)),"0"&amp;VALUE(LEFT($E3479,2))),Sheet1!$E:$E,Sheet1!$F:$F)),"")</f>
        <v>愛知県</v>
      </c>
      <c r="G3479" s="4" t="str">
        <f t="shared" si="109"/>
        <v>私立</v>
      </c>
      <c r="H3479" s="7" t="str">
        <f>IF($D3479="上記以外の高等学校等",_xlfn.XLOOKUP(IF(VALUE(LEFT($E3479,2))&gt;10,VALUE(LEFT($E3479,2)),"0"&amp;VALUE(LEFT($E3479,2))),Sheet1!$E:$E,Sheet1!$F:$F)&amp;"所在の"&amp;$D3479,IF(OR($B3479=1,$B3479=2),$D3479&amp;$C3479,IF($B3479=3,$D3479&amp;"学校",IF($B3479=6,_xlfn.TEXTBEFORE($D3479,"高専")&amp;$C3479,IF($B3479=8,$C3479&amp;"（"&amp;$D3479&amp;"）",IF($B3479=9,$D3479,""))))))</f>
        <v>誠信高等学校</v>
      </c>
    </row>
    <row r="3480" spans="1:8">
      <c r="A3480" s="4">
        <v>7</v>
      </c>
      <c r="B3480" s="7">
        <v>1</v>
      </c>
      <c r="C3480" s="7" t="str">
        <f t="shared" si="108"/>
        <v>高等学校</v>
      </c>
      <c r="D3480" s="7" t="s">
        <v>4893</v>
      </c>
      <c r="E3480" s="8" t="s">
        <v>4894</v>
      </c>
      <c r="F3480" s="4" t="str">
        <f>IFERROR(IF(VALUE(LEFT($E3480,5))&gt;50000,"",_xlfn.XLOOKUP(IF(VALUE(LEFT($E3480,2))&gt;9,VALUE(LEFT($E3480,2)),"0"&amp;VALUE(LEFT($E3480,2))),Sheet1!$E:$E,Sheet1!$F:$F)),"")</f>
        <v>愛知県</v>
      </c>
      <c r="G3480" s="4" t="str">
        <f t="shared" si="109"/>
        <v>私立</v>
      </c>
      <c r="H3480" s="7" t="str">
        <f>IF($D3480="上記以外の高等学校等",_xlfn.XLOOKUP(IF(VALUE(LEFT($E3480,2))&gt;10,VALUE(LEFT($E3480,2)),"0"&amp;VALUE(LEFT($E3480,2))),Sheet1!$E:$E,Sheet1!$F:$F)&amp;"所在の"&amp;$D3480,IF(OR($B3480=1,$B3480=2),$D3480&amp;$C3480,IF($B3480=3,$D3480&amp;"学校",IF($B3480=6,_xlfn.TEXTBEFORE($D3480,"高専")&amp;$C3480,IF($B3480=8,$C3480&amp;"（"&amp;$D3480&amp;"）",IF($B3480=9,$D3480,""))))))</f>
        <v>安城学園高等学校</v>
      </c>
    </row>
    <row r="3481" spans="1:8">
      <c r="A3481" s="4">
        <v>7</v>
      </c>
      <c r="B3481" s="7">
        <v>1</v>
      </c>
      <c r="C3481" s="7" t="str">
        <f t="shared" si="108"/>
        <v>高等学校</v>
      </c>
      <c r="D3481" s="7" t="s">
        <v>4891</v>
      </c>
      <c r="E3481" s="8" t="s">
        <v>4892</v>
      </c>
      <c r="F3481" s="4" t="str">
        <f>IFERROR(IF(VALUE(LEFT($E3481,5))&gt;50000,"",_xlfn.XLOOKUP(IF(VALUE(LEFT($E3481,2))&gt;9,VALUE(LEFT($E3481,2)),"0"&amp;VALUE(LEFT($E3481,2))),Sheet1!$E:$E,Sheet1!$F:$F)),"")</f>
        <v>愛知県</v>
      </c>
      <c r="G3481" s="4" t="str">
        <f t="shared" si="109"/>
        <v>私立</v>
      </c>
      <c r="H3481" s="7" t="str">
        <f>IF($D3481="上記以外の高等学校等",_xlfn.XLOOKUP(IF(VALUE(LEFT($E3481,2))&gt;10,VALUE(LEFT($E3481,2)),"0"&amp;VALUE(LEFT($E3481,2))),Sheet1!$E:$E,Sheet1!$F:$F)&amp;"所在の"&amp;$D3481,IF(OR($B3481=1,$B3481=2),$D3481&amp;$C3481,IF($B3481=3,$D3481&amp;"学校",IF($B3481=6,_xlfn.TEXTBEFORE($D3481,"高専")&amp;$C3481,IF($B3481=8,$C3481&amp;"（"&amp;$D3481&amp;"）",IF($B3481=9,$D3481,""))))))</f>
        <v>岡崎城西高等学校</v>
      </c>
    </row>
    <row r="3482" spans="1:8">
      <c r="A3482" s="4">
        <v>7</v>
      </c>
      <c r="B3482" s="7">
        <v>1</v>
      </c>
      <c r="C3482" s="7" t="str">
        <f t="shared" si="108"/>
        <v>高等学校</v>
      </c>
      <c r="D3482" s="7" t="s">
        <v>4889</v>
      </c>
      <c r="E3482" s="8" t="s">
        <v>4890</v>
      </c>
      <c r="F3482" s="4" t="str">
        <f>IFERROR(IF(VALUE(LEFT($E3482,5))&gt;50000,"",_xlfn.XLOOKUP(IF(VALUE(LEFT($E3482,2))&gt;9,VALUE(LEFT($E3482,2)),"0"&amp;VALUE(LEFT($E3482,2))),Sheet1!$E:$E,Sheet1!$F:$F)),"")</f>
        <v>愛知県</v>
      </c>
      <c r="G3482" s="4" t="str">
        <f t="shared" si="109"/>
        <v>私立</v>
      </c>
      <c r="H3482" s="7" t="str">
        <f>IF($D3482="上記以外の高等学校等",_xlfn.XLOOKUP(IF(VALUE(LEFT($E3482,2))&gt;10,VALUE(LEFT($E3482,2)),"0"&amp;VALUE(LEFT($E3482,2))),Sheet1!$E:$E,Sheet1!$F:$F)&amp;"所在の"&amp;$D3482,IF(OR($B3482=1,$B3482=2),$D3482&amp;$C3482,IF($B3482=3,$D3482&amp;"学校",IF($B3482=6,_xlfn.TEXTBEFORE($D3482,"高専")&amp;$C3482,IF($B3482=8,$C3482&amp;"（"&amp;$D3482&amp;"）",IF($B3482=9,$D3482,""))))))</f>
        <v>人間環境大学附属岡崎高等学校</v>
      </c>
    </row>
    <row r="3483" spans="1:8">
      <c r="A3483" s="4">
        <v>7</v>
      </c>
      <c r="B3483" s="7">
        <v>1</v>
      </c>
      <c r="C3483" s="7" t="str">
        <f t="shared" si="108"/>
        <v>高等学校</v>
      </c>
      <c r="D3483" s="7" t="s">
        <v>4699</v>
      </c>
      <c r="E3483" s="8" t="s">
        <v>4888</v>
      </c>
      <c r="F3483" s="4" t="str">
        <f>IFERROR(IF(VALUE(LEFT($E3483,5))&gt;50000,"",_xlfn.XLOOKUP(IF(VALUE(LEFT($E3483,2))&gt;9,VALUE(LEFT($E3483,2)),"0"&amp;VALUE(LEFT($E3483,2))),Sheet1!$E:$E,Sheet1!$F:$F)),"")</f>
        <v>愛知県</v>
      </c>
      <c r="G3483" s="4" t="str">
        <f t="shared" si="109"/>
        <v>私立</v>
      </c>
      <c r="H3483" s="7" t="str">
        <f>IF($D3483="上記以外の高等学校等",_xlfn.XLOOKUP(IF(VALUE(LEFT($E3483,2))&gt;10,VALUE(LEFT($E3483,2)),"0"&amp;VALUE(LEFT($E3483,2))),Sheet1!$E:$E,Sheet1!$F:$F)&amp;"所在の"&amp;$D3483,IF(OR($B3483=1,$B3483=2),$D3483&amp;$C3483,IF($B3483=3,$D3483&amp;"学校",IF($B3483=6,_xlfn.TEXTBEFORE($D3483,"高専")&amp;$C3483,IF($B3483=8,$C3483&amp;"（"&amp;$D3483&amp;"）",IF($B3483=9,$D3483,""))))))</f>
        <v>桜丘高等学校</v>
      </c>
    </row>
    <row r="3484" spans="1:8">
      <c r="A3484" s="4">
        <v>7</v>
      </c>
      <c r="B3484" s="7">
        <v>1</v>
      </c>
      <c r="C3484" s="7" t="str">
        <f t="shared" si="108"/>
        <v>高等学校</v>
      </c>
      <c r="D3484" s="7" t="s">
        <v>4886</v>
      </c>
      <c r="E3484" s="8" t="s">
        <v>4887</v>
      </c>
      <c r="F3484" s="4" t="str">
        <f>IFERROR(IF(VALUE(LEFT($E3484,5))&gt;50000,"",_xlfn.XLOOKUP(IF(VALUE(LEFT($E3484,2))&gt;9,VALUE(LEFT($E3484,2)),"0"&amp;VALUE(LEFT($E3484,2))),Sheet1!$E:$E,Sheet1!$F:$F)),"")</f>
        <v>愛知県</v>
      </c>
      <c r="G3484" s="4" t="str">
        <f t="shared" si="109"/>
        <v>私立</v>
      </c>
      <c r="H3484" s="7" t="str">
        <f>IF($D3484="上記以外の高等学校等",_xlfn.XLOOKUP(IF(VALUE(LEFT($E3484,2))&gt;10,VALUE(LEFT($E3484,2)),"0"&amp;VALUE(LEFT($E3484,2))),Sheet1!$E:$E,Sheet1!$F:$F)&amp;"所在の"&amp;$D3484,IF(OR($B3484=1,$B3484=2),$D3484&amp;$C3484,IF($B3484=3,$D3484&amp;"学校",IF($B3484=6,_xlfn.TEXTBEFORE($D3484,"高専")&amp;$C3484,IF($B3484=8,$C3484&amp;"（"&amp;$D3484&amp;"）",IF($B3484=9,$D3484,""))))))</f>
        <v>杜若高等学校</v>
      </c>
    </row>
    <row r="3485" spans="1:8">
      <c r="A3485" s="4">
        <v>7</v>
      </c>
      <c r="B3485" s="7">
        <v>1</v>
      </c>
      <c r="C3485" s="7" t="str">
        <f t="shared" si="108"/>
        <v>高等学校</v>
      </c>
      <c r="D3485" s="7" t="s">
        <v>4884</v>
      </c>
      <c r="E3485" s="8" t="s">
        <v>4885</v>
      </c>
      <c r="F3485" s="4" t="str">
        <f>IFERROR(IF(VALUE(LEFT($E3485,5))&gt;50000,"",_xlfn.XLOOKUP(IF(VALUE(LEFT($E3485,2))&gt;9,VALUE(LEFT($E3485,2)),"0"&amp;VALUE(LEFT($E3485,2))),Sheet1!$E:$E,Sheet1!$F:$F)),"")</f>
        <v>愛知県</v>
      </c>
      <c r="G3485" s="4" t="str">
        <f t="shared" si="109"/>
        <v>私立</v>
      </c>
      <c r="H3485" s="7" t="str">
        <f>IF($D3485="上記以外の高等学校等",_xlfn.XLOOKUP(IF(VALUE(LEFT($E3485,2))&gt;10,VALUE(LEFT($E3485,2)),"0"&amp;VALUE(LEFT($E3485,2))),Sheet1!$E:$E,Sheet1!$F:$F)&amp;"所在の"&amp;$D3485,IF(OR($B3485=1,$B3485=2),$D3485&amp;$C3485,IF($B3485=3,$D3485&amp;"学校",IF($B3485=6,_xlfn.TEXTBEFORE($D3485,"高専")&amp;$C3485,IF($B3485=8,$C3485&amp;"（"&amp;$D3485&amp;"）",IF($B3485=9,$D3485,""))))))</f>
        <v>豊川高等学校</v>
      </c>
    </row>
    <row r="3486" spans="1:8">
      <c r="A3486" s="4">
        <v>7</v>
      </c>
      <c r="B3486" s="7">
        <v>1</v>
      </c>
      <c r="C3486" s="7" t="str">
        <f t="shared" si="108"/>
        <v>高等学校</v>
      </c>
      <c r="D3486" s="7" t="s">
        <v>4882</v>
      </c>
      <c r="E3486" s="8" t="s">
        <v>4883</v>
      </c>
      <c r="F3486" s="4" t="str">
        <f>IFERROR(IF(VALUE(LEFT($E3486,5))&gt;50000,"",_xlfn.XLOOKUP(IF(VALUE(LEFT($E3486,2))&gt;9,VALUE(LEFT($E3486,2)),"0"&amp;VALUE(LEFT($E3486,2))),Sheet1!$E:$E,Sheet1!$F:$F)),"")</f>
        <v>愛知県</v>
      </c>
      <c r="G3486" s="4" t="str">
        <f t="shared" si="109"/>
        <v>私立</v>
      </c>
      <c r="H3486" s="7" t="str">
        <f>IF($D3486="上記以外の高等学校等",_xlfn.XLOOKUP(IF(VALUE(LEFT($E3486,2))&gt;10,VALUE(LEFT($E3486,2)),"0"&amp;VALUE(LEFT($E3486,2))),Sheet1!$E:$E,Sheet1!$F:$F)&amp;"所在の"&amp;$D3486,IF(OR($B3486=1,$B3486=2),$D3486&amp;$C3486,IF($B3486=3,$D3486&amp;"学校",IF($B3486=6,_xlfn.TEXTBEFORE($D3486,"高専")&amp;$C3486,IF($B3486=8,$C3486&amp;"（"&amp;$D3486&amp;"）",IF($B3486=9,$D3486,""))))))</f>
        <v>豊橋中央高等学校</v>
      </c>
    </row>
    <row r="3487" spans="1:8">
      <c r="A3487" s="4">
        <v>7</v>
      </c>
      <c r="B3487" s="7">
        <v>1</v>
      </c>
      <c r="C3487" s="7" t="str">
        <f t="shared" si="108"/>
        <v>高等学校</v>
      </c>
      <c r="D3487" s="7" t="s">
        <v>4880</v>
      </c>
      <c r="E3487" s="8" t="s">
        <v>4881</v>
      </c>
      <c r="F3487" s="4" t="str">
        <f>IFERROR(IF(VALUE(LEFT($E3487,5))&gt;50000,"",_xlfn.XLOOKUP(IF(VALUE(LEFT($E3487,2))&gt;9,VALUE(LEFT($E3487,2)),"0"&amp;VALUE(LEFT($E3487,2))),Sheet1!$E:$E,Sheet1!$F:$F)),"")</f>
        <v>愛知県</v>
      </c>
      <c r="G3487" s="4" t="str">
        <f t="shared" si="109"/>
        <v>私立</v>
      </c>
      <c r="H3487" s="7" t="str">
        <f>IF($D3487="上記以外の高等学校等",_xlfn.XLOOKUP(IF(VALUE(LEFT($E3487,2))&gt;10,VALUE(LEFT($E3487,2)),"0"&amp;VALUE(LEFT($E3487,2))),Sheet1!$E:$E,Sheet1!$F:$F)&amp;"所在の"&amp;$D3487,IF(OR($B3487=1,$B3487=2),$D3487&amp;$C3487,IF($B3487=3,$D3487&amp;"学校",IF($B3487=6,_xlfn.TEXTBEFORE($D3487,"高専")&amp;$C3487,IF($B3487=8,$C3487&amp;"（"&amp;$D3487&amp;"）",IF($B3487=9,$D3487,""))))))</f>
        <v>光ケ丘女子高等学校</v>
      </c>
    </row>
    <row r="3488" spans="1:8">
      <c r="A3488" s="4">
        <v>7</v>
      </c>
      <c r="B3488" s="7">
        <v>1</v>
      </c>
      <c r="C3488" s="7" t="str">
        <f t="shared" si="108"/>
        <v>高等学校</v>
      </c>
      <c r="D3488" s="7" t="s">
        <v>4878</v>
      </c>
      <c r="E3488" s="8" t="s">
        <v>4879</v>
      </c>
      <c r="F3488" s="4" t="str">
        <f>IFERROR(IF(VALUE(LEFT($E3488,5))&gt;50000,"",_xlfn.XLOOKUP(IF(VALUE(LEFT($E3488,2))&gt;9,VALUE(LEFT($E3488,2)),"0"&amp;VALUE(LEFT($E3488,2))),Sheet1!$E:$E,Sheet1!$F:$F)),"")</f>
        <v>愛知県</v>
      </c>
      <c r="G3488" s="4" t="str">
        <f t="shared" si="109"/>
        <v>私立</v>
      </c>
      <c r="H3488" s="7" t="str">
        <f>IF($D3488="上記以外の高等学校等",_xlfn.XLOOKUP(IF(VALUE(LEFT($E3488,2))&gt;10,VALUE(LEFT($E3488,2)),"0"&amp;VALUE(LEFT($E3488,2))),Sheet1!$E:$E,Sheet1!$F:$F)&amp;"所在の"&amp;$D3488,IF(OR($B3488=1,$B3488=2),$D3488&amp;$C3488,IF($B3488=3,$D3488&amp;"学校",IF($B3488=6,_xlfn.TEXTBEFORE($D3488,"高専")&amp;$C3488,IF($B3488=8,$C3488&amp;"（"&amp;$D3488&amp;"）",IF($B3488=9,$D3488,""))))))</f>
        <v>藤ノ花女子高等学校</v>
      </c>
    </row>
    <row r="3489" spans="1:8">
      <c r="A3489" s="4">
        <v>7</v>
      </c>
      <c r="B3489" s="7">
        <v>1</v>
      </c>
      <c r="C3489" s="7" t="str">
        <f t="shared" si="108"/>
        <v>高等学校</v>
      </c>
      <c r="D3489" s="7" t="s">
        <v>4876</v>
      </c>
      <c r="E3489" s="8" t="s">
        <v>4877</v>
      </c>
      <c r="F3489" s="4" t="str">
        <f>IFERROR(IF(VALUE(LEFT($E3489,5))&gt;50000,"",_xlfn.XLOOKUP(IF(VALUE(LEFT($E3489,2))&gt;9,VALUE(LEFT($E3489,2)),"0"&amp;VALUE(LEFT($E3489,2))),Sheet1!$E:$E,Sheet1!$F:$F)),"")</f>
        <v>愛知県</v>
      </c>
      <c r="G3489" s="4" t="str">
        <f t="shared" si="109"/>
        <v>私立</v>
      </c>
      <c r="H3489" s="7" t="str">
        <f>IF($D3489="上記以外の高等学校等",_xlfn.XLOOKUP(IF(VALUE(LEFT($E3489,2))&gt;10,VALUE(LEFT($E3489,2)),"0"&amp;VALUE(LEFT($E3489,2))),Sheet1!$E:$E,Sheet1!$F:$F)&amp;"所在の"&amp;$D3489,IF(OR($B3489=1,$B3489=2),$D3489&amp;$C3489,IF($B3489=3,$D3489&amp;"学校",IF($B3489=6,_xlfn.TEXTBEFORE($D3489,"高専")&amp;$C3489,IF($B3489=8,$C3489&amp;"（"&amp;$D3489&amp;"）",IF($B3489=9,$D3489,""))))))</f>
        <v>愛知産業大学三河高等学校</v>
      </c>
    </row>
    <row r="3490" spans="1:8">
      <c r="A3490" s="4">
        <v>7</v>
      </c>
      <c r="B3490" s="7">
        <v>1</v>
      </c>
      <c r="C3490" s="7" t="str">
        <f t="shared" si="108"/>
        <v>高等学校</v>
      </c>
      <c r="D3490" s="7" t="s">
        <v>4874</v>
      </c>
      <c r="E3490" s="8" t="s">
        <v>4875</v>
      </c>
      <c r="F3490" s="4" t="str">
        <f>IFERROR(IF(VALUE(LEFT($E3490,5))&gt;50000,"",_xlfn.XLOOKUP(IF(VALUE(LEFT($E3490,2))&gt;9,VALUE(LEFT($E3490,2)),"0"&amp;VALUE(LEFT($E3490,2))),Sheet1!$E:$E,Sheet1!$F:$F)),"")</f>
        <v>愛知県</v>
      </c>
      <c r="G3490" s="4" t="str">
        <f t="shared" si="109"/>
        <v>私立</v>
      </c>
      <c r="H3490" s="7" t="str">
        <f>IF($D3490="上記以外の高等学校等",_xlfn.XLOOKUP(IF(VALUE(LEFT($E3490,2))&gt;10,VALUE(LEFT($E3490,2)),"0"&amp;VALUE(LEFT($E3490,2))),Sheet1!$E:$E,Sheet1!$F:$F)&amp;"所在の"&amp;$D3490,IF(OR($B3490=1,$B3490=2),$D3490&amp;$C3490,IF($B3490=3,$D3490&amp;"学校",IF($B3490=6,_xlfn.TEXTBEFORE($D3490,"高専")&amp;$C3490,IF($B3490=8,$C3490&amp;"（"&amp;$D3490&amp;"）",IF($B3490=9,$D3490,""))))))</f>
        <v>誉高等学校</v>
      </c>
    </row>
    <row r="3491" spans="1:8">
      <c r="A3491" s="4">
        <v>7</v>
      </c>
      <c r="B3491" s="7">
        <v>1</v>
      </c>
      <c r="C3491" s="7" t="str">
        <f t="shared" si="108"/>
        <v>高等学校</v>
      </c>
      <c r="D3491" s="7" t="s">
        <v>4872</v>
      </c>
      <c r="E3491" s="8" t="s">
        <v>4873</v>
      </c>
      <c r="F3491" s="4" t="str">
        <f>IFERROR(IF(VALUE(LEFT($E3491,5))&gt;50000,"",_xlfn.XLOOKUP(IF(VALUE(LEFT($E3491,2))&gt;9,VALUE(LEFT($E3491,2)),"0"&amp;VALUE(LEFT($E3491,2))),Sheet1!$E:$E,Sheet1!$F:$F)),"")</f>
        <v>愛知県</v>
      </c>
      <c r="G3491" s="4" t="str">
        <f t="shared" si="109"/>
        <v>私立</v>
      </c>
      <c r="H3491" s="7" t="str">
        <f>IF($D3491="上記以外の高等学校等",_xlfn.XLOOKUP(IF(VALUE(LEFT($E3491,2))&gt;10,VALUE(LEFT($E3491,2)),"0"&amp;VALUE(LEFT($E3491,2))),Sheet1!$E:$E,Sheet1!$F:$F)&amp;"所在の"&amp;$D3491,IF(OR($B3491=1,$B3491=2),$D3491&amp;$C3491,IF($B3491=3,$D3491&amp;"学校",IF($B3491=6,_xlfn.TEXTBEFORE($D3491,"高専")&amp;$C3491,IF($B3491=8,$C3491&amp;"（"&amp;$D3491&amp;"）",IF($B3491=9,$D3491,""))))))</f>
        <v>栄徳高等学校</v>
      </c>
    </row>
    <row r="3492" spans="1:8">
      <c r="A3492" s="4">
        <v>7</v>
      </c>
      <c r="B3492" s="7">
        <v>1</v>
      </c>
      <c r="C3492" s="7" t="str">
        <f t="shared" si="108"/>
        <v>高等学校</v>
      </c>
      <c r="D3492" s="7" t="s">
        <v>4870</v>
      </c>
      <c r="E3492" s="8" t="s">
        <v>4871</v>
      </c>
      <c r="F3492" s="4" t="str">
        <f>IFERROR(IF(VALUE(LEFT($E3492,5))&gt;50000,"",_xlfn.XLOOKUP(IF(VALUE(LEFT($E3492,2))&gt;9,VALUE(LEFT($E3492,2)),"0"&amp;VALUE(LEFT($E3492,2))),Sheet1!$E:$E,Sheet1!$F:$F)),"")</f>
        <v>愛知県</v>
      </c>
      <c r="G3492" s="4" t="str">
        <f t="shared" si="109"/>
        <v>私立</v>
      </c>
      <c r="H3492" s="7" t="str">
        <f>IF($D3492="上記以外の高等学校等",_xlfn.XLOOKUP(IF(VALUE(LEFT($E3492,2))&gt;10,VALUE(LEFT($E3492,2)),"0"&amp;VALUE(LEFT($E3492,2))),Sheet1!$E:$E,Sheet1!$F:$F)&amp;"所在の"&amp;$D3492,IF(OR($B3492=1,$B3492=2),$D3492&amp;$C3492,IF($B3492=3,$D3492&amp;"学校",IF($B3492=6,_xlfn.TEXTBEFORE($D3492,"高専")&amp;$C3492,IF($B3492=8,$C3492&amp;"（"&amp;$D3492&amp;"）",IF($B3492=9,$D3492,""))))))</f>
        <v>豊田大谷高等学校</v>
      </c>
    </row>
    <row r="3493" spans="1:8">
      <c r="A3493" s="4">
        <v>7</v>
      </c>
      <c r="B3493" s="7">
        <v>1</v>
      </c>
      <c r="C3493" s="7" t="str">
        <f t="shared" si="108"/>
        <v>高等学校</v>
      </c>
      <c r="D3493" s="7" t="s">
        <v>4868</v>
      </c>
      <c r="E3493" s="8" t="s">
        <v>4869</v>
      </c>
      <c r="F3493" s="4" t="str">
        <f>IFERROR(IF(VALUE(LEFT($E3493,5))&gt;50000,"",_xlfn.XLOOKUP(IF(VALUE(LEFT($E3493,2))&gt;9,VALUE(LEFT($E3493,2)),"0"&amp;VALUE(LEFT($E3493,2))),Sheet1!$E:$E,Sheet1!$F:$F)),"")</f>
        <v>愛知県</v>
      </c>
      <c r="G3493" s="4" t="str">
        <f t="shared" si="109"/>
        <v>私立</v>
      </c>
      <c r="H3493" s="7" t="str">
        <f>IF($D3493="上記以外の高等学校等",_xlfn.XLOOKUP(IF(VALUE(LEFT($E3493,2))&gt;10,VALUE(LEFT($E3493,2)),"0"&amp;VALUE(LEFT($E3493,2))),Sheet1!$E:$E,Sheet1!$F:$F)&amp;"所在の"&amp;$D3493,IF(OR($B3493=1,$B3493=2),$D3493&amp;$C3493,IF($B3493=3,$D3493&amp;"学校",IF($B3493=6,_xlfn.TEXTBEFORE($D3493,"高専")&amp;$C3493,IF($B3493=8,$C3493&amp;"（"&amp;$D3493&amp;"）",IF($B3493=9,$D3493,""))))))</f>
        <v>大成高等学校</v>
      </c>
    </row>
    <row r="3494" spans="1:8">
      <c r="A3494" s="4">
        <v>7</v>
      </c>
      <c r="B3494" s="7">
        <v>1</v>
      </c>
      <c r="C3494" s="7" t="str">
        <f t="shared" si="108"/>
        <v>高等学校</v>
      </c>
      <c r="D3494" s="7" t="s">
        <v>4866</v>
      </c>
      <c r="E3494" s="8" t="s">
        <v>4867</v>
      </c>
      <c r="F3494" s="4" t="str">
        <f>IFERROR(IF(VALUE(LEFT($E3494,5))&gt;50000,"",_xlfn.XLOOKUP(IF(VALUE(LEFT($E3494,2))&gt;9,VALUE(LEFT($E3494,2)),"0"&amp;VALUE(LEFT($E3494,2))),Sheet1!$E:$E,Sheet1!$F:$F)),"")</f>
        <v>愛知県</v>
      </c>
      <c r="G3494" s="4" t="str">
        <f t="shared" si="109"/>
        <v>私立</v>
      </c>
      <c r="H3494" s="7" t="str">
        <f>IF($D3494="上記以外の高等学校等",_xlfn.XLOOKUP(IF(VALUE(LEFT($E3494,2))&gt;10,VALUE(LEFT($E3494,2)),"0"&amp;VALUE(LEFT($E3494,2))),Sheet1!$E:$E,Sheet1!$F:$F)&amp;"所在の"&amp;$D3494,IF(OR($B3494=1,$B3494=2),$D3494&amp;$C3494,IF($B3494=3,$D3494&amp;"学校",IF($B3494=6,_xlfn.TEXTBEFORE($D3494,"高専")&amp;$C3494,IF($B3494=8,$C3494&amp;"（"&amp;$D3494&amp;"）",IF($B3494=9,$D3494,""))))))</f>
        <v>黄柳野高等学校</v>
      </c>
    </row>
    <row r="3495" spans="1:8">
      <c r="A3495" s="4">
        <v>7</v>
      </c>
      <c r="B3495" s="7">
        <v>2</v>
      </c>
      <c r="C3495" s="7" t="str">
        <f t="shared" si="108"/>
        <v>中等教育学校</v>
      </c>
      <c r="D3495" s="7" t="s">
        <v>4864</v>
      </c>
      <c r="E3495" s="8" t="s">
        <v>4865</v>
      </c>
      <c r="F3495" s="4" t="str">
        <f>IFERROR(IF(VALUE(LEFT($E3495,5))&gt;50000,"",_xlfn.XLOOKUP(IF(VALUE(LEFT($E3495,2))&gt;9,VALUE(LEFT($E3495,2)),"0"&amp;VALUE(LEFT($E3495,2))),Sheet1!$E:$E,Sheet1!$F:$F)),"")</f>
        <v>愛知県</v>
      </c>
      <c r="G3495" s="4" t="str">
        <f t="shared" si="109"/>
        <v>私立</v>
      </c>
      <c r="H3495" s="7" t="str">
        <f>IF($D3495="上記以外の高等学校等",_xlfn.XLOOKUP(IF(VALUE(LEFT($E3495,2))&gt;10,VALUE(LEFT($E3495,2)),"0"&amp;VALUE(LEFT($E3495,2))),Sheet1!$E:$E,Sheet1!$F:$F)&amp;"所在の"&amp;$D3495,IF(OR($B3495=1,$B3495=2),$D3495&amp;$C3495,IF($B3495=3,$D3495&amp;"学校",IF($B3495=6,_xlfn.TEXTBEFORE($D3495,"高専")&amp;$C3495,IF($B3495=8,$C3495&amp;"（"&amp;$D3495&amp;"）",IF($B3495=9,$D3495,""))))))</f>
        <v>海陽中等教育学校</v>
      </c>
    </row>
    <row r="3496" spans="1:8">
      <c r="A3496" s="4">
        <v>7</v>
      </c>
      <c r="B3496" s="7">
        <v>1</v>
      </c>
      <c r="C3496" s="7" t="str">
        <f t="shared" si="108"/>
        <v>高等学校</v>
      </c>
      <c r="D3496" s="7" t="s">
        <v>4862</v>
      </c>
      <c r="E3496" s="8" t="s">
        <v>4863</v>
      </c>
      <c r="F3496" s="4" t="str">
        <f>IFERROR(IF(VALUE(LEFT($E3496,5))&gt;50000,"",_xlfn.XLOOKUP(IF(VALUE(LEFT($E3496,2))&gt;9,VALUE(LEFT($E3496,2)),"0"&amp;VALUE(LEFT($E3496,2))),Sheet1!$E:$E,Sheet1!$F:$F)),"")</f>
        <v>愛知県</v>
      </c>
      <c r="G3496" s="4" t="str">
        <f t="shared" si="109"/>
        <v>私立</v>
      </c>
      <c r="H3496" s="7" t="str">
        <f>IF($D3496="上記以外の高等学校等",_xlfn.XLOOKUP(IF(VALUE(LEFT($E3496,2))&gt;10,VALUE(LEFT($E3496,2)),"0"&amp;VALUE(LEFT($E3496,2))),Sheet1!$E:$E,Sheet1!$F:$F)&amp;"所在の"&amp;$D3496,IF(OR($B3496=1,$B3496=2),$D3496&amp;$C3496,IF($B3496=3,$D3496&amp;"学校",IF($B3496=6,_xlfn.TEXTBEFORE($D3496,"高専")&amp;$C3496,IF($B3496=8,$C3496&amp;"（"&amp;$D3496&amp;"）",IF($B3496=9,$D3496,""))))))</f>
        <v>ルネサンス豊田高等学校</v>
      </c>
    </row>
    <row r="3497" spans="1:8">
      <c r="A3497" s="4">
        <v>7</v>
      </c>
      <c r="B3497" s="7">
        <v>1</v>
      </c>
      <c r="C3497" s="7" t="str">
        <f t="shared" si="108"/>
        <v>高等学校</v>
      </c>
      <c r="D3497" s="7" t="s">
        <v>3127</v>
      </c>
      <c r="E3497" s="8" t="s">
        <v>4861</v>
      </c>
      <c r="F3497" s="4" t="str">
        <f>IFERROR(IF(VALUE(LEFT($E3497,5))&gt;50000,"",_xlfn.XLOOKUP(IF(VALUE(LEFT($E3497,2))&gt;9,VALUE(LEFT($E3497,2)),"0"&amp;VALUE(LEFT($E3497,2))),Sheet1!$E:$E,Sheet1!$F:$F)),"")</f>
        <v>愛知県</v>
      </c>
      <c r="G3497" s="4" t="str">
        <f t="shared" si="109"/>
        <v>私立</v>
      </c>
      <c r="H3497" s="7" t="str">
        <f>IF($D3497="上記以外の高等学校等",_xlfn.XLOOKUP(IF(VALUE(LEFT($E3497,2))&gt;10,VALUE(LEFT($E3497,2)),"0"&amp;VALUE(LEFT($E3497,2))),Sheet1!$E:$E,Sheet1!$F:$F)&amp;"所在の"&amp;$D3497,IF(OR($B3497=1,$B3497=2),$D3497&amp;$C3497,IF($B3497=3,$D3497&amp;"学校",IF($B3497=6,_xlfn.TEXTBEFORE($D3497,"高専")&amp;$C3497,IF($B3497=8,$C3497&amp;"（"&amp;$D3497&amp;"）",IF($B3497=9,$D3497,""))))))</f>
        <v>国際高等学校</v>
      </c>
    </row>
    <row r="3498" spans="1:8">
      <c r="A3498" s="4">
        <v>9</v>
      </c>
      <c r="B3498" s="7">
        <v>9</v>
      </c>
      <c r="C3498" s="7" t="str">
        <f t="shared" si="108"/>
        <v/>
      </c>
      <c r="D3498" s="7" t="s">
        <v>35</v>
      </c>
      <c r="E3498" s="8" t="s">
        <v>4860</v>
      </c>
      <c r="F3498" s="4" t="str">
        <f>IFERROR(IF(VALUE(LEFT($E3498,5))&gt;50000,"",_xlfn.XLOOKUP(IF(VALUE(LEFT($E3498,2))&gt;9,VALUE(LEFT($E3498,2)),"0"&amp;VALUE(LEFT($E3498,2))),Sheet1!$E:$E,Sheet1!$F:$F)),"")</f>
        <v>愛知県</v>
      </c>
      <c r="G3498" s="4" t="str">
        <f t="shared" si="109"/>
        <v/>
      </c>
      <c r="H3498" s="7" t="str">
        <f>IF($D3498="上記以外の高等学校等",_xlfn.XLOOKUP(IF(VALUE(LEFT($E3498,2))&gt;10,VALUE(LEFT($E3498,2)),"0"&amp;VALUE(LEFT($E3498,2))),Sheet1!$E:$E,Sheet1!$F:$F)&amp;"所在の"&amp;$D3498,IF(OR($B3498=1,$B3498=2),$D3498&amp;$C3498,IF($B3498=3,$D3498&amp;"学校",IF($B3498=6,_xlfn.TEXTBEFORE($D3498,"高専")&amp;$C3498,IF($B3498=8,$C3498&amp;"（"&amp;$D3498&amp;"）",IF($B3498=9,$D3498,""))))))</f>
        <v>愛知県所在の上記以外の高等学校等</v>
      </c>
    </row>
    <row r="3499" spans="1:8">
      <c r="A3499" s="4">
        <v>1</v>
      </c>
      <c r="B3499" s="7">
        <v>3</v>
      </c>
      <c r="C3499" s="7" t="str">
        <f t="shared" si="108"/>
        <v>特別支援学校</v>
      </c>
      <c r="D3499" s="7" t="s">
        <v>4858</v>
      </c>
      <c r="E3499" s="8" t="s">
        <v>4859</v>
      </c>
      <c r="F3499" s="4" t="str">
        <f>IFERROR(IF(VALUE(LEFT($E3499,5))&gt;50000,"",_xlfn.XLOOKUP(IF(VALUE(LEFT($E3499,2))&gt;9,VALUE(LEFT($E3499,2)),"0"&amp;VALUE(LEFT($E3499,2))),Sheet1!$E:$E,Sheet1!$F:$F)),"")</f>
        <v>三重県</v>
      </c>
      <c r="G3499" s="4" t="str">
        <f t="shared" si="109"/>
        <v>国立</v>
      </c>
      <c r="H3499" s="7" t="str">
        <f>IF($D3499="上記以外の高等学校等",_xlfn.XLOOKUP(IF(VALUE(LEFT($E3499,2))&gt;10,VALUE(LEFT($E3499,2)),"0"&amp;VALUE(LEFT($E3499,2))),Sheet1!$E:$E,Sheet1!$F:$F)&amp;"所在の"&amp;$D3499,IF(OR($B3499=1,$B3499=2),$D3499&amp;$C3499,IF($B3499=3,$D3499&amp;"学校",IF($B3499=6,_xlfn.TEXTBEFORE($D3499,"高専")&amp;$C3499,IF($B3499=8,$C3499&amp;"（"&amp;$D3499&amp;"）",IF($B3499=9,$D3499,""))))))</f>
        <v>三重大学教育学部附属特別支援学校</v>
      </c>
    </row>
    <row r="3500" spans="1:8">
      <c r="A3500" s="4">
        <v>1</v>
      </c>
      <c r="B3500" s="7">
        <v>6</v>
      </c>
      <c r="C3500" s="7" t="str">
        <f t="shared" si="108"/>
        <v>高等専門学校</v>
      </c>
      <c r="D3500" s="7" t="s">
        <v>4856</v>
      </c>
      <c r="E3500" s="8" t="s">
        <v>4857</v>
      </c>
      <c r="F3500" s="4" t="str">
        <f>IFERROR(IF(VALUE(LEFT($E3500,5))&gt;50000,"",_xlfn.XLOOKUP(IF(VALUE(LEFT($E3500,2))&gt;9,VALUE(LEFT($E3500,2)),"0"&amp;VALUE(LEFT($E3500,2))),Sheet1!$E:$E,Sheet1!$F:$F)),"")</f>
        <v>三重県</v>
      </c>
      <c r="G3500" s="4" t="str">
        <f t="shared" si="109"/>
        <v>国立</v>
      </c>
      <c r="H3500" s="7" t="str">
        <f>IF($D3500="上記以外の高等学校等",_xlfn.XLOOKUP(IF(VALUE(LEFT($E3500,2))&gt;10,VALUE(LEFT($E3500,2)),"0"&amp;VALUE(LEFT($E3500,2))),Sheet1!$E:$E,Sheet1!$F:$F)&amp;"所在の"&amp;$D3500,IF(OR($B3500=1,$B3500=2),$D3500&amp;$C3500,IF($B3500=3,$D3500&amp;"学校",IF($B3500=6,_xlfn.TEXTBEFORE($D3500,"高専")&amp;$C3500,IF($B3500=8,$C3500&amp;"（"&amp;$D3500&amp;"）",IF($B3500=9,$D3500,""))))))</f>
        <v>鳥羽商船高等専門学校</v>
      </c>
    </row>
    <row r="3501" spans="1:8">
      <c r="A3501" s="4">
        <v>1</v>
      </c>
      <c r="B3501" s="7">
        <v>6</v>
      </c>
      <c r="C3501" s="7" t="str">
        <f t="shared" si="108"/>
        <v>高等専門学校</v>
      </c>
      <c r="D3501" s="7" t="s">
        <v>4854</v>
      </c>
      <c r="E3501" s="8" t="s">
        <v>4855</v>
      </c>
      <c r="F3501" s="4" t="str">
        <f>IFERROR(IF(VALUE(LEFT($E3501,5))&gt;50000,"",_xlfn.XLOOKUP(IF(VALUE(LEFT($E3501,2))&gt;9,VALUE(LEFT($E3501,2)),"0"&amp;VALUE(LEFT($E3501,2))),Sheet1!$E:$E,Sheet1!$F:$F)),"")</f>
        <v>三重県</v>
      </c>
      <c r="G3501" s="4" t="str">
        <f t="shared" si="109"/>
        <v>国立</v>
      </c>
      <c r="H3501" s="7" t="str">
        <f>IF($D3501="上記以外の高等学校等",_xlfn.XLOOKUP(IF(VALUE(LEFT($E3501,2))&gt;10,VALUE(LEFT($E3501,2)),"0"&amp;VALUE(LEFT($E3501,2))),Sheet1!$E:$E,Sheet1!$F:$F)&amp;"所在の"&amp;$D3501,IF(OR($B3501=1,$B3501=2),$D3501&amp;$C3501,IF($B3501=3,$D3501&amp;"学校",IF($B3501=6,_xlfn.TEXTBEFORE($D3501,"高専")&amp;$C3501,IF($B3501=8,$C3501&amp;"（"&amp;$D3501&amp;"）",IF($B3501=9,$D3501,""))))))</f>
        <v>鈴鹿工業高等専門学校</v>
      </c>
    </row>
    <row r="3502" spans="1:8">
      <c r="A3502" s="4">
        <v>2</v>
      </c>
      <c r="B3502" s="7">
        <v>1</v>
      </c>
      <c r="C3502" s="7" t="str">
        <f t="shared" si="108"/>
        <v>高等学校</v>
      </c>
      <c r="D3502" s="7" t="s">
        <v>4852</v>
      </c>
      <c r="E3502" s="8" t="s">
        <v>4853</v>
      </c>
      <c r="F3502" s="4" t="str">
        <f>IFERROR(IF(VALUE(LEFT($E3502,5))&gt;50000,"",_xlfn.XLOOKUP(IF(VALUE(LEFT($E3502,2))&gt;9,VALUE(LEFT($E3502,2)),"0"&amp;VALUE(LEFT($E3502,2))),Sheet1!$E:$E,Sheet1!$F:$F)),"")</f>
        <v>三重県</v>
      </c>
      <c r="G3502" s="4" t="str">
        <f t="shared" si="109"/>
        <v>公立</v>
      </c>
      <c r="H3502" s="7" t="str">
        <f>IF($D3502="上記以外の高等学校等",_xlfn.XLOOKUP(IF(VALUE(LEFT($E3502,2))&gt;10,VALUE(LEFT($E3502,2)),"0"&amp;VALUE(LEFT($E3502,2))),Sheet1!$E:$E,Sheet1!$F:$F)&amp;"所在の"&amp;$D3502,IF(OR($B3502=1,$B3502=2),$D3502&amp;$C3502,IF($B3502=3,$D3502&amp;"学校",IF($B3502=6,_xlfn.TEXTBEFORE($D3502,"高専")&amp;$C3502,IF($B3502=8,$C3502&amp;"（"&amp;$D3502&amp;"）",IF($B3502=9,$D3502,""))))))</f>
        <v>桑名高等学校</v>
      </c>
    </row>
    <row r="3503" spans="1:8">
      <c r="A3503" s="4">
        <v>2</v>
      </c>
      <c r="B3503" s="7">
        <v>1</v>
      </c>
      <c r="C3503" s="7" t="str">
        <f t="shared" si="108"/>
        <v>高等学校</v>
      </c>
      <c r="D3503" s="7" t="s">
        <v>4850</v>
      </c>
      <c r="E3503" s="8" t="s">
        <v>4851</v>
      </c>
      <c r="F3503" s="4" t="str">
        <f>IFERROR(IF(VALUE(LEFT($E3503,5))&gt;50000,"",_xlfn.XLOOKUP(IF(VALUE(LEFT($E3503,2))&gt;9,VALUE(LEFT($E3503,2)),"0"&amp;VALUE(LEFT($E3503,2))),Sheet1!$E:$E,Sheet1!$F:$F)),"")</f>
        <v>三重県</v>
      </c>
      <c r="G3503" s="4" t="str">
        <f t="shared" si="109"/>
        <v>公立</v>
      </c>
      <c r="H3503" s="7" t="str">
        <f>IF($D3503="上記以外の高等学校等",_xlfn.XLOOKUP(IF(VALUE(LEFT($E3503,2))&gt;10,VALUE(LEFT($E3503,2)),"0"&amp;VALUE(LEFT($E3503,2))),Sheet1!$E:$E,Sheet1!$F:$F)&amp;"所在の"&amp;$D3503,IF(OR($B3503=1,$B3503=2),$D3503&amp;$C3503,IF($B3503=3,$D3503&amp;"学校",IF($B3503=6,_xlfn.TEXTBEFORE($D3503,"高専")&amp;$C3503,IF($B3503=8,$C3503&amp;"（"&amp;$D3503&amp;"）",IF($B3503=9,$D3503,""))))))</f>
        <v>桑名西高等学校</v>
      </c>
    </row>
    <row r="3504" spans="1:8">
      <c r="A3504" s="4">
        <v>2</v>
      </c>
      <c r="B3504" s="7">
        <v>1</v>
      </c>
      <c r="C3504" s="7" t="str">
        <f t="shared" si="108"/>
        <v>高等学校</v>
      </c>
      <c r="D3504" s="7" t="s">
        <v>4848</v>
      </c>
      <c r="E3504" s="8" t="s">
        <v>4849</v>
      </c>
      <c r="F3504" s="4" t="str">
        <f>IFERROR(IF(VALUE(LEFT($E3504,5))&gt;50000,"",_xlfn.XLOOKUP(IF(VALUE(LEFT($E3504,2))&gt;9,VALUE(LEFT($E3504,2)),"0"&amp;VALUE(LEFT($E3504,2))),Sheet1!$E:$E,Sheet1!$F:$F)),"")</f>
        <v>三重県</v>
      </c>
      <c r="G3504" s="4" t="str">
        <f t="shared" si="109"/>
        <v>公立</v>
      </c>
      <c r="H3504" s="7" t="str">
        <f>IF($D3504="上記以外の高等学校等",_xlfn.XLOOKUP(IF(VALUE(LEFT($E3504,2))&gt;10,VALUE(LEFT($E3504,2)),"0"&amp;VALUE(LEFT($E3504,2))),Sheet1!$E:$E,Sheet1!$F:$F)&amp;"所在の"&amp;$D3504,IF(OR($B3504=1,$B3504=2),$D3504&amp;$C3504,IF($B3504=3,$D3504&amp;"学校",IF($B3504=6,_xlfn.TEXTBEFORE($D3504,"高専")&amp;$C3504,IF($B3504=8,$C3504&amp;"（"&amp;$D3504&amp;"）",IF($B3504=9,$D3504,""))))))</f>
        <v>桑名工業高等学校</v>
      </c>
    </row>
    <row r="3505" spans="1:8">
      <c r="A3505" s="4">
        <v>2</v>
      </c>
      <c r="B3505" s="7">
        <v>1</v>
      </c>
      <c r="C3505" s="7" t="str">
        <f t="shared" si="108"/>
        <v>高等学校</v>
      </c>
      <c r="D3505" s="7" t="s">
        <v>4846</v>
      </c>
      <c r="E3505" s="8" t="s">
        <v>4847</v>
      </c>
      <c r="F3505" s="4" t="str">
        <f>IFERROR(IF(VALUE(LEFT($E3505,5))&gt;50000,"",_xlfn.XLOOKUP(IF(VALUE(LEFT($E3505,2))&gt;9,VALUE(LEFT($E3505,2)),"0"&amp;VALUE(LEFT($E3505,2))),Sheet1!$E:$E,Sheet1!$F:$F)),"")</f>
        <v>三重県</v>
      </c>
      <c r="G3505" s="4" t="str">
        <f t="shared" si="109"/>
        <v>公立</v>
      </c>
      <c r="H3505" s="7" t="str">
        <f>IF($D3505="上記以外の高等学校等",_xlfn.XLOOKUP(IF(VALUE(LEFT($E3505,2))&gt;10,VALUE(LEFT($E3505,2)),"0"&amp;VALUE(LEFT($E3505,2))),Sheet1!$E:$E,Sheet1!$F:$F)&amp;"所在の"&amp;$D3505,IF(OR($B3505=1,$B3505=2),$D3505&amp;$C3505,IF($B3505=3,$D3505&amp;"学校",IF($B3505=6,_xlfn.TEXTBEFORE($D3505,"高専")&amp;$C3505,IF($B3505=8,$C3505&amp;"（"&amp;$D3505&amp;"）",IF($B3505=9,$D3505,""))))))</f>
        <v>いなべ総合学園高等学校</v>
      </c>
    </row>
    <row r="3506" spans="1:8">
      <c r="A3506" s="4">
        <v>2</v>
      </c>
      <c r="B3506" s="7">
        <v>1</v>
      </c>
      <c r="C3506" s="7" t="str">
        <f t="shared" si="108"/>
        <v>高等学校</v>
      </c>
      <c r="D3506" s="7" t="s">
        <v>4844</v>
      </c>
      <c r="E3506" s="8" t="s">
        <v>4845</v>
      </c>
      <c r="F3506" s="4" t="str">
        <f>IFERROR(IF(VALUE(LEFT($E3506,5))&gt;50000,"",_xlfn.XLOOKUP(IF(VALUE(LEFT($E3506,2))&gt;9,VALUE(LEFT($E3506,2)),"0"&amp;VALUE(LEFT($E3506,2))),Sheet1!$E:$E,Sheet1!$F:$F)),"")</f>
        <v>三重県</v>
      </c>
      <c r="G3506" s="4" t="str">
        <f t="shared" si="109"/>
        <v>公立</v>
      </c>
      <c r="H3506" s="7" t="str">
        <f>IF($D3506="上記以外の高等学校等",_xlfn.XLOOKUP(IF(VALUE(LEFT($E3506,2))&gt;10,VALUE(LEFT($E3506,2)),"0"&amp;VALUE(LEFT($E3506,2))),Sheet1!$E:$E,Sheet1!$F:$F)&amp;"所在の"&amp;$D3506,IF(OR($B3506=1,$B3506=2),$D3506&amp;$C3506,IF($B3506=3,$D3506&amp;"学校",IF($B3506=6,_xlfn.TEXTBEFORE($D3506,"高専")&amp;$C3506,IF($B3506=8,$C3506&amp;"（"&amp;$D3506&amp;"）",IF($B3506=9,$D3506,""))))))</f>
        <v>四日市高等学校</v>
      </c>
    </row>
    <row r="3507" spans="1:8">
      <c r="A3507" s="4">
        <v>2</v>
      </c>
      <c r="B3507" s="7">
        <v>1</v>
      </c>
      <c r="C3507" s="7" t="str">
        <f t="shared" si="108"/>
        <v>高等学校</v>
      </c>
      <c r="D3507" s="7" t="s">
        <v>4842</v>
      </c>
      <c r="E3507" s="8" t="s">
        <v>4843</v>
      </c>
      <c r="F3507" s="4" t="str">
        <f>IFERROR(IF(VALUE(LEFT($E3507,5))&gt;50000,"",_xlfn.XLOOKUP(IF(VALUE(LEFT($E3507,2))&gt;9,VALUE(LEFT($E3507,2)),"0"&amp;VALUE(LEFT($E3507,2))),Sheet1!$E:$E,Sheet1!$F:$F)),"")</f>
        <v>三重県</v>
      </c>
      <c r="G3507" s="4" t="str">
        <f t="shared" si="109"/>
        <v>公立</v>
      </c>
      <c r="H3507" s="7" t="str">
        <f>IF($D3507="上記以外の高等学校等",_xlfn.XLOOKUP(IF(VALUE(LEFT($E3507,2))&gt;10,VALUE(LEFT($E3507,2)),"0"&amp;VALUE(LEFT($E3507,2))),Sheet1!$E:$E,Sheet1!$F:$F)&amp;"所在の"&amp;$D3507,IF(OR($B3507=1,$B3507=2),$D3507&amp;$C3507,IF($B3507=3,$D3507&amp;"学校",IF($B3507=6,_xlfn.TEXTBEFORE($D3507,"高専")&amp;$C3507,IF($B3507=8,$C3507&amp;"（"&amp;$D3507&amp;"）",IF($B3507=9,$D3507,""))))))</f>
        <v>四日市南高等学校</v>
      </c>
    </row>
    <row r="3508" spans="1:8">
      <c r="A3508" s="4">
        <v>2</v>
      </c>
      <c r="B3508" s="7">
        <v>1</v>
      </c>
      <c r="C3508" s="7" t="str">
        <f t="shared" si="108"/>
        <v>高等学校</v>
      </c>
      <c r="D3508" s="7" t="s">
        <v>4840</v>
      </c>
      <c r="E3508" s="8" t="s">
        <v>4841</v>
      </c>
      <c r="F3508" s="4" t="str">
        <f>IFERROR(IF(VALUE(LEFT($E3508,5))&gt;50000,"",_xlfn.XLOOKUP(IF(VALUE(LEFT($E3508,2))&gt;9,VALUE(LEFT($E3508,2)),"0"&amp;VALUE(LEFT($E3508,2))),Sheet1!$E:$E,Sheet1!$F:$F)),"")</f>
        <v>三重県</v>
      </c>
      <c r="G3508" s="4" t="str">
        <f t="shared" si="109"/>
        <v>公立</v>
      </c>
      <c r="H3508" s="7" t="str">
        <f>IF($D3508="上記以外の高等学校等",_xlfn.XLOOKUP(IF(VALUE(LEFT($E3508,2))&gt;10,VALUE(LEFT($E3508,2)),"0"&amp;VALUE(LEFT($E3508,2))),Sheet1!$E:$E,Sheet1!$F:$F)&amp;"所在の"&amp;$D3508,IF(OR($B3508=1,$B3508=2),$D3508&amp;$C3508,IF($B3508=3,$D3508&amp;"学校",IF($B3508=6,_xlfn.TEXTBEFORE($D3508,"高専")&amp;$C3508,IF($B3508=8,$C3508&amp;"（"&amp;$D3508&amp;"）",IF($B3508=9,$D3508,""))))))</f>
        <v>四日市西高等学校</v>
      </c>
    </row>
    <row r="3509" spans="1:8">
      <c r="A3509" s="4">
        <v>2</v>
      </c>
      <c r="B3509" s="7">
        <v>1</v>
      </c>
      <c r="C3509" s="7" t="str">
        <f t="shared" si="108"/>
        <v>高等学校</v>
      </c>
      <c r="D3509" s="7" t="s">
        <v>4838</v>
      </c>
      <c r="E3509" s="8" t="s">
        <v>4839</v>
      </c>
      <c r="F3509" s="4" t="str">
        <f>IFERROR(IF(VALUE(LEFT($E3509,5))&gt;50000,"",_xlfn.XLOOKUP(IF(VALUE(LEFT($E3509,2))&gt;9,VALUE(LEFT($E3509,2)),"0"&amp;VALUE(LEFT($E3509,2))),Sheet1!$E:$E,Sheet1!$F:$F)),"")</f>
        <v>三重県</v>
      </c>
      <c r="G3509" s="4" t="str">
        <f t="shared" si="109"/>
        <v>公立</v>
      </c>
      <c r="H3509" s="7" t="str">
        <f>IF($D3509="上記以外の高等学校等",_xlfn.XLOOKUP(IF(VALUE(LEFT($E3509,2))&gt;10,VALUE(LEFT($E3509,2)),"0"&amp;VALUE(LEFT($E3509,2))),Sheet1!$E:$E,Sheet1!$F:$F)&amp;"所在の"&amp;$D3509,IF(OR($B3509=1,$B3509=2),$D3509&amp;$C3509,IF($B3509=3,$D3509&amp;"学校",IF($B3509=6,_xlfn.TEXTBEFORE($D3509,"高専")&amp;$C3509,IF($B3509=8,$C3509&amp;"（"&amp;$D3509&amp;"）",IF($B3509=9,$D3509,""))))))</f>
        <v>四日市農芸高等学校</v>
      </c>
    </row>
    <row r="3510" spans="1:8">
      <c r="A3510" s="4">
        <v>2</v>
      </c>
      <c r="B3510" s="7">
        <v>1</v>
      </c>
      <c r="C3510" s="7" t="str">
        <f t="shared" si="108"/>
        <v>高等学校</v>
      </c>
      <c r="D3510" s="7" t="s">
        <v>4836</v>
      </c>
      <c r="E3510" s="8" t="s">
        <v>4837</v>
      </c>
      <c r="F3510" s="4" t="str">
        <f>IFERROR(IF(VALUE(LEFT($E3510,5))&gt;50000,"",_xlfn.XLOOKUP(IF(VALUE(LEFT($E3510,2))&gt;9,VALUE(LEFT($E3510,2)),"0"&amp;VALUE(LEFT($E3510,2))),Sheet1!$E:$E,Sheet1!$F:$F)),"")</f>
        <v>三重県</v>
      </c>
      <c r="G3510" s="4" t="str">
        <f t="shared" si="109"/>
        <v>公立</v>
      </c>
      <c r="H3510" s="7" t="str">
        <f>IF($D3510="上記以外の高等学校等",_xlfn.XLOOKUP(IF(VALUE(LEFT($E3510,2))&gt;10,VALUE(LEFT($E3510,2)),"0"&amp;VALUE(LEFT($E3510,2))),Sheet1!$E:$E,Sheet1!$F:$F)&amp;"所在の"&amp;$D3510,IF(OR($B3510=1,$B3510=2),$D3510&amp;$C3510,IF($B3510=3,$D3510&amp;"学校",IF($B3510=6,_xlfn.TEXTBEFORE($D3510,"高専")&amp;$C3510,IF($B3510=8,$C3510&amp;"（"&amp;$D3510&amp;"）",IF($B3510=9,$D3510,""))))))</f>
        <v>四日市工業高等学校</v>
      </c>
    </row>
    <row r="3511" spans="1:8">
      <c r="A3511" s="4">
        <v>2</v>
      </c>
      <c r="B3511" s="7">
        <v>1</v>
      </c>
      <c r="C3511" s="7" t="str">
        <f t="shared" si="108"/>
        <v>高等学校</v>
      </c>
      <c r="D3511" s="7" t="s">
        <v>4834</v>
      </c>
      <c r="E3511" s="8" t="s">
        <v>4835</v>
      </c>
      <c r="F3511" s="4" t="str">
        <f>IFERROR(IF(VALUE(LEFT($E3511,5))&gt;50000,"",_xlfn.XLOOKUP(IF(VALUE(LEFT($E3511,2))&gt;9,VALUE(LEFT($E3511,2)),"0"&amp;VALUE(LEFT($E3511,2))),Sheet1!$E:$E,Sheet1!$F:$F)),"")</f>
        <v>三重県</v>
      </c>
      <c r="G3511" s="4" t="str">
        <f t="shared" si="109"/>
        <v>公立</v>
      </c>
      <c r="H3511" s="7" t="str">
        <f>IF($D3511="上記以外の高等学校等",_xlfn.XLOOKUP(IF(VALUE(LEFT($E3511,2))&gt;10,VALUE(LEFT($E3511,2)),"0"&amp;VALUE(LEFT($E3511,2))),Sheet1!$E:$E,Sheet1!$F:$F)&amp;"所在の"&amp;$D3511,IF(OR($B3511=1,$B3511=2),$D3511&amp;$C3511,IF($B3511=3,$D3511&amp;"学校",IF($B3511=6,_xlfn.TEXTBEFORE($D3511,"高専")&amp;$C3511,IF($B3511=8,$C3511&amp;"（"&amp;$D3511&amp;"）",IF($B3511=9,$D3511,""))))))</f>
        <v>四日市中央工業高等学校</v>
      </c>
    </row>
    <row r="3512" spans="1:8">
      <c r="A3512" s="4">
        <v>2</v>
      </c>
      <c r="B3512" s="7">
        <v>1</v>
      </c>
      <c r="C3512" s="7" t="str">
        <f t="shared" si="108"/>
        <v>高等学校</v>
      </c>
      <c r="D3512" s="7" t="s">
        <v>4832</v>
      </c>
      <c r="E3512" s="8" t="s">
        <v>4833</v>
      </c>
      <c r="F3512" s="4" t="str">
        <f>IFERROR(IF(VALUE(LEFT($E3512,5))&gt;50000,"",_xlfn.XLOOKUP(IF(VALUE(LEFT($E3512,2))&gt;9,VALUE(LEFT($E3512,2)),"0"&amp;VALUE(LEFT($E3512,2))),Sheet1!$E:$E,Sheet1!$F:$F)),"")</f>
        <v>三重県</v>
      </c>
      <c r="G3512" s="4" t="str">
        <f t="shared" si="109"/>
        <v>公立</v>
      </c>
      <c r="H3512" s="7" t="str">
        <f>IF($D3512="上記以外の高等学校等",_xlfn.XLOOKUP(IF(VALUE(LEFT($E3512,2))&gt;10,VALUE(LEFT($E3512,2)),"0"&amp;VALUE(LEFT($E3512,2))),Sheet1!$E:$E,Sheet1!$F:$F)&amp;"所在の"&amp;$D3512,IF(OR($B3512=1,$B3512=2),$D3512&amp;$C3512,IF($B3512=3,$D3512&amp;"学校",IF($B3512=6,_xlfn.TEXTBEFORE($D3512,"高専")&amp;$C3512,IF($B3512=8,$C3512&amp;"（"&amp;$D3512&amp;"）",IF($B3512=9,$D3512,""))))))</f>
        <v>四日市商業高等学校</v>
      </c>
    </row>
    <row r="3513" spans="1:8">
      <c r="A3513" s="4">
        <v>2</v>
      </c>
      <c r="B3513" s="7">
        <v>1</v>
      </c>
      <c r="C3513" s="7" t="str">
        <f t="shared" si="108"/>
        <v>高等学校</v>
      </c>
      <c r="D3513" s="7" t="s">
        <v>4830</v>
      </c>
      <c r="E3513" s="8" t="s">
        <v>4831</v>
      </c>
      <c r="F3513" s="4" t="str">
        <f>IFERROR(IF(VALUE(LEFT($E3513,5))&gt;50000,"",_xlfn.XLOOKUP(IF(VALUE(LEFT($E3513,2))&gt;9,VALUE(LEFT($E3513,2)),"0"&amp;VALUE(LEFT($E3513,2))),Sheet1!$E:$E,Sheet1!$F:$F)),"")</f>
        <v>三重県</v>
      </c>
      <c r="G3513" s="4" t="str">
        <f t="shared" si="109"/>
        <v>公立</v>
      </c>
      <c r="H3513" s="7" t="str">
        <f>IF($D3513="上記以外の高等学校等",_xlfn.XLOOKUP(IF(VALUE(LEFT($E3513,2))&gt;10,VALUE(LEFT($E3513,2)),"0"&amp;VALUE(LEFT($E3513,2))),Sheet1!$E:$E,Sheet1!$F:$F)&amp;"所在の"&amp;$D3513,IF(OR($B3513=1,$B3513=2),$D3513&amp;$C3513,IF($B3513=3,$D3513&amp;"学校",IF($B3513=6,_xlfn.TEXTBEFORE($D3513,"高専")&amp;$C3513,IF($B3513=8,$C3513&amp;"（"&amp;$D3513&amp;"）",IF($B3513=9,$D3513,""))))))</f>
        <v>北星高等学校</v>
      </c>
    </row>
    <row r="3514" spans="1:8">
      <c r="A3514" s="4">
        <v>2</v>
      </c>
      <c r="B3514" s="7">
        <v>1</v>
      </c>
      <c r="C3514" s="7" t="str">
        <f t="shared" si="108"/>
        <v>高等学校</v>
      </c>
      <c r="D3514" s="7" t="s">
        <v>4828</v>
      </c>
      <c r="E3514" s="8" t="s">
        <v>4829</v>
      </c>
      <c r="F3514" s="4" t="str">
        <f>IFERROR(IF(VALUE(LEFT($E3514,5))&gt;50000,"",_xlfn.XLOOKUP(IF(VALUE(LEFT($E3514,2))&gt;9,VALUE(LEFT($E3514,2)),"0"&amp;VALUE(LEFT($E3514,2))),Sheet1!$E:$E,Sheet1!$F:$F)),"")</f>
        <v>三重県</v>
      </c>
      <c r="G3514" s="4" t="str">
        <f t="shared" si="109"/>
        <v>公立</v>
      </c>
      <c r="H3514" s="7" t="str">
        <f>IF($D3514="上記以外の高等学校等",_xlfn.XLOOKUP(IF(VALUE(LEFT($E3514,2))&gt;10,VALUE(LEFT($E3514,2)),"0"&amp;VALUE(LEFT($E3514,2))),Sheet1!$E:$E,Sheet1!$F:$F)&amp;"所在の"&amp;$D3514,IF(OR($B3514=1,$B3514=2),$D3514&amp;$C3514,IF($B3514=3,$D3514&amp;"学校",IF($B3514=6,_xlfn.TEXTBEFORE($D3514,"高専")&amp;$C3514,IF($B3514=8,$C3514&amp;"（"&amp;$D3514&amp;"）",IF($B3514=9,$D3514,""))))))</f>
        <v>菰野高等学校</v>
      </c>
    </row>
    <row r="3515" spans="1:8">
      <c r="A3515" s="4">
        <v>2</v>
      </c>
      <c r="B3515" s="7">
        <v>1</v>
      </c>
      <c r="C3515" s="7" t="str">
        <f t="shared" si="108"/>
        <v>高等学校</v>
      </c>
      <c r="D3515" s="7" t="s">
        <v>3695</v>
      </c>
      <c r="E3515" s="8" t="s">
        <v>4827</v>
      </c>
      <c r="F3515" s="4" t="str">
        <f>IFERROR(IF(VALUE(LEFT($E3515,5))&gt;50000,"",_xlfn.XLOOKUP(IF(VALUE(LEFT($E3515,2))&gt;9,VALUE(LEFT($E3515,2)),"0"&amp;VALUE(LEFT($E3515,2))),Sheet1!$E:$E,Sheet1!$F:$F)),"")</f>
        <v>三重県</v>
      </c>
      <c r="G3515" s="4" t="str">
        <f t="shared" si="109"/>
        <v>公立</v>
      </c>
      <c r="H3515" s="7" t="str">
        <f>IF($D3515="上記以外の高等学校等",_xlfn.XLOOKUP(IF(VALUE(LEFT($E3515,2))&gt;10,VALUE(LEFT($E3515,2)),"0"&amp;VALUE(LEFT($E3515,2))),Sheet1!$E:$E,Sheet1!$F:$F)&amp;"所在の"&amp;$D3515,IF(OR($B3515=1,$B3515=2),$D3515&amp;$C3515,IF($B3515=3,$D3515&amp;"学校",IF($B3515=6,_xlfn.TEXTBEFORE($D3515,"高専")&amp;$C3515,IF($B3515=8,$C3515&amp;"（"&amp;$D3515&amp;"）",IF($B3515=9,$D3515,""))))))</f>
        <v>神戸高等学校</v>
      </c>
    </row>
    <row r="3516" spans="1:8">
      <c r="A3516" s="4">
        <v>2</v>
      </c>
      <c r="B3516" s="7">
        <v>1</v>
      </c>
      <c r="C3516" s="7" t="str">
        <f t="shared" si="108"/>
        <v>高等学校</v>
      </c>
      <c r="D3516" s="7" t="s">
        <v>505</v>
      </c>
      <c r="E3516" s="8" t="s">
        <v>4826</v>
      </c>
      <c r="F3516" s="4" t="str">
        <f>IFERROR(IF(VALUE(LEFT($E3516,5))&gt;50000,"",_xlfn.XLOOKUP(IF(VALUE(LEFT($E3516,2))&gt;9,VALUE(LEFT($E3516,2)),"0"&amp;VALUE(LEFT($E3516,2))),Sheet1!$E:$E,Sheet1!$F:$F)),"")</f>
        <v>三重県</v>
      </c>
      <c r="G3516" s="4" t="str">
        <f t="shared" si="109"/>
        <v>公立</v>
      </c>
      <c r="H3516" s="7" t="str">
        <f>IF($D3516="上記以外の高等学校等",_xlfn.XLOOKUP(IF(VALUE(LEFT($E3516,2))&gt;10,VALUE(LEFT($E3516,2)),"0"&amp;VALUE(LEFT($E3516,2))),Sheet1!$E:$E,Sheet1!$F:$F)&amp;"所在の"&amp;$D3516,IF(OR($B3516=1,$B3516=2),$D3516&amp;$C3516,IF($B3516=3,$D3516&amp;"学校",IF($B3516=6,_xlfn.TEXTBEFORE($D3516,"高専")&amp;$C3516,IF($B3516=8,$C3516&amp;"（"&amp;$D3516&amp;"）",IF($B3516=9,$D3516,""))))))</f>
        <v>飯野高等学校</v>
      </c>
    </row>
    <row r="3517" spans="1:8">
      <c r="A3517" s="4">
        <v>2</v>
      </c>
      <c r="B3517" s="7">
        <v>1</v>
      </c>
      <c r="C3517" s="7" t="str">
        <f t="shared" si="108"/>
        <v>高等学校</v>
      </c>
      <c r="D3517" s="7" t="s">
        <v>4824</v>
      </c>
      <c r="E3517" s="8" t="s">
        <v>4825</v>
      </c>
      <c r="F3517" s="4" t="str">
        <f>IFERROR(IF(VALUE(LEFT($E3517,5))&gt;50000,"",_xlfn.XLOOKUP(IF(VALUE(LEFT($E3517,2))&gt;9,VALUE(LEFT($E3517,2)),"0"&amp;VALUE(LEFT($E3517,2))),Sheet1!$E:$E,Sheet1!$F:$F)),"")</f>
        <v>三重県</v>
      </c>
      <c r="G3517" s="4" t="str">
        <f t="shared" si="109"/>
        <v>公立</v>
      </c>
      <c r="H3517" s="7" t="str">
        <f>IF($D3517="上記以外の高等学校等",_xlfn.XLOOKUP(IF(VALUE(LEFT($E3517,2))&gt;10,VALUE(LEFT($E3517,2)),"0"&amp;VALUE(LEFT($E3517,2))),Sheet1!$E:$E,Sheet1!$F:$F)&amp;"所在の"&amp;$D3517,IF(OR($B3517=1,$B3517=2),$D3517&amp;$C3517,IF($B3517=3,$D3517&amp;"学校",IF($B3517=6,_xlfn.TEXTBEFORE($D3517,"高専")&amp;$C3517,IF($B3517=8,$C3517&amp;"（"&amp;$D3517&amp;"）",IF($B3517=9,$D3517,""))))))</f>
        <v>白子高等学校</v>
      </c>
    </row>
    <row r="3518" spans="1:8">
      <c r="A3518" s="4">
        <v>2</v>
      </c>
      <c r="B3518" s="7">
        <v>1</v>
      </c>
      <c r="C3518" s="7" t="str">
        <f t="shared" si="108"/>
        <v>高等学校</v>
      </c>
      <c r="D3518" s="7" t="s">
        <v>4822</v>
      </c>
      <c r="E3518" s="8" t="s">
        <v>4823</v>
      </c>
      <c r="F3518" s="4" t="str">
        <f>IFERROR(IF(VALUE(LEFT($E3518,5))&gt;50000,"",_xlfn.XLOOKUP(IF(VALUE(LEFT($E3518,2))&gt;9,VALUE(LEFT($E3518,2)),"0"&amp;VALUE(LEFT($E3518,2))),Sheet1!$E:$E,Sheet1!$F:$F)),"")</f>
        <v>三重県</v>
      </c>
      <c r="G3518" s="4" t="str">
        <f t="shared" si="109"/>
        <v>公立</v>
      </c>
      <c r="H3518" s="7" t="str">
        <f>IF($D3518="上記以外の高等学校等",_xlfn.XLOOKUP(IF(VALUE(LEFT($E3518,2))&gt;10,VALUE(LEFT($E3518,2)),"0"&amp;VALUE(LEFT($E3518,2))),Sheet1!$E:$E,Sheet1!$F:$F)&amp;"所在の"&amp;$D3518,IF(OR($B3518=1,$B3518=2),$D3518&amp;$C3518,IF($B3518=3,$D3518&amp;"学校",IF($B3518=6,_xlfn.TEXTBEFORE($D3518,"高専")&amp;$C3518,IF($B3518=8,$C3518&amp;"（"&amp;$D3518&amp;"）",IF($B3518=9,$D3518,""))))))</f>
        <v>亀山高等学校</v>
      </c>
    </row>
    <row r="3519" spans="1:8">
      <c r="A3519" s="4">
        <v>2</v>
      </c>
      <c r="B3519" s="7">
        <v>1</v>
      </c>
      <c r="C3519" s="7" t="str">
        <f t="shared" si="108"/>
        <v>高等学校</v>
      </c>
      <c r="D3519" s="7" t="s">
        <v>4820</v>
      </c>
      <c r="E3519" s="8" t="s">
        <v>4821</v>
      </c>
      <c r="F3519" s="4" t="str">
        <f>IFERROR(IF(VALUE(LEFT($E3519,5))&gt;50000,"",_xlfn.XLOOKUP(IF(VALUE(LEFT($E3519,2))&gt;9,VALUE(LEFT($E3519,2)),"0"&amp;VALUE(LEFT($E3519,2))),Sheet1!$E:$E,Sheet1!$F:$F)),"")</f>
        <v>三重県</v>
      </c>
      <c r="G3519" s="4" t="str">
        <f t="shared" si="109"/>
        <v>公立</v>
      </c>
      <c r="H3519" s="7" t="str">
        <f>IF($D3519="上記以外の高等学校等",_xlfn.XLOOKUP(IF(VALUE(LEFT($E3519,2))&gt;10,VALUE(LEFT($E3519,2)),"0"&amp;VALUE(LEFT($E3519,2))),Sheet1!$E:$E,Sheet1!$F:$F)&amp;"所在の"&amp;$D3519,IF(OR($B3519=1,$B3519=2),$D3519&amp;$C3519,IF($B3519=3,$D3519&amp;"学校",IF($B3519=6,_xlfn.TEXTBEFORE($D3519,"高専")&amp;$C3519,IF($B3519=8,$C3519&amp;"（"&amp;$D3519&amp;"）",IF($B3519=9,$D3519,""))))))</f>
        <v>津高等学校</v>
      </c>
    </row>
    <row r="3520" spans="1:8">
      <c r="A3520" s="4">
        <v>2</v>
      </c>
      <c r="B3520" s="7">
        <v>1</v>
      </c>
      <c r="C3520" s="7" t="str">
        <f t="shared" si="108"/>
        <v>高等学校</v>
      </c>
      <c r="D3520" s="7" t="s">
        <v>4818</v>
      </c>
      <c r="E3520" s="8" t="s">
        <v>4819</v>
      </c>
      <c r="F3520" s="4" t="str">
        <f>IFERROR(IF(VALUE(LEFT($E3520,5))&gt;50000,"",_xlfn.XLOOKUP(IF(VALUE(LEFT($E3520,2))&gt;9,VALUE(LEFT($E3520,2)),"0"&amp;VALUE(LEFT($E3520,2))),Sheet1!$E:$E,Sheet1!$F:$F)),"")</f>
        <v>三重県</v>
      </c>
      <c r="G3520" s="4" t="str">
        <f t="shared" si="109"/>
        <v>公立</v>
      </c>
      <c r="H3520" s="7" t="str">
        <f>IF($D3520="上記以外の高等学校等",_xlfn.XLOOKUP(IF(VALUE(LEFT($E3520,2))&gt;10,VALUE(LEFT($E3520,2)),"0"&amp;VALUE(LEFT($E3520,2))),Sheet1!$E:$E,Sheet1!$F:$F)&amp;"所在の"&amp;$D3520,IF(OR($B3520=1,$B3520=2),$D3520&amp;$C3520,IF($B3520=3,$D3520&amp;"学校",IF($B3520=6,_xlfn.TEXTBEFORE($D3520,"高専")&amp;$C3520,IF($B3520=8,$C3520&amp;"（"&amp;$D3520&amp;"）",IF($B3520=9,$D3520,""))))))</f>
        <v>津西高等学校</v>
      </c>
    </row>
    <row r="3521" spans="1:8">
      <c r="A3521" s="4">
        <v>2</v>
      </c>
      <c r="B3521" s="7">
        <v>1</v>
      </c>
      <c r="C3521" s="7" t="str">
        <f t="shared" si="108"/>
        <v>高等学校</v>
      </c>
      <c r="D3521" s="7" t="s">
        <v>4816</v>
      </c>
      <c r="E3521" s="8" t="s">
        <v>4817</v>
      </c>
      <c r="F3521" s="4" t="str">
        <f>IFERROR(IF(VALUE(LEFT($E3521,5))&gt;50000,"",_xlfn.XLOOKUP(IF(VALUE(LEFT($E3521,2))&gt;9,VALUE(LEFT($E3521,2)),"0"&amp;VALUE(LEFT($E3521,2))),Sheet1!$E:$E,Sheet1!$F:$F)),"")</f>
        <v>三重県</v>
      </c>
      <c r="G3521" s="4" t="str">
        <f t="shared" si="109"/>
        <v>公立</v>
      </c>
      <c r="H3521" s="7" t="str">
        <f>IF($D3521="上記以外の高等学校等",_xlfn.XLOOKUP(IF(VALUE(LEFT($E3521,2))&gt;10,VALUE(LEFT($E3521,2)),"0"&amp;VALUE(LEFT($E3521,2))),Sheet1!$E:$E,Sheet1!$F:$F)&amp;"所在の"&amp;$D3521,IF(OR($B3521=1,$B3521=2),$D3521&amp;$C3521,IF($B3521=3,$D3521&amp;"学校",IF($B3521=6,_xlfn.TEXTBEFORE($D3521,"高専")&amp;$C3521,IF($B3521=8,$C3521&amp;"（"&amp;$D3521&amp;"）",IF($B3521=9,$D3521,""))))))</f>
        <v>津東高等学校</v>
      </c>
    </row>
    <row r="3522" spans="1:8">
      <c r="A3522" s="4">
        <v>2</v>
      </c>
      <c r="B3522" s="7">
        <v>1</v>
      </c>
      <c r="C3522" s="7" t="str">
        <f t="shared" si="108"/>
        <v>高等学校</v>
      </c>
      <c r="D3522" s="7" t="s">
        <v>4814</v>
      </c>
      <c r="E3522" s="8" t="s">
        <v>4815</v>
      </c>
      <c r="F3522" s="4" t="str">
        <f>IFERROR(IF(VALUE(LEFT($E3522,5))&gt;50000,"",_xlfn.XLOOKUP(IF(VALUE(LEFT($E3522,2))&gt;9,VALUE(LEFT($E3522,2)),"0"&amp;VALUE(LEFT($E3522,2))),Sheet1!$E:$E,Sheet1!$F:$F)),"")</f>
        <v>三重県</v>
      </c>
      <c r="G3522" s="4" t="str">
        <f t="shared" si="109"/>
        <v>公立</v>
      </c>
      <c r="H3522" s="7" t="str">
        <f>IF($D3522="上記以外の高等学校等",_xlfn.XLOOKUP(IF(VALUE(LEFT($E3522,2))&gt;10,VALUE(LEFT($E3522,2)),"0"&amp;VALUE(LEFT($E3522,2))),Sheet1!$E:$E,Sheet1!$F:$F)&amp;"所在の"&amp;$D3522,IF(OR($B3522=1,$B3522=2),$D3522&amp;$C3522,IF($B3522=3,$D3522&amp;"学校",IF($B3522=6,_xlfn.TEXTBEFORE($D3522,"高専")&amp;$C3522,IF($B3522=8,$C3522&amp;"（"&amp;$D3522&amp;"）",IF($B3522=9,$D3522,""))))))</f>
        <v>津工業高等学校</v>
      </c>
    </row>
    <row r="3523" spans="1:8">
      <c r="A3523" s="4">
        <v>2</v>
      </c>
      <c r="B3523" s="7">
        <v>1</v>
      </c>
      <c r="C3523" s="7" t="str">
        <f t="shared" ref="C3523:C3586" si="110">IF($B3523=1,"高等学校",IF($B3523=2,"中等教育学校",IF($B3523=3,"特別支援学校",IF($B3523=6,"高等専門学校",IF($B3523=8,"高等学校卒業程度認定試験等","")))))</f>
        <v>高等学校</v>
      </c>
      <c r="D3523" s="7" t="s">
        <v>4812</v>
      </c>
      <c r="E3523" s="8" t="s">
        <v>4813</v>
      </c>
      <c r="F3523" s="4" t="str">
        <f>IFERROR(IF(VALUE(LEFT($E3523,5))&gt;50000,"",_xlfn.XLOOKUP(IF(VALUE(LEFT($E3523,2))&gt;9,VALUE(LEFT($E3523,2)),"0"&amp;VALUE(LEFT($E3523,2))),Sheet1!$E:$E,Sheet1!$F:$F)),"")</f>
        <v>三重県</v>
      </c>
      <c r="G3523" s="4" t="str">
        <f t="shared" ref="G3523:G3586" si="111">IF($A3523=1,"国立",IF($A3523=7,"私立",IF($A3523&lt;7,"公立","")))</f>
        <v>公立</v>
      </c>
      <c r="H3523" s="7" t="str">
        <f>IF($D3523="上記以外の高等学校等",_xlfn.XLOOKUP(IF(VALUE(LEFT($E3523,2))&gt;10,VALUE(LEFT($E3523,2)),"0"&amp;VALUE(LEFT($E3523,2))),Sheet1!$E:$E,Sheet1!$F:$F)&amp;"所在の"&amp;$D3523,IF(OR($B3523=1,$B3523=2),$D3523&amp;$C3523,IF($B3523=3,$D3523&amp;"学校",IF($B3523=6,_xlfn.TEXTBEFORE($D3523,"高専")&amp;$C3523,IF($B3523=8,$C3523&amp;"（"&amp;$D3523&amp;"）",IF($B3523=9,$D3523,""))))))</f>
        <v>津商業高等学校</v>
      </c>
    </row>
    <row r="3524" spans="1:8">
      <c r="A3524" s="4">
        <v>2</v>
      </c>
      <c r="B3524" s="7">
        <v>1</v>
      </c>
      <c r="C3524" s="7" t="str">
        <f t="shared" si="110"/>
        <v>高等学校</v>
      </c>
      <c r="D3524" s="7" t="s">
        <v>4810</v>
      </c>
      <c r="E3524" s="8" t="s">
        <v>4811</v>
      </c>
      <c r="F3524" s="4" t="str">
        <f>IFERROR(IF(VALUE(LEFT($E3524,5))&gt;50000,"",_xlfn.XLOOKUP(IF(VALUE(LEFT($E3524,2))&gt;9,VALUE(LEFT($E3524,2)),"0"&amp;VALUE(LEFT($E3524,2))),Sheet1!$E:$E,Sheet1!$F:$F)),"")</f>
        <v>三重県</v>
      </c>
      <c r="G3524" s="4" t="str">
        <f t="shared" si="111"/>
        <v>公立</v>
      </c>
      <c r="H3524" s="7" t="str">
        <f>IF($D3524="上記以外の高等学校等",_xlfn.XLOOKUP(IF(VALUE(LEFT($E3524,2))&gt;10,VALUE(LEFT($E3524,2)),"0"&amp;VALUE(LEFT($E3524,2))),Sheet1!$E:$E,Sheet1!$F:$F)&amp;"所在の"&amp;$D3524,IF(OR($B3524=1,$B3524=2),$D3524&amp;$C3524,IF($B3524=3,$D3524&amp;"学校",IF($B3524=6,_xlfn.TEXTBEFORE($D3524,"高専")&amp;$C3524,IF($B3524=8,$C3524&amp;"（"&amp;$D3524&amp;"）",IF($B3524=9,$D3524,""))))))</f>
        <v>みえ夢学園高等学校</v>
      </c>
    </row>
    <row r="3525" spans="1:8">
      <c r="A3525" s="4">
        <v>2</v>
      </c>
      <c r="B3525" s="7">
        <v>1</v>
      </c>
      <c r="C3525" s="7" t="str">
        <f t="shared" si="110"/>
        <v>高等学校</v>
      </c>
      <c r="D3525" s="7" t="s">
        <v>4808</v>
      </c>
      <c r="E3525" s="8" t="s">
        <v>4809</v>
      </c>
      <c r="F3525" s="4" t="str">
        <f>IFERROR(IF(VALUE(LEFT($E3525,5))&gt;50000,"",_xlfn.XLOOKUP(IF(VALUE(LEFT($E3525,2))&gt;9,VALUE(LEFT($E3525,2)),"0"&amp;VALUE(LEFT($E3525,2))),Sheet1!$E:$E,Sheet1!$F:$F)),"")</f>
        <v>三重県</v>
      </c>
      <c r="G3525" s="4" t="str">
        <f t="shared" si="111"/>
        <v>公立</v>
      </c>
      <c r="H3525" s="7" t="str">
        <f>IF($D3525="上記以外の高等学校等",_xlfn.XLOOKUP(IF(VALUE(LEFT($E3525,2))&gt;10,VALUE(LEFT($E3525,2)),"0"&amp;VALUE(LEFT($E3525,2))),Sheet1!$E:$E,Sheet1!$F:$F)&amp;"所在の"&amp;$D3525,IF(OR($B3525=1,$B3525=2),$D3525&amp;$C3525,IF($B3525=3,$D3525&amp;"学校",IF($B3525=6,_xlfn.TEXTBEFORE($D3525,"高専")&amp;$C3525,IF($B3525=8,$C3525&amp;"（"&amp;$D3525&amp;"）",IF($B3525=9,$D3525,""))))))</f>
        <v>久居農林高等学校</v>
      </c>
    </row>
    <row r="3526" spans="1:8">
      <c r="A3526" s="4">
        <v>2</v>
      </c>
      <c r="B3526" s="7">
        <v>1</v>
      </c>
      <c r="C3526" s="7" t="str">
        <f t="shared" si="110"/>
        <v>高等学校</v>
      </c>
      <c r="D3526" s="7" t="s">
        <v>4806</v>
      </c>
      <c r="E3526" s="8" t="s">
        <v>4807</v>
      </c>
      <c r="F3526" s="4" t="str">
        <f>IFERROR(IF(VALUE(LEFT($E3526,5))&gt;50000,"",_xlfn.XLOOKUP(IF(VALUE(LEFT($E3526,2))&gt;9,VALUE(LEFT($E3526,2)),"0"&amp;VALUE(LEFT($E3526,2))),Sheet1!$E:$E,Sheet1!$F:$F)),"")</f>
        <v>三重県</v>
      </c>
      <c r="G3526" s="4" t="str">
        <f t="shared" si="111"/>
        <v>公立</v>
      </c>
      <c r="H3526" s="7" t="str">
        <f>IF($D3526="上記以外の高等学校等",_xlfn.XLOOKUP(IF(VALUE(LEFT($E3526,2))&gt;10,VALUE(LEFT($E3526,2)),"0"&amp;VALUE(LEFT($E3526,2))),Sheet1!$E:$E,Sheet1!$F:$F)&amp;"所在の"&amp;$D3526,IF(OR($B3526=1,$B3526=2),$D3526&amp;$C3526,IF($B3526=3,$D3526&amp;"学校",IF($B3526=6,_xlfn.TEXTBEFORE($D3526,"高専")&amp;$C3526,IF($B3526=8,$C3526&amp;"（"&amp;$D3526&amp;"）",IF($B3526=9,$D3526,""))))))</f>
        <v>白山高等学校</v>
      </c>
    </row>
    <row r="3527" spans="1:8">
      <c r="A3527" s="4">
        <v>2</v>
      </c>
      <c r="B3527" s="7">
        <v>1</v>
      </c>
      <c r="C3527" s="7" t="str">
        <f t="shared" si="110"/>
        <v>高等学校</v>
      </c>
      <c r="D3527" s="7" t="s">
        <v>4804</v>
      </c>
      <c r="E3527" s="8" t="s">
        <v>4805</v>
      </c>
      <c r="F3527" s="4" t="str">
        <f>IFERROR(IF(VALUE(LEFT($E3527,5))&gt;50000,"",_xlfn.XLOOKUP(IF(VALUE(LEFT($E3527,2))&gt;9,VALUE(LEFT($E3527,2)),"0"&amp;VALUE(LEFT($E3527,2))),Sheet1!$E:$E,Sheet1!$F:$F)),"")</f>
        <v>三重県</v>
      </c>
      <c r="G3527" s="4" t="str">
        <f t="shared" si="111"/>
        <v>公立</v>
      </c>
      <c r="H3527" s="7" t="str">
        <f>IF($D3527="上記以外の高等学校等",_xlfn.XLOOKUP(IF(VALUE(LEFT($E3527,2))&gt;10,VALUE(LEFT($E3527,2)),"0"&amp;VALUE(LEFT($E3527,2))),Sheet1!$E:$E,Sheet1!$F:$F)&amp;"所在の"&amp;$D3527,IF(OR($B3527=1,$B3527=2),$D3527&amp;$C3527,IF($B3527=3,$D3527&amp;"学校",IF($B3527=6,_xlfn.TEXTBEFORE($D3527,"高専")&amp;$C3527,IF($B3527=8,$C3527&amp;"（"&amp;$D3527&amp;"）",IF($B3527=9,$D3527,""))))))</f>
        <v>松阪高等学校</v>
      </c>
    </row>
    <row r="3528" spans="1:8">
      <c r="A3528" s="4">
        <v>2</v>
      </c>
      <c r="B3528" s="7">
        <v>1</v>
      </c>
      <c r="C3528" s="7" t="str">
        <f t="shared" si="110"/>
        <v>高等学校</v>
      </c>
      <c r="D3528" s="7" t="s">
        <v>4802</v>
      </c>
      <c r="E3528" s="8" t="s">
        <v>4803</v>
      </c>
      <c r="F3528" s="4" t="str">
        <f>IFERROR(IF(VALUE(LEFT($E3528,5))&gt;50000,"",_xlfn.XLOOKUP(IF(VALUE(LEFT($E3528,2))&gt;9,VALUE(LEFT($E3528,2)),"0"&amp;VALUE(LEFT($E3528,2))),Sheet1!$E:$E,Sheet1!$F:$F)),"")</f>
        <v>三重県</v>
      </c>
      <c r="G3528" s="4" t="str">
        <f t="shared" si="111"/>
        <v>公立</v>
      </c>
      <c r="H3528" s="7" t="str">
        <f>IF($D3528="上記以外の高等学校等",_xlfn.XLOOKUP(IF(VALUE(LEFT($E3528,2))&gt;10,VALUE(LEFT($E3528,2)),"0"&amp;VALUE(LEFT($E3528,2))),Sheet1!$E:$E,Sheet1!$F:$F)&amp;"所在の"&amp;$D3528,IF(OR($B3528=1,$B3528=2),$D3528&amp;$C3528,IF($B3528=3,$D3528&amp;"学校",IF($B3528=6,_xlfn.TEXTBEFORE($D3528,"高専")&amp;$C3528,IF($B3528=8,$C3528&amp;"（"&amp;$D3528&amp;"）",IF($B3528=9,$D3528,""))))))</f>
        <v>松阪工業高等学校</v>
      </c>
    </row>
    <row r="3529" spans="1:8">
      <c r="A3529" s="4">
        <v>2</v>
      </c>
      <c r="B3529" s="7">
        <v>1</v>
      </c>
      <c r="C3529" s="7" t="str">
        <f t="shared" si="110"/>
        <v>高等学校</v>
      </c>
      <c r="D3529" s="7" t="s">
        <v>4800</v>
      </c>
      <c r="E3529" s="8" t="s">
        <v>4801</v>
      </c>
      <c r="F3529" s="4" t="str">
        <f>IFERROR(IF(VALUE(LEFT($E3529,5))&gt;50000,"",_xlfn.XLOOKUP(IF(VALUE(LEFT($E3529,2))&gt;9,VALUE(LEFT($E3529,2)),"0"&amp;VALUE(LEFT($E3529,2))),Sheet1!$E:$E,Sheet1!$F:$F)),"")</f>
        <v>三重県</v>
      </c>
      <c r="G3529" s="4" t="str">
        <f t="shared" si="111"/>
        <v>公立</v>
      </c>
      <c r="H3529" s="7" t="str">
        <f>IF($D3529="上記以外の高等学校等",_xlfn.XLOOKUP(IF(VALUE(LEFT($E3529,2))&gt;10,VALUE(LEFT($E3529,2)),"0"&amp;VALUE(LEFT($E3529,2))),Sheet1!$E:$E,Sheet1!$F:$F)&amp;"所在の"&amp;$D3529,IF(OR($B3529=1,$B3529=2),$D3529&amp;$C3529,IF($B3529=3,$D3529&amp;"学校",IF($B3529=6,_xlfn.TEXTBEFORE($D3529,"高専")&amp;$C3529,IF($B3529=8,$C3529&amp;"（"&amp;$D3529&amp;"）",IF($B3529=9,$D3529,""))))))</f>
        <v>松阪商業高等学校</v>
      </c>
    </row>
    <row r="3530" spans="1:8">
      <c r="A3530" s="4">
        <v>2</v>
      </c>
      <c r="B3530" s="7">
        <v>1</v>
      </c>
      <c r="C3530" s="7" t="str">
        <f t="shared" si="110"/>
        <v>高等学校</v>
      </c>
      <c r="D3530" s="7" t="s">
        <v>2843</v>
      </c>
      <c r="E3530" s="8" t="s">
        <v>4799</v>
      </c>
      <c r="F3530" s="4" t="str">
        <f>IFERROR(IF(VALUE(LEFT($E3530,5))&gt;50000,"",_xlfn.XLOOKUP(IF(VALUE(LEFT($E3530,2))&gt;9,VALUE(LEFT($E3530,2)),"0"&amp;VALUE(LEFT($E3530,2))),Sheet1!$E:$E,Sheet1!$F:$F)),"")</f>
        <v>三重県</v>
      </c>
      <c r="G3530" s="4" t="str">
        <f t="shared" si="111"/>
        <v>公立</v>
      </c>
      <c r="H3530" s="7" t="str">
        <f>IF($D3530="上記以外の高等学校等",_xlfn.XLOOKUP(IF(VALUE(LEFT($E3530,2))&gt;10,VALUE(LEFT($E3530,2)),"0"&amp;VALUE(LEFT($E3530,2))),Sheet1!$E:$E,Sheet1!$F:$F)&amp;"所在の"&amp;$D3530,IF(OR($B3530=1,$B3530=2),$D3530&amp;$C3530,IF($B3530=3,$D3530&amp;"学校",IF($B3530=6,_xlfn.TEXTBEFORE($D3530,"高専")&amp;$C3530,IF($B3530=8,$C3530&amp;"（"&amp;$D3530&amp;"）",IF($B3530=9,$D3530,""))))))</f>
        <v>飯南高等学校</v>
      </c>
    </row>
    <row r="3531" spans="1:8">
      <c r="A3531" s="4">
        <v>2</v>
      </c>
      <c r="B3531" s="7">
        <v>1</v>
      </c>
      <c r="C3531" s="7" t="str">
        <f t="shared" si="110"/>
        <v>高等学校</v>
      </c>
      <c r="D3531" s="7" t="s">
        <v>4797</v>
      </c>
      <c r="E3531" s="8" t="s">
        <v>4798</v>
      </c>
      <c r="F3531" s="4" t="str">
        <f>IFERROR(IF(VALUE(LEFT($E3531,5))&gt;50000,"",_xlfn.XLOOKUP(IF(VALUE(LEFT($E3531,2))&gt;9,VALUE(LEFT($E3531,2)),"0"&amp;VALUE(LEFT($E3531,2))),Sheet1!$E:$E,Sheet1!$F:$F)),"")</f>
        <v>三重県</v>
      </c>
      <c r="G3531" s="4" t="str">
        <f t="shared" si="111"/>
        <v>公立</v>
      </c>
      <c r="H3531" s="7" t="str">
        <f>IF($D3531="上記以外の高等学校等",_xlfn.XLOOKUP(IF(VALUE(LEFT($E3531,2))&gt;10,VALUE(LEFT($E3531,2)),"0"&amp;VALUE(LEFT($E3531,2))),Sheet1!$E:$E,Sheet1!$F:$F)&amp;"所在の"&amp;$D3531,IF(OR($B3531=1,$B3531=2),$D3531&amp;$C3531,IF($B3531=3,$D3531&amp;"学校",IF($B3531=6,_xlfn.TEXTBEFORE($D3531,"高専")&amp;$C3531,IF($B3531=8,$C3531&amp;"（"&amp;$D3531&amp;"）",IF($B3531=9,$D3531,""))))))</f>
        <v>相可高等学校</v>
      </c>
    </row>
    <row r="3532" spans="1:8">
      <c r="A3532" s="4">
        <v>2</v>
      </c>
      <c r="B3532" s="7">
        <v>1</v>
      </c>
      <c r="C3532" s="7" t="str">
        <f t="shared" si="110"/>
        <v>高等学校</v>
      </c>
      <c r="D3532" s="7" t="s">
        <v>4795</v>
      </c>
      <c r="E3532" s="8" t="s">
        <v>4796</v>
      </c>
      <c r="F3532" s="4" t="str">
        <f>IFERROR(IF(VALUE(LEFT($E3532,5))&gt;50000,"",_xlfn.XLOOKUP(IF(VALUE(LEFT($E3532,2))&gt;9,VALUE(LEFT($E3532,2)),"0"&amp;VALUE(LEFT($E3532,2))),Sheet1!$E:$E,Sheet1!$F:$F)),"")</f>
        <v>三重県</v>
      </c>
      <c r="G3532" s="4" t="str">
        <f t="shared" si="111"/>
        <v>公立</v>
      </c>
      <c r="H3532" s="7" t="str">
        <f>IF($D3532="上記以外の高等学校等",_xlfn.XLOOKUP(IF(VALUE(LEFT($E3532,2))&gt;10,VALUE(LEFT($E3532,2)),"0"&amp;VALUE(LEFT($E3532,2))),Sheet1!$E:$E,Sheet1!$F:$F)&amp;"所在の"&amp;$D3532,IF(OR($B3532=1,$B3532=2),$D3532&amp;$C3532,IF($B3532=3,$D3532&amp;"学校",IF($B3532=6,_xlfn.TEXTBEFORE($D3532,"高専")&amp;$C3532,IF($B3532=8,$C3532&amp;"（"&amp;$D3532&amp;"）",IF($B3532=9,$D3532,""))))))</f>
        <v>宇治山田高等学校</v>
      </c>
    </row>
    <row r="3533" spans="1:8">
      <c r="A3533" s="4">
        <v>2</v>
      </c>
      <c r="B3533" s="7">
        <v>1</v>
      </c>
      <c r="C3533" s="7" t="str">
        <f t="shared" si="110"/>
        <v>高等学校</v>
      </c>
      <c r="D3533" s="7" t="s">
        <v>4793</v>
      </c>
      <c r="E3533" s="8" t="s">
        <v>4794</v>
      </c>
      <c r="F3533" s="4" t="str">
        <f>IFERROR(IF(VALUE(LEFT($E3533,5))&gt;50000,"",_xlfn.XLOOKUP(IF(VALUE(LEFT($E3533,2))&gt;9,VALUE(LEFT($E3533,2)),"0"&amp;VALUE(LEFT($E3533,2))),Sheet1!$E:$E,Sheet1!$F:$F)),"")</f>
        <v>三重県</v>
      </c>
      <c r="G3533" s="4" t="str">
        <f t="shared" si="111"/>
        <v>公立</v>
      </c>
      <c r="H3533" s="7" t="str">
        <f>IF($D3533="上記以外の高等学校等",_xlfn.XLOOKUP(IF(VALUE(LEFT($E3533,2))&gt;10,VALUE(LEFT($E3533,2)),"0"&amp;VALUE(LEFT($E3533,2))),Sheet1!$E:$E,Sheet1!$F:$F)&amp;"所在の"&amp;$D3533,IF(OR($B3533=1,$B3533=2),$D3533&amp;$C3533,IF($B3533=3,$D3533&amp;"学校",IF($B3533=6,_xlfn.TEXTBEFORE($D3533,"高専")&amp;$C3533,IF($B3533=8,$C3533&amp;"（"&amp;$D3533&amp;"）",IF($B3533=9,$D3533,""))))))</f>
        <v>伊勢高等学校</v>
      </c>
    </row>
    <row r="3534" spans="1:8">
      <c r="A3534" s="4">
        <v>2</v>
      </c>
      <c r="B3534" s="7">
        <v>1</v>
      </c>
      <c r="C3534" s="7" t="str">
        <f t="shared" si="110"/>
        <v>高等学校</v>
      </c>
      <c r="D3534" s="7" t="s">
        <v>4791</v>
      </c>
      <c r="E3534" s="8" t="s">
        <v>4792</v>
      </c>
      <c r="F3534" s="4" t="str">
        <f>IFERROR(IF(VALUE(LEFT($E3534,5))&gt;50000,"",_xlfn.XLOOKUP(IF(VALUE(LEFT($E3534,2))&gt;9,VALUE(LEFT($E3534,2)),"0"&amp;VALUE(LEFT($E3534,2))),Sheet1!$E:$E,Sheet1!$F:$F)),"")</f>
        <v>三重県</v>
      </c>
      <c r="G3534" s="4" t="str">
        <f t="shared" si="111"/>
        <v>公立</v>
      </c>
      <c r="H3534" s="7" t="str">
        <f>IF($D3534="上記以外の高等学校等",_xlfn.XLOOKUP(IF(VALUE(LEFT($E3534,2))&gt;10,VALUE(LEFT($E3534,2)),"0"&amp;VALUE(LEFT($E3534,2))),Sheet1!$E:$E,Sheet1!$F:$F)&amp;"所在の"&amp;$D3534,IF(OR($B3534=1,$B3534=2),$D3534&amp;$C3534,IF($B3534=3,$D3534&amp;"学校",IF($B3534=6,_xlfn.TEXTBEFORE($D3534,"高専")&amp;$C3534,IF($B3534=8,$C3534&amp;"（"&amp;$D3534&amp;"）",IF($B3534=9,$D3534,""))))))</f>
        <v>伊勢工業高等学校</v>
      </c>
    </row>
    <row r="3535" spans="1:8">
      <c r="A3535" s="4">
        <v>2</v>
      </c>
      <c r="B3535" s="7">
        <v>1</v>
      </c>
      <c r="C3535" s="7" t="str">
        <f t="shared" si="110"/>
        <v>高等学校</v>
      </c>
      <c r="D3535" s="7" t="s">
        <v>4789</v>
      </c>
      <c r="E3535" s="8" t="s">
        <v>4790</v>
      </c>
      <c r="F3535" s="4" t="str">
        <f>IFERROR(IF(VALUE(LEFT($E3535,5))&gt;50000,"",_xlfn.XLOOKUP(IF(VALUE(LEFT($E3535,2))&gt;9,VALUE(LEFT($E3535,2)),"0"&amp;VALUE(LEFT($E3535,2))),Sheet1!$E:$E,Sheet1!$F:$F)),"")</f>
        <v>三重県</v>
      </c>
      <c r="G3535" s="4" t="str">
        <f t="shared" si="111"/>
        <v>公立</v>
      </c>
      <c r="H3535" s="7" t="str">
        <f>IF($D3535="上記以外の高等学校等",_xlfn.XLOOKUP(IF(VALUE(LEFT($E3535,2))&gt;10,VALUE(LEFT($E3535,2)),"0"&amp;VALUE(LEFT($E3535,2))),Sheet1!$E:$E,Sheet1!$F:$F)&amp;"所在の"&amp;$D3535,IF(OR($B3535=1,$B3535=2),$D3535&amp;$C3535,IF($B3535=3,$D3535&amp;"学校",IF($B3535=6,_xlfn.TEXTBEFORE($D3535,"高専")&amp;$C3535,IF($B3535=8,$C3535&amp;"（"&amp;$D3535&amp;"）",IF($B3535=9,$D3535,""))))))</f>
        <v>宇治山田商業高等学校</v>
      </c>
    </row>
    <row r="3536" spans="1:8">
      <c r="A3536" s="4">
        <v>2</v>
      </c>
      <c r="B3536" s="7">
        <v>1</v>
      </c>
      <c r="C3536" s="7" t="str">
        <f t="shared" si="110"/>
        <v>高等学校</v>
      </c>
      <c r="D3536" s="7" t="s">
        <v>4787</v>
      </c>
      <c r="E3536" s="8" t="s">
        <v>4788</v>
      </c>
      <c r="F3536" s="4" t="str">
        <f>IFERROR(IF(VALUE(LEFT($E3536,5))&gt;50000,"",_xlfn.XLOOKUP(IF(VALUE(LEFT($E3536,2))&gt;9,VALUE(LEFT($E3536,2)),"0"&amp;VALUE(LEFT($E3536,2))),Sheet1!$E:$E,Sheet1!$F:$F)),"")</f>
        <v>三重県</v>
      </c>
      <c r="G3536" s="4" t="str">
        <f t="shared" si="111"/>
        <v>公立</v>
      </c>
      <c r="H3536" s="7" t="str">
        <f>IF($D3536="上記以外の高等学校等",_xlfn.XLOOKUP(IF(VALUE(LEFT($E3536,2))&gt;10,VALUE(LEFT($E3536,2)),"0"&amp;VALUE(LEFT($E3536,2))),Sheet1!$E:$E,Sheet1!$F:$F)&amp;"所在の"&amp;$D3536,IF(OR($B3536=1,$B3536=2),$D3536&amp;$C3536,IF($B3536=3,$D3536&amp;"学校",IF($B3536=6,_xlfn.TEXTBEFORE($D3536,"高専")&amp;$C3536,IF($B3536=8,$C3536&amp;"（"&amp;$D3536&amp;"）",IF($B3536=9,$D3536,""))))))</f>
        <v>伊勢まなび高等学校</v>
      </c>
    </row>
    <row r="3537" spans="1:8">
      <c r="A3537" s="4">
        <v>2</v>
      </c>
      <c r="B3537" s="7">
        <v>1</v>
      </c>
      <c r="C3537" s="7" t="str">
        <f t="shared" si="110"/>
        <v>高等学校</v>
      </c>
      <c r="D3537" s="7" t="s">
        <v>4785</v>
      </c>
      <c r="E3537" s="8" t="s">
        <v>4786</v>
      </c>
      <c r="F3537" s="4" t="str">
        <f>IFERROR(IF(VALUE(LEFT($E3537,5))&gt;50000,"",_xlfn.XLOOKUP(IF(VALUE(LEFT($E3537,2))&gt;9,VALUE(LEFT($E3537,2)),"0"&amp;VALUE(LEFT($E3537,2))),Sheet1!$E:$E,Sheet1!$F:$F)),"")</f>
        <v>三重県</v>
      </c>
      <c r="G3537" s="4" t="str">
        <f t="shared" si="111"/>
        <v>公立</v>
      </c>
      <c r="H3537" s="7" t="str">
        <f>IF($D3537="上記以外の高等学校等",_xlfn.XLOOKUP(IF(VALUE(LEFT($E3537,2))&gt;10,VALUE(LEFT($E3537,2)),"0"&amp;VALUE(LEFT($E3537,2))),Sheet1!$E:$E,Sheet1!$F:$F)&amp;"所在の"&amp;$D3537,IF(OR($B3537=1,$B3537=2),$D3537&amp;$C3537,IF($B3537=3,$D3537&amp;"学校",IF($B3537=6,_xlfn.TEXTBEFORE($D3537,"高専")&amp;$C3537,IF($B3537=8,$C3537&amp;"（"&amp;$D3537&amp;"）",IF($B3537=9,$D3537,""))))))</f>
        <v>明野高等学校</v>
      </c>
    </row>
    <row r="3538" spans="1:8">
      <c r="A3538" s="4">
        <v>2</v>
      </c>
      <c r="B3538" s="7">
        <v>1</v>
      </c>
      <c r="C3538" s="7" t="str">
        <f t="shared" si="110"/>
        <v>高等学校</v>
      </c>
      <c r="D3538" s="7" t="s">
        <v>4451</v>
      </c>
      <c r="E3538" s="8" t="s">
        <v>4784</v>
      </c>
      <c r="F3538" s="4" t="str">
        <f>IFERROR(IF(VALUE(LEFT($E3538,5))&gt;50000,"",_xlfn.XLOOKUP(IF(VALUE(LEFT($E3538,2))&gt;9,VALUE(LEFT($E3538,2)),"0"&amp;VALUE(LEFT($E3538,2))),Sheet1!$E:$E,Sheet1!$F:$F)),"")</f>
        <v>三重県</v>
      </c>
      <c r="G3538" s="4" t="str">
        <f t="shared" si="111"/>
        <v>公立</v>
      </c>
      <c r="H3538" s="7" t="str">
        <f>IF($D3538="上記以外の高等学校等",_xlfn.XLOOKUP(IF(VALUE(LEFT($E3538,2))&gt;10,VALUE(LEFT($E3538,2)),"0"&amp;VALUE(LEFT($E3538,2))),Sheet1!$E:$E,Sheet1!$F:$F)&amp;"所在の"&amp;$D3538,IF(OR($B3538=1,$B3538=2),$D3538&amp;$C3538,IF($B3538=3,$D3538&amp;"学校",IF($B3538=6,_xlfn.TEXTBEFORE($D3538,"高専")&amp;$C3538,IF($B3538=8,$C3538&amp;"（"&amp;$D3538&amp;"）",IF($B3538=9,$D3538,""))))))</f>
        <v>鳥羽高等学校</v>
      </c>
    </row>
    <row r="3539" spans="1:8">
      <c r="A3539" s="4">
        <v>2</v>
      </c>
      <c r="B3539" s="7">
        <v>1</v>
      </c>
      <c r="C3539" s="7" t="str">
        <f t="shared" si="110"/>
        <v>高等学校</v>
      </c>
      <c r="D3539" s="7" t="s">
        <v>4782</v>
      </c>
      <c r="E3539" s="8" t="s">
        <v>4783</v>
      </c>
      <c r="F3539" s="4" t="str">
        <f>IFERROR(IF(VALUE(LEFT($E3539,5))&gt;50000,"",_xlfn.XLOOKUP(IF(VALUE(LEFT($E3539,2))&gt;9,VALUE(LEFT($E3539,2)),"0"&amp;VALUE(LEFT($E3539,2))),Sheet1!$E:$E,Sheet1!$F:$F)),"")</f>
        <v>三重県</v>
      </c>
      <c r="G3539" s="4" t="str">
        <f t="shared" si="111"/>
        <v>公立</v>
      </c>
      <c r="H3539" s="7" t="str">
        <f>IF($D3539="上記以外の高等学校等",_xlfn.XLOOKUP(IF(VALUE(LEFT($E3539,2))&gt;10,VALUE(LEFT($E3539,2)),"0"&amp;VALUE(LEFT($E3539,2))),Sheet1!$E:$E,Sheet1!$F:$F)&amp;"所在の"&amp;$D3539,IF(OR($B3539=1,$B3539=2),$D3539&amp;$C3539,IF($B3539=3,$D3539&amp;"学校",IF($B3539=6,_xlfn.TEXTBEFORE($D3539,"高専")&amp;$C3539,IF($B3539=8,$C3539&amp;"（"&amp;$D3539&amp;"）",IF($B3539=9,$D3539,""))))))</f>
        <v>志摩高等学校</v>
      </c>
    </row>
    <row r="3540" spans="1:8">
      <c r="A3540" s="4">
        <v>2</v>
      </c>
      <c r="B3540" s="7">
        <v>1</v>
      </c>
      <c r="C3540" s="7" t="str">
        <f t="shared" si="110"/>
        <v>高等学校</v>
      </c>
      <c r="D3540" s="7" t="s">
        <v>1549</v>
      </c>
      <c r="E3540" s="8" t="s">
        <v>4781</v>
      </c>
      <c r="F3540" s="4" t="str">
        <f>IFERROR(IF(VALUE(LEFT($E3540,5))&gt;50000,"",_xlfn.XLOOKUP(IF(VALUE(LEFT($E3540,2))&gt;9,VALUE(LEFT($E3540,2)),"0"&amp;VALUE(LEFT($E3540,2))),Sheet1!$E:$E,Sheet1!$F:$F)),"")</f>
        <v>三重県</v>
      </c>
      <c r="G3540" s="4" t="str">
        <f t="shared" si="111"/>
        <v>公立</v>
      </c>
      <c r="H3540" s="7" t="str">
        <f>IF($D3540="上記以外の高等学校等",_xlfn.XLOOKUP(IF(VALUE(LEFT($E3540,2))&gt;10,VALUE(LEFT($E3540,2)),"0"&amp;VALUE(LEFT($E3540,2))),Sheet1!$E:$E,Sheet1!$F:$F)&amp;"所在の"&amp;$D3540,IF(OR($B3540=1,$B3540=2),$D3540&amp;$C3540,IF($B3540=3,$D3540&amp;"学校",IF($B3540=6,_xlfn.TEXTBEFORE($D3540,"高専")&amp;$C3540,IF($B3540=8,$C3540&amp;"（"&amp;$D3540&amp;"）",IF($B3540=9,$D3540,""))))))</f>
        <v>水産高等学校</v>
      </c>
    </row>
    <row r="3541" spans="1:8">
      <c r="A3541" s="4">
        <v>2</v>
      </c>
      <c r="B3541" s="7">
        <v>1</v>
      </c>
      <c r="C3541" s="7" t="str">
        <f t="shared" si="110"/>
        <v>高等学校</v>
      </c>
      <c r="D3541" s="7" t="s">
        <v>4779</v>
      </c>
      <c r="E3541" s="8" t="s">
        <v>4780</v>
      </c>
      <c r="F3541" s="4" t="str">
        <f>IFERROR(IF(VALUE(LEFT($E3541,5))&gt;50000,"",_xlfn.XLOOKUP(IF(VALUE(LEFT($E3541,2))&gt;9,VALUE(LEFT($E3541,2)),"0"&amp;VALUE(LEFT($E3541,2))),Sheet1!$E:$E,Sheet1!$F:$F)),"")</f>
        <v>三重県</v>
      </c>
      <c r="G3541" s="4" t="str">
        <f t="shared" si="111"/>
        <v>公立</v>
      </c>
      <c r="H3541" s="7" t="str">
        <f>IF($D3541="上記以外の高等学校等",_xlfn.XLOOKUP(IF(VALUE(LEFT($E3541,2))&gt;10,VALUE(LEFT($E3541,2)),"0"&amp;VALUE(LEFT($E3541,2))),Sheet1!$E:$E,Sheet1!$F:$F)&amp;"所在の"&amp;$D3541,IF(OR($B3541=1,$B3541=2),$D3541&amp;$C3541,IF($B3541=3,$D3541&amp;"学校",IF($B3541=6,_xlfn.TEXTBEFORE($D3541,"高専")&amp;$C3541,IF($B3541=8,$C3541&amp;"（"&amp;$D3541&amp;"）",IF($B3541=9,$D3541,""))))))</f>
        <v>上野高等学校</v>
      </c>
    </row>
    <row r="3542" spans="1:8">
      <c r="A3542" s="4">
        <v>2</v>
      </c>
      <c r="B3542" s="7">
        <v>1</v>
      </c>
      <c r="C3542" s="7" t="str">
        <f t="shared" si="110"/>
        <v>高等学校</v>
      </c>
      <c r="D3542" s="7" t="s">
        <v>4777</v>
      </c>
      <c r="E3542" s="8" t="s">
        <v>4778</v>
      </c>
      <c r="F3542" s="4" t="str">
        <f>IFERROR(IF(VALUE(LEFT($E3542,5))&gt;50000,"",_xlfn.XLOOKUP(IF(VALUE(LEFT($E3542,2))&gt;9,VALUE(LEFT($E3542,2)),"0"&amp;VALUE(LEFT($E3542,2))),Sheet1!$E:$E,Sheet1!$F:$F)),"")</f>
        <v>三重県</v>
      </c>
      <c r="G3542" s="4" t="str">
        <f t="shared" si="111"/>
        <v>公立</v>
      </c>
      <c r="H3542" s="7" t="str">
        <f>IF($D3542="上記以外の高等学校等",_xlfn.XLOOKUP(IF(VALUE(LEFT($E3542,2))&gt;10,VALUE(LEFT($E3542,2)),"0"&amp;VALUE(LEFT($E3542,2))),Sheet1!$E:$E,Sheet1!$F:$F)&amp;"所在の"&amp;$D3542,IF(OR($B3542=1,$B3542=2),$D3542&amp;$C3542,IF($B3542=3,$D3542&amp;"学校",IF($B3542=6,_xlfn.TEXTBEFORE($D3542,"高専")&amp;$C3542,IF($B3542=8,$C3542&amp;"（"&amp;$D3542&amp;"）",IF($B3542=9,$D3542,""))))))</f>
        <v>あけぼの学園高等学校</v>
      </c>
    </row>
    <row r="3543" spans="1:8">
      <c r="A3543" s="4">
        <v>2</v>
      </c>
      <c r="B3543" s="7">
        <v>1</v>
      </c>
      <c r="C3543" s="7" t="str">
        <f t="shared" si="110"/>
        <v>高等学校</v>
      </c>
      <c r="D3543" s="7" t="s">
        <v>4775</v>
      </c>
      <c r="E3543" s="8" t="s">
        <v>4776</v>
      </c>
      <c r="F3543" s="4" t="str">
        <f>IFERROR(IF(VALUE(LEFT($E3543,5))&gt;50000,"",_xlfn.XLOOKUP(IF(VALUE(LEFT($E3543,2))&gt;9,VALUE(LEFT($E3543,2)),"0"&amp;VALUE(LEFT($E3543,2))),Sheet1!$E:$E,Sheet1!$F:$F)),"")</f>
        <v>三重県</v>
      </c>
      <c r="G3543" s="4" t="str">
        <f t="shared" si="111"/>
        <v>公立</v>
      </c>
      <c r="H3543" s="7" t="str">
        <f>IF($D3543="上記以外の高等学校等",_xlfn.XLOOKUP(IF(VALUE(LEFT($E3543,2))&gt;10,VALUE(LEFT($E3543,2)),"0"&amp;VALUE(LEFT($E3543,2))),Sheet1!$E:$E,Sheet1!$F:$F)&amp;"所在の"&amp;$D3543,IF(OR($B3543=1,$B3543=2),$D3543&amp;$C3543,IF($B3543=3,$D3543&amp;"学校",IF($B3543=6,_xlfn.TEXTBEFORE($D3543,"高専")&amp;$C3543,IF($B3543=8,$C3543&amp;"（"&amp;$D3543&amp;"）",IF($B3543=9,$D3543,""))))))</f>
        <v>名張高等学校</v>
      </c>
    </row>
    <row r="3544" spans="1:8">
      <c r="A3544" s="4">
        <v>2</v>
      </c>
      <c r="B3544" s="7">
        <v>1</v>
      </c>
      <c r="C3544" s="7" t="str">
        <f t="shared" si="110"/>
        <v>高等学校</v>
      </c>
      <c r="D3544" s="7" t="s">
        <v>4773</v>
      </c>
      <c r="E3544" s="8" t="s">
        <v>4774</v>
      </c>
      <c r="F3544" s="4" t="str">
        <f>IFERROR(IF(VALUE(LEFT($E3544,5))&gt;50000,"",_xlfn.XLOOKUP(IF(VALUE(LEFT($E3544,2))&gt;9,VALUE(LEFT($E3544,2)),"0"&amp;VALUE(LEFT($E3544,2))),Sheet1!$E:$E,Sheet1!$F:$F)),"")</f>
        <v>三重県</v>
      </c>
      <c r="G3544" s="4" t="str">
        <f t="shared" si="111"/>
        <v>公立</v>
      </c>
      <c r="H3544" s="7" t="str">
        <f>IF($D3544="上記以外の高等学校等",_xlfn.XLOOKUP(IF(VALUE(LEFT($E3544,2))&gt;10,VALUE(LEFT($E3544,2)),"0"&amp;VALUE(LEFT($E3544,2))),Sheet1!$E:$E,Sheet1!$F:$F)&amp;"所在の"&amp;$D3544,IF(OR($B3544=1,$B3544=2),$D3544&amp;$C3544,IF($B3544=3,$D3544&amp;"学校",IF($B3544=6,_xlfn.TEXTBEFORE($D3544,"高専")&amp;$C3544,IF($B3544=8,$C3544&amp;"（"&amp;$D3544&amp;"）",IF($B3544=9,$D3544,""))))))</f>
        <v>尾鷲高等学校</v>
      </c>
    </row>
    <row r="3545" spans="1:8">
      <c r="A3545" s="4">
        <v>2</v>
      </c>
      <c r="B3545" s="7">
        <v>1</v>
      </c>
      <c r="C3545" s="7" t="str">
        <f t="shared" si="110"/>
        <v>高等学校</v>
      </c>
      <c r="D3545" s="7" t="s">
        <v>4771</v>
      </c>
      <c r="E3545" s="8" t="s">
        <v>4772</v>
      </c>
      <c r="F3545" s="4" t="str">
        <f>IFERROR(IF(VALUE(LEFT($E3545,5))&gt;50000,"",_xlfn.XLOOKUP(IF(VALUE(LEFT($E3545,2))&gt;9,VALUE(LEFT($E3545,2)),"0"&amp;VALUE(LEFT($E3545,2))),Sheet1!$E:$E,Sheet1!$F:$F)),"")</f>
        <v>三重県</v>
      </c>
      <c r="G3545" s="4" t="str">
        <f t="shared" si="111"/>
        <v>公立</v>
      </c>
      <c r="H3545" s="7" t="str">
        <f>IF($D3545="上記以外の高等学校等",_xlfn.XLOOKUP(IF(VALUE(LEFT($E3545,2))&gt;10,VALUE(LEFT($E3545,2)),"0"&amp;VALUE(LEFT($E3545,2))),Sheet1!$E:$E,Sheet1!$F:$F)&amp;"所在の"&amp;$D3545,IF(OR($B3545=1,$B3545=2),$D3545&amp;$C3545,IF($B3545=3,$D3545&amp;"学校",IF($B3545=6,_xlfn.TEXTBEFORE($D3545,"高専")&amp;$C3545,IF($B3545=8,$C3545&amp;"（"&amp;$D3545&amp;"）",IF($B3545=9,$D3545,""))))))</f>
        <v>木本高等学校</v>
      </c>
    </row>
    <row r="3546" spans="1:8">
      <c r="A3546" s="4">
        <v>2</v>
      </c>
      <c r="B3546" s="7">
        <v>1</v>
      </c>
      <c r="C3546" s="7" t="str">
        <f t="shared" si="110"/>
        <v>高等学校</v>
      </c>
      <c r="D3546" s="7" t="s">
        <v>4769</v>
      </c>
      <c r="E3546" s="8" t="s">
        <v>4770</v>
      </c>
      <c r="F3546" s="4" t="str">
        <f>IFERROR(IF(VALUE(LEFT($E3546,5))&gt;50000,"",_xlfn.XLOOKUP(IF(VALUE(LEFT($E3546,2))&gt;9,VALUE(LEFT($E3546,2)),"0"&amp;VALUE(LEFT($E3546,2))),Sheet1!$E:$E,Sheet1!$F:$F)),"")</f>
        <v>三重県</v>
      </c>
      <c r="G3546" s="4" t="str">
        <f t="shared" si="111"/>
        <v>公立</v>
      </c>
      <c r="H3546" s="7" t="str">
        <f>IF($D3546="上記以外の高等学校等",_xlfn.XLOOKUP(IF(VALUE(LEFT($E3546,2))&gt;10,VALUE(LEFT($E3546,2)),"0"&amp;VALUE(LEFT($E3546,2))),Sheet1!$E:$E,Sheet1!$F:$F)&amp;"所在の"&amp;$D3546,IF(OR($B3546=1,$B3546=2),$D3546&amp;$C3546,IF($B3546=3,$D3546&amp;"学校",IF($B3546=6,_xlfn.TEXTBEFORE($D3546,"高専")&amp;$C3546,IF($B3546=8,$C3546&amp;"（"&amp;$D3546&amp;"）",IF($B3546=9,$D3546,""))))))</f>
        <v>紀南高等学校</v>
      </c>
    </row>
    <row r="3547" spans="1:8">
      <c r="A3547" s="4">
        <v>2</v>
      </c>
      <c r="B3547" s="7">
        <v>1</v>
      </c>
      <c r="C3547" s="7" t="str">
        <f t="shared" si="110"/>
        <v>高等学校</v>
      </c>
      <c r="D3547" s="7" t="s">
        <v>4767</v>
      </c>
      <c r="E3547" s="8" t="s">
        <v>4768</v>
      </c>
      <c r="F3547" s="4" t="str">
        <f>IFERROR(IF(VALUE(LEFT($E3547,5))&gt;50000,"",_xlfn.XLOOKUP(IF(VALUE(LEFT($E3547,2))&gt;9,VALUE(LEFT($E3547,2)),"0"&amp;VALUE(LEFT($E3547,2))),Sheet1!$E:$E,Sheet1!$F:$F)),"")</f>
        <v>三重県</v>
      </c>
      <c r="G3547" s="4" t="str">
        <f t="shared" si="111"/>
        <v>公立</v>
      </c>
      <c r="H3547" s="7" t="str">
        <f>IF($D3547="上記以外の高等学校等",_xlfn.XLOOKUP(IF(VALUE(LEFT($E3547,2))&gt;10,VALUE(LEFT($E3547,2)),"0"&amp;VALUE(LEFT($E3547,2))),Sheet1!$E:$E,Sheet1!$F:$F)&amp;"所在の"&amp;$D3547,IF(OR($B3547=1,$B3547=2),$D3547&amp;$C3547,IF($B3547=3,$D3547&amp;"学校",IF($B3547=6,_xlfn.TEXTBEFORE($D3547,"高専")&amp;$C3547,IF($B3547=8,$C3547&amp;"（"&amp;$D3547&amp;"）",IF($B3547=9,$D3547,""))))))</f>
        <v>朝明高等学校</v>
      </c>
    </row>
    <row r="3548" spans="1:8">
      <c r="A3548" s="4">
        <v>2</v>
      </c>
      <c r="B3548" s="7">
        <v>1</v>
      </c>
      <c r="C3548" s="7" t="str">
        <f t="shared" si="110"/>
        <v>高等学校</v>
      </c>
      <c r="D3548" s="7" t="s">
        <v>4765</v>
      </c>
      <c r="E3548" s="8" t="s">
        <v>4766</v>
      </c>
      <c r="F3548" s="4" t="str">
        <f>IFERROR(IF(VALUE(LEFT($E3548,5))&gt;50000,"",_xlfn.XLOOKUP(IF(VALUE(LEFT($E3548,2))&gt;9,VALUE(LEFT($E3548,2)),"0"&amp;VALUE(LEFT($E3548,2))),Sheet1!$E:$E,Sheet1!$F:$F)),"")</f>
        <v>三重県</v>
      </c>
      <c r="G3548" s="4" t="str">
        <f t="shared" si="111"/>
        <v>公立</v>
      </c>
      <c r="H3548" s="7" t="str">
        <f>IF($D3548="上記以外の高等学校等",_xlfn.XLOOKUP(IF(VALUE(LEFT($E3548,2))&gt;10,VALUE(LEFT($E3548,2)),"0"&amp;VALUE(LEFT($E3548,2))),Sheet1!$E:$E,Sheet1!$F:$F)&amp;"所在の"&amp;$D3548,IF(OR($B3548=1,$B3548=2),$D3548&amp;$C3548,IF($B3548=3,$D3548&amp;"学校",IF($B3548=6,_xlfn.TEXTBEFORE($D3548,"高専")&amp;$C3548,IF($B3548=8,$C3548&amp;"（"&amp;$D3548&amp;"）",IF($B3548=9,$D3548,""))))))</f>
        <v>石薬師高等学校</v>
      </c>
    </row>
    <row r="3549" spans="1:8">
      <c r="A3549" s="4">
        <v>2</v>
      </c>
      <c r="B3549" s="7">
        <v>1</v>
      </c>
      <c r="C3549" s="7" t="str">
        <f t="shared" si="110"/>
        <v>高等学校</v>
      </c>
      <c r="D3549" s="7" t="s">
        <v>4763</v>
      </c>
      <c r="E3549" s="8" t="s">
        <v>4764</v>
      </c>
      <c r="F3549" s="4" t="str">
        <f>IFERROR(IF(VALUE(LEFT($E3549,5))&gt;50000,"",_xlfn.XLOOKUP(IF(VALUE(LEFT($E3549,2))&gt;9,VALUE(LEFT($E3549,2)),"0"&amp;VALUE(LEFT($E3549,2))),Sheet1!$E:$E,Sheet1!$F:$F)),"")</f>
        <v>三重県</v>
      </c>
      <c r="G3549" s="4" t="str">
        <f t="shared" si="111"/>
        <v>公立</v>
      </c>
      <c r="H3549" s="7" t="str">
        <f>IF($D3549="上記以外の高等学校等",_xlfn.XLOOKUP(IF(VALUE(LEFT($E3549,2))&gt;10,VALUE(LEFT($E3549,2)),"0"&amp;VALUE(LEFT($E3549,2))),Sheet1!$E:$E,Sheet1!$F:$F)&amp;"所在の"&amp;$D3549,IF(OR($B3549=1,$B3549=2),$D3549&amp;$C3549,IF($B3549=3,$D3549&amp;"学校",IF($B3549=6,_xlfn.TEXTBEFORE($D3549,"高専")&amp;$C3549,IF($B3549=8,$C3549&amp;"（"&amp;$D3549&amp;"）",IF($B3549=9,$D3549,""))))))</f>
        <v>桑名北高等学校</v>
      </c>
    </row>
    <row r="3550" spans="1:8">
      <c r="A3550" s="4">
        <v>2</v>
      </c>
      <c r="B3550" s="7">
        <v>1</v>
      </c>
      <c r="C3550" s="7" t="str">
        <f t="shared" si="110"/>
        <v>高等学校</v>
      </c>
      <c r="D3550" s="7" t="s">
        <v>4761</v>
      </c>
      <c r="E3550" s="8" t="s">
        <v>4762</v>
      </c>
      <c r="F3550" s="4" t="str">
        <f>IFERROR(IF(VALUE(LEFT($E3550,5))&gt;50000,"",_xlfn.XLOOKUP(IF(VALUE(LEFT($E3550,2))&gt;9,VALUE(LEFT($E3550,2)),"0"&amp;VALUE(LEFT($E3550,2))),Sheet1!$E:$E,Sheet1!$F:$F)),"")</f>
        <v>三重県</v>
      </c>
      <c r="G3550" s="4" t="str">
        <f t="shared" si="111"/>
        <v>公立</v>
      </c>
      <c r="H3550" s="7" t="str">
        <f>IF($D3550="上記以外の高等学校等",_xlfn.XLOOKUP(IF(VALUE(LEFT($E3550,2))&gt;10,VALUE(LEFT($E3550,2)),"0"&amp;VALUE(LEFT($E3550,2))),Sheet1!$E:$E,Sheet1!$F:$F)&amp;"所在の"&amp;$D3550,IF(OR($B3550=1,$B3550=2),$D3550&amp;$C3550,IF($B3550=3,$D3550&amp;"学校",IF($B3550=6,_xlfn.TEXTBEFORE($D3550,"高専")&amp;$C3550,IF($B3550=8,$C3550&amp;"（"&amp;$D3550&amp;"）",IF($B3550=9,$D3550,""))))))</f>
        <v>四日市四郷高等学校</v>
      </c>
    </row>
    <row r="3551" spans="1:8">
      <c r="A3551" s="4">
        <v>2</v>
      </c>
      <c r="B3551" s="7">
        <v>1</v>
      </c>
      <c r="C3551" s="7" t="str">
        <f t="shared" si="110"/>
        <v>高等学校</v>
      </c>
      <c r="D3551" s="7" t="s">
        <v>4759</v>
      </c>
      <c r="E3551" s="8" t="s">
        <v>4760</v>
      </c>
      <c r="F3551" s="4" t="str">
        <f>IFERROR(IF(VALUE(LEFT($E3551,5))&gt;50000,"",_xlfn.XLOOKUP(IF(VALUE(LEFT($E3551,2))&gt;9,VALUE(LEFT($E3551,2)),"0"&amp;VALUE(LEFT($E3551,2))),Sheet1!$E:$E,Sheet1!$F:$F)),"")</f>
        <v>三重県</v>
      </c>
      <c r="G3551" s="4" t="str">
        <f t="shared" si="111"/>
        <v>公立</v>
      </c>
      <c r="H3551" s="7" t="str">
        <f>IF($D3551="上記以外の高等学校等",_xlfn.XLOOKUP(IF(VALUE(LEFT($E3551,2))&gt;10,VALUE(LEFT($E3551,2)),"0"&amp;VALUE(LEFT($E3551,2))),Sheet1!$E:$E,Sheet1!$F:$F)&amp;"所在の"&amp;$D3551,IF(OR($B3551=1,$B3551=2),$D3551&amp;$C3551,IF($B3551=3,$D3551&amp;"学校",IF($B3551=6,_xlfn.TEXTBEFORE($D3551,"高専")&amp;$C3551,IF($B3551=8,$C3551&amp;"（"&amp;$D3551&amp;"）",IF($B3551=9,$D3551,""))))))</f>
        <v>稲生高等学校</v>
      </c>
    </row>
    <row r="3552" spans="1:8">
      <c r="A3552" s="4">
        <v>2</v>
      </c>
      <c r="B3552" s="7">
        <v>1</v>
      </c>
      <c r="C3552" s="7" t="str">
        <f t="shared" si="110"/>
        <v>高等学校</v>
      </c>
      <c r="D3552" s="7" t="s">
        <v>4757</v>
      </c>
      <c r="E3552" s="8" t="s">
        <v>4758</v>
      </c>
      <c r="F3552" s="4" t="str">
        <f>IFERROR(IF(VALUE(LEFT($E3552,5))&gt;50000,"",_xlfn.XLOOKUP(IF(VALUE(LEFT($E3552,2))&gt;9,VALUE(LEFT($E3552,2)),"0"&amp;VALUE(LEFT($E3552,2))),Sheet1!$E:$E,Sheet1!$F:$F)),"")</f>
        <v>三重県</v>
      </c>
      <c r="G3552" s="4" t="str">
        <f t="shared" si="111"/>
        <v>公立</v>
      </c>
      <c r="H3552" s="7" t="str">
        <f>IF($D3552="上記以外の高等学校等",_xlfn.XLOOKUP(IF(VALUE(LEFT($E3552,2))&gt;10,VALUE(LEFT($E3552,2)),"0"&amp;VALUE(LEFT($E3552,2))),Sheet1!$E:$E,Sheet1!$F:$F)&amp;"所在の"&amp;$D3552,IF(OR($B3552=1,$B3552=2),$D3552&amp;$C3552,IF($B3552=3,$D3552&amp;"学校",IF($B3552=6,_xlfn.TEXTBEFORE($D3552,"高専")&amp;$C3552,IF($B3552=8,$C3552&amp;"（"&amp;$D3552&amp;"）",IF($B3552=9,$D3552,""))))))</f>
        <v>久居高等学校</v>
      </c>
    </row>
    <row r="3553" spans="1:8">
      <c r="A3553" s="4">
        <v>2</v>
      </c>
      <c r="B3553" s="7">
        <v>1</v>
      </c>
      <c r="C3553" s="7" t="str">
        <f t="shared" si="110"/>
        <v>高等学校</v>
      </c>
      <c r="D3553" s="7" t="s">
        <v>4755</v>
      </c>
      <c r="E3553" s="8" t="s">
        <v>4756</v>
      </c>
      <c r="F3553" s="4" t="str">
        <f>IFERROR(IF(VALUE(LEFT($E3553,5))&gt;50000,"",_xlfn.XLOOKUP(IF(VALUE(LEFT($E3553,2))&gt;9,VALUE(LEFT($E3553,2)),"0"&amp;VALUE(LEFT($E3553,2))),Sheet1!$E:$E,Sheet1!$F:$F)),"")</f>
        <v>三重県</v>
      </c>
      <c r="G3553" s="4" t="str">
        <f t="shared" si="111"/>
        <v>公立</v>
      </c>
      <c r="H3553" s="7" t="str">
        <f>IF($D3553="上記以外の高等学校等",_xlfn.XLOOKUP(IF(VALUE(LEFT($E3553,2))&gt;10,VALUE(LEFT($E3553,2)),"0"&amp;VALUE(LEFT($E3553,2))),Sheet1!$E:$E,Sheet1!$F:$F)&amp;"所在の"&amp;$D3553,IF(OR($B3553=1,$B3553=2),$D3553&amp;$C3553,IF($B3553=3,$D3553&amp;"学校",IF($B3553=6,_xlfn.TEXTBEFORE($D3553,"高専")&amp;$C3553,IF($B3553=8,$C3553&amp;"（"&amp;$D3553&amp;"）",IF($B3553=9,$D3553,""))))))</f>
        <v>川越高等学校</v>
      </c>
    </row>
    <row r="3554" spans="1:8">
      <c r="A3554" s="4">
        <v>2</v>
      </c>
      <c r="B3554" s="7">
        <v>1</v>
      </c>
      <c r="C3554" s="7" t="str">
        <f t="shared" si="110"/>
        <v>高等学校</v>
      </c>
      <c r="D3554" s="7" t="s">
        <v>4753</v>
      </c>
      <c r="E3554" s="8" t="s">
        <v>4754</v>
      </c>
      <c r="F3554" s="4" t="str">
        <f>IFERROR(IF(VALUE(LEFT($E3554,5))&gt;50000,"",_xlfn.XLOOKUP(IF(VALUE(LEFT($E3554,2))&gt;9,VALUE(LEFT($E3554,2)),"0"&amp;VALUE(LEFT($E3554,2))),Sheet1!$E:$E,Sheet1!$F:$F)),"")</f>
        <v>三重県</v>
      </c>
      <c r="G3554" s="4" t="str">
        <f t="shared" si="111"/>
        <v>公立</v>
      </c>
      <c r="H3554" s="7" t="str">
        <f>IF($D3554="上記以外の高等学校等",_xlfn.XLOOKUP(IF(VALUE(LEFT($E3554,2))&gt;10,VALUE(LEFT($E3554,2)),"0"&amp;VALUE(LEFT($E3554,2))),Sheet1!$E:$E,Sheet1!$F:$F)&amp;"所在の"&amp;$D3554,IF(OR($B3554=1,$B3554=2),$D3554&amp;$C3554,IF($B3554=3,$D3554&amp;"学校",IF($B3554=6,_xlfn.TEXTBEFORE($D3554,"高専")&amp;$C3554,IF($B3554=8,$C3554&amp;"（"&amp;$D3554&amp;"）",IF($B3554=9,$D3554,""))))))</f>
        <v>昴学園高等学校</v>
      </c>
    </row>
    <row r="3555" spans="1:8">
      <c r="A3555" s="4">
        <v>2</v>
      </c>
      <c r="B3555" s="7">
        <v>1</v>
      </c>
      <c r="C3555" s="7" t="str">
        <f t="shared" si="110"/>
        <v>高等学校</v>
      </c>
      <c r="D3555" s="7" t="s">
        <v>4751</v>
      </c>
      <c r="E3555" s="8" t="s">
        <v>4752</v>
      </c>
      <c r="F3555" s="4" t="str">
        <f>IFERROR(IF(VALUE(LEFT($E3555,5))&gt;50000,"",_xlfn.XLOOKUP(IF(VALUE(LEFT($E3555,2))&gt;9,VALUE(LEFT($E3555,2)),"0"&amp;VALUE(LEFT($E3555,2))),Sheet1!$E:$E,Sheet1!$F:$F)),"")</f>
        <v>三重県</v>
      </c>
      <c r="G3555" s="4" t="str">
        <f t="shared" si="111"/>
        <v>公立</v>
      </c>
      <c r="H3555" s="7" t="str">
        <f>IF($D3555="上記以外の高等学校等",_xlfn.XLOOKUP(IF(VALUE(LEFT($E3555,2))&gt;10,VALUE(LEFT($E3555,2)),"0"&amp;VALUE(LEFT($E3555,2))),Sheet1!$E:$E,Sheet1!$F:$F)&amp;"所在の"&amp;$D3555,IF(OR($B3555=1,$B3555=2),$D3555&amp;$C3555,IF($B3555=3,$D3555&amp;"学校",IF($B3555=6,_xlfn.TEXTBEFORE($D3555,"高専")&amp;$C3555,IF($B3555=8,$C3555&amp;"（"&amp;$D3555&amp;"）",IF($B3555=9,$D3555,""))))))</f>
        <v>南伊勢高等学校</v>
      </c>
    </row>
    <row r="3556" spans="1:8">
      <c r="A3556" s="4">
        <v>2</v>
      </c>
      <c r="B3556" s="7">
        <v>1</v>
      </c>
      <c r="C3556" s="7" t="str">
        <f t="shared" si="110"/>
        <v>高等学校</v>
      </c>
      <c r="D3556" s="7" t="s">
        <v>4749</v>
      </c>
      <c r="E3556" s="8" t="s">
        <v>4750</v>
      </c>
      <c r="F3556" s="4" t="str">
        <f>IFERROR(IF(VALUE(LEFT($E3556,5))&gt;50000,"",_xlfn.XLOOKUP(IF(VALUE(LEFT($E3556,2))&gt;9,VALUE(LEFT($E3556,2)),"0"&amp;VALUE(LEFT($E3556,2))),Sheet1!$E:$E,Sheet1!$F:$F)),"")</f>
        <v>三重県</v>
      </c>
      <c r="G3556" s="4" t="str">
        <f t="shared" si="111"/>
        <v>公立</v>
      </c>
      <c r="H3556" s="7" t="str">
        <f>IF($D3556="上記以外の高等学校等",_xlfn.XLOOKUP(IF(VALUE(LEFT($E3556,2))&gt;10,VALUE(LEFT($E3556,2)),"0"&amp;VALUE(LEFT($E3556,2))),Sheet1!$E:$E,Sheet1!$F:$F)&amp;"所在の"&amp;$D3556,IF(OR($B3556=1,$B3556=2),$D3556&amp;$C3556,IF($B3556=3,$D3556&amp;"学校",IF($B3556=6,_xlfn.TEXTBEFORE($D3556,"高専")&amp;$C3556,IF($B3556=8,$C3556&amp;"（"&amp;$D3556&amp;"）",IF($B3556=9,$D3556,""))))))</f>
        <v>伊賀白鳳高等学校</v>
      </c>
    </row>
    <row r="3557" spans="1:8">
      <c r="A3557" s="4">
        <v>2</v>
      </c>
      <c r="B3557" s="7">
        <v>1</v>
      </c>
      <c r="C3557" s="7" t="str">
        <f t="shared" si="110"/>
        <v>高等学校</v>
      </c>
      <c r="D3557" s="7" t="s">
        <v>4747</v>
      </c>
      <c r="E3557" s="8" t="s">
        <v>4748</v>
      </c>
      <c r="F3557" s="4" t="str">
        <f>IFERROR(IF(VALUE(LEFT($E3557,5))&gt;50000,"",_xlfn.XLOOKUP(IF(VALUE(LEFT($E3557,2))&gt;9,VALUE(LEFT($E3557,2)),"0"&amp;VALUE(LEFT($E3557,2))),Sheet1!$E:$E,Sheet1!$F:$F)),"")</f>
        <v>三重県</v>
      </c>
      <c r="G3557" s="4" t="str">
        <f t="shared" si="111"/>
        <v>公立</v>
      </c>
      <c r="H3557" s="7" t="str">
        <f>IF($D3557="上記以外の高等学校等",_xlfn.XLOOKUP(IF(VALUE(LEFT($E3557,2))&gt;10,VALUE(LEFT($E3557,2)),"0"&amp;VALUE(LEFT($E3557,2))),Sheet1!$E:$E,Sheet1!$F:$F)&amp;"所在の"&amp;$D3557,IF(OR($B3557=1,$B3557=2),$D3557&amp;$C3557,IF($B3557=3,$D3557&amp;"学校",IF($B3557=6,_xlfn.TEXTBEFORE($D3557,"高専")&amp;$C3557,IF($B3557=8,$C3557&amp;"（"&amp;$D3557&amp;"）",IF($B3557=9,$D3557,""))))))</f>
        <v>名張青峰高等学校</v>
      </c>
    </row>
    <row r="3558" spans="1:8">
      <c r="A3558" s="4">
        <v>2</v>
      </c>
      <c r="B3558" s="7">
        <v>1</v>
      </c>
      <c r="C3558" s="7" t="str">
        <f t="shared" si="110"/>
        <v>高等学校</v>
      </c>
      <c r="D3558" s="7" t="s">
        <v>4745</v>
      </c>
      <c r="E3558" s="8" t="s">
        <v>4746</v>
      </c>
      <c r="F3558" s="4" t="str">
        <f>IFERROR(IF(VALUE(LEFT($E3558,5))&gt;50000,"",_xlfn.XLOOKUP(IF(VALUE(LEFT($E3558,2))&gt;9,VALUE(LEFT($E3558,2)),"0"&amp;VALUE(LEFT($E3558,2))),Sheet1!$E:$E,Sheet1!$F:$F)),"")</f>
        <v>三重県</v>
      </c>
      <c r="G3558" s="4" t="str">
        <f t="shared" si="111"/>
        <v>公立</v>
      </c>
      <c r="H3558" s="7" t="str">
        <f>IF($D3558="上記以外の高等学校等",_xlfn.XLOOKUP(IF(VALUE(LEFT($E3558,2))&gt;10,VALUE(LEFT($E3558,2)),"0"&amp;VALUE(LEFT($E3558,2))),Sheet1!$E:$E,Sheet1!$F:$F)&amp;"所在の"&amp;$D3558,IF(OR($B3558=1,$B3558=2),$D3558&amp;$C3558,IF($B3558=3,$D3558&amp;"学校",IF($B3558=6,_xlfn.TEXTBEFORE($D3558,"高専")&amp;$C3558,IF($B3558=8,$C3558&amp;"（"&amp;$D3558&amp;"）",IF($B3558=9,$D3558,""))))))</f>
        <v>熊野青藍高等学校</v>
      </c>
    </row>
    <row r="3559" spans="1:8">
      <c r="A3559" s="4">
        <v>2</v>
      </c>
      <c r="B3559" s="7">
        <v>3</v>
      </c>
      <c r="C3559" s="7" t="str">
        <f t="shared" si="110"/>
        <v>特別支援学校</v>
      </c>
      <c r="D3559" s="7" t="s">
        <v>4743</v>
      </c>
      <c r="E3559" s="8" t="s">
        <v>4744</v>
      </c>
      <c r="F3559" s="4" t="str">
        <f>IFERROR(IF(VALUE(LEFT($E3559,5))&gt;50000,"",_xlfn.XLOOKUP(IF(VALUE(LEFT($E3559,2))&gt;9,VALUE(LEFT($E3559,2)),"0"&amp;VALUE(LEFT($E3559,2))),Sheet1!$E:$E,Sheet1!$F:$F)),"")</f>
        <v>三重県</v>
      </c>
      <c r="G3559" s="4" t="str">
        <f t="shared" si="111"/>
        <v>公立</v>
      </c>
      <c r="H3559" s="7" t="str">
        <f>IF($D3559="上記以外の高等学校等",_xlfn.XLOOKUP(IF(VALUE(LEFT($E3559,2))&gt;10,VALUE(LEFT($E3559,2)),"0"&amp;VALUE(LEFT($E3559,2))),Sheet1!$E:$E,Sheet1!$F:$F)&amp;"所在の"&amp;$D3559,IF(OR($B3559=1,$B3559=2),$D3559&amp;$C3559,IF($B3559=3,$D3559&amp;"学校",IF($B3559=6,_xlfn.TEXTBEFORE($D3559,"高専")&amp;$C3559,IF($B3559=8,$C3559&amp;"（"&amp;$D3559&amp;"）",IF($B3559=9,$D3559,""))))))</f>
        <v>くわな特別支援学校</v>
      </c>
    </row>
    <row r="3560" spans="1:8">
      <c r="A3560" s="4">
        <v>2</v>
      </c>
      <c r="B3560" s="7">
        <v>3</v>
      </c>
      <c r="C3560" s="7" t="str">
        <f t="shared" si="110"/>
        <v>特別支援学校</v>
      </c>
      <c r="D3560" s="7" t="s">
        <v>4741</v>
      </c>
      <c r="E3560" s="8" t="s">
        <v>4742</v>
      </c>
      <c r="F3560" s="4" t="str">
        <f>IFERROR(IF(VALUE(LEFT($E3560,5))&gt;50000,"",_xlfn.XLOOKUP(IF(VALUE(LEFT($E3560,2))&gt;9,VALUE(LEFT($E3560,2)),"0"&amp;VALUE(LEFT($E3560,2))),Sheet1!$E:$E,Sheet1!$F:$F)),"")</f>
        <v>三重県</v>
      </c>
      <c r="G3560" s="4" t="str">
        <f t="shared" si="111"/>
        <v>公立</v>
      </c>
      <c r="H3560" s="7" t="str">
        <f>IF($D3560="上記以外の高等学校等",_xlfn.XLOOKUP(IF(VALUE(LEFT($E3560,2))&gt;10,VALUE(LEFT($E3560,2)),"0"&amp;VALUE(LEFT($E3560,2))),Sheet1!$E:$E,Sheet1!$F:$F)&amp;"所在の"&amp;$D3560,IF(OR($B3560=1,$B3560=2),$D3560&amp;$C3560,IF($B3560=3,$D3560&amp;"学校",IF($B3560=6,_xlfn.TEXTBEFORE($D3560,"高専")&amp;$C3560,IF($B3560=8,$C3560&amp;"（"&amp;$D3560&amp;"）",IF($B3560=9,$D3560,""))))))</f>
        <v>松阪あゆみ特別支援学校</v>
      </c>
    </row>
    <row r="3561" spans="1:8">
      <c r="A3561" s="4">
        <v>2</v>
      </c>
      <c r="B3561" s="7">
        <v>3</v>
      </c>
      <c r="C3561" s="7" t="str">
        <f t="shared" si="110"/>
        <v>特別支援学校</v>
      </c>
      <c r="D3561" s="7" t="s">
        <v>4739</v>
      </c>
      <c r="E3561" s="8" t="s">
        <v>4740</v>
      </c>
      <c r="F3561" s="4" t="str">
        <f>IFERROR(IF(VALUE(LEFT($E3561,5))&gt;50000,"",_xlfn.XLOOKUP(IF(VALUE(LEFT($E3561,2))&gt;9,VALUE(LEFT($E3561,2)),"0"&amp;VALUE(LEFT($E3561,2))),Sheet1!$E:$E,Sheet1!$F:$F)),"")</f>
        <v>三重県</v>
      </c>
      <c r="G3561" s="4" t="str">
        <f t="shared" si="111"/>
        <v>公立</v>
      </c>
      <c r="H3561" s="7" t="str">
        <f>IF($D3561="上記以外の高等学校等",_xlfn.XLOOKUP(IF(VALUE(LEFT($E3561,2))&gt;10,VALUE(LEFT($E3561,2)),"0"&amp;VALUE(LEFT($E3561,2))),Sheet1!$E:$E,Sheet1!$F:$F)&amp;"所在の"&amp;$D3561,IF(OR($B3561=1,$B3561=2),$D3561&amp;$C3561,IF($B3561=3,$D3561&amp;"学校",IF($B3561=6,_xlfn.TEXTBEFORE($D3561,"高専")&amp;$C3561,IF($B3561=8,$C3561&amp;"（"&amp;$D3561&amp;"）",IF($B3561=9,$D3561,""))))))</f>
        <v>特別支援学校北勢きらら学園学校</v>
      </c>
    </row>
    <row r="3562" spans="1:8">
      <c r="A3562" s="4">
        <v>2</v>
      </c>
      <c r="B3562" s="7">
        <v>3</v>
      </c>
      <c r="C3562" s="7" t="str">
        <f t="shared" si="110"/>
        <v>特別支援学校</v>
      </c>
      <c r="D3562" s="7" t="s">
        <v>4737</v>
      </c>
      <c r="E3562" s="8" t="s">
        <v>4738</v>
      </c>
      <c r="F3562" s="4" t="str">
        <f>IFERROR(IF(VALUE(LEFT($E3562,5))&gt;50000,"",_xlfn.XLOOKUP(IF(VALUE(LEFT($E3562,2))&gt;9,VALUE(LEFT($E3562,2)),"0"&amp;VALUE(LEFT($E3562,2))),Sheet1!$E:$E,Sheet1!$F:$F)),"")</f>
        <v>三重県</v>
      </c>
      <c r="G3562" s="4" t="str">
        <f t="shared" si="111"/>
        <v>公立</v>
      </c>
      <c r="H3562" s="7" t="str">
        <f>IF($D3562="上記以外の高等学校等",_xlfn.XLOOKUP(IF(VALUE(LEFT($E3562,2))&gt;10,VALUE(LEFT($E3562,2)),"0"&amp;VALUE(LEFT($E3562,2))),Sheet1!$E:$E,Sheet1!$F:$F)&amp;"所在の"&amp;$D3562,IF(OR($B3562=1,$B3562=2),$D3562&amp;$C3562,IF($B3562=3,$D3562&amp;"学校",IF($B3562=6,_xlfn.TEXTBEFORE($D3562,"高専")&amp;$C3562,IF($B3562=8,$C3562&amp;"（"&amp;$D3562&amp;"）",IF($B3562=9,$D3562,""))))))</f>
        <v>特別支援学校東紀州くろしお学園学校</v>
      </c>
    </row>
    <row r="3563" spans="1:8">
      <c r="A3563" s="4">
        <v>2</v>
      </c>
      <c r="B3563" s="7">
        <v>3</v>
      </c>
      <c r="C3563" s="7" t="str">
        <f t="shared" si="110"/>
        <v>特別支援学校</v>
      </c>
      <c r="D3563" s="7" t="s">
        <v>612</v>
      </c>
      <c r="E3563" s="8" t="s">
        <v>4736</v>
      </c>
      <c r="F3563" s="4" t="str">
        <f>IFERROR(IF(VALUE(LEFT($E3563,5))&gt;50000,"",_xlfn.XLOOKUP(IF(VALUE(LEFT($E3563,2))&gt;9,VALUE(LEFT($E3563,2)),"0"&amp;VALUE(LEFT($E3563,2))),Sheet1!$E:$E,Sheet1!$F:$F)),"")</f>
        <v>三重県</v>
      </c>
      <c r="G3563" s="4" t="str">
        <f t="shared" si="111"/>
        <v>公立</v>
      </c>
      <c r="H3563" s="7" t="str">
        <f>IF($D3563="上記以外の高等学校等",_xlfn.XLOOKUP(IF(VALUE(LEFT($E3563,2))&gt;10,VALUE(LEFT($E3563,2)),"0"&amp;VALUE(LEFT($E3563,2))),Sheet1!$E:$E,Sheet1!$F:$F)&amp;"所在の"&amp;$D3563,IF(OR($B3563=1,$B3563=2),$D3563&amp;$C3563,IF($B3563=3,$D3563&amp;"学校",IF($B3563=6,_xlfn.TEXTBEFORE($D3563,"高専")&amp;$C3563,IF($B3563=8,$C3563&amp;"（"&amp;$D3563&amp;"）",IF($B3563=9,$D3563,""))))))</f>
        <v>盲学校</v>
      </c>
    </row>
    <row r="3564" spans="1:8">
      <c r="A3564" s="4">
        <v>2</v>
      </c>
      <c r="B3564" s="7">
        <v>3</v>
      </c>
      <c r="C3564" s="7" t="str">
        <f t="shared" si="110"/>
        <v>特別支援学校</v>
      </c>
      <c r="D3564" s="7" t="s">
        <v>4734</v>
      </c>
      <c r="E3564" s="8" t="s">
        <v>4735</v>
      </c>
      <c r="F3564" s="4" t="str">
        <f>IFERROR(IF(VALUE(LEFT($E3564,5))&gt;50000,"",_xlfn.XLOOKUP(IF(VALUE(LEFT($E3564,2))&gt;9,VALUE(LEFT($E3564,2)),"0"&amp;VALUE(LEFT($E3564,2))),Sheet1!$E:$E,Sheet1!$F:$F)),"")</f>
        <v>三重県</v>
      </c>
      <c r="G3564" s="4" t="str">
        <f t="shared" si="111"/>
        <v>公立</v>
      </c>
      <c r="H3564" s="7" t="str">
        <f>IF($D3564="上記以外の高等学校等",_xlfn.XLOOKUP(IF(VALUE(LEFT($E3564,2))&gt;10,VALUE(LEFT($E3564,2)),"0"&amp;VALUE(LEFT($E3564,2))),Sheet1!$E:$E,Sheet1!$F:$F)&amp;"所在の"&amp;$D3564,IF(OR($B3564=1,$B3564=2),$D3564&amp;$C3564,IF($B3564=3,$D3564&amp;"学校",IF($B3564=6,_xlfn.TEXTBEFORE($D3564,"高専")&amp;$C3564,IF($B3564=8,$C3564&amp;"（"&amp;$D3564&amp;"）",IF($B3564=9,$D3564,""))))))</f>
        <v>聾学校</v>
      </c>
    </row>
    <row r="3565" spans="1:8">
      <c r="A3565" s="4">
        <v>2</v>
      </c>
      <c r="B3565" s="7">
        <v>3</v>
      </c>
      <c r="C3565" s="7" t="str">
        <f t="shared" si="110"/>
        <v>特別支援学校</v>
      </c>
      <c r="D3565" s="7" t="s">
        <v>4732</v>
      </c>
      <c r="E3565" s="8" t="s">
        <v>4733</v>
      </c>
      <c r="F3565" s="4" t="str">
        <f>IFERROR(IF(VALUE(LEFT($E3565,5))&gt;50000,"",_xlfn.XLOOKUP(IF(VALUE(LEFT($E3565,2))&gt;9,VALUE(LEFT($E3565,2)),"0"&amp;VALUE(LEFT($E3565,2))),Sheet1!$E:$E,Sheet1!$F:$F)),"")</f>
        <v>三重県</v>
      </c>
      <c r="G3565" s="4" t="str">
        <f t="shared" si="111"/>
        <v>公立</v>
      </c>
      <c r="H3565" s="7" t="str">
        <f>IF($D3565="上記以外の高等学校等",_xlfn.XLOOKUP(IF(VALUE(LEFT($E3565,2))&gt;10,VALUE(LEFT($E3565,2)),"0"&amp;VALUE(LEFT($E3565,2))),Sheet1!$E:$E,Sheet1!$F:$F)&amp;"所在の"&amp;$D3565,IF(OR($B3565=1,$B3565=2),$D3565&amp;$C3565,IF($B3565=3,$D3565&amp;"学校",IF($B3565=6,_xlfn.TEXTBEFORE($D3565,"高専")&amp;$C3565,IF($B3565=8,$C3565&amp;"（"&amp;$D3565&amp;"）",IF($B3565=9,$D3565,""))))))</f>
        <v>城山特別支援学校</v>
      </c>
    </row>
    <row r="3566" spans="1:8">
      <c r="A3566" s="4">
        <v>2</v>
      </c>
      <c r="B3566" s="7">
        <v>3</v>
      </c>
      <c r="C3566" s="7" t="str">
        <f t="shared" si="110"/>
        <v>特別支援学校</v>
      </c>
      <c r="D3566" s="7" t="s">
        <v>4730</v>
      </c>
      <c r="E3566" s="8" t="s">
        <v>4731</v>
      </c>
      <c r="F3566" s="4" t="str">
        <f>IFERROR(IF(VALUE(LEFT($E3566,5))&gt;50000,"",_xlfn.XLOOKUP(IF(VALUE(LEFT($E3566,2))&gt;9,VALUE(LEFT($E3566,2)),"0"&amp;VALUE(LEFT($E3566,2))),Sheet1!$E:$E,Sheet1!$F:$F)),"")</f>
        <v>三重県</v>
      </c>
      <c r="G3566" s="4" t="str">
        <f t="shared" si="111"/>
        <v>公立</v>
      </c>
      <c r="H3566" s="7" t="str">
        <f>IF($D3566="上記以外の高等学校等",_xlfn.XLOOKUP(IF(VALUE(LEFT($E3566,2))&gt;10,VALUE(LEFT($E3566,2)),"0"&amp;VALUE(LEFT($E3566,2))),Sheet1!$E:$E,Sheet1!$F:$F)&amp;"所在の"&amp;$D3566,IF(OR($B3566=1,$B3566=2),$D3566&amp;$C3566,IF($B3566=3,$D3566&amp;"学校",IF($B3566=6,_xlfn.TEXTBEFORE($D3566,"高専")&amp;$C3566,IF($B3566=8,$C3566&amp;"（"&amp;$D3566&amp;"）",IF($B3566=9,$D3566,""))))))</f>
        <v>稲葉特別支援学校</v>
      </c>
    </row>
    <row r="3567" spans="1:8">
      <c r="A3567" s="4">
        <v>2</v>
      </c>
      <c r="B3567" s="7">
        <v>3</v>
      </c>
      <c r="C3567" s="7" t="str">
        <f t="shared" si="110"/>
        <v>特別支援学校</v>
      </c>
      <c r="D3567" s="7" t="s">
        <v>4728</v>
      </c>
      <c r="E3567" s="8" t="s">
        <v>4729</v>
      </c>
      <c r="F3567" s="4" t="str">
        <f>IFERROR(IF(VALUE(LEFT($E3567,5))&gt;50000,"",_xlfn.XLOOKUP(IF(VALUE(LEFT($E3567,2))&gt;9,VALUE(LEFT($E3567,2)),"0"&amp;VALUE(LEFT($E3567,2))),Sheet1!$E:$E,Sheet1!$F:$F)),"")</f>
        <v>三重県</v>
      </c>
      <c r="G3567" s="4" t="str">
        <f t="shared" si="111"/>
        <v>公立</v>
      </c>
      <c r="H3567" s="7" t="str">
        <f>IF($D3567="上記以外の高等学校等",_xlfn.XLOOKUP(IF(VALUE(LEFT($E3567,2))&gt;10,VALUE(LEFT($E3567,2)),"0"&amp;VALUE(LEFT($E3567,2))),Sheet1!$E:$E,Sheet1!$F:$F)&amp;"所在の"&amp;$D3567,IF(OR($B3567=1,$B3567=2),$D3567&amp;$C3567,IF($B3567=3,$D3567&amp;"学校",IF($B3567=6,_xlfn.TEXTBEFORE($D3567,"高専")&amp;$C3567,IF($B3567=8,$C3567&amp;"（"&amp;$D3567&amp;"）",IF($B3567=9,$D3567,""))))))</f>
        <v>特別支援学校西日野にじ学園学校</v>
      </c>
    </row>
    <row r="3568" spans="1:8">
      <c r="A3568" s="4">
        <v>2</v>
      </c>
      <c r="B3568" s="7">
        <v>3</v>
      </c>
      <c r="C3568" s="7" t="str">
        <f t="shared" si="110"/>
        <v>特別支援学校</v>
      </c>
      <c r="D3568" s="7" t="s">
        <v>4726</v>
      </c>
      <c r="E3568" s="8" t="s">
        <v>4727</v>
      </c>
      <c r="F3568" s="4" t="str">
        <f>IFERROR(IF(VALUE(LEFT($E3568,5))&gt;50000,"",_xlfn.XLOOKUP(IF(VALUE(LEFT($E3568,2))&gt;9,VALUE(LEFT($E3568,2)),"0"&amp;VALUE(LEFT($E3568,2))),Sheet1!$E:$E,Sheet1!$F:$F)),"")</f>
        <v>三重県</v>
      </c>
      <c r="G3568" s="4" t="str">
        <f t="shared" si="111"/>
        <v>公立</v>
      </c>
      <c r="H3568" s="7" t="str">
        <f>IF($D3568="上記以外の高等学校等",_xlfn.XLOOKUP(IF(VALUE(LEFT($E3568,2))&gt;10,VALUE(LEFT($E3568,2)),"0"&amp;VALUE(LEFT($E3568,2))),Sheet1!$E:$E,Sheet1!$F:$F)&amp;"所在の"&amp;$D3568,IF(OR($B3568=1,$B3568=2),$D3568&amp;$C3568,IF($B3568=3,$D3568&amp;"学校",IF($B3568=6,_xlfn.TEXTBEFORE($D3568,"高専")&amp;$C3568,IF($B3568=8,$C3568&amp;"（"&amp;$D3568&amp;"）",IF($B3568=9,$D3568,""))))))</f>
        <v>度会特別支援学校</v>
      </c>
    </row>
    <row r="3569" spans="1:8">
      <c r="A3569" s="4">
        <v>2</v>
      </c>
      <c r="B3569" s="7">
        <v>3</v>
      </c>
      <c r="C3569" s="7" t="str">
        <f t="shared" si="110"/>
        <v>特別支援学校</v>
      </c>
      <c r="D3569" s="7" t="s">
        <v>4724</v>
      </c>
      <c r="E3569" s="8" t="s">
        <v>4725</v>
      </c>
      <c r="F3569" s="4" t="str">
        <f>IFERROR(IF(VALUE(LEFT($E3569,5))&gt;50000,"",_xlfn.XLOOKUP(IF(VALUE(LEFT($E3569,2))&gt;9,VALUE(LEFT($E3569,2)),"0"&amp;VALUE(LEFT($E3569,2))),Sheet1!$E:$E,Sheet1!$F:$F)),"")</f>
        <v>三重県</v>
      </c>
      <c r="G3569" s="4" t="str">
        <f t="shared" si="111"/>
        <v>公立</v>
      </c>
      <c r="H3569" s="7" t="str">
        <f>IF($D3569="上記以外の高等学校等",_xlfn.XLOOKUP(IF(VALUE(LEFT($E3569,2))&gt;10,VALUE(LEFT($E3569,2)),"0"&amp;VALUE(LEFT($E3569,2))),Sheet1!$E:$E,Sheet1!$F:$F)&amp;"所在の"&amp;$D3569,IF(OR($B3569=1,$B3569=2),$D3569&amp;$C3569,IF($B3569=3,$D3569&amp;"学校",IF($B3569=6,_xlfn.TEXTBEFORE($D3569,"高専")&amp;$C3569,IF($B3569=8,$C3569&amp;"（"&amp;$D3569&amp;"）",IF($B3569=9,$D3569,""))))))</f>
        <v>杉の子特別支援学校</v>
      </c>
    </row>
    <row r="3570" spans="1:8">
      <c r="A3570" s="4">
        <v>2</v>
      </c>
      <c r="B3570" s="7">
        <v>3</v>
      </c>
      <c r="C3570" s="7" t="str">
        <f t="shared" si="110"/>
        <v>特別支援学校</v>
      </c>
      <c r="D3570" s="7" t="s">
        <v>4722</v>
      </c>
      <c r="E3570" s="8" t="s">
        <v>4723</v>
      </c>
      <c r="F3570" s="4" t="str">
        <f>IFERROR(IF(VALUE(LEFT($E3570,5))&gt;50000,"",_xlfn.XLOOKUP(IF(VALUE(LEFT($E3570,2))&gt;9,VALUE(LEFT($E3570,2)),"0"&amp;VALUE(LEFT($E3570,2))),Sheet1!$E:$E,Sheet1!$F:$F)),"")</f>
        <v>三重県</v>
      </c>
      <c r="G3570" s="4" t="str">
        <f t="shared" si="111"/>
        <v>公立</v>
      </c>
      <c r="H3570" s="7" t="str">
        <f>IF($D3570="上記以外の高等学校等",_xlfn.XLOOKUP(IF(VALUE(LEFT($E3570,2))&gt;10,VALUE(LEFT($E3570,2)),"0"&amp;VALUE(LEFT($E3570,2))),Sheet1!$E:$E,Sheet1!$F:$F)&amp;"所在の"&amp;$D3570,IF(OR($B3570=1,$B3570=2),$D3570&amp;$C3570,IF($B3570=3,$D3570&amp;"学校",IF($B3570=6,_xlfn.TEXTBEFORE($D3570,"高専")&amp;$C3570,IF($B3570=8,$C3570&amp;"（"&amp;$D3570&amp;"）",IF($B3570=9,$D3570,""))))))</f>
        <v>かがやき特別支援学校</v>
      </c>
    </row>
    <row r="3571" spans="1:8">
      <c r="A3571" s="4">
        <v>2</v>
      </c>
      <c r="B3571" s="7">
        <v>3</v>
      </c>
      <c r="C3571" s="7" t="str">
        <f t="shared" si="110"/>
        <v>特別支援学校</v>
      </c>
      <c r="D3571" s="7" t="s">
        <v>4720</v>
      </c>
      <c r="E3571" s="8" t="s">
        <v>4721</v>
      </c>
      <c r="F3571" s="4" t="str">
        <f>IFERROR(IF(VALUE(LEFT($E3571,5))&gt;50000,"",_xlfn.XLOOKUP(IF(VALUE(LEFT($E3571,2))&gt;9,VALUE(LEFT($E3571,2)),"0"&amp;VALUE(LEFT($E3571,2))),Sheet1!$E:$E,Sheet1!$F:$F)),"")</f>
        <v>三重県</v>
      </c>
      <c r="G3571" s="4" t="str">
        <f t="shared" si="111"/>
        <v>公立</v>
      </c>
      <c r="H3571" s="7" t="str">
        <f>IF($D3571="上記以外の高等学校等",_xlfn.XLOOKUP(IF(VALUE(LEFT($E3571,2))&gt;10,VALUE(LEFT($E3571,2)),"0"&amp;VALUE(LEFT($E3571,2))),Sheet1!$E:$E,Sheet1!$F:$F)&amp;"所在の"&amp;$D3571,IF(OR($B3571=1,$B3571=2),$D3571&amp;$C3571,IF($B3571=3,$D3571&amp;"学校",IF($B3571=6,_xlfn.TEXTBEFORE($D3571,"高専")&amp;$C3571,IF($B3571=8,$C3571&amp;"（"&amp;$D3571&amp;"）",IF($B3571=9,$D3571,""))))))</f>
        <v>特別支援学校玉城わかば学園学校</v>
      </c>
    </row>
    <row r="3572" spans="1:8">
      <c r="A3572" s="4">
        <v>2</v>
      </c>
      <c r="B3572" s="7">
        <v>3</v>
      </c>
      <c r="C3572" s="7" t="str">
        <f t="shared" si="110"/>
        <v>特別支援学校</v>
      </c>
      <c r="D3572" s="7" t="s">
        <v>4718</v>
      </c>
      <c r="E3572" s="8" t="s">
        <v>4719</v>
      </c>
      <c r="F3572" s="4" t="str">
        <f>IFERROR(IF(VALUE(LEFT($E3572,5))&gt;50000,"",_xlfn.XLOOKUP(IF(VALUE(LEFT($E3572,2))&gt;9,VALUE(LEFT($E3572,2)),"0"&amp;VALUE(LEFT($E3572,2))),Sheet1!$E:$E,Sheet1!$F:$F)),"")</f>
        <v>三重県</v>
      </c>
      <c r="G3572" s="4" t="str">
        <f t="shared" si="111"/>
        <v>公立</v>
      </c>
      <c r="H3572" s="7" t="str">
        <f>IF($D3572="上記以外の高等学校等",_xlfn.XLOOKUP(IF(VALUE(LEFT($E3572,2))&gt;10,VALUE(LEFT($E3572,2)),"0"&amp;VALUE(LEFT($E3572,2))),Sheet1!$E:$E,Sheet1!$F:$F)&amp;"所在の"&amp;$D3572,IF(OR($B3572=1,$B3572=2),$D3572&amp;$C3572,IF($B3572=3,$D3572&amp;"学校",IF($B3572=6,_xlfn.TEXTBEFORE($D3572,"高専")&amp;$C3572,IF($B3572=8,$C3572&amp;"（"&amp;$D3572&amp;"）",IF($B3572=9,$D3572,""))))))</f>
        <v>特別支援学校伊賀つばさ学園学校</v>
      </c>
    </row>
    <row r="3573" spans="1:8">
      <c r="A3573" s="4">
        <v>7</v>
      </c>
      <c r="B3573" s="7">
        <v>1</v>
      </c>
      <c r="C3573" s="7" t="str">
        <f t="shared" si="110"/>
        <v>高等学校</v>
      </c>
      <c r="D3573" s="7" t="s">
        <v>4716</v>
      </c>
      <c r="E3573" s="8" t="s">
        <v>4717</v>
      </c>
      <c r="F3573" s="4" t="str">
        <f>IFERROR(IF(VALUE(LEFT($E3573,5))&gt;50000,"",_xlfn.XLOOKUP(IF(VALUE(LEFT($E3573,2))&gt;9,VALUE(LEFT($E3573,2)),"0"&amp;VALUE(LEFT($E3573,2))),Sheet1!$E:$E,Sheet1!$F:$F)),"")</f>
        <v>三重県</v>
      </c>
      <c r="G3573" s="4" t="str">
        <f t="shared" si="111"/>
        <v>私立</v>
      </c>
      <c r="H3573" s="7" t="str">
        <f>IF($D3573="上記以外の高等学校等",_xlfn.XLOOKUP(IF(VALUE(LEFT($E3573,2))&gt;10,VALUE(LEFT($E3573,2)),"0"&amp;VALUE(LEFT($E3573,2))),Sheet1!$E:$E,Sheet1!$F:$F)&amp;"所在の"&amp;$D3573,IF(OR($B3573=1,$B3573=2),$D3573&amp;$C3573,IF($B3573=3,$D3573&amp;"学校",IF($B3573=6,_xlfn.TEXTBEFORE($D3573,"高専")&amp;$C3573,IF($B3573=8,$C3573&amp;"（"&amp;$D3573&amp;"）",IF($B3573=9,$D3573,""))))))</f>
        <v>暁高等学校</v>
      </c>
    </row>
    <row r="3574" spans="1:8">
      <c r="A3574" s="4">
        <v>7</v>
      </c>
      <c r="B3574" s="7">
        <v>1</v>
      </c>
      <c r="C3574" s="7" t="str">
        <f t="shared" si="110"/>
        <v>高等学校</v>
      </c>
      <c r="D3574" s="7" t="s">
        <v>950</v>
      </c>
      <c r="E3574" s="8" t="s">
        <v>4715</v>
      </c>
      <c r="F3574" s="4" t="str">
        <f>IFERROR(IF(VALUE(LEFT($E3574,5))&gt;50000,"",_xlfn.XLOOKUP(IF(VALUE(LEFT($E3574,2))&gt;9,VALUE(LEFT($E3574,2)),"0"&amp;VALUE(LEFT($E3574,2))),Sheet1!$E:$E,Sheet1!$F:$F)),"")</f>
        <v>三重県</v>
      </c>
      <c r="G3574" s="4" t="str">
        <f t="shared" si="111"/>
        <v>私立</v>
      </c>
      <c r="H3574" s="7" t="str">
        <f>IF($D3574="上記以外の高等学校等",_xlfn.XLOOKUP(IF(VALUE(LEFT($E3574,2))&gt;10,VALUE(LEFT($E3574,2)),"0"&amp;VALUE(LEFT($E3574,2))),Sheet1!$E:$E,Sheet1!$F:$F)&amp;"所在の"&amp;$D3574,IF(OR($B3574=1,$B3574=2),$D3574&amp;$C3574,IF($B3574=3,$D3574&amp;"学校",IF($B3574=6,_xlfn.TEXTBEFORE($D3574,"高専")&amp;$C3574,IF($B3574=8,$C3574&amp;"（"&amp;$D3574&amp;"）",IF($B3574=9,$D3574,""))))))</f>
        <v>海星高等学校</v>
      </c>
    </row>
    <row r="3575" spans="1:8">
      <c r="A3575" s="4">
        <v>7</v>
      </c>
      <c r="B3575" s="7">
        <v>1</v>
      </c>
      <c r="C3575" s="7" t="str">
        <f t="shared" si="110"/>
        <v>高等学校</v>
      </c>
      <c r="D3575" s="7" t="s">
        <v>4713</v>
      </c>
      <c r="E3575" s="8" t="s">
        <v>4714</v>
      </c>
      <c r="F3575" s="4" t="str">
        <f>IFERROR(IF(VALUE(LEFT($E3575,5))&gt;50000,"",_xlfn.XLOOKUP(IF(VALUE(LEFT($E3575,2))&gt;9,VALUE(LEFT($E3575,2)),"0"&amp;VALUE(LEFT($E3575,2))),Sheet1!$E:$E,Sheet1!$F:$F)),"")</f>
        <v>三重県</v>
      </c>
      <c r="G3575" s="4" t="str">
        <f t="shared" si="111"/>
        <v>私立</v>
      </c>
      <c r="H3575" s="7" t="str">
        <f>IF($D3575="上記以外の高等学校等",_xlfn.XLOOKUP(IF(VALUE(LEFT($E3575,2))&gt;10,VALUE(LEFT($E3575,2)),"0"&amp;VALUE(LEFT($E3575,2))),Sheet1!$E:$E,Sheet1!$F:$F)&amp;"所在の"&amp;$D3575,IF(OR($B3575=1,$B3575=2),$D3575&amp;$C3575,IF($B3575=3,$D3575&amp;"学校",IF($B3575=6,_xlfn.TEXTBEFORE($D3575,"高専")&amp;$C3575,IF($B3575=8,$C3575&amp;"（"&amp;$D3575&amp;"）",IF($B3575=9,$D3575,""))))))</f>
        <v>四日市メリノール学院高等学校</v>
      </c>
    </row>
    <row r="3576" spans="1:8">
      <c r="A3576" s="4">
        <v>7</v>
      </c>
      <c r="B3576" s="7">
        <v>1</v>
      </c>
      <c r="C3576" s="7" t="str">
        <f t="shared" si="110"/>
        <v>高等学校</v>
      </c>
      <c r="D3576" s="7" t="s">
        <v>4683</v>
      </c>
      <c r="E3576" s="8" t="s">
        <v>4712</v>
      </c>
      <c r="F3576" s="4" t="str">
        <f>IFERROR(IF(VALUE(LEFT($E3576,5))&gt;50000,"",_xlfn.XLOOKUP(IF(VALUE(LEFT($E3576,2))&gt;9,VALUE(LEFT($E3576,2)),"0"&amp;VALUE(LEFT($E3576,2))),Sheet1!$E:$E,Sheet1!$F:$F)),"")</f>
        <v>三重県</v>
      </c>
      <c r="G3576" s="4" t="str">
        <f t="shared" si="111"/>
        <v>私立</v>
      </c>
      <c r="H3576" s="7" t="str">
        <f>IF($D3576="上記以外の高等学校等",_xlfn.XLOOKUP(IF(VALUE(LEFT($E3576,2))&gt;10,VALUE(LEFT($E3576,2)),"0"&amp;VALUE(LEFT($E3576,2))),Sheet1!$E:$E,Sheet1!$F:$F)&amp;"所在の"&amp;$D3576,IF(OR($B3576=1,$B3576=2),$D3576&amp;$C3576,IF($B3576=3,$D3576&amp;"学校",IF($B3576=6,_xlfn.TEXTBEFORE($D3576,"高専")&amp;$C3576,IF($B3576=8,$C3576&amp;"（"&amp;$D3576&amp;"）",IF($B3576=9,$D3576,""))))))</f>
        <v>鈴鹿高等学校</v>
      </c>
    </row>
    <row r="3577" spans="1:8">
      <c r="A3577" s="4">
        <v>7</v>
      </c>
      <c r="B3577" s="7">
        <v>1</v>
      </c>
      <c r="C3577" s="7" t="str">
        <f t="shared" si="110"/>
        <v>高等学校</v>
      </c>
      <c r="D3577" s="7" t="s">
        <v>706</v>
      </c>
      <c r="E3577" s="8" t="s">
        <v>4711</v>
      </c>
      <c r="F3577" s="4" t="str">
        <f>IFERROR(IF(VALUE(LEFT($E3577,5))&gt;50000,"",_xlfn.XLOOKUP(IF(VALUE(LEFT($E3577,2))&gt;9,VALUE(LEFT($E3577,2)),"0"&amp;VALUE(LEFT($E3577,2))),Sheet1!$E:$E,Sheet1!$F:$F)),"")</f>
        <v>三重県</v>
      </c>
      <c r="G3577" s="4" t="str">
        <f t="shared" si="111"/>
        <v>私立</v>
      </c>
      <c r="H3577" s="7" t="str">
        <f>IF($D3577="上記以外の高等学校等",_xlfn.XLOOKUP(IF(VALUE(LEFT($E3577,2))&gt;10,VALUE(LEFT($E3577,2)),"0"&amp;VALUE(LEFT($E3577,2))),Sheet1!$E:$E,Sheet1!$F:$F)&amp;"所在の"&amp;$D3577,IF(OR($B3577=1,$B3577=2),$D3577&amp;$C3577,IF($B3577=3,$D3577&amp;"学校",IF($B3577=6,_xlfn.TEXTBEFORE($D3577,"高専")&amp;$C3577,IF($B3577=8,$C3577&amp;"（"&amp;$D3577&amp;"）",IF($B3577=9,$D3577,""))))))</f>
        <v>高田高等学校</v>
      </c>
    </row>
    <row r="3578" spans="1:8">
      <c r="A3578" s="4">
        <v>7</v>
      </c>
      <c r="B3578" s="7">
        <v>1</v>
      </c>
      <c r="C3578" s="7" t="str">
        <f t="shared" si="110"/>
        <v>高等学校</v>
      </c>
      <c r="D3578" s="7" t="s">
        <v>4709</v>
      </c>
      <c r="E3578" s="8" t="s">
        <v>4710</v>
      </c>
      <c r="F3578" s="4" t="str">
        <f>IFERROR(IF(VALUE(LEFT($E3578,5))&gt;50000,"",_xlfn.XLOOKUP(IF(VALUE(LEFT($E3578,2))&gt;9,VALUE(LEFT($E3578,2)),"0"&amp;VALUE(LEFT($E3578,2))),Sheet1!$E:$E,Sheet1!$F:$F)),"")</f>
        <v>三重県</v>
      </c>
      <c r="G3578" s="4" t="str">
        <f t="shared" si="111"/>
        <v>私立</v>
      </c>
      <c r="H3578" s="7" t="str">
        <f>IF($D3578="上記以外の高等学校等",_xlfn.XLOOKUP(IF(VALUE(LEFT($E3578,2))&gt;10,VALUE(LEFT($E3578,2)),"0"&amp;VALUE(LEFT($E3578,2))),Sheet1!$E:$E,Sheet1!$F:$F)&amp;"所在の"&amp;$D3578,IF(OR($B3578=1,$B3578=2),$D3578&amp;$C3578,IF($B3578=3,$D3578&amp;"学校",IF($B3578=6,_xlfn.TEXTBEFORE($D3578,"高専")&amp;$C3578,IF($B3578=8,$C3578&amp;"（"&amp;$D3578&amp;"）",IF($B3578=9,$D3578,""))))))</f>
        <v>セントヨゼフ女子学園高等学校</v>
      </c>
    </row>
    <row r="3579" spans="1:8">
      <c r="A3579" s="4">
        <v>7</v>
      </c>
      <c r="B3579" s="7">
        <v>1</v>
      </c>
      <c r="C3579" s="7" t="str">
        <f t="shared" si="110"/>
        <v>高等学校</v>
      </c>
      <c r="D3579" s="7" t="s">
        <v>4707</v>
      </c>
      <c r="E3579" s="8" t="s">
        <v>4708</v>
      </c>
      <c r="F3579" s="4" t="str">
        <f>IFERROR(IF(VALUE(LEFT($E3579,5))&gt;50000,"",_xlfn.XLOOKUP(IF(VALUE(LEFT($E3579,2))&gt;9,VALUE(LEFT($E3579,2)),"0"&amp;VALUE(LEFT($E3579,2))),Sheet1!$E:$E,Sheet1!$F:$F)),"")</f>
        <v>三重県</v>
      </c>
      <c r="G3579" s="4" t="str">
        <f t="shared" si="111"/>
        <v>私立</v>
      </c>
      <c r="H3579" s="7" t="str">
        <f>IF($D3579="上記以外の高等学校等",_xlfn.XLOOKUP(IF(VALUE(LEFT($E3579,2))&gt;10,VALUE(LEFT($E3579,2)),"0"&amp;VALUE(LEFT($E3579,2))),Sheet1!$E:$E,Sheet1!$F:$F)&amp;"所在の"&amp;$D3579,IF(OR($B3579=1,$B3579=2),$D3579&amp;$C3579,IF($B3579=3,$D3579&amp;"学校",IF($B3579=6,_xlfn.TEXTBEFORE($D3579,"高専")&amp;$C3579,IF($B3579=8,$C3579&amp;"（"&amp;$D3579&amp;"）",IF($B3579=9,$D3579,""))))))</f>
        <v>三重高等学校</v>
      </c>
    </row>
    <row r="3580" spans="1:8">
      <c r="A3580" s="4">
        <v>7</v>
      </c>
      <c r="B3580" s="7">
        <v>1</v>
      </c>
      <c r="C3580" s="7" t="str">
        <f t="shared" si="110"/>
        <v>高等学校</v>
      </c>
      <c r="D3580" s="7" t="s">
        <v>4705</v>
      </c>
      <c r="E3580" s="8" t="s">
        <v>4706</v>
      </c>
      <c r="F3580" s="4" t="str">
        <f>IFERROR(IF(VALUE(LEFT($E3580,5))&gt;50000,"",_xlfn.XLOOKUP(IF(VALUE(LEFT($E3580,2))&gt;9,VALUE(LEFT($E3580,2)),"0"&amp;VALUE(LEFT($E3580,2))),Sheet1!$E:$E,Sheet1!$F:$F)),"")</f>
        <v>三重県</v>
      </c>
      <c r="G3580" s="4" t="str">
        <f t="shared" si="111"/>
        <v>私立</v>
      </c>
      <c r="H3580" s="7" t="str">
        <f>IF($D3580="上記以外の高等学校等",_xlfn.XLOOKUP(IF(VALUE(LEFT($E3580,2))&gt;10,VALUE(LEFT($E3580,2)),"0"&amp;VALUE(LEFT($E3580,2))),Sheet1!$E:$E,Sheet1!$F:$F)&amp;"所在の"&amp;$D3580,IF(OR($B3580=1,$B3580=2),$D3580&amp;$C3580,IF($B3580=3,$D3580&amp;"学校",IF($B3580=6,_xlfn.TEXTBEFORE($D3580,"高専")&amp;$C3580,IF($B3580=8,$C3580&amp;"（"&amp;$D3580&amp;"）",IF($B3580=9,$D3580,""))))))</f>
        <v>伊勢学園高等学校</v>
      </c>
    </row>
    <row r="3581" spans="1:8">
      <c r="A3581" s="4">
        <v>7</v>
      </c>
      <c r="B3581" s="7">
        <v>1</v>
      </c>
      <c r="C3581" s="7" t="str">
        <f t="shared" si="110"/>
        <v>高等学校</v>
      </c>
      <c r="D3581" s="7" t="s">
        <v>4703</v>
      </c>
      <c r="E3581" s="8" t="s">
        <v>4704</v>
      </c>
      <c r="F3581" s="4" t="str">
        <f>IFERROR(IF(VALUE(LEFT($E3581,5))&gt;50000,"",_xlfn.XLOOKUP(IF(VALUE(LEFT($E3581,2))&gt;9,VALUE(LEFT($E3581,2)),"0"&amp;VALUE(LEFT($E3581,2))),Sheet1!$E:$E,Sheet1!$F:$F)),"")</f>
        <v>三重県</v>
      </c>
      <c r="G3581" s="4" t="str">
        <f t="shared" si="111"/>
        <v>私立</v>
      </c>
      <c r="H3581" s="7" t="str">
        <f>IF($D3581="上記以外の高等学校等",_xlfn.XLOOKUP(IF(VALUE(LEFT($E3581,2))&gt;10,VALUE(LEFT($E3581,2)),"0"&amp;VALUE(LEFT($E3581,2))),Sheet1!$E:$E,Sheet1!$F:$F)&amp;"所在の"&amp;$D3581,IF(OR($B3581=1,$B3581=2),$D3581&amp;$C3581,IF($B3581=3,$D3581&amp;"学校",IF($B3581=6,_xlfn.TEXTBEFORE($D3581,"高専")&amp;$C3581,IF($B3581=8,$C3581&amp;"（"&amp;$D3581&amp;"）",IF($B3581=9,$D3581,""))))))</f>
        <v>皇學館高等学校</v>
      </c>
    </row>
    <row r="3582" spans="1:8">
      <c r="A3582" s="4">
        <v>7</v>
      </c>
      <c r="B3582" s="7">
        <v>1</v>
      </c>
      <c r="C3582" s="7" t="str">
        <f t="shared" si="110"/>
        <v>高等学校</v>
      </c>
      <c r="D3582" s="7" t="s">
        <v>4701</v>
      </c>
      <c r="E3582" s="8" t="s">
        <v>4702</v>
      </c>
      <c r="F3582" s="4" t="str">
        <f>IFERROR(IF(VALUE(LEFT($E3582,5))&gt;50000,"",_xlfn.XLOOKUP(IF(VALUE(LEFT($E3582,2))&gt;9,VALUE(LEFT($E3582,2)),"0"&amp;VALUE(LEFT($E3582,2))),Sheet1!$E:$E,Sheet1!$F:$F)),"")</f>
        <v>三重県</v>
      </c>
      <c r="G3582" s="4" t="str">
        <f t="shared" si="111"/>
        <v>私立</v>
      </c>
      <c r="H3582" s="7" t="str">
        <f>IF($D3582="上記以外の高等学校等",_xlfn.XLOOKUP(IF(VALUE(LEFT($E3582,2))&gt;10,VALUE(LEFT($E3582,2)),"0"&amp;VALUE(LEFT($E3582,2))),Sheet1!$E:$E,Sheet1!$F:$F)&amp;"所在の"&amp;$D3582,IF(OR($B3582=1,$B3582=2),$D3582&amp;$C3582,IF($B3582=3,$D3582&amp;"学校",IF($B3582=6,_xlfn.TEXTBEFORE($D3582,"高専")&amp;$C3582,IF($B3582=8,$C3582&amp;"（"&amp;$D3582&amp;"）",IF($B3582=9,$D3582,""))))))</f>
        <v>愛農学園農業高等学校</v>
      </c>
    </row>
    <row r="3583" spans="1:8">
      <c r="A3583" s="4">
        <v>7</v>
      </c>
      <c r="B3583" s="7">
        <v>1</v>
      </c>
      <c r="C3583" s="7" t="str">
        <f t="shared" si="110"/>
        <v>高等学校</v>
      </c>
      <c r="D3583" s="7" t="s">
        <v>4699</v>
      </c>
      <c r="E3583" s="8" t="s">
        <v>4700</v>
      </c>
      <c r="F3583" s="4" t="str">
        <f>IFERROR(IF(VALUE(LEFT($E3583,5))&gt;50000,"",_xlfn.XLOOKUP(IF(VALUE(LEFT($E3583,2))&gt;9,VALUE(LEFT($E3583,2)),"0"&amp;VALUE(LEFT($E3583,2))),Sheet1!$E:$E,Sheet1!$F:$F)),"")</f>
        <v>三重県</v>
      </c>
      <c r="G3583" s="4" t="str">
        <f t="shared" si="111"/>
        <v>私立</v>
      </c>
      <c r="H3583" s="7" t="str">
        <f>IF($D3583="上記以外の高等学校等",_xlfn.XLOOKUP(IF(VALUE(LEFT($E3583,2))&gt;10,VALUE(LEFT($E3583,2)),"0"&amp;VALUE(LEFT($E3583,2))),Sheet1!$E:$E,Sheet1!$F:$F)&amp;"所在の"&amp;$D3583,IF(OR($B3583=1,$B3583=2),$D3583&amp;$C3583,IF($B3583=3,$D3583&amp;"学校",IF($B3583=6,_xlfn.TEXTBEFORE($D3583,"高専")&amp;$C3583,IF($B3583=8,$C3583&amp;"（"&amp;$D3583&amp;"）",IF($B3583=9,$D3583,""))))))</f>
        <v>桜丘高等学校</v>
      </c>
    </row>
    <row r="3584" spans="1:8">
      <c r="A3584" s="4">
        <v>7</v>
      </c>
      <c r="B3584" s="7">
        <v>1</v>
      </c>
      <c r="C3584" s="7" t="str">
        <f t="shared" si="110"/>
        <v>高等学校</v>
      </c>
      <c r="D3584" s="7" t="s">
        <v>4697</v>
      </c>
      <c r="E3584" s="8" t="s">
        <v>4698</v>
      </c>
      <c r="F3584" s="4" t="str">
        <f>IFERROR(IF(VALUE(LEFT($E3584,5))&gt;50000,"",_xlfn.XLOOKUP(IF(VALUE(LEFT($E3584,2))&gt;9,VALUE(LEFT($E3584,2)),"0"&amp;VALUE(LEFT($E3584,2))),Sheet1!$E:$E,Sheet1!$F:$F)),"")</f>
        <v>三重県</v>
      </c>
      <c r="G3584" s="4" t="str">
        <f t="shared" si="111"/>
        <v>私立</v>
      </c>
      <c r="H3584" s="7" t="str">
        <f>IF($D3584="上記以外の高等学校等",_xlfn.XLOOKUP(IF(VALUE(LEFT($E3584,2))&gt;10,VALUE(LEFT($E3584,2)),"0"&amp;VALUE(LEFT($E3584,2))),Sheet1!$E:$E,Sheet1!$F:$F)&amp;"所在の"&amp;$D3584,IF(OR($B3584=1,$B3584=2),$D3584&amp;$C3584,IF($B3584=3,$D3584&amp;"学校",IF($B3584=6,_xlfn.TEXTBEFORE($D3584,"高専")&amp;$C3584,IF($B3584=8,$C3584&amp;"（"&amp;$D3584&amp;"）",IF($B3584=9,$D3584,""))))))</f>
        <v>青山高等学校</v>
      </c>
    </row>
    <row r="3585" spans="1:8">
      <c r="A3585" s="4">
        <v>7</v>
      </c>
      <c r="B3585" s="7">
        <v>1</v>
      </c>
      <c r="C3585" s="7" t="str">
        <f t="shared" si="110"/>
        <v>高等学校</v>
      </c>
      <c r="D3585" s="7" t="s">
        <v>4695</v>
      </c>
      <c r="E3585" s="8" t="s">
        <v>4696</v>
      </c>
      <c r="F3585" s="4" t="str">
        <f>IFERROR(IF(VALUE(LEFT($E3585,5))&gt;50000,"",_xlfn.XLOOKUP(IF(VALUE(LEFT($E3585,2))&gt;9,VALUE(LEFT($E3585,2)),"0"&amp;VALUE(LEFT($E3585,2))),Sheet1!$E:$E,Sheet1!$F:$F)),"")</f>
        <v>三重県</v>
      </c>
      <c r="G3585" s="4" t="str">
        <f t="shared" si="111"/>
        <v>私立</v>
      </c>
      <c r="H3585" s="7" t="str">
        <f>IF($D3585="上記以外の高等学校等",_xlfn.XLOOKUP(IF(VALUE(LEFT($E3585,2))&gt;10,VALUE(LEFT($E3585,2)),"0"&amp;VALUE(LEFT($E3585,2))),Sheet1!$E:$E,Sheet1!$F:$F)&amp;"所在の"&amp;$D3585,IF(OR($B3585=1,$B3585=2),$D3585&amp;$C3585,IF($B3585=3,$D3585&amp;"学校",IF($B3585=6,_xlfn.TEXTBEFORE($D3585,"高専")&amp;$C3585,IF($B3585=8,$C3585&amp;"（"&amp;$D3585&amp;"）",IF($B3585=9,$D3585,""))))))</f>
        <v>津田学園高等学校</v>
      </c>
    </row>
    <row r="3586" spans="1:8">
      <c r="A3586" s="4">
        <v>7</v>
      </c>
      <c r="B3586" s="7">
        <v>1</v>
      </c>
      <c r="C3586" s="7" t="str">
        <f t="shared" si="110"/>
        <v>高等学校</v>
      </c>
      <c r="D3586" s="7" t="s">
        <v>4693</v>
      </c>
      <c r="E3586" s="8" t="s">
        <v>4694</v>
      </c>
      <c r="F3586" s="4" t="str">
        <f>IFERROR(IF(VALUE(LEFT($E3586,5))&gt;50000,"",_xlfn.XLOOKUP(IF(VALUE(LEFT($E3586,2))&gt;9,VALUE(LEFT($E3586,2)),"0"&amp;VALUE(LEFT($E3586,2))),Sheet1!$E:$E,Sheet1!$F:$F)),"")</f>
        <v>三重県</v>
      </c>
      <c r="G3586" s="4" t="str">
        <f t="shared" si="111"/>
        <v>私立</v>
      </c>
      <c r="H3586" s="7" t="str">
        <f>IF($D3586="上記以外の高等学校等",_xlfn.XLOOKUP(IF(VALUE(LEFT($E3586,2))&gt;10,VALUE(LEFT($E3586,2)),"0"&amp;VALUE(LEFT($E3586,2))),Sheet1!$E:$E,Sheet1!$F:$F)&amp;"所在の"&amp;$D3586,IF(OR($B3586=1,$B3586=2),$D3586&amp;$C3586,IF($B3586=3,$D3586&amp;"学校",IF($B3586=6,_xlfn.TEXTBEFORE($D3586,"高専")&amp;$C3586,IF($B3586=8,$C3586&amp;"（"&amp;$D3586&amp;"）",IF($B3586=9,$D3586,""))))))</f>
        <v>大橋学園高等学校</v>
      </c>
    </row>
    <row r="3587" spans="1:8">
      <c r="A3587" s="4">
        <v>7</v>
      </c>
      <c r="B3587" s="7">
        <v>1</v>
      </c>
      <c r="C3587" s="7" t="str">
        <f t="shared" ref="C3587:C3650" si="112">IF($B3587=1,"高等学校",IF($B3587=2,"中等教育学校",IF($B3587=3,"特別支援学校",IF($B3587=6,"高等専門学校",IF($B3587=8,"高等学校卒業程度認定試験等","")))))</f>
        <v>高等学校</v>
      </c>
      <c r="D3587" s="7" t="s">
        <v>4691</v>
      </c>
      <c r="E3587" s="8" t="s">
        <v>4692</v>
      </c>
      <c r="F3587" s="4" t="str">
        <f>IFERROR(IF(VALUE(LEFT($E3587,5))&gt;50000,"",_xlfn.XLOOKUP(IF(VALUE(LEFT($E3587,2))&gt;9,VALUE(LEFT($E3587,2)),"0"&amp;VALUE(LEFT($E3587,2))),Sheet1!$E:$E,Sheet1!$F:$F)),"")</f>
        <v>三重県</v>
      </c>
      <c r="G3587" s="4" t="str">
        <f t="shared" ref="G3587:G3650" si="113">IF($A3587=1,"国立",IF($A3587=7,"私立",IF($A3587&lt;7,"公立","")))</f>
        <v>私立</v>
      </c>
      <c r="H3587" s="7" t="str">
        <f>IF($D3587="上記以外の高等学校等",_xlfn.XLOOKUP(IF(VALUE(LEFT($E3587,2))&gt;10,VALUE(LEFT($E3587,2)),"0"&amp;VALUE(LEFT($E3587,2))),Sheet1!$E:$E,Sheet1!$F:$F)&amp;"所在の"&amp;$D3587,IF(OR($B3587=1,$B3587=2),$D3587&amp;$C3587,IF($B3587=3,$D3587&amp;"学校",IF($B3587=6,_xlfn.TEXTBEFORE($D3587,"高専")&amp;$C3587,IF($B3587=8,$C3587&amp;"（"&amp;$D3587&amp;"）",IF($B3587=9,$D3587,""))))))</f>
        <v>徳風高等学校</v>
      </c>
    </row>
    <row r="3588" spans="1:8">
      <c r="A3588" s="4">
        <v>7</v>
      </c>
      <c r="B3588" s="7">
        <v>1</v>
      </c>
      <c r="C3588" s="7" t="str">
        <f t="shared" si="112"/>
        <v>高等学校</v>
      </c>
      <c r="D3588" s="7" t="s">
        <v>4689</v>
      </c>
      <c r="E3588" s="8" t="s">
        <v>4690</v>
      </c>
      <c r="F3588" s="4" t="str">
        <f>IFERROR(IF(VALUE(LEFT($E3588,5))&gt;50000,"",_xlfn.XLOOKUP(IF(VALUE(LEFT($E3588,2))&gt;9,VALUE(LEFT($E3588,2)),"0"&amp;VALUE(LEFT($E3588,2))),Sheet1!$E:$E,Sheet1!$F:$F)),"")</f>
        <v>三重県</v>
      </c>
      <c r="G3588" s="4" t="str">
        <f t="shared" si="113"/>
        <v>私立</v>
      </c>
      <c r="H3588" s="7" t="str">
        <f>IF($D3588="上記以外の高等学校等",_xlfn.XLOOKUP(IF(VALUE(LEFT($E3588,2))&gt;10,VALUE(LEFT($E3588,2)),"0"&amp;VALUE(LEFT($E3588,2))),Sheet1!$E:$E,Sheet1!$F:$F)&amp;"所在の"&amp;$D3588,IF(OR($B3588=1,$B3588=2),$D3588&amp;$C3588,IF($B3588=3,$D3588&amp;"学校",IF($B3588=6,_xlfn.TEXTBEFORE($D3588,"高専")&amp;$C3588,IF($B3588=8,$C3588&amp;"（"&amp;$D3588&amp;"）",IF($B3588=9,$D3588,""))))))</f>
        <v>英心高等学校</v>
      </c>
    </row>
    <row r="3589" spans="1:8">
      <c r="A3589" s="4">
        <v>7</v>
      </c>
      <c r="B3589" s="7">
        <v>1</v>
      </c>
      <c r="C3589" s="7" t="str">
        <f t="shared" si="112"/>
        <v>高等学校</v>
      </c>
      <c r="D3589" s="7" t="s">
        <v>4687</v>
      </c>
      <c r="E3589" s="8" t="s">
        <v>4688</v>
      </c>
      <c r="F3589" s="4" t="str">
        <f>IFERROR(IF(VALUE(LEFT($E3589,5))&gt;50000,"",_xlfn.XLOOKUP(IF(VALUE(LEFT($E3589,2))&gt;9,VALUE(LEFT($E3589,2)),"0"&amp;VALUE(LEFT($E3589,2))),Sheet1!$E:$E,Sheet1!$F:$F)),"")</f>
        <v>三重県</v>
      </c>
      <c r="G3589" s="4" t="str">
        <f t="shared" si="113"/>
        <v>私立</v>
      </c>
      <c r="H3589" s="7" t="str">
        <f>IF($D3589="上記以外の高等学校等",_xlfn.XLOOKUP(IF(VALUE(LEFT($E3589,2))&gt;10,VALUE(LEFT($E3589,2)),"0"&amp;VALUE(LEFT($E3589,2))),Sheet1!$E:$E,Sheet1!$F:$F)&amp;"所在の"&amp;$D3589,IF(OR($B3589=1,$B3589=2),$D3589&amp;$C3589,IF($B3589=3,$D3589&amp;"学校",IF($B3589=6,_xlfn.TEXTBEFORE($D3589,"高専")&amp;$C3589,IF($B3589=8,$C3589&amp;"（"&amp;$D3589&amp;"）",IF($B3589=9,$D3589,""))))))</f>
        <v>代々木高等学校</v>
      </c>
    </row>
    <row r="3590" spans="1:8">
      <c r="A3590" s="4">
        <v>7</v>
      </c>
      <c r="B3590" s="7">
        <v>1</v>
      </c>
      <c r="C3590" s="7" t="str">
        <f t="shared" si="112"/>
        <v>高等学校</v>
      </c>
      <c r="D3590" s="7" t="s">
        <v>4685</v>
      </c>
      <c r="E3590" s="8" t="s">
        <v>4686</v>
      </c>
      <c r="F3590" s="4" t="str">
        <f>IFERROR(IF(VALUE(LEFT($E3590,5))&gt;50000,"",_xlfn.XLOOKUP(IF(VALUE(LEFT($E3590,2))&gt;9,VALUE(LEFT($E3590,2)),"0"&amp;VALUE(LEFT($E3590,2))),Sheet1!$E:$E,Sheet1!$F:$F)),"")</f>
        <v>三重県</v>
      </c>
      <c r="G3590" s="4" t="str">
        <f t="shared" si="113"/>
        <v>私立</v>
      </c>
      <c r="H3590" s="7" t="str">
        <f>IF($D3590="上記以外の高等学校等",_xlfn.XLOOKUP(IF(VALUE(LEFT($E3590,2))&gt;10,VALUE(LEFT($E3590,2)),"0"&amp;VALUE(LEFT($E3590,2))),Sheet1!$E:$E,Sheet1!$F:$F)&amp;"所在の"&amp;$D3590,IF(OR($B3590=1,$B3590=2),$D3590&amp;$C3590,IF($B3590=3,$D3590&amp;"学校",IF($B3590=6,_xlfn.TEXTBEFORE($D3590,"高専")&amp;$C3590,IF($B3590=8,$C3590&amp;"（"&amp;$D3590&amp;"）",IF($B3590=9,$D3590,""))))))</f>
        <v>一志学園高等学校</v>
      </c>
    </row>
    <row r="3591" spans="1:8">
      <c r="A3591" s="4">
        <v>7</v>
      </c>
      <c r="B3591" s="7">
        <v>2</v>
      </c>
      <c r="C3591" s="7" t="str">
        <f t="shared" si="112"/>
        <v>中等教育学校</v>
      </c>
      <c r="D3591" s="7" t="s">
        <v>4683</v>
      </c>
      <c r="E3591" s="8" t="s">
        <v>4684</v>
      </c>
      <c r="F3591" s="4" t="str">
        <f>IFERROR(IF(VALUE(LEFT($E3591,5))&gt;50000,"",_xlfn.XLOOKUP(IF(VALUE(LEFT($E3591,2))&gt;9,VALUE(LEFT($E3591,2)),"0"&amp;VALUE(LEFT($E3591,2))),Sheet1!$E:$E,Sheet1!$F:$F)),"")</f>
        <v>三重県</v>
      </c>
      <c r="G3591" s="4" t="str">
        <f t="shared" si="113"/>
        <v>私立</v>
      </c>
      <c r="H3591" s="7" t="str">
        <f>IF($D3591="上記以外の高等学校等",_xlfn.XLOOKUP(IF(VALUE(LEFT($E3591,2))&gt;10,VALUE(LEFT($E3591,2)),"0"&amp;VALUE(LEFT($E3591,2))),Sheet1!$E:$E,Sheet1!$F:$F)&amp;"所在の"&amp;$D3591,IF(OR($B3591=1,$B3591=2),$D3591&amp;$C3591,IF($B3591=3,$D3591&amp;"学校",IF($B3591=6,_xlfn.TEXTBEFORE($D3591,"高専")&amp;$C3591,IF($B3591=8,$C3591&amp;"（"&amp;$D3591&amp;"）",IF($B3591=9,$D3591,""))))))</f>
        <v>鈴鹿中等教育学校</v>
      </c>
    </row>
    <row r="3592" spans="1:8">
      <c r="A3592" s="4">
        <v>7</v>
      </c>
      <c r="B3592" s="7">
        <v>1</v>
      </c>
      <c r="C3592" s="7" t="str">
        <f t="shared" si="112"/>
        <v>高等学校</v>
      </c>
      <c r="D3592" s="7" t="s">
        <v>4681</v>
      </c>
      <c r="E3592" s="8" t="s">
        <v>4682</v>
      </c>
      <c r="F3592" s="4" t="str">
        <f>IFERROR(IF(VALUE(LEFT($E3592,5))&gt;50000,"",_xlfn.XLOOKUP(IF(VALUE(LEFT($E3592,2))&gt;9,VALUE(LEFT($E3592,2)),"0"&amp;VALUE(LEFT($E3592,2))),Sheet1!$E:$E,Sheet1!$F:$F)),"")</f>
        <v>三重県</v>
      </c>
      <c r="G3592" s="4" t="str">
        <f t="shared" si="113"/>
        <v>私立</v>
      </c>
      <c r="H3592" s="7" t="str">
        <f>IF($D3592="上記以外の高等学校等",_xlfn.XLOOKUP(IF(VALUE(LEFT($E3592,2))&gt;10,VALUE(LEFT($E3592,2)),"0"&amp;VALUE(LEFT($E3592,2))),Sheet1!$E:$E,Sheet1!$F:$F)&amp;"所在の"&amp;$D3592,IF(OR($B3592=1,$B3592=2),$D3592&amp;$C3592,IF($B3592=3,$D3592&amp;"学校",IF($B3592=6,_xlfn.TEXTBEFORE($D3592,"高専")&amp;$C3592,IF($B3592=8,$C3592&amp;"（"&amp;$D3592&amp;"）",IF($B3592=9,$D3592,""))))))</f>
        <v>みえ大台おおぞら高等学校</v>
      </c>
    </row>
    <row r="3593" spans="1:8">
      <c r="A3593" s="4">
        <v>7</v>
      </c>
      <c r="B3593" s="7">
        <v>3</v>
      </c>
      <c r="C3593" s="7" t="str">
        <f t="shared" si="112"/>
        <v>特別支援学校</v>
      </c>
      <c r="D3593" s="7" t="s">
        <v>4679</v>
      </c>
      <c r="E3593" s="8" t="s">
        <v>4680</v>
      </c>
      <c r="F3593" s="4" t="str">
        <f>IFERROR(IF(VALUE(LEFT($E3593,5))&gt;50000,"",_xlfn.XLOOKUP(IF(VALUE(LEFT($E3593,2))&gt;9,VALUE(LEFT($E3593,2)),"0"&amp;VALUE(LEFT($E3593,2))),Sheet1!$E:$E,Sheet1!$F:$F)),"")</f>
        <v>三重県</v>
      </c>
      <c r="G3593" s="4" t="str">
        <f t="shared" si="113"/>
        <v>私立</v>
      </c>
      <c r="H3593" s="7" t="str">
        <f>IF($D3593="上記以外の高等学校等",_xlfn.XLOOKUP(IF(VALUE(LEFT($E3593,2))&gt;10,VALUE(LEFT($E3593,2)),"0"&amp;VALUE(LEFT($E3593,2))),Sheet1!$E:$E,Sheet1!$F:$F)&amp;"所在の"&amp;$D3593,IF(OR($B3593=1,$B3593=2),$D3593&amp;$C3593,IF($B3593=3,$D3593&amp;"学校",IF($B3593=6,_xlfn.TEXTBEFORE($D3593,"高専")&amp;$C3593,IF($B3593=8,$C3593&amp;"（"&amp;$D3593&amp;"）",IF($B3593=9,$D3593,""))))))</f>
        <v>聖母の家学園学校</v>
      </c>
    </row>
    <row r="3594" spans="1:8">
      <c r="A3594" s="4">
        <v>7</v>
      </c>
      <c r="B3594" s="7">
        <v>6</v>
      </c>
      <c r="C3594" s="7" t="str">
        <f t="shared" si="112"/>
        <v>高等専門学校</v>
      </c>
      <c r="D3594" s="7" t="s">
        <v>4677</v>
      </c>
      <c r="E3594" s="8" t="s">
        <v>4678</v>
      </c>
      <c r="F3594" s="4" t="str">
        <f>IFERROR(IF(VALUE(LEFT($E3594,5))&gt;50000,"",_xlfn.XLOOKUP(IF(VALUE(LEFT($E3594,2))&gt;9,VALUE(LEFT($E3594,2)),"0"&amp;VALUE(LEFT($E3594,2))),Sheet1!$E:$E,Sheet1!$F:$F)),"")</f>
        <v>三重県</v>
      </c>
      <c r="G3594" s="4" t="str">
        <f t="shared" si="113"/>
        <v>私立</v>
      </c>
      <c r="H3594" s="7" t="str">
        <f>IF($D3594="上記以外の高等学校等",_xlfn.XLOOKUP(IF(VALUE(LEFT($E3594,2))&gt;10,VALUE(LEFT($E3594,2)),"0"&amp;VALUE(LEFT($E3594,2))),Sheet1!$E:$E,Sheet1!$F:$F)&amp;"所在の"&amp;$D3594,IF(OR($B3594=1,$B3594=2),$D3594&amp;$C3594,IF($B3594=3,$D3594&amp;"学校",IF($B3594=6,_xlfn.TEXTBEFORE($D3594,"高専")&amp;$C3594,IF($B3594=8,$C3594&amp;"（"&amp;$D3594&amp;"）",IF($B3594=9,$D3594,""))))))</f>
        <v>近畿大学工業高等専門学校</v>
      </c>
    </row>
    <row r="3595" spans="1:8">
      <c r="A3595" s="4">
        <v>9</v>
      </c>
      <c r="B3595" s="7">
        <v>9</v>
      </c>
      <c r="C3595" s="7" t="str">
        <f t="shared" si="112"/>
        <v/>
      </c>
      <c r="D3595" s="7" t="s">
        <v>35</v>
      </c>
      <c r="E3595" s="8" t="s">
        <v>4676</v>
      </c>
      <c r="F3595" s="4" t="str">
        <f>IFERROR(IF(VALUE(LEFT($E3595,5))&gt;50000,"",_xlfn.XLOOKUP(IF(VALUE(LEFT($E3595,2))&gt;9,VALUE(LEFT($E3595,2)),"0"&amp;VALUE(LEFT($E3595,2))),Sheet1!$E:$E,Sheet1!$F:$F)),"")</f>
        <v>三重県</v>
      </c>
      <c r="G3595" s="4" t="str">
        <f t="shared" si="113"/>
        <v/>
      </c>
      <c r="H3595" s="7" t="str">
        <f>IF($D3595="上記以外の高等学校等",_xlfn.XLOOKUP(IF(VALUE(LEFT($E3595,2))&gt;10,VALUE(LEFT($E3595,2)),"0"&amp;VALUE(LEFT($E3595,2))),Sheet1!$E:$E,Sheet1!$F:$F)&amp;"所在の"&amp;$D3595,IF(OR($B3595=1,$B3595=2),$D3595&amp;$C3595,IF($B3595=3,$D3595&amp;"学校",IF($B3595=6,_xlfn.TEXTBEFORE($D3595,"高専")&amp;$C3595,IF($B3595=8,$C3595&amp;"（"&amp;$D3595&amp;"）",IF($B3595=9,$D3595,""))))))</f>
        <v>三重県所在の上記以外の高等学校等</v>
      </c>
    </row>
    <row r="3596" spans="1:8">
      <c r="A3596" s="4">
        <v>1</v>
      </c>
      <c r="B3596" s="7">
        <v>3</v>
      </c>
      <c r="C3596" s="7" t="str">
        <f t="shared" si="112"/>
        <v>特別支援学校</v>
      </c>
      <c r="D3596" s="7" t="s">
        <v>4674</v>
      </c>
      <c r="E3596" s="8" t="s">
        <v>4675</v>
      </c>
      <c r="F3596" s="4" t="str">
        <f>IFERROR(IF(VALUE(LEFT($E3596,5))&gt;50000,"",_xlfn.XLOOKUP(IF(VALUE(LEFT($E3596,2))&gt;9,VALUE(LEFT($E3596,2)),"0"&amp;VALUE(LEFT($E3596,2))),Sheet1!$E:$E,Sheet1!$F:$F)),"")</f>
        <v>滋賀県</v>
      </c>
      <c r="G3596" s="4" t="str">
        <f t="shared" si="113"/>
        <v>国立</v>
      </c>
      <c r="H3596" s="7" t="str">
        <f>IF($D3596="上記以外の高等学校等",_xlfn.XLOOKUP(IF(VALUE(LEFT($E3596,2))&gt;10,VALUE(LEFT($E3596,2)),"0"&amp;VALUE(LEFT($E3596,2))),Sheet1!$E:$E,Sheet1!$F:$F)&amp;"所在の"&amp;$D3596,IF(OR($B3596=1,$B3596=2),$D3596&amp;$C3596,IF($B3596=3,$D3596&amp;"学校",IF($B3596=6,_xlfn.TEXTBEFORE($D3596,"高専")&amp;$C3596,IF($B3596=8,$C3596&amp;"（"&amp;$D3596&amp;"）",IF($B3596=9,$D3596,""))))))</f>
        <v>滋賀大学教育学部附属特別支援学校</v>
      </c>
    </row>
    <row r="3597" spans="1:8">
      <c r="A3597" s="4">
        <v>2</v>
      </c>
      <c r="B3597" s="7">
        <v>1</v>
      </c>
      <c r="C3597" s="7" t="str">
        <f t="shared" si="112"/>
        <v>高等学校</v>
      </c>
      <c r="D3597" s="7" t="s">
        <v>4672</v>
      </c>
      <c r="E3597" s="8" t="s">
        <v>4673</v>
      </c>
      <c r="F3597" s="4" t="str">
        <f>IFERROR(IF(VALUE(LEFT($E3597,5))&gt;50000,"",_xlfn.XLOOKUP(IF(VALUE(LEFT($E3597,2))&gt;9,VALUE(LEFT($E3597,2)),"0"&amp;VALUE(LEFT($E3597,2))),Sheet1!$E:$E,Sheet1!$F:$F)),"")</f>
        <v>滋賀県</v>
      </c>
      <c r="G3597" s="4" t="str">
        <f t="shared" si="113"/>
        <v>公立</v>
      </c>
      <c r="H3597" s="7" t="str">
        <f>IF($D3597="上記以外の高等学校等",_xlfn.XLOOKUP(IF(VALUE(LEFT($E3597,2))&gt;10,VALUE(LEFT($E3597,2)),"0"&amp;VALUE(LEFT($E3597,2))),Sheet1!$E:$E,Sheet1!$F:$F)&amp;"所在の"&amp;$D3597,IF(OR($B3597=1,$B3597=2),$D3597&amp;$C3597,IF($B3597=3,$D3597&amp;"学校",IF($B3597=6,_xlfn.TEXTBEFORE($D3597,"高専")&amp;$C3597,IF($B3597=8,$C3597&amp;"（"&amp;$D3597&amp;"）",IF($B3597=9,$D3597,""))))))</f>
        <v>膳所高等学校</v>
      </c>
    </row>
    <row r="3598" spans="1:8">
      <c r="A3598" s="4">
        <v>2</v>
      </c>
      <c r="B3598" s="7">
        <v>1</v>
      </c>
      <c r="C3598" s="7" t="str">
        <f t="shared" si="112"/>
        <v>高等学校</v>
      </c>
      <c r="D3598" s="7" t="s">
        <v>4670</v>
      </c>
      <c r="E3598" s="8" t="s">
        <v>4671</v>
      </c>
      <c r="F3598" s="4" t="str">
        <f>IFERROR(IF(VALUE(LEFT($E3598,5))&gt;50000,"",_xlfn.XLOOKUP(IF(VALUE(LEFT($E3598,2))&gt;9,VALUE(LEFT($E3598,2)),"0"&amp;VALUE(LEFT($E3598,2))),Sheet1!$E:$E,Sheet1!$F:$F)),"")</f>
        <v>滋賀県</v>
      </c>
      <c r="G3598" s="4" t="str">
        <f t="shared" si="113"/>
        <v>公立</v>
      </c>
      <c r="H3598" s="7" t="str">
        <f>IF($D3598="上記以外の高等学校等",_xlfn.XLOOKUP(IF(VALUE(LEFT($E3598,2))&gt;10,VALUE(LEFT($E3598,2)),"0"&amp;VALUE(LEFT($E3598,2))),Sheet1!$E:$E,Sheet1!$F:$F)&amp;"所在の"&amp;$D3598,IF(OR($B3598=1,$B3598=2),$D3598&amp;$C3598,IF($B3598=3,$D3598&amp;"学校",IF($B3598=6,_xlfn.TEXTBEFORE($D3598,"高専")&amp;$C3598,IF($B3598=8,$C3598&amp;"（"&amp;$D3598&amp;"）",IF($B3598=9,$D3598,""))))))</f>
        <v>堅田高等学校</v>
      </c>
    </row>
    <row r="3599" spans="1:8">
      <c r="A3599" s="4">
        <v>2</v>
      </c>
      <c r="B3599" s="7">
        <v>1</v>
      </c>
      <c r="C3599" s="7" t="str">
        <f t="shared" si="112"/>
        <v>高等学校</v>
      </c>
      <c r="D3599" s="7" t="s">
        <v>4668</v>
      </c>
      <c r="E3599" s="8" t="s">
        <v>4669</v>
      </c>
      <c r="F3599" s="4" t="str">
        <f>IFERROR(IF(VALUE(LEFT($E3599,5))&gt;50000,"",_xlfn.XLOOKUP(IF(VALUE(LEFT($E3599,2))&gt;9,VALUE(LEFT($E3599,2)),"0"&amp;VALUE(LEFT($E3599,2))),Sheet1!$E:$E,Sheet1!$F:$F)),"")</f>
        <v>滋賀県</v>
      </c>
      <c r="G3599" s="4" t="str">
        <f t="shared" si="113"/>
        <v>公立</v>
      </c>
      <c r="H3599" s="7" t="str">
        <f>IF($D3599="上記以外の高等学校等",_xlfn.XLOOKUP(IF(VALUE(LEFT($E3599,2))&gt;10,VALUE(LEFT($E3599,2)),"0"&amp;VALUE(LEFT($E3599,2))),Sheet1!$E:$E,Sheet1!$F:$F)&amp;"所在の"&amp;$D3599,IF(OR($B3599=1,$B3599=2),$D3599&amp;$C3599,IF($B3599=3,$D3599&amp;"学校",IF($B3599=6,_xlfn.TEXTBEFORE($D3599,"高専")&amp;$C3599,IF($B3599=8,$C3599&amp;"（"&amp;$D3599&amp;"）",IF($B3599=9,$D3599,""))))))</f>
        <v>東大津高等学校</v>
      </c>
    </row>
    <row r="3600" spans="1:8">
      <c r="A3600" s="4">
        <v>2</v>
      </c>
      <c r="B3600" s="7">
        <v>1</v>
      </c>
      <c r="C3600" s="7" t="str">
        <f t="shared" si="112"/>
        <v>高等学校</v>
      </c>
      <c r="D3600" s="7" t="s">
        <v>866</v>
      </c>
      <c r="E3600" s="8" t="s">
        <v>4667</v>
      </c>
      <c r="F3600" s="4" t="str">
        <f>IFERROR(IF(VALUE(LEFT($E3600,5))&gt;50000,"",_xlfn.XLOOKUP(IF(VALUE(LEFT($E3600,2))&gt;9,VALUE(LEFT($E3600,2)),"0"&amp;VALUE(LEFT($E3600,2))),Sheet1!$E:$E,Sheet1!$F:$F)),"")</f>
        <v>滋賀県</v>
      </c>
      <c r="G3600" s="4" t="str">
        <f t="shared" si="113"/>
        <v>公立</v>
      </c>
      <c r="H3600" s="7" t="str">
        <f>IF($D3600="上記以外の高等学校等",_xlfn.XLOOKUP(IF(VALUE(LEFT($E3600,2))&gt;10,VALUE(LEFT($E3600,2)),"0"&amp;VALUE(LEFT($E3600,2))),Sheet1!$E:$E,Sheet1!$F:$F)&amp;"所在の"&amp;$D3600,IF(OR($B3600=1,$B3600=2),$D3600&amp;$C3600,IF($B3600=3,$D3600&amp;"学校",IF($B3600=6,_xlfn.TEXTBEFORE($D3600,"高専")&amp;$C3600,IF($B3600=8,$C3600&amp;"（"&amp;$D3600&amp;"）",IF($B3600=9,$D3600,""))))))</f>
        <v>大津高等学校</v>
      </c>
    </row>
    <row r="3601" spans="1:8">
      <c r="A3601" s="4">
        <v>2</v>
      </c>
      <c r="B3601" s="7">
        <v>1</v>
      </c>
      <c r="C3601" s="7" t="str">
        <f t="shared" si="112"/>
        <v>高等学校</v>
      </c>
      <c r="D3601" s="7" t="s">
        <v>4665</v>
      </c>
      <c r="E3601" s="8" t="s">
        <v>4666</v>
      </c>
      <c r="F3601" s="4" t="str">
        <f>IFERROR(IF(VALUE(LEFT($E3601,5))&gt;50000,"",_xlfn.XLOOKUP(IF(VALUE(LEFT($E3601,2))&gt;9,VALUE(LEFT($E3601,2)),"0"&amp;VALUE(LEFT($E3601,2))),Sheet1!$E:$E,Sheet1!$F:$F)),"")</f>
        <v>滋賀県</v>
      </c>
      <c r="G3601" s="4" t="str">
        <f t="shared" si="113"/>
        <v>公立</v>
      </c>
      <c r="H3601" s="7" t="str">
        <f>IF($D3601="上記以外の高等学校等",_xlfn.XLOOKUP(IF(VALUE(LEFT($E3601,2))&gt;10,VALUE(LEFT($E3601,2)),"0"&amp;VALUE(LEFT($E3601,2))),Sheet1!$E:$E,Sheet1!$F:$F)&amp;"所在の"&amp;$D3601,IF(OR($B3601=1,$B3601=2),$D3601&amp;$C3601,IF($B3601=3,$D3601&amp;"学校",IF($B3601=6,_xlfn.TEXTBEFORE($D3601,"高専")&amp;$C3601,IF($B3601=8,$C3601&amp;"（"&amp;$D3601&amp;"）",IF($B3601=9,$D3601,""))))))</f>
        <v>石山高等学校</v>
      </c>
    </row>
    <row r="3602" spans="1:8">
      <c r="A3602" s="4">
        <v>2</v>
      </c>
      <c r="B3602" s="7">
        <v>1</v>
      </c>
      <c r="C3602" s="7" t="str">
        <f t="shared" si="112"/>
        <v>高等学校</v>
      </c>
      <c r="D3602" s="7" t="s">
        <v>4663</v>
      </c>
      <c r="E3602" s="8" t="s">
        <v>4664</v>
      </c>
      <c r="F3602" s="4" t="str">
        <f>IFERROR(IF(VALUE(LEFT($E3602,5))&gt;50000,"",_xlfn.XLOOKUP(IF(VALUE(LEFT($E3602,2))&gt;9,VALUE(LEFT($E3602,2)),"0"&amp;VALUE(LEFT($E3602,2))),Sheet1!$E:$E,Sheet1!$F:$F)),"")</f>
        <v>滋賀県</v>
      </c>
      <c r="G3602" s="4" t="str">
        <f t="shared" si="113"/>
        <v>公立</v>
      </c>
      <c r="H3602" s="7" t="str">
        <f>IF($D3602="上記以外の高等学校等",_xlfn.XLOOKUP(IF(VALUE(LEFT($E3602,2))&gt;10,VALUE(LEFT($E3602,2)),"0"&amp;VALUE(LEFT($E3602,2))),Sheet1!$E:$E,Sheet1!$F:$F)&amp;"所在の"&amp;$D3602,IF(OR($B3602=1,$B3602=2),$D3602&amp;$C3602,IF($B3602=3,$D3602&amp;"学校",IF($B3602=6,_xlfn.TEXTBEFORE($D3602,"高専")&amp;$C3602,IF($B3602=8,$C3602&amp;"（"&amp;$D3602&amp;"）",IF($B3602=9,$D3602,""))))))</f>
        <v>瀬田工業高等学校</v>
      </c>
    </row>
    <row r="3603" spans="1:8">
      <c r="A3603" s="4">
        <v>2</v>
      </c>
      <c r="B3603" s="7">
        <v>1</v>
      </c>
      <c r="C3603" s="7" t="str">
        <f t="shared" si="112"/>
        <v>高等学校</v>
      </c>
      <c r="D3603" s="7" t="s">
        <v>4661</v>
      </c>
      <c r="E3603" s="8" t="s">
        <v>4662</v>
      </c>
      <c r="F3603" s="4" t="str">
        <f>IFERROR(IF(VALUE(LEFT($E3603,5))&gt;50000,"",_xlfn.XLOOKUP(IF(VALUE(LEFT($E3603,2))&gt;9,VALUE(LEFT($E3603,2)),"0"&amp;VALUE(LEFT($E3603,2))),Sheet1!$E:$E,Sheet1!$F:$F)),"")</f>
        <v>滋賀県</v>
      </c>
      <c r="G3603" s="4" t="str">
        <f t="shared" si="113"/>
        <v>公立</v>
      </c>
      <c r="H3603" s="7" t="str">
        <f>IF($D3603="上記以外の高等学校等",_xlfn.XLOOKUP(IF(VALUE(LEFT($E3603,2))&gt;10,VALUE(LEFT($E3603,2)),"0"&amp;VALUE(LEFT($E3603,2))),Sheet1!$E:$E,Sheet1!$F:$F)&amp;"所在の"&amp;$D3603,IF(OR($B3603=1,$B3603=2),$D3603&amp;$C3603,IF($B3603=3,$D3603&amp;"学校",IF($B3603=6,_xlfn.TEXTBEFORE($D3603,"高専")&amp;$C3603,IF($B3603=8,$C3603&amp;"（"&amp;$D3603&amp;"）",IF($B3603=9,$D3603,""))))))</f>
        <v>大津商業高等学校</v>
      </c>
    </row>
    <row r="3604" spans="1:8">
      <c r="A3604" s="4">
        <v>2</v>
      </c>
      <c r="B3604" s="7">
        <v>1</v>
      </c>
      <c r="C3604" s="7" t="str">
        <f t="shared" si="112"/>
        <v>高等学校</v>
      </c>
      <c r="D3604" s="7" t="s">
        <v>4659</v>
      </c>
      <c r="E3604" s="8" t="s">
        <v>4660</v>
      </c>
      <c r="F3604" s="4" t="str">
        <f>IFERROR(IF(VALUE(LEFT($E3604,5))&gt;50000,"",_xlfn.XLOOKUP(IF(VALUE(LEFT($E3604,2))&gt;9,VALUE(LEFT($E3604,2)),"0"&amp;VALUE(LEFT($E3604,2))),Sheet1!$E:$E,Sheet1!$F:$F)),"")</f>
        <v>滋賀県</v>
      </c>
      <c r="G3604" s="4" t="str">
        <f t="shared" si="113"/>
        <v>公立</v>
      </c>
      <c r="H3604" s="7" t="str">
        <f>IF($D3604="上記以外の高等学校等",_xlfn.XLOOKUP(IF(VALUE(LEFT($E3604,2))&gt;10,VALUE(LEFT($E3604,2)),"0"&amp;VALUE(LEFT($E3604,2))),Sheet1!$E:$E,Sheet1!$F:$F)&amp;"所在の"&amp;$D3604,IF(OR($B3604=1,$B3604=2),$D3604&amp;$C3604,IF($B3604=3,$D3604&amp;"学校",IF($B3604=6,_xlfn.TEXTBEFORE($D3604,"高専")&amp;$C3604,IF($B3604=8,$C3604&amp;"（"&amp;$D3604&amp;"）",IF($B3604=9,$D3604,""))))))</f>
        <v>彦根東高等学校</v>
      </c>
    </row>
    <row r="3605" spans="1:8">
      <c r="A3605" s="4">
        <v>2</v>
      </c>
      <c r="B3605" s="7">
        <v>1</v>
      </c>
      <c r="C3605" s="7" t="str">
        <f t="shared" si="112"/>
        <v>高等学校</v>
      </c>
      <c r="D3605" s="7" t="s">
        <v>4657</v>
      </c>
      <c r="E3605" s="8" t="s">
        <v>4658</v>
      </c>
      <c r="F3605" s="4" t="str">
        <f>IFERROR(IF(VALUE(LEFT($E3605,5))&gt;50000,"",_xlfn.XLOOKUP(IF(VALUE(LEFT($E3605,2))&gt;9,VALUE(LEFT($E3605,2)),"0"&amp;VALUE(LEFT($E3605,2))),Sheet1!$E:$E,Sheet1!$F:$F)),"")</f>
        <v>滋賀県</v>
      </c>
      <c r="G3605" s="4" t="str">
        <f t="shared" si="113"/>
        <v>公立</v>
      </c>
      <c r="H3605" s="7" t="str">
        <f>IF($D3605="上記以外の高等学校等",_xlfn.XLOOKUP(IF(VALUE(LEFT($E3605,2))&gt;10,VALUE(LEFT($E3605,2)),"0"&amp;VALUE(LEFT($E3605,2))),Sheet1!$E:$E,Sheet1!$F:$F)&amp;"所在の"&amp;$D3605,IF(OR($B3605=1,$B3605=2),$D3605&amp;$C3605,IF($B3605=3,$D3605&amp;"学校",IF($B3605=6,_xlfn.TEXTBEFORE($D3605,"高専")&amp;$C3605,IF($B3605=8,$C3605&amp;"（"&amp;$D3605&amp;"）",IF($B3605=9,$D3605,""))))))</f>
        <v>彦根工業高等学校</v>
      </c>
    </row>
    <row r="3606" spans="1:8">
      <c r="A3606" s="4">
        <v>2</v>
      </c>
      <c r="B3606" s="7">
        <v>1</v>
      </c>
      <c r="C3606" s="7" t="str">
        <f t="shared" si="112"/>
        <v>高等学校</v>
      </c>
      <c r="D3606" s="7" t="s">
        <v>4655</v>
      </c>
      <c r="E3606" s="8" t="s">
        <v>4656</v>
      </c>
      <c r="F3606" s="4" t="str">
        <f>IFERROR(IF(VALUE(LEFT($E3606,5))&gt;50000,"",_xlfn.XLOOKUP(IF(VALUE(LEFT($E3606,2))&gt;9,VALUE(LEFT($E3606,2)),"0"&amp;VALUE(LEFT($E3606,2))),Sheet1!$E:$E,Sheet1!$F:$F)),"")</f>
        <v>滋賀県</v>
      </c>
      <c r="G3606" s="4" t="str">
        <f t="shared" si="113"/>
        <v>公立</v>
      </c>
      <c r="H3606" s="7" t="str">
        <f>IF($D3606="上記以外の高等学校等",_xlfn.XLOOKUP(IF(VALUE(LEFT($E3606,2))&gt;10,VALUE(LEFT($E3606,2)),"0"&amp;VALUE(LEFT($E3606,2))),Sheet1!$E:$E,Sheet1!$F:$F)&amp;"所在の"&amp;$D3606,IF(OR($B3606=1,$B3606=2),$D3606&amp;$C3606,IF($B3606=3,$D3606&amp;"学校",IF($B3606=6,_xlfn.TEXTBEFORE($D3606,"高専")&amp;$C3606,IF($B3606=8,$C3606&amp;"（"&amp;$D3606&amp;"）",IF($B3606=9,$D3606,""))))))</f>
        <v>長浜農業高等学校</v>
      </c>
    </row>
    <row r="3607" spans="1:8">
      <c r="A3607" s="4">
        <v>2</v>
      </c>
      <c r="B3607" s="7">
        <v>1</v>
      </c>
      <c r="C3607" s="7" t="str">
        <f t="shared" si="112"/>
        <v>高等学校</v>
      </c>
      <c r="D3607" s="7" t="s">
        <v>4653</v>
      </c>
      <c r="E3607" s="8" t="s">
        <v>4654</v>
      </c>
      <c r="F3607" s="4" t="str">
        <f>IFERROR(IF(VALUE(LEFT($E3607,5))&gt;50000,"",_xlfn.XLOOKUP(IF(VALUE(LEFT($E3607,2))&gt;9,VALUE(LEFT($E3607,2)),"0"&amp;VALUE(LEFT($E3607,2))),Sheet1!$E:$E,Sheet1!$F:$F)),"")</f>
        <v>滋賀県</v>
      </c>
      <c r="G3607" s="4" t="str">
        <f t="shared" si="113"/>
        <v>公立</v>
      </c>
      <c r="H3607" s="7" t="str">
        <f>IF($D3607="上記以外の高等学校等",_xlfn.XLOOKUP(IF(VALUE(LEFT($E3607,2))&gt;10,VALUE(LEFT($E3607,2)),"0"&amp;VALUE(LEFT($E3607,2))),Sheet1!$E:$E,Sheet1!$F:$F)&amp;"所在の"&amp;$D3607,IF(OR($B3607=1,$B3607=2),$D3607&amp;$C3607,IF($B3607=3,$D3607&amp;"学校",IF($B3607=6,_xlfn.TEXTBEFORE($D3607,"高専")&amp;$C3607,IF($B3607=8,$C3607&amp;"（"&amp;$D3607&amp;"）",IF($B3607=9,$D3607,""))))))</f>
        <v>長浜北星高等学校</v>
      </c>
    </row>
    <row r="3608" spans="1:8">
      <c r="A3608" s="4">
        <v>2</v>
      </c>
      <c r="B3608" s="7">
        <v>1</v>
      </c>
      <c r="C3608" s="7" t="str">
        <f t="shared" si="112"/>
        <v>高等学校</v>
      </c>
      <c r="D3608" s="7" t="s">
        <v>1565</v>
      </c>
      <c r="E3608" s="8" t="s">
        <v>4652</v>
      </c>
      <c r="F3608" s="4" t="str">
        <f>IFERROR(IF(VALUE(LEFT($E3608,5))&gt;50000,"",_xlfn.XLOOKUP(IF(VALUE(LEFT($E3608,2))&gt;9,VALUE(LEFT($E3608,2)),"0"&amp;VALUE(LEFT($E3608,2))),Sheet1!$E:$E,Sheet1!$F:$F)),"")</f>
        <v>滋賀県</v>
      </c>
      <c r="G3608" s="4" t="str">
        <f t="shared" si="113"/>
        <v>公立</v>
      </c>
      <c r="H3608" s="7" t="str">
        <f>IF($D3608="上記以外の高等学校等",_xlfn.XLOOKUP(IF(VALUE(LEFT($E3608,2))&gt;10,VALUE(LEFT($E3608,2)),"0"&amp;VALUE(LEFT($E3608,2))),Sheet1!$E:$E,Sheet1!$F:$F)&amp;"所在の"&amp;$D3608,IF(OR($B3608=1,$B3608=2),$D3608&amp;$C3608,IF($B3608=3,$D3608&amp;"学校",IF($B3608=6,_xlfn.TEXTBEFORE($D3608,"高専")&amp;$C3608,IF($B3608=8,$C3608&amp;"（"&amp;$D3608&amp;"）",IF($B3608=9,$D3608,""))))))</f>
        <v>八幡高等学校</v>
      </c>
    </row>
    <row r="3609" spans="1:8">
      <c r="A3609" s="4">
        <v>2</v>
      </c>
      <c r="B3609" s="7">
        <v>1</v>
      </c>
      <c r="C3609" s="7" t="str">
        <f t="shared" si="112"/>
        <v>高等学校</v>
      </c>
      <c r="D3609" s="7" t="s">
        <v>1561</v>
      </c>
      <c r="E3609" s="8" t="s">
        <v>4651</v>
      </c>
      <c r="F3609" s="4" t="str">
        <f>IFERROR(IF(VALUE(LEFT($E3609,5))&gt;50000,"",_xlfn.XLOOKUP(IF(VALUE(LEFT($E3609,2))&gt;9,VALUE(LEFT($E3609,2)),"0"&amp;VALUE(LEFT($E3609,2))),Sheet1!$E:$E,Sheet1!$F:$F)),"")</f>
        <v>滋賀県</v>
      </c>
      <c r="G3609" s="4" t="str">
        <f t="shared" si="113"/>
        <v>公立</v>
      </c>
      <c r="H3609" s="7" t="str">
        <f>IF($D3609="上記以外の高等学校等",_xlfn.XLOOKUP(IF(VALUE(LEFT($E3609,2))&gt;10,VALUE(LEFT($E3609,2)),"0"&amp;VALUE(LEFT($E3609,2))),Sheet1!$E:$E,Sheet1!$F:$F)&amp;"所在の"&amp;$D3609,IF(OR($B3609=1,$B3609=2),$D3609&amp;$C3609,IF($B3609=3,$D3609&amp;"学校",IF($B3609=6,_xlfn.TEXTBEFORE($D3609,"高専")&amp;$C3609,IF($B3609=8,$C3609&amp;"（"&amp;$D3609&amp;"）",IF($B3609=9,$D3609,""))))))</f>
        <v>八幡工業高等学校</v>
      </c>
    </row>
    <row r="3610" spans="1:8">
      <c r="A3610" s="4">
        <v>2</v>
      </c>
      <c r="B3610" s="7">
        <v>1</v>
      </c>
      <c r="C3610" s="7" t="str">
        <f t="shared" si="112"/>
        <v>高等学校</v>
      </c>
      <c r="D3610" s="7" t="s">
        <v>4649</v>
      </c>
      <c r="E3610" s="8" t="s">
        <v>4650</v>
      </c>
      <c r="F3610" s="4" t="str">
        <f>IFERROR(IF(VALUE(LEFT($E3610,5))&gt;50000,"",_xlfn.XLOOKUP(IF(VALUE(LEFT($E3610,2))&gt;9,VALUE(LEFT($E3610,2)),"0"&amp;VALUE(LEFT($E3610,2))),Sheet1!$E:$E,Sheet1!$F:$F)),"")</f>
        <v>滋賀県</v>
      </c>
      <c r="G3610" s="4" t="str">
        <f t="shared" si="113"/>
        <v>公立</v>
      </c>
      <c r="H3610" s="7" t="str">
        <f>IF($D3610="上記以外の高等学校等",_xlfn.XLOOKUP(IF(VALUE(LEFT($E3610,2))&gt;10,VALUE(LEFT($E3610,2)),"0"&amp;VALUE(LEFT($E3610,2))),Sheet1!$E:$E,Sheet1!$F:$F)&amp;"所在の"&amp;$D3610,IF(OR($B3610=1,$B3610=2),$D3610&amp;$C3610,IF($B3610=3,$D3610&amp;"学校",IF($B3610=6,_xlfn.TEXTBEFORE($D3610,"高専")&amp;$C3610,IF($B3610=8,$C3610&amp;"（"&amp;$D3610&amp;"）",IF($B3610=9,$D3610,""))))))</f>
        <v>八幡商業高等学校</v>
      </c>
    </row>
    <row r="3611" spans="1:8">
      <c r="A3611" s="4">
        <v>2</v>
      </c>
      <c r="B3611" s="7">
        <v>1</v>
      </c>
      <c r="C3611" s="7" t="str">
        <f t="shared" si="112"/>
        <v>高等学校</v>
      </c>
      <c r="D3611" s="7" t="s">
        <v>4647</v>
      </c>
      <c r="E3611" s="8" t="s">
        <v>4648</v>
      </c>
      <c r="F3611" s="4" t="str">
        <f>IFERROR(IF(VALUE(LEFT($E3611,5))&gt;50000,"",_xlfn.XLOOKUP(IF(VALUE(LEFT($E3611,2))&gt;9,VALUE(LEFT($E3611,2)),"0"&amp;VALUE(LEFT($E3611,2))),Sheet1!$E:$E,Sheet1!$F:$F)),"")</f>
        <v>滋賀県</v>
      </c>
      <c r="G3611" s="4" t="str">
        <f t="shared" si="113"/>
        <v>公立</v>
      </c>
      <c r="H3611" s="7" t="str">
        <f>IF($D3611="上記以外の高等学校等",_xlfn.XLOOKUP(IF(VALUE(LEFT($E3611,2))&gt;10,VALUE(LEFT($E3611,2)),"0"&amp;VALUE(LEFT($E3611,2))),Sheet1!$E:$E,Sheet1!$F:$F)&amp;"所在の"&amp;$D3611,IF(OR($B3611=1,$B3611=2),$D3611&amp;$C3611,IF($B3611=3,$D3611&amp;"学校",IF($B3611=6,_xlfn.TEXTBEFORE($D3611,"高専")&amp;$C3611,IF($B3611=8,$C3611&amp;"（"&amp;$D3611&amp;"）",IF($B3611=9,$D3611,""))))))</f>
        <v>八日市高等学校</v>
      </c>
    </row>
    <row r="3612" spans="1:8">
      <c r="A3612" s="4">
        <v>2</v>
      </c>
      <c r="B3612" s="7">
        <v>1</v>
      </c>
      <c r="C3612" s="7" t="str">
        <f t="shared" si="112"/>
        <v>高等学校</v>
      </c>
      <c r="D3612" s="7" t="s">
        <v>4645</v>
      </c>
      <c r="E3612" s="8" t="s">
        <v>4646</v>
      </c>
      <c r="F3612" s="4" t="str">
        <f>IFERROR(IF(VALUE(LEFT($E3612,5))&gt;50000,"",_xlfn.XLOOKUP(IF(VALUE(LEFT($E3612,2))&gt;9,VALUE(LEFT($E3612,2)),"0"&amp;VALUE(LEFT($E3612,2))),Sheet1!$E:$E,Sheet1!$F:$F)),"")</f>
        <v>滋賀県</v>
      </c>
      <c r="G3612" s="4" t="str">
        <f t="shared" si="113"/>
        <v>公立</v>
      </c>
      <c r="H3612" s="7" t="str">
        <f>IF($D3612="上記以外の高等学校等",_xlfn.XLOOKUP(IF(VALUE(LEFT($E3612,2))&gt;10,VALUE(LEFT($E3612,2)),"0"&amp;VALUE(LEFT($E3612,2))),Sheet1!$E:$E,Sheet1!$F:$F)&amp;"所在の"&amp;$D3612,IF(OR($B3612=1,$B3612=2),$D3612&amp;$C3612,IF($B3612=3,$D3612&amp;"学校",IF($B3612=6,_xlfn.TEXTBEFORE($D3612,"高専")&amp;$C3612,IF($B3612=8,$C3612&amp;"（"&amp;$D3612&amp;"）",IF($B3612=9,$D3612,""))))))</f>
        <v>八日市南高等学校</v>
      </c>
    </row>
    <row r="3613" spans="1:8">
      <c r="A3613" s="4">
        <v>2</v>
      </c>
      <c r="B3613" s="7">
        <v>1</v>
      </c>
      <c r="C3613" s="7" t="str">
        <f t="shared" si="112"/>
        <v>高等学校</v>
      </c>
      <c r="D3613" s="7" t="s">
        <v>4643</v>
      </c>
      <c r="E3613" s="8" t="s">
        <v>4644</v>
      </c>
      <c r="F3613" s="4" t="str">
        <f>IFERROR(IF(VALUE(LEFT($E3613,5))&gt;50000,"",_xlfn.XLOOKUP(IF(VALUE(LEFT($E3613,2))&gt;9,VALUE(LEFT($E3613,2)),"0"&amp;VALUE(LEFT($E3613,2))),Sheet1!$E:$E,Sheet1!$F:$F)),"")</f>
        <v>滋賀県</v>
      </c>
      <c r="G3613" s="4" t="str">
        <f t="shared" si="113"/>
        <v>公立</v>
      </c>
      <c r="H3613" s="7" t="str">
        <f>IF($D3613="上記以外の高等学校等",_xlfn.XLOOKUP(IF(VALUE(LEFT($E3613,2))&gt;10,VALUE(LEFT($E3613,2)),"0"&amp;VALUE(LEFT($E3613,2))),Sheet1!$E:$E,Sheet1!$F:$F)&amp;"所在の"&amp;$D3613,IF(OR($B3613=1,$B3613=2),$D3613&amp;$C3613,IF($B3613=3,$D3613&amp;"学校",IF($B3613=6,_xlfn.TEXTBEFORE($D3613,"高専")&amp;$C3613,IF($B3613=8,$C3613&amp;"（"&amp;$D3613&amp;"）",IF($B3613=9,$D3613,""))))))</f>
        <v>草津高等学校</v>
      </c>
    </row>
    <row r="3614" spans="1:8">
      <c r="A3614" s="4">
        <v>2</v>
      </c>
      <c r="B3614" s="7">
        <v>1</v>
      </c>
      <c r="C3614" s="7" t="str">
        <f t="shared" si="112"/>
        <v>高等学校</v>
      </c>
      <c r="D3614" s="7" t="s">
        <v>4641</v>
      </c>
      <c r="E3614" s="8" t="s">
        <v>4642</v>
      </c>
      <c r="F3614" s="4" t="str">
        <f>IFERROR(IF(VALUE(LEFT($E3614,5))&gt;50000,"",_xlfn.XLOOKUP(IF(VALUE(LEFT($E3614,2))&gt;9,VALUE(LEFT($E3614,2)),"0"&amp;VALUE(LEFT($E3614,2))),Sheet1!$E:$E,Sheet1!$F:$F)),"")</f>
        <v>滋賀県</v>
      </c>
      <c r="G3614" s="4" t="str">
        <f t="shared" si="113"/>
        <v>公立</v>
      </c>
      <c r="H3614" s="7" t="str">
        <f>IF($D3614="上記以外の高等学校等",_xlfn.XLOOKUP(IF(VALUE(LEFT($E3614,2))&gt;10,VALUE(LEFT($E3614,2)),"0"&amp;VALUE(LEFT($E3614,2))),Sheet1!$E:$E,Sheet1!$F:$F)&amp;"所在の"&amp;$D3614,IF(OR($B3614=1,$B3614=2),$D3614&amp;$C3614,IF($B3614=3,$D3614&amp;"学校",IF($B3614=6,_xlfn.TEXTBEFORE($D3614,"高専")&amp;$C3614,IF($B3614=8,$C3614&amp;"（"&amp;$D3614&amp;"）",IF($B3614=9,$D3614,""))))))</f>
        <v>守山高等学校</v>
      </c>
    </row>
    <row r="3615" spans="1:8">
      <c r="A3615" s="4">
        <v>2</v>
      </c>
      <c r="B3615" s="7">
        <v>1</v>
      </c>
      <c r="C3615" s="7" t="str">
        <f t="shared" si="112"/>
        <v>高等学校</v>
      </c>
      <c r="D3615" s="7" t="s">
        <v>4639</v>
      </c>
      <c r="E3615" s="8" t="s">
        <v>4640</v>
      </c>
      <c r="F3615" s="4" t="str">
        <f>IFERROR(IF(VALUE(LEFT($E3615,5))&gt;50000,"",_xlfn.XLOOKUP(IF(VALUE(LEFT($E3615,2))&gt;9,VALUE(LEFT($E3615,2)),"0"&amp;VALUE(LEFT($E3615,2))),Sheet1!$E:$E,Sheet1!$F:$F)),"")</f>
        <v>滋賀県</v>
      </c>
      <c r="G3615" s="4" t="str">
        <f t="shared" si="113"/>
        <v>公立</v>
      </c>
      <c r="H3615" s="7" t="str">
        <f>IF($D3615="上記以外の高等学校等",_xlfn.XLOOKUP(IF(VALUE(LEFT($E3615,2))&gt;10,VALUE(LEFT($E3615,2)),"0"&amp;VALUE(LEFT($E3615,2))),Sheet1!$E:$E,Sheet1!$F:$F)&amp;"所在の"&amp;$D3615,IF(OR($B3615=1,$B3615=2),$D3615&amp;$C3615,IF($B3615=3,$D3615&amp;"学校",IF($B3615=6,_xlfn.TEXTBEFORE($D3615,"高専")&amp;$C3615,IF($B3615=8,$C3615&amp;"（"&amp;$D3615&amp;"）",IF($B3615=9,$D3615,""))))))</f>
        <v>栗東高等学校</v>
      </c>
    </row>
    <row r="3616" spans="1:8">
      <c r="A3616" s="4">
        <v>2</v>
      </c>
      <c r="B3616" s="7">
        <v>1</v>
      </c>
      <c r="C3616" s="7" t="str">
        <f t="shared" si="112"/>
        <v>高等学校</v>
      </c>
      <c r="D3616" s="7" t="s">
        <v>4637</v>
      </c>
      <c r="E3616" s="8" t="s">
        <v>4638</v>
      </c>
      <c r="F3616" s="4" t="str">
        <f>IFERROR(IF(VALUE(LEFT($E3616,5))&gt;50000,"",_xlfn.XLOOKUP(IF(VALUE(LEFT($E3616,2))&gt;9,VALUE(LEFT($E3616,2)),"0"&amp;VALUE(LEFT($E3616,2))),Sheet1!$E:$E,Sheet1!$F:$F)),"")</f>
        <v>滋賀県</v>
      </c>
      <c r="G3616" s="4" t="str">
        <f t="shared" si="113"/>
        <v>公立</v>
      </c>
      <c r="H3616" s="7" t="str">
        <f>IF($D3616="上記以外の高等学校等",_xlfn.XLOOKUP(IF(VALUE(LEFT($E3616,2))&gt;10,VALUE(LEFT($E3616,2)),"0"&amp;VALUE(LEFT($E3616,2))),Sheet1!$E:$E,Sheet1!$F:$F)&amp;"所在の"&amp;$D3616,IF(OR($B3616=1,$B3616=2),$D3616&amp;$C3616,IF($B3616=3,$D3616&amp;"学校",IF($B3616=6,_xlfn.TEXTBEFORE($D3616,"高専")&amp;$C3616,IF($B3616=8,$C3616&amp;"（"&amp;$D3616&amp;"）",IF($B3616=9,$D3616,""))))))</f>
        <v>野洲高等学校</v>
      </c>
    </row>
    <row r="3617" spans="1:8">
      <c r="A3617" s="4">
        <v>2</v>
      </c>
      <c r="B3617" s="7">
        <v>1</v>
      </c>
      <c r="C3617" s="7" t="str">
        <f t="shared" si="112"/>
        <v>高等学校</v>
      </c>
      <c r="D3617" s="7" t="s">
        <v>4635</v>
      </c>
      <c r="E3617" s="8" t="s">
        <v>4636</v>
      </c>
      <c r="F3617" s="4" t="str">
        <f>IFERROR(IF(VALUE(LEFT($E3617,5))&gt;50000,"",_xlfn.XLOOKUP(IF(VALUE(LEFT($E3617,2))&gt;9,VALUE(LEFT($E3617,2)),"0"&amp;VALUE(LEFT($E3617,2))),Sheet1!$E:$E,Sheet1!$F:$F)),"")</f>
        <v>滋賀県</v>
      </c>
      <c r="G3617" s="4" t="str">
        <f t="shared" si="113"/>
        <v>公立</v>
      </c>
      <c r="H3617" s="7" t="str">
        <f>IF($D3617="上記以外の高等学校等",_xlfn.XLOOKUP(IF(VALUE(LEFT($E3617,2))&gt;10,VALUE(LEFT($E3617,2)),"0"&amp;VALUE(LEFT($E3617,2))),Sheet1!$E:$E,Sheet1!$F:$F)&amp;"所在の"&amp;$D3617,IF(OR($B3617=1,$B3617=2),$D3617&amp;$C3617,IF($B3617=3,$D3617&amp;"学校",IF($B3617=6,_xlfn.TEXTBEFORE($D3617,"高専")&amp;$C3617,IF($B3617=8,$C3617&amp;"（"&amp;$D3617&amp;"）",IF($B3617=9,$D3617,""))))))</f>
        <v>水口高等学校</v>
      </c>
    </row>
    <row r="3618" spans="1:8">
      <c r="A3618" s="4">
        <v>2</v>
      </c>
      <c r="B3618" s="7">
        <v>1</v>
      </c>
      <c r="C3618" s="7" t="str">
        <f t="shared" si="112"/>
        <v>高等学校</v>
      </c>
      <c r="D3618" s="7" t="s">
        <v>4633</v>
      </c>
      <c r="E3618" s="8" t="s">
        <v>4634</v>
      </c>
      <c r="F3618" s="4" t="str">
        <f>IFERROR(IF(VALUE(LEFT($E3618,5))&gt;50000,"",_xlfn.XLOOKUP(IF(VALUE(LEFT($E3618,2))&gt;9,VALUE(LEFT($E3618,2)),"0"&amp;VALUE(LEFT($E3618,2))),Sheet1!$E:$E,Sheet1!$F:$F)),"")</f>
        <v>滋賀県</v>
      </c>
      <c r="G3618" s="4" t="str">
        <f t="shared" si="113"/>
        <v>公立</v>
      </c>
      <c r="H3618" s="7" t="str">
        <f>IF($D3618="上記以外の高等学校等",_xlfn.XLOOKUP(IF(VALUE(LEFT($E3618,2))&gt;10,VALUE(LEFT($E3618,2)),"0"&amp;VALUE(LEFT($E3618,2))),Sheet1!$E:$E,Sheet1!$F:$F)&amp;"所在の"&amp;$D3618,IF(OR($B3618=1,$B3618=2),$D3618&amp;$C3618,IF($B3618=3,$D3618&amp;"学校",IF($B3618=6,_xlfn.TEXTBEFORE($D3618,"高専")&amp;$C3618,IF($B3618=8,$C3618&amp;"（"&amp;$D3618&amp;"）",IF($B3618=9,$D3618,""))))))</f>
        <v>水口東高等学校</v>
      </c>
    </row>
    <row r="3619" spans="1:8">
      <c r="A3619" s="4">
        <v>2</v>
      </c>
      <c r="B3619" s="7">
        <v>1</v>
      </c>
      <c r="C3619" s="7" t="str">
        <f t="shared" si="112"/>
        <v>高等学校</v>
      </c>
      <c r="D3619" s="7" t="s">
        <v>430</v>
      </c>
      <c r="E3619" s="8" t="s">
        <v>4632</v>
      </c>
      <c r="F3619" s="4" t="str">
        <f>IFERROR(IF(VALUE(LEFT($E3619,5))&gt;50000,"",_xlfn.XLOOKUP(IF(VALUE(LEFT($E3619,2))&gt;9,VALUE(LEFT($E3619,2)),"0"&amp;VALUE(LEFT($E3619,2))),Sheet1!$E:$E,Sheet1!$F:$F)),"")</f>
        <v>滋賀県</v>
      </c>
      <c r="G3619" s="4" t="str">
        <f t="shared" si="113"/>
        <v>公立</v>
      </c>
      <c r="H3619" s="7" t="str">
        <f>IF($D3619="上記以外の高等学校等",_xlfn.XLOOKUP(IF(VALUE(LEFT($E3619,2))&gt;10,VALUE(LEFT($E3619,2)),"0"&amp;VALUE(LEFT($E3619,2))),Sheet1!$E:$E,Sheet1!$F:$F)&amp;"所在の"&amp;$D3619,IF(OR($B3619=1,$B3619=2),$D3619&amp;$C3619,IF($B3619=3,$D3619&amp;"学校",IF($B3619=6,_xlfn.TEXTBEFORE($D3619,"高専")&amp;$C3619,IF($B3619=8,$C3619&amp;"（"&amp;$D3619&amp;"）",IF($B3619=9,$D3619,""))))))</f>
        <v>甲南高等学校</v>
      </c>
    </row>
    <row r="3620" spans="1:8">
      <c r="A3620" s="4">
        <v>2</v>
      </c>
      <c r="B3620" s="7">
        <v>1</v>
      </c>
      <c r="C3620" s="7" t="str">
        <f t="shared" si="112"/>
        <v>高等学校</v>
      </c>
      <c r="D3620" s="7" t="s">
        <v>4630</v>
      </c>
      <c r="E3620" s="8" t="s">
        <v>4631</v>
      </c>
      <c r="F3620" s="4" t="str">
        <f>IFERROR(IF(VALUE(LEFT($E3620,5))&gt;50000,"",_xlfn.XLOOKUP(IF(VALUE(LEFT($E3620,2))&gt;9,VALUE(LEFT($E3620,2)),"0"&amp;VALUE(LEFT($E3620,2))),Sheet1!$E:$E,Sheet1!$F:$F)),"")</f>
        <v>滋賀県</v>
      </c>
      <c r="G3620" s="4" t="str">
        <f t="shared" si="113"/>
        <v>公立</v>
      </c>
      <c r="H3620" s="7" t="str">
        <f>IF($D3620="上記以外の高等学校等",_xlfn.XLOOKUP(IF(VALUE(LEFT($E3620,2))&gt;10,VALUE(LEFT($E3620,2)),"0"&amp;VALUE(LEFT($E3620,2))),Sheet1!$E:$E,Sheet1!$F:$F)&amp;"所在の"&amp;$D3620,IF(OR($B3620=1,$B3620=2),$D3620&amp;$C3620,IF($B3620=3,$D3620&amp;"学校",IF($B3620=6,_xlfn.TEXTBEFORE($D3620,"高専")&amp;$C3620,IF($B3620=8,$C3620&amp;"（"&amp;$D3620&amp;"）",IF($B3620=9,$D3620,""))))))</f>
        <v>信楽高等学校</v>
      </c>
    </row>
    <row r="3621" spans="1:8">
      <c r="A3621" s="4">
        <v>2</v>
      </c>
      <c r="B3621" s="7">
        <v>1</v>
      </c>
      <c r="C3621" s="7" t="str">
        <f t="shared" si="112"/>
        <v>高等学校</v>
      </c>
      <c r="D3621" s="7" t="s">
        <v>2910</v>
      </c>
      <c r="E3621" s="8" t="s">
        <v>4629</v>
      </c>
      <c r="F3621" s="4" t="str">
        <f>IFERROR(IF(VALUE(LEFT($E3621,5))&gt;50000,"",_xlfn.XLOOKUP(IF(VALUE(LEFT($E3621,2))&gt;9,VALUE(LEFT($E3621,2)),"0"&amp;VALUE(LEFT($E3621,2))),Sheet1!$E:$E,Sheet1!$F:$F)),"")</f>
        <v>滋賀県</v>
      </c>
      <c r="G3621" s="4" t="str">
        <f t="shared" si="113"/>
        <v>公立</v>
      </c>
      <c r="H3621" s="7" t="str">
        <f>IF($D3621="上記以外の高等学校等",_xlfn.XLOOKUP(IF(VALUE(LEFT($E3621,2))&gt;10,VALUE(LEFT($E3621,2)),"0"&amp;VALUE(LEFT($E3621,2))),Sheet1!$E:$E,Sheet1!$F:$F)&amp;"所在の"&amp;$D3621,IF(OR($B3621=1,$B3621=2),$D3621&amp;$C3621,IF($B3621=3,$D3621&amp;"学校",IF($B3621=6,_xlfn.TEXTBEFORE($D3621,"高専")&amp;$C3621,IF($B3621=8,$C3621&amp;"（"&amp;$D3621&amp;"）",IF($B3621=9,$D3621,""))))))</f>
        <v>日野高等学校</v>
      </c>
    </row>
    <row r="3622" spans="1:8">
      <c r="A3622" s="4">
        <v>2</v>
      </c>
      <c r="B3622" s="7">
        <v>1</v>
      </c>
      <c r="C3622" s="7" t="str">
        <f t="shared" si="112"/>
        <v>高等学校</v>
      </c>
      <c r="D3622" s="7" t="s">
        <v>4627</v>
      </c>
      <c r="E3622" s="8" t="s">
        <v>4628</v>
      </c>
      <c r="F3622" s="4" t="str">
        <f>IFERROR(IF(VALUE(LEFT($E3622,5))&gt;50000,"",_xlfn.XLOOKUP(IF(VALUE(LEFT($E3622,2))&gt;9,VALUE(LEFT($E3622,2)),"0"&amp;VALUE(LEFT($E3622,2))),Sheet1!$E:$E,Sheet1!$F:$F)),"")</f>
        <v>滋賀県</v>
      </c>
      <c r="G3622" s="4" t="str">
        <f t="shared" si="113"/>
        <v>公立</v>
      </c>
      <c r="H3622" s="7" t="str">
        <f>IF($D3622="上記以外の高等学校等",_xlfn.XLOOKUP(IF(VALUE(LEFT($E3622,2))&gt;10,VALUE(LEFT($E3622,2)),"0"&amp;VALUE(LEFT($E3622,2))),Sheet1!$E:$E,Sheet1!$F:$F)&amp;"所在の"&amp;$D3622,IF(OR($B3622=1,$B3622=2),$D3622&amp;$C3622,IF($B3622=3,$D3622&amp;"学校",IF($B3622=6,_xlfn.TEXTBEFORE($D3622,"高専")&amp;$C3622,IF($B3622=8,$C3622&amp;"（"&amp;$D3622&amp;"）",IF($B3622=9,$D3622,""))))))</f>
        <v>能登川高等学校</v>
      </c>
    </row>
    <row r="3623" spans="1:8">
      <c r="A3623" s="4">
        <v>2</v>
      </c>
      <c r="B3623" s="7">
        <v>1</v>
      </c>
      <c r="C3623" s="7" t="str">
        <f t="shared" si="112"/>
        <v>高等学校</v>
      </c>
      <c r="D3623" s="7" t="s">
        <v>4625</v>
      </c>
      <c r="E3623" s="8" t="s">
        <v>4626</v>
      </c>
      <c r="F3623" s="4" t="str">
        <f>IFERROR(IF(VALUE(LEFT($E3623,5))&gt;50000,"",_xlfn.XLOOKUP(IF(VALUE(LEFT($E3623,2))&gt;9,VALUE(LEFT($E3623,2)),"0"&amp;VALUE(LEFT($E3623,2))),Sheet1!$E:$E,Sheet1!$F:$F)),"")</f>
        <v>滋賀県</v>
      </c>
      <c r="G3623" s="4" t="str">
        <f t="shared" si="113"/>
        <v>公立</v>
      </c>
      <c r="H3623" s="7" t="str">
        <f>IF($D3623="上記以外の高等学校等",_xlfn.XLOOKUP(IF(VALUE(LEFT($E3623,2))&gt;10,VALUE(LEFT($E3623,2)),"0"&amp;VALUE(LEFT($E3623,2))),Sheet1!$E:$E,Sheet1!$F:$F)&amp;"所在の"&amp;$D3623,IF(OR($B3623=1,$B3623=2),$D3623&amp;$C3623,IF($B3623=3,$D3623&amp;"学校",IF($B3623=6,_xlfn.TEXTBEFORE($D3623,"高専")&amp;$C3623,IF($B3623=8,$C3623&amp;"（"&amp;$D3623&amp;"）",IF($B3623=9,$D3623,""))))))</f>
        <v>愛知高等学校</v>
      </c>
    </row>
    <row r="3624" spans="1:8">
      <c r="A3624" s="4">
        <v>2</v>
      </c>
      <c r="B3624" s="7">
        <v>1</v>
      </c>
      <c r="C3624" s="7" t="str">
        <f t="shared" si="112"/>
        <v>高等学校</v>
      </c>
      <c r="D3624" s="7" t="s">
        <v>4623</v>
      </c>
      <c r="E3624" s="8" t="s">
        <v>4624</v>
      </c>
      <c r="F3624" s="4" t="str">
        <f>IFERROR(IF(VALUE(LEFT($E3624,5))&gt;50000,"",_xlfn.XLOOKUP(IF(VALUE(LEFT($E3624,2))&gt;9,VALUE(LEFT($E3624,2)),"0"&amp;VALUE(LEFT($E3624,2))),Sheet1!$E:$E,Sheet1!$F:$F)),"")</f>
        <v>滋賀県</v>
      </c>
      <c r="G3624" s="4" t="str">
        <f t="shared" si="113"/>
        <v>公立</v>
      </c>
      <c r="H3624" s="7" t="str">
        <f>IF($D3624="上記以外の高等学校等",_xlfn.XLOOKUP(IF(VALUE(LEFT($E3624,2))&gt;10,VALUE(LEFT($E3624,2)),"0"&amp;VALUE(LEFT($E3624,2))),Sheet1!$E:$E,Sheet1!$F:$F)&amp;"所在の"&amp;$D3624,IF(OR($B3624=1,$B3624=2),$D3624&amp;$C3624,IF($B3624=3,$D3624&amp;"学校",IF($B3624=6,_xlfn.TEXTBEFORE($D3624,"高専")&amp;$C3624,IF($B3624=8,$C3624&amp;"（"&amp;$D3624&amp;"）",IF($B3624=9,$D3624,""))))))</f>
        <v>米原高等学校</v>
      </c>
    </row>
    <row r="3625" spans="1:8">
      <c r="A3625" s="4">
        <v>2</v>
      </c>
      <c r="B3625" s="7">
        <v>1</v>
      </c>
      <c r="C3625" s="7" t="str">
        <f t="shared" si="112"/>
        <v>高等学校</v>
      </c>
      <c r="D3625" s="7" t="s">
        <v>4621</v>
      </c>
      <c r="E3625" s="8" t="s">
        <v>4622</v>
      </c>
      <c r="F3625" s="4" t="str">
        <f>IFERROR(IF(VALUE(LEFT($E3625,5))&gt;50000,"",_xlfn.XLOOKUP(IF(VALUE(LEFT($E3625,2))&gt;9,VALUE(LEFT($E3625,2)),"0"&amp;VALUE(LEFT($E3625,2))),Sheet1!$E:$E,Sheet1!$F:$F)),"")</f>
        <v>滋賀県</v>
      </c>
      <c r="G3625" s="4" t="str">
        <f t="shared" si="113"/>
        <v>公立</v>
      </c>
      <c r="H3625" s="7" t="str">
        <f>IF($D3625="上記以外の高等学校等",_xlfn.XLOOKUP(IF(VALUE(LEFT($E3625,2))&gt;10,VALUE(LEFT($E3625,2)),"0"&amp;VALUE(LEFT($E3625,2))),Sheet1!$E:$E,Sheet1!$F:$F)&amp;"所在の"&amp;$D3625,IF(OR($B3625=1,$B3625=2),$D3625&amp;$C3625,IF($B3625=3,$D3625&amp;"学校",IF($B3625=6,_xlfn.TEXTBEFORE($D3625,"高専")&amp;$C3625,IF($B3625=8,$C3625&amp;"（"&amp;$D3625&amp;"）",IF($B3625=9,$D3625,""))))))</f>
        <v>虎姫高等学校</v>
      </c>
    </row>
    <row r="3626" spans="1:8">
      <c r="A3626" s="4">
        <v>2</v>
      </c>
      <c r="B3626" s="7">
        <v>1</v>
      </c>
      <c r="C3626" s="7" t="str">
        <f t="shared" si="112"/>
        <v>高等学校</v>
      </c>
      <c r="D3626" s="7" t="s">
        <v>4619</v>
      </c>
      <c r="E3626" s="8" t="s">
        <v>4620</v>
      </c>
      <c r="F3626" s="4" t="str">
        <f>IFERROR(IF(VALUE(LEFT($E3626,5))&gt;50000,"",_xlfn.XLOOKUP(IF(VALUE(LEFT($E3626,2))&gt;9,VALUE(LEFT($E3626,2)),"0"&amp;VALUE(LEFT($E3626,2))),Sheet1!$E:$E,Sheet1!$F:$F)),"")</f>
        <v>滋賀県</v>
      </c>
      <c r="G3626" s="4" t="str">
        <f t="shared" si="113"/>
        <v>公立</v>
      </c>
      <c r="H3626" s="7" t="str">
        <f>IF($D3626="上記以外の高等学校等",_xlfn.XLOOKUP(IF(VALUE(LEFT($E3626,2))&gt;10,VALUE(LEFT($E3626,2)),"0"&amp;VALUE(LEFT($E3626,2))),Sheet1!$E:$E,Sheet1!$F:$F)&amp;"所在の"&amp;$D3626,IF(OR($B3626=1,$B3626=2),$D3626&amp;$C3626,IF($B3626=3,$D3626&amp;"学校",IF($B3626=6,_xlfn.TEXTBEFORE($D3626,"高専")&amp;$C3626,IF($B3626=8,$C3626&amp;"（"&amp;$D3626&amp;"）",IF($B3626=9,$D3626,""))))))</f>
        <v>伊香高等学校</v>
      </c>
    </row>
    <row r="3627" spans="1:8">
      <c r="A3627" s="4">
        <v>2</v>
      </c>
      <c r="B3627" s="7">
        <v>1</v>
      </c>
      <c r="C3627" s="7" t="str">
        <f t="shared" si="112"/>
        <v>高等学校</v>
      </c>
      <c r="D3627" s="7" t="s">
        <v>4617</v>
      </c>
      <c r="E3627" s="8" t="s">
        <v>4618</v>
      </c>
      <c r="F3627" s="4" t="str">
        <f>IFERROR(IF(VALUE(LEFT($E3627,5))&gt;50000,"",_xlfn.XLOOKUP(IF(VALUE(LEFT($E3627,2))&gt;9,VALUE(LEFT($E3627,2)),"0"&amp;VALUE(LEFT($E3627,2))),Sheet1!$E:$E,Sheet1!$F:$F)),"")</f>
        <v>滋賀県</v>
      </c>
      <c r="G3627" s="4" t="str">
        <f t="shared" si="113"/>
        <v>公立</v>
      </c>
      <c r="H3627" s="7" t="str">
        <f>IF($D3627="上記以外の高等学校等",_xlfn.XLOOKUP(IF(VALUE(LEFT($E3627,2))&gt;10,VALUE(LEFT($E3627,2)),"0"&amp;VALUE(LEFT($E3627,2))),Sheet1!$E:$E,Sheet1!$F:$F)&amp;"所在の"&amp;$D3627,IF(OR($B3627=1,$B3627=2),$D3627&amp;$C3627,IF($B3627=3,$D3627&amp;"学校",IF($B3627=6,_xlfn.TEXTBEFORE($D3627,"高専")&amp;$C3627,IF($B3627=8,$C3627&amp;"（"&amp;$D3627&amp;"）",IF($B3627=9,$D3627,""))))))</f>
        <v>高島高等学校</v>
      </c>
    </row>
    <row r="3628" spans="1:8">
      <c r="A3628" s="4">
        <v>2</v>
      </c>
      <c r="B3628" s="7">
        <v>1</v>
      </c>
      <c r="C3628" s="7" t="str">
        <f t="shared" si="112"/>
        <v>高等学校</v>
      </c>
      <c r="D3628" s="7" t="s">
        <v>4615</v>
      </c>
      <c r="E3628" s="8" t="s">
        <v>4616</v>
      </c>
      <c r="F3628" s="4" t="str">
        <f>IFERROR(IF(VALUE(LEFT($E3628,5))&gt;50000,"",_xlfn.XLOOKUP(IF(VALUE(LEFT($E3628,2))&gt;9,VALUE(LEFT($E3628,2)),"0"&amp;VALUE(LEFT($E3628,2))),Sheet1!$E:$E,Sheet1!$F:$F)),"")</f>
        <v>滋賀県</v>
      </c>
      <c r="G3628" s="4" t="str">
        <f t="shared" si="113"/>
        <v>公立</v>
      </c>
      <c r="H3628" s="7" t="str">
        <f>IF($D3628="上記以外の高等学校等",_xlfn.XLOOKUP(IF(VALUE(LEFT($E3628,2))&gt;10,VALUE(LEFT($E3628,2)),"0"&amp;VALUE(LEFT($E3628,2))),Sheet1!$E:$E,Sheet1!$F:$F)&amp;"所在の"&amp;$D3628,IF(OR($B3628=1,$B3628=2),$D3628&amp;$C3628,IF($B3628=3,$D3628&amp;"学校",IF($B3628=6,_xlfn.TEXTBEFORE($D3628,"高専")&amp;$C3628,IF($B3628=8,$C3628&amp;"（"&amp;$D3628&amp;"）",IF($B3628=9,$D3628,""))))))</f>
        <v>安曇川高等学校</v>
      </c>
    </row>
    <row r="3629" spans="1:8">
      <c r="A3629" s="4">
        <v>7</v>
      </c>
      <c r="B3629" s="7">
        <v>1</v>
      </c>
      <c r="C3629" s="7" t="str">
        <f t="shared" si="112"/>
        <v>高等学校</v>
      </c>
      <c r="D3629" s="7" t="s">
        <v>4613</v>
      </c>
      <c r="E3629" s="8" t="s">
        <v>4614</v>
      </c>
      <c r="F3629" s="4" t="str">
        <f>IFERROR(IF(VALUE(LEFT($E3629,5))&gt;50000,"",_xlfn.XLOOKUP(IF(VALUE(LEFT($E3629,2))&gt;9,VALUE(LEFT($E3629,2)),"0"&amp;VALUE(LEFT($E3629,2))),Sheet1!$E:$E,Sheet1!$F:$F)),"")</f>
        <v>滋賀県</v>
      </c>
      <c r="G3629" s="4" t="str">
        <f t="shared" si="113"/>
        <v>私立</v>
      </c>
      <c r="H3629" s="7" t="str">
        <f>IF($D3629="上記以外の高等学校等",_xlfn.XLOOKUP(IF(VALUE(LEFT($E3629,2))&gt;10,VALUE(LEFT($E3629,2)),"0"&amp;VALUE(LEFT($E3629,2))),Sheet1!$E:$E,Sheet1!$F:$F)&amp;"所在の"&amp;$D3629,IF(OR($B3629=1,$B3629=2),$D3629&amp;$C3629,IF($B3629=3,$D3629&amp;"学校",IF($B3629=6,_xlfn.TEXTBEFORE($D3629,"高専")&amp;$C3629,IF($B3629=8,$C3629&amp;"（"&amp;$D3629&amp;"）",IF($B3629=9,$D3629,""))))))</f>
        <v>立命館守山高等学校</v>
      </c>
    </row>
    <row r="3630" spans="1:8">
      <c r="A3630" s="4">
        <v>2</v>
      </c>
      <c r="B3630" s="7">
        <v>1</v>
      </c>
      <c r="C3630" s="7" t="str">
        <f t="shared" si="112"/>
        <v>高等学校</v>
      </c>
      <c r="D3630" s="7" t="s">
        <v>4611</v>
      </c>
      <c r="E3630" s="8" t="s">
        <v>4612</v>
      </c>
      <c r="F3630" s="4" t="str">
        <f>IFERROR(IF(VALUE(LEFT($E3630,5))&gt;50000,"",_xlfn.XLOOKUP(IF(VALUE(LEFT($E3630,2))&gt;9,VALUE(LEFT($E3630,2)),"0"&amp;VALUE(LEFT($E3630,2))),Sheet1!$E:$E,Sheet1!$F:$F)),"")</f>
        <v>滋賀県</v>
      </c>
      <c r="G3630" s="4" t="str">
        <f t="shared" si="113"/>
        <v>公立</v>
      </c>
      <c r="H3630" s="7" t="str">
        <f>IF($D3630="上記以外の高等学校等",_xlfn.XLOOKUP(IF(VALUE(LEFT($E3630,2))&gt;10,VALUE(LEFT($E3630,2)),"0"&amp;VALUE(LEFT($E3630,2))),Sheet1!$E:$E,Sheet1!$F:$F)&amp;"所在の"&amp;$D3630,IF(OR($B3630=1,$B3630=2),$D3630&amp;$C3630,IF($B3630=3,$D3630&amp;"学校",IF($B3630=6,_xlfn.TEXTBEFORE($D3630,"高専")&amp;$C3630,IF($B3630=8,$C3630&amp;"（"&amp;$D3630&amp;"）",IF($B3630=9,$D3630,""))))))</f>
        <v>草津東高等学校</v>
      </c>
    </row>
    <row r="3631" spans="1:8">
      <c r="A3631" s="4">
        <v>2</v>
      </c>
      <c r="B3631" s="7">
        <v>1</v>
      </c>
      <c r="C3631" s="7" t="str">
        <f t="shared" si="112"/>
        <v>高等学校</v>
      </c>
      <c r="D3631" s="7" t="s">
        <v>4609</v>
      </c>
      <c r="E3631" s="8" t="s">
        <v>4610</v>
      </c>
      <c r="F3631" s="4" t="str">
        <f>IFERROR(IF(VALUE(LEFT($E3631,5))&gt;50000,"",_xlfn.XLOOKUP(IF(VALUE(LEFT($E3631,2))&gt;9,VALUE(LEFT($E3631,2)),"0"&amp;VALUE(LEFT($E3631,2))),Sheet1!$E:$E,Sheet1!$F:$F)),"")</f>
        <v>滋賀県</v>
      </c>
      <c r="G3631" s="4" t="str">
        <f t="shared" si="113"/>
        <v>公立</v>
      </c>
      <c r="H3631" s="7" t="str">
        <f>IF($D3631="上記以外の高等学校等",_xlfn.XLOOKUP(IF(VALUE(LEFT($E3631,2))&gt;10,VALUE(LEFT($E3631,2)),"0"&amp;VALUE(LEFT($E3631,2))),Sheet1!$E:$E,Sheet1!$F:$F)&amp;"所在の"&amp;$D3631,IF(OR($B3631=1,$B3631=2),$D3631&amp;$C3631,IF($B3631=3,$D3631&amp;"学校",IF($B3631=6,_xlfn.TEXTBEFORE($D3631,"高専")&amp;$C3631,IF($B3631=8,$C3631&amp;"（"&amp;$D3631&amp;"）",IF($B3631=9,$D3631,""))))))</f>
        <v>湖南農業高等学校</v>
      </c>
    </row>
    <row r="3632" spans="1:8">
      <c r="A3632" s="4">
        <v>2</v>
      </c>
      <c r="B3632" s="7">
        <v>1</v>
      </c>
      <c r="C3632" s="7" t="str">
        <f t="shared" si="112"/>
        <v>高等学校</v>
      </c>
      <c r="D3632" s="7" t="s">
        <v>4607</v>
      </c>
      <c r="E3632" s="8" t="s">
        <v>4608</v>
      </c>
      <c r="F3632" s="4" t="str">
        <f>IFERROR(IF(VALUE(LEFT($E3632,5))&gt;50000,"",_xlfn.XLOOKUP(IF(VALUE(LEFT($E3632,2))&gt;9,VALUE(LEFT($E3632,2)),"0"&amp;VALUE(LEFT($E3632,2))),Sheet1!$E:$E,Sheet1!$F:$F)),"")</f>
        <v>滋賀県</v>
      </c>
      <c r="G3632" s="4" t="str">
        <f t="shared" si="113"/>
        <v>公立</v>
      </c>
      <c r="H3632" s="7" t="str">
        <f>IF($D3632="上記以外の高等学校等",_xlfn.XLOOKUP(IF(VALUE(LEFT($E3632,2))&gt;10,VALUE(LEFT($E3632,2)),"0"&amp;VALUE(LEFT($E3632,2))),Sheet1!$E:$E,Sheet1!$F:$F)&amp;"所在の"&amp;$D3632,IF(OR($B3632=1,$B3632=2),$D3632&amp;$C3632,IF($B3632=3,$D3632&amp;"学校",IF($B3632=6,_xlfn.TEXTBEFORE($D3632,"高専")&amp;$C3632,IF($B3632=8,$C3632&amp;"（"&amp;$D3632&amp;"）",IF($B3632=9,$D3632,""))))))</f>
        <v>河瀬高等学校</v>
      </c>
    </row>
    <row r="3633" spans="1:8">
      <c r="A3633" s="4">
        <v>2</v>
      </c>
      <c r="B3633" s="7">
        <v>1</v>
      </c>
      <c r="C3633" s="7" t="str">
        <f t="shared" si="112"/>
        <v>高等学校</v>
      </c>
      <c r="D3633" s="7" t="s">
        <v>4605</v>
      </c>
      <c r="E3633" s="8" t="s">
        <v>4606</v>
      </c>
      <c r="F3633" s="4" t="str">
        <f>IFERROR(IF(VALUE(LEFT($E3633,5))&gt;50000,"",_xlfn.XLOOKUP(IF(VALUE(LEFT($E3633,2))&gt;9,VALUE(LEFT($E3633,2)),"0"&amp;VALUE(LEFT($E3633,2))),Sheet1!$E:$E,Sheet1!$F:$F)),"")</f>
        <v>滋賀県</v>
      </c>
      <c r="G3633" s="4" t="str">
        <f t="shared" si="113"/>
        <v>公立</v>
      </c>
      <c r="H3633" s="7" t="str">
        <f>IF($D3633="上記以外の高等学校等",_xlfn.XLOOKUP(IF(VALUE(LEFT($E3633,2))&gt;10,VALUE(LEFT($E3633,2)),"0"&amp;VALUE(LEFT($E3633,2))),Sheet1!$E:$E,Sheet1!$F:$F)&amp;"所在の"&amp;$D3633,IF(OR($B3633=1,$B3633=2),$D3633&amp;$C3633,IF($B3633=3,$D3633&amp;"学校",IF($B3633=6,_xlfn.TEXTBEFORE($D3633,"高専")&amp;$C3633,IF($B3633=8,$C3633&amp;"（"&amp;$D3633&amp;"）",IF($B3633=9,$D3633,""))))))</f>
        <v>玉川高等学校</v>
      </c>
    </row>
    <row r="3634" spans="1:8">
      <c r="A3634" s="4">
        <v>2</v>
      </c>
      <c r="B3634" s="7">
        <v>1</v>
      </c>
      <c r="C3634" s="7" t="str">
        <f t="shared" si="112"/>
        <v>高等学校</v>
      </c>
      <c r="D3634" s="7" t="s">
        <v>4603</v>
      </c>
      <c r="E3634" s="8" t="s">
        <v>4604</v>
      </c>
      <c r="F3634" s="4" t="str">
        <f>IFERROR(IF(VALUE(LEFT($E3634,5))&gt;50000,"",_xlfn.XLOOKUP(IF(VALUE(LEFT($E3634,2))&gt;9,VALUE(LEFT($E3634,2)),"0"&amp;VALUE(LEFT($E3634,2))),Sheet1!$E:$E,Sheet1!$F:$F)),"")</f>
        <v>滋賀県</v>
      </c>
      <c r="G3634" s="4" t="str">
        <f t="shared" si="113"/>
        <v>公立</v>
      </c>
      <c r="H3634" s="7" t="str">
        <f>IF($D3634="上記以外の高等学校等",_xlfn.XLOOKUP(IF(VALUE(LEFT($E3634,2))&gt;10,VALUE(LEFT($E3634,2)),"0"&amp;VALUE(LEFT($E3634,2))),Sheet1!$E:$E,Sheet1!$F:$F)&amp;"所在の"&amp;$D3634,IF(OR($B3634=1,$B3634=2),$D3634&amp;$C3634,IF($B3634=3,$D3634&amp;"学校",IF($B3634=6,_xlfn.TEXTBEFORE($D3634,"高専")&amp;$C3634,IF($B3634=8,$C3634&amp;"（"&amp;$D3634&amp;"）",IF($B3634=9,$D3634,""))))))</f>
        <v>守山北高等学校</v>
      </c>
    </row>
    <row r="3635" spans="1:8">
      <c r="A3635" s="4">
        <v>2</v>
      </c>
      <c r="B3635" s="7">
        <v>1</v>
      </c>
      <c r="C3635" s="7" t="str">
        <f t="shared" si="112"/>
        <v>高等学校</v>
      </c>
      <c r="D3635" s="7" t="s">
        <v>4601</v>
      </c>
      <c r="E3635" s="8" t="s">
        <v>4602</v>
      </c>
      <c r="F3635" s="4" t="str">
        <f>IFERROR(IF(VALUE(LEFT($E3635,5))&gt;50000,"",_xlfn.XLOOKUP(IF(VALUE(LEFT($E3635,2))&gt;9,VALUE(LEFT($E3635,2)),"0"&amp;VALUE(LEFT($E3635,2))),Sheet1!$E:$E,Sheet1!$F:$F)),"")</f>
        <v>滋賀県</v>
      </c>
      <c r="G3635" s="4" t="str">
        <f t="shared" si="113"/>
        <v>公立</v>
      </c>
      <c r="H3635" s="7" t="str">
        <f>IF($D3635="上記以外の高等学校等",_xlfn.XLOOKUP(IF(VALUE(LEFT($E3635,2))&gt;10,VALUE(LEFT($E3635,2)),"0"&amp;VALUE(LEFT($E3635,2))),Sheet1!$E:$E,Sheet1!$F:$F)&amp;"所在の"&amp;$D3635,IF(OR($B3635=1,$B3635=2),$D3635&amp;$C3635,IF($B3635=3,$D3635&amp;"学校",IF($B3635=6,_xlfn.TEXTBEFORE($D3635,"高専")&amp;$C3635,IF($B3635=8,$C3635&amp;"（"&amp;$D3635&amp;"）",IF($B3635=9,$D3635,""))))))</f>
        <v>甲西高等学校</v>
      </c>
    </row>
    <row r="3636" spans="1:8">
      <c r="A3636" s="4">
        <v>2</v>
      </c>
      <c r="B3636" s="7">
        <v>1</v>
      </c>
      <c r="C3636" s="7" t="str">
        <f t="shared" si="112"/>
        <v>高等学校</v>
      </c>
      <c r="D3636" s="7" t="s">
        <v>4599</v>
      </c>
      <c r="E3636" s="8" t="s">
        <v>4600</v>
      </c>
      <c r="F3636" s="4" t="str">
        <f>IFERROR(IF(VALUE(LEFT($E3636,5))&gt;50000,"",_xlfn.XLOOKUP(IF(VALUE(LEFT($E3636,2))&gt;9,VALUE(LEFT($E3636,2)),"0"&amp;VALUE(LEFT($E3636,2))),Sheet1!$E:$E,Sheet1!$F:$F)),"")</f>
        <v>滋賀県</v>
      </c>
      <c r="G3636" s="4" t="str">
        <f t="shared" si="113"/>
        <v>公立</v>
      </c>
      <c r="H3636" s="7" t="str">
        <f>IF($D3636="上記以外の高等学校等",_xlfn.XLOOKUP(IF(VALUE(LEFT($E3636,2))&gt;10,VALUE(LEFT($E3636,2)),"0"&amp;VALUE(LEFT($E3636,2))),Sheet1!$E:$E,Sheet1!$F:$F)&amp;"所在の"&amp;$D3636,IF(OR($B3636=1,$B3636=2),$D3636&amp;$C3636,IF($B3636=3,$D3636&amp;"学校",IF($B3636=6,_xlfn.TEXTBEFORE($D3636,"高専")&amp;$C3636,IF($B3636=8,$C3636&amp;"（"&amp;$D3636&amp;"）",IF($B3636=9,$D3636,""))))))</f>
        <v>伊吹高等学校</v>
      </c>
    </row>
    <row r="3637" spans="1:8">
      <c r="A3637" s="4">
        <v>2</v>
      </c>
      <c r="B3637" s="7">
        <v>1</v>
      </c>
      <c r="C3637" s="7" t="str">
        <f t="shared" si="112"/>
        <v>高等学校</v>
      </c>
      <c r="D3637" s="7" t="s">
        <v>4597</v>
      </c>
      <c r="E3637" s="8" t="s">
        <v>4598</v>
      </c>
      <c r="F3637" s="4" t="str">
        <f>IFERROR(IF(VALUE(LEFT($E3637,5))&gt;50000,"",_xlfn.XLOOKUP(IF(VALUE(LEFT($E3637,2))&gt;9,VALUE(LEFT($E3637,2)),"0"&amp;VALUE(LEFT($E3637,2))),Sheet1!$E:$E,Sheet1!$F:$F)),"")</f>
        <v>滋賀県</v>
      </c>
      <c r="G3637" s="4" t="str">
        <f t="shared" si="113"/>
        <v>公立</v>
      </c>
      <c r="H3637" s="7" t="str">
        <f>IF($D3637="上記以外の高等学校等",_xlfn.XLOOKUP(IF(VALUE(LEFT($E3637,2))&gt;10,VALUE(LEFT($E3637,2)),"0"&amp;VALUE(LEFT($E3637,2))),Sheet1!$E:$E,Sheet1!$F:$F)&amp;"所在の"&amp;$D3637,IF(OR($B3637=1,$B3637=2),$D3637&amp;$C3637,IF($B3637=3,$D3637&amp;"学校",IF($B3637=6,_xlfn.TEXTBEFORE($D3637,"高専")&amp;$C3637,IF($B3637=8,$C3637&amp;"（"&amp;$D3637&amp;"）",IF($B3637=9,$D3637,""))))))</f>
        <v>北大津高等学校</v>
      </c>
    </row>
    <row r="3638" spans="1:8">
      <c r="A3638" s="4">
        <v>2</v>
      </c>
      <c r="B3638" s="7">
        <v>1</v>
      </c>
      <c r="C3638" s="7" t="str">
        <f t="shared" si="112"/>
        <v>高等学校</v>
      </c>
      <c r="D3638" s="7" t="s">
        <v>4595</v>
      </c>
      <c r="E3638" s="8" t="s">
        <v>4596</v>
      </c>
      <c r="F3638" s="4" t="str">
        <f>IFERROR(IF(VALUE(LEFT($E3638,5))&gt;50000,"",_xlfn.XLOOKUP(IF(VALUE(LEFT($E3638,2))&gt;9,VALUE(LEFT($E3638,2)),"0"&amp;VALUE(LEFT($E3638,2))),Sheet1!$E:$E,Sheet1!$F:$F)),"")</f>
        <v>滋賀県</v>
      </c>
      <c r="G3638" s="4" t="str">
        <f t="shared" si="113"/>
        <v>公立</v>
      </c>
      <c r="H3638" s="7" t="str">
        <f>IF($D3638="上記以外の高等学校等",_xlfn.XLOOKUP(IF(VALUE(LEFT($E3638,2))&gt;10,VALUE(LEFT($E3638,2)),"0"&amp;VALUE(LEFT($E3638,2))),Sheet1!$E:$E,Sheet1!$F:$F)&amp;"所在の"&amp;$D3638,IF(OR($B3638=1,$B3638=2),$D3638&amp;$C3638,IF($B3638=3,$D3638&amp;"学校",IF($B3638=6,_xlfn.TEXTBEFORE($D3638,"高専")&amp;$C3638,IF($B3638=8,$C3638&amp;"（"&amp;$D3638&amp;"）",IF($B3638=9,$D3638,""))))))</f>
        <v>国際情報高等学校</v>
      </c>
    </row>
    <row r="3639" spans="1:8">
      <c r="A3639" s="4">
        <v>2</v>
      </c>
      <c r="B3639" s="7">
        <v>1</v>
      </c>
      <c r="C3639" s="7" t="str">
        <f t="shared" si="112"/>
        <v>高等学校</v>
      </c>
      <c r="D3639" s="7" t="s">
        <v>4593</v>
      </c>
      <c r="E3639" s="8" t="s">
        <v>4594</v>
      </c>
      <c r="F3639" s="4" t="str">
        <f>IFERROR(IF(VALUE(LEFT($E3639,5))&gt;50000,"",_xlfn.XLOOKUP(IF(VALUE(LEFT($E3639,2))&gt;9,VALUE(LEFT($E3639,2)),"0"&amp;VALUE(LEFT($E3639,2))),Sheet1!$E:$E,Sheet1!$F:$F)),"")</f>
        <v>滋賀県</v>
      </c>
      <c r="G3639" s="4" t="str">
        <f t="shared" si="113"/>
        <v>公立</v>
      </c>
      <c r="H3639" s="7" t="str">
        <f>IF($D3639="上記以外の高等学校等",_xlfn.XLOOKUP(IF(VALUE(LEFT($E3639,2))&gt;10,VALUE(LEFT($E3639,2)),"0"&amp;VALUE(LEFT($E3639,2))),Sheet1!$E:$E,Sheet1!$F:$F)&amp;"所在の"&amp;$D3639,IF(OR($B3639=1,$B3639=2),$D3639&amp;$C3639,IF($B3639=3,$D3639&amp;"学校",IF($B3639=6,_xlfn.TEXTBEFORE($D3639,"高専")&amp;$C3639,IF($B3639=8,$C3639&amp;"（"&amp;$D3639&amp;"）",IF($B3639=9,$D3639,""))))))</f>
        <v>大津清陵高等学校</v>
      </c>
    </row>
    <row r="3640" spans="1:8">
      <c r="A3640" s="4">
        <v>2</v>
      </c>
      <c r="B3640" s="7">
        <v>1</v>
      </c>
      <c r="C3640" s="7" t="str">
        <f t="shared" si="112"/>
        <v>高等学校</v>
      </c>
      <c r="D3640" s="7" t="s">
        <v>4591</v>
      </c>
      <c r="E3640" s="8" t="s">
        <v>4592</v>
      </c>
      <c r="F3640" s="4" t="str">
        <f>IFERROR(IF(VALUE(LEFT($E3640,5))&gt;50000,"",_xlfn.XLOOKUP(IF(VALUE(LEFT($E3640,2))&gt;9,VALUE(LEFT($E3640,2)),"0"&amp;VALUE(LEFT($E3640,2))),Sheet1!$E:$E,Sheet1!$F:$F)),"")</f>
        <v>滋賀県</v>
      </c>
      <c r="G3640" s="4" t="str">
        <f t="shared" si="113"/>
        <v>公立</v>
      </c>
      <c r="H3640" s="7" t="str">
        <f>IF($D3640="上記以外の高等学校等",_xlfn.XLOOKUP(IF(VALUE(LEFT($E3640,2))&gt;10,VALUE(LEFT($E3640,2)),"0"&amp;VALUE(LEFT($E3640,2))),Sheet1!$E:$E,Sheet1!$F:$F)&amp;"所在の"&amp;$D3640,IF(OR($B3640=1,$B3640=2),$D3640&amp;$C3640,IF($B3640=3,$D3640&amp;"学校",IF($B3640=6,_xlfn.TEXTBEFORE($D3640,"高専")&amp;$C3640,IF($B3640=8,$C3640&amp;"（"&amp;$D3640&amp;"）",IF($B3640=9,$D3640,""))))))</f>
        <v>石部高等学校</v>
      </c>
    </row>
    <row r="3641" spans="1:8">
      <c r="A3641" s="4">
        <v>2</v>
      </c>
      <c r="B3641" s="7">
        <v>1</v>
      </c>
      <c r="C3641" s="7" t="str">
        <f t="shared" si="112"/>
        <v>高等学校</v>
      </c>
      <c r="D3641" s="7" t="s">
        <v>4589</v>
      </c>
      <c r="E3641" s="8" t="s">
        <v>4590</v>
      </c>
      <c r="F3641" s="4" t="str">
        <f>IFERROR(IF(VALUE(LEFT($E3641,5))&gt;50000,"",_xlfn.XLOOKUP(IF(VALUE(LEFT($E3641,2))&gt;9,VALUE(LEFT($E3641,2)),"0"&amp;VALUE(LEFT($E3641,2))),Sheet1!$E:$E,Sheet1!$F:$F)),"")</f>
        <v>滋賀県</v>
      </c>
      <c r="G3641" s="4" t="str">
        <f t="shared" si="113"/>
        <v>公立</v>
      </c>
      <c r="H3641" s="7" t="str">
        <f>IF($D3641="上記以外の高等学校等",_xlfn.XLOOKUP(IF(VALUE(LEFT($E3641,2))&gt;10,VALUE(LEFT($E3641,2)),"0"&amp;VALUE(LEFT($E3641,2))),Sheet1!$E:$E,Sheet1!$F:$F)&amp;"所在の"&amp;$D3641,IF(OR($B3641=1,$B3641=2),$D3641&amp;$C3641,IF($B3641=3,$D3641&amp;"学校",IF($B3641=6,_xlfn.TEXTBEFORE($D3641,"高専")&amp;$C3641,IF($B3641=8,$C3641&amp;"（"&amp;$D3641&amp;"）",IF($B3641=9,$D3641,""))))))</f>
        <v>彦根翔西館高等学校</v>
      </c>
    </row>
    <row r="3642" spans="1:8">
      <c r="A3642" s="4">
        <v>2</v>
      </c>
      <c r="B3642" s="7">
        <v>1</v>
      </c>
      <c r="C3642" s="7" t="str">
        <f t="shared" si="112"/>
        <v>高等学校</v>
      </c>
      <c r="D3642" s="7" t="s">
        <v>4587</v>
      </c>
      <c r="E3642" s="8" t="s">
        <v>4588</v>
      </c>
      <c r="F3642" s="4" t="str">
        <f>IFERROR(IF(VALUE(LEFT($E3642,5))&gt;50000,"",_xlfn.XLOOKUP(IF(VALUE(LEFT($E3642,2))&gt;9,VALUE(LEFT($E3642,2)),"0"&amp;VALUE(LEFT($E3642,2))),Sheet1!$E:$E,Sheet1!$F:$F)),"")</f>
        <v>滋賀県</v>
      </c>
      <c r="G3642" s="4" t="str">
        <f t="shared" si="113"/>
        <v>公立</v>
      </c>
      <c r="H3642" s="7" t="str">
        <f>IF($D3642="上記以外の高等学校等",_xlfn.XLOOKUP(IF(VALUE(LEFT($E3642,2))&gt;10,VALUE(LEFT($E3642,2)),"0"&amp;VALUE(LEFT($E3642,2))),Sheet1!$E:$E,Sheet1!$F:$F)&amp;"所在の"&amp;$D3642,IF(OR($B3642=1,$B3642=2),$D3642&amp;$C3642,IF($B3642=3,$D3642&amp;"学校",IF($B3642=6,_xlfn.TEXTBEFORE($D3642,"高専")&amp;$C3642,IF($B3642=8,$C3642&amp;"（"&amp;$D3642&amp;"）",IF($B3642=9,$D3642,""))))))</f>
        <v>長浜北高等学校</v>
      </c>
    </row>
    <row r="3643" spans="1:8">
      <c r="A3643" s="4">
        <v>2</v>
      </c>
      <c r="B3643" s="7">
        <v>3</v>
      </c>
      <c r="C3643" s="7" t="str">
        <f t="shared" si="112"/>
        <v>特別支援学校</v>
      </c>
      <c r="D3643" s="7" t="s">
        <v>4585</v>
      </c>
      <c r="E3643" s="8" t="s">
        <v>4586</v>
      </c>
      <c r="F3643" s="4" t="str">
        <f>IFERROR(IF(VALUE(LEFT($E3643,5))&gt;50000,"",_xlfn.XLOOKUP(IF(VALUE(LEFT($E3643,2))&gt;9,VALUE(LEFT($E3643,2)),"0"&amp;VALUE(LEFT($E3643,2))),Sheet1!$E:$E,Sheet1!$F:$F)),"")</f>
        <v>滋賀県</v>
      </c>
      <c r="G3643" s="4" t="str">
        <f t="shared" si="113"/>
        <v>公立</v>
      </c>
      <c r="H3643" s="7" t="str">
        <f>IF($D3643="上記以外の高等学校等",_xlfn.XLOOKUP(IF(VALUE(LEFT($E3643,2))&gt;10,VALUE(LEFT($E3643,2)),"0"&amp;VALUE(LEFT($E3643,2))),Sheet1!$E:$E,Sheet1!$F:$F)&amp;"所在の"&amp;$D3643,IF(OR($B3643=1,$B3643=2),$D3643&amp;$C3643,IF($B3643=3,$D3643&amp;"学校",IF($B3643=6,_xlfn.TEXTBEFORE($D3643,"高専")&amp;$C3643,IF($B3643=8,$C3643&amp;"（"&amp;$D3643&amp;"）",IF($B3643=9,$D3643,""))))))</f>
        <v>北大津高等養護学校</v>
      </c>
    </row>
    <row r="3644" spans="1:8">
      <c r="A3644" s="4">
        <v>2</v>
      </c>
      <c r="B3644" s="7">
        <v>3</v>
      </c>
      <c r="C3644" s="7" t="str">
        <f t="shared" si="112"/>
        <v>特別支援学校</v>
      </c>
      <c r="D3644" s="7" t="s">
        <v>4583</v>
      </c>
      <c r="E3644" s="8" t="s">
        <v>4584</v>
      </c>
      <c r="F3644" s="4" t="str">
        <f>IFERROR(IF(VALUE(LEFT($E3644,5))&gt;50000,"",_xlfn.XLOOKUP(IF(VALUE(LEFT($E3644,2))&gt;9,VALUE(LEFT($E3644,2)),"0"&amp;VALUE(LEFT($E3644,2))),Sheet1!$E:$E,Sheet1!$F:$F)),"")</f>
        <v>滋賀県</v>
      </c>
      <c r="G3644" s="4" t="str">
        <f t="shared" si="113"/>
        <v>公立</v>
      </c>
      <c r="H3644" s="7" t="str">
        <f>IF($D3644="上記以外の高等学校等",_xlfn.XLOOKUP(IF(VALUE(LEFT($E3644,2))&gt;10,VALUE(LEFT($E3644,2)),"0"&amp;VALUE(LEFT($E3644,2))),Sheet1!$E:$E,Sheet1!$F:$F)&amp;"所在の"&amp;$D3644,IF(OR($B3644=1,$B3644=2),$D3644&amp;$C3644,IF($B3644=3,$D3644&amp;"学校",IF($B3644=6,_xlfn.TEXTBEFORE($D3644,"高専")&amp;$C3644,IF($B3644=8,$C3644&amp;"（"&amp;$D3644&amp;"）",IF($B3644=9,$D3644,""))))))</f>
        <v>新旭養護学校</v>
      </c>
    </row>
    <row r="3645" spans="1:8">
      <c r="A3645" s="4">
        <v>2</v>
      </c>
      <c r="B3645" s="7">
        <v>3</v>
      </c>
      <c r="C3645" s="7" t="str">
        <f t="shared" si="112"/>
        <v>特別支援学校</v>
      </c>
      <c r="D3645" s="7" t="s">
        <v>4581</v>
      </c>
      <c r="E3645" s="8" t="s">
        <v>4582</v>
      </c>
      <c r="F3645" s="4" t="str">
        <f>IFERROR(IF(VALUE(LEFT($E3645,5))&gt;50000,"",_xlfn.XLOOKUP(IF(VALUE(LEFT($E3645,2))&gt;9,VALUE(LEFT($E3645,2)),"0"&amp;VALUE(LEFT($E3645,2))),Sheet1!$E:$E,Sheet1!$F:$F)),"")</f>
        <v>滋賀県</v>
      </c>
      <c r="G3645" s="4" t="str">
        <f t="shared" si="113"/>
        <v>公立</v>
      </c>
      <c r="H3645" s="7" t="str">
        <f>IF($D3645="上記以外の高等学校等",_xlfn.XLOOKUP(IF(VALUE(LEFT($E3645,2))&gt;10,VALUE(LEFT($E3645,2)),"0"&amp;VALUE(LEFT($E3645,2))),Sheet1!$E:$E,Sheet1!$F:$F)&amp;"所在の"&amp;$D3645,IF(OR($B3645=1,$B3645=2),$D3645&amp;$C3645,IF($B3645=3,$D3645&amp;"学校",IF($B3645=6,_xlfn.TEXTBEFORE($D3645,"高専")&amp;$C3645,IF($B3645=8,$C3645&amp;"（"&amp;$D3645&amp;"）",IF($B3645=9,$D3645,""))))))</f>
        <v>長浜北星高等養護学校</v>
      </c>
    </row>
    <row r="3646" spans="1:8">
      <c r="A3646" s="4">
        <v>2</v>
      </c>
      <c r="B3646" s="7">
        <v>3</v>
      </c>
      <c r="C3646" s="7" t="str">
        <f t="shared" si="112"/>
        <v>特別支援学校</v>
      </c>
      <c r="D3646" s="7" t="s">
        <v>4579</v>
      </c>
      <c r="E3646" s="8" t="s">
        <v>4580</v>
      </c>
      <c r="F3646" s="4" t="str">
        <f>IFERROR(IF(VALUE(LEFT($E3646,5))&gt;50000,"",_xlfn.XLOOKUP(IF(VALUE(LEFT($E3646,2))&gt;9,VALUE(LEFT($E3646,2)),"0"&amp;VALUE(LEFT($E3646,2))),Sheet1!$E:$E,Sheet1!$F:$F)),"")</f>
        <v>滋賀県</v>
      </c>
      <c r="G3646" s="4" t="str">
        <f t="shared" si="113"/>
        <v>公立</v>
      </c>
      <c r="H3646" s="7" t="str">
        <f>IF($D3646="上記以外の高等学校等",_xlfn.XLOOKUP(IF(VALUE(LEFT($E3646,2))&gt;10,VALUE(LEFT($E3646,2)),"0"&amp;VALUE(LEFT($E3646,2))),Sheet1!$E:$E,Sheet1!$F:$F)&amp;"所在の"&amp;$D3646,IF(OR($B3646=1,$B3646=2),$D3646&amp;$C3646,IF($B3646=3,$D3646&amp;"学校",IF($B3646=6,_xlfn.TEXTBEFORE($D3646,"高専")&amp;$C3646,IF($B3646=8,$C3646&amp;"（"&amp;$D3646&amp;"）",IF($B3646=9,$D3646,""))))))</f>
        <v>甲南高等養護学校</v>
      </c>
    </row>
    <row r="3647" spans="1:8">
      <c r="A3647" s="4">
        <v>2</v>
      </c>
      <c r="B3647" s="7">
        <v>3</v>
      </c>
      <c r="C3647" s="7" t="str">
        <f t="shared" si="112"/>
        <v>特別支援学校</v>
      </c>
      <c r="D3647" s="7" t="s">
        <v>4577</v>
      </c>
      <c r="E3647" s="8" t="s">
        <v>4578</v>
      </c>
      <c r="F3647" s="4" t="str">
        <f>IFERROR(IF(VALUE(LEFT($E3647,5))&gt;50000,"",_xlfn.XLOOKUP(IF(VALUE(LEFT($E3647,2))&gt;9,VALUE(LEFT($E3647,2)),"0"&amp;VALUE(LEFT($E3647,2))),Sheet1!$E:$E,Sheet1!$F:$F)),"")</f>
        <v>滋賀県</v>
      </c>
      <c r="G3647" s="4" t="str">
        <f t="shared" si="113"/>
        <v>公立</v>
      </c>
      <c r="H3647" s="7" t="str">
        <f>IF($D3647="上記以外の高等学校等",_xlfn.XLOOKUP(IF(VALUE(LEFT($E3647,2))&gt;10,VALUE(LEFT($E3647,2)),"0"&amp;VALUE(LEFT($E3647,2))),Sheet1!$E:$E,Sheet1!$F:$F)&amp;"所在の"&amp;$D3647,IF(OR($B3647=1,$B3647=2),$D3647&amp;$C3647,IF($B3647=3,$D3647&amp;"学校",IF($B3647=6,_xlfn.TEXTBEFORE($D3647,"高専")&amp;$C3647,IF($B3647=8,$C3647&amp;"（"&amp;$D3647&amp;"）",IF($B3647=9,$D3647,""))))))</f>
        <v>愛知高等養護学校</v>
      </c>
    </row>
    <row r="3648" spans="1:8">
      <c r="A3648" s="4">
        <v>2</v>
      </c>
      <c r="B3648" s="7">
        <v>3</v>
      </c>
      <c r="C3648" s="7" t="str">
        <f t="shared" si="112"/>
        <v>特別支援学校</v>
      </c>
      <c r="D3648" s="7" t="s">
        <v>612</v>
      </c>
      <c r="E3648" s="8" t="s">
        <v>4576</v>
      </c>
      <c r="F3648" s="4" t="str">
        <f>IFERROR(IF(VALUE(LEFT($E3648,5))&gt;50000,"",_xlfn.XLOOKUP(IF(VALUE(LEFT($E3648,2))&gt;9,VALUE(LEFT($E3648,2)),"0"&amp;VALUE(LEFT($E3648,2))),Sheet1!$E:$E,Sheet1!$F:$F)),"")</f>
        <v>滋賀県</v>
      </c>
      <c r="G3648" s="4" t="str">
        <f t="shared" si="113"/>
        <v>公立</v>
      </c>
      <c r="H3648" s="7" t="str">
        <f>IF($D3648="上記以外の高等学校等",_xlfn.XLOOKUP(IF(VALUE(LEFT($E3648,2))&gt;10,VALUE(LEFT($E3648,2)),"0"&amp;VALUE(LEFT($E3648,2))),Sheet1!$E:$E,Sheet1!$F:$F)&amp;"所在の"&amp;$D3648,IF(OR($B3648=1,$B3648=2),$D3648&amp;$C3648,IF($B3648=3,$D3648&amp;"学校",IF($B3648=6,_xlfn.TEXTBEFORE($D3648,"高専")&amp;$C3648,IF($B3648=8,$C3648&amp;"（"&amp;$D3648&amp;"）",IF($B3648=9,$D3648,""))))))</f>
        <v>盲学校</v>
      </c>
    </row>
    <row r="3649" spans="1:8">
      <c r="A3649" s="4">
        <v>2</v>
      </c>
      <c r="B3649" s="7">
        <v>3</v>
      </c>
      <c r="C3649" s="7" t="str">
        <f t="shared" si="112"/>
        <v>特別支援学校</v>
      </c>
      <c r="D3649" s="7" t="s">
        <v>4574</v>
      </c>
      <c r="E3649" s="8" t="s">
        <v>4575</v>
      </c>
      <c r="F3649" s="4" t="str">
        <f>IFERROR(IF(VALUE(LEFT($E3649,5))&gt;50000,"",_xlfn.XLOOKUP(IF(VALUE(LEFT($E3649,2))&gt;9,VALUE(LEFT($E3649,2)),"0"&amp;VALUE(LEFT($E3649,2))),Sheet1!$E:$E,Sheet1!$F:$F)),"")</f>
        <v>滋賀県</v>
      </c>
      <c r="G3649" s="4" t="str">
        <f t="shared" si="113"/>
        <v>公立</v>
      </c>
      <c r="H3649" s="7" t="str">
        <f>IF($D3649="上記以外の高等学校等",_xlfn.XLOOKUP(IF(VALUE(LEFT($E3649,2))&gt;10,VALUE(LEFT($E3649,2)),"0"&amp;VALUE(LEFT($E3649,2))),Sheet1!$E:$E,Sheet1!$F:$F)&amp;"所在の"&amp;$D3649,IF(OR($B3649=1,$B3649=2),$D3649&amp;$C3649,IF($B3649=3,$D3649&amp;"学校",IF($B3649=6,_xlfn.TEXTBEFORE($D3649,"高専")&amp;$C3649,IF($B3649=8,$C3649&amp;"（"&amp;$D3649&amp;"）",IF($B3649=9,$D3649,""))))))</f>
        <v>ろう話学校</v>
      </c>
    </row>
    <row r="3650" spans="1:8">
      <c r="A3650" s="4">
        <v>2</v>
      </c>
      <c r="B3650" s="7">
        <v>3</v>
      </c>
      <c r="C3650" s="7" t="str">
        <f t="shared" si="112"/>
        <v>特別支援学校</v>
      </c>
      <c r="D3650" s="7" t="s">
        <v>4572</v>
      </c>
      <c r="E3650" s="8" t="s">
        <v>4573</v>
      </c>
      <c r="F3650" s="4" t="str">
        <f>IFERROR(IF(VALUE(LEFT($E3650,5))&gt;50000,"",_xlfn.XLOOKUP(IF(VALUE(LEFT($E3650,2))&gt;9,VALUE(LEFT($E3650,2)),"0"&amp;VALUE(LEFT($E3650,2))),Sheet1!$E:$E,Sheet1!$F:$F)),"")</f>
        <v>滋賀県</v>
      </c>
      <c r="G3650" s="4" t="str">
        <f t="shared" si="113"/>
        <v>公立</v>
      </c>
      <c r="H3650" s="7" t="str">
        <f>IF($D3650="上記以外の高等学校等",_xlfn.XLOOKUP(IF(VALUE(LEFT($E3650,2))&gt;10,VALUE(LEFT($E3650,2)),"0"&amp;VALUE(LEFT($E3650,2))),Sheet1!$E:$E,Sheet1!$F:$F)&amp;"所在の"&amp;$D3650,IF(OR($B3650=1,$B3650=2),$D3650&amp;$C3650,IF($B3650=3,$D3650&amp;"学校",IF($B3650=6,_xlfn.TEXTBEFORE($D3650,"高専")&amp;$C3650,IF($B3650=8,$C3650&amp;"（"&amp;$D3650&amp;"）",IF($B3650=9,$D3650,""))))))</f>
        <v>野洲養護学校</v>
      </c>
    </row>
    <row r="3651" spans="1:8">
      <c r="A3651" s="4">
        <v>2</v>
      </c>
      <c r="B3651" s="7">
        <v>3</v>
      </c>
      <c r="C3651" s="7" t="str">
        <f t="shared" ref="C3651:C3714" si="114">IF($B3651=1,"高等学校",IF($B3651=2,"中等教育学校",IF($B3651=3,"特別支援学校",IF($B3651=6,"高等専門学校",IF($B3651=8,"高等学校卒業程度認定試験等","")))))</f>
        <v>特別支援学校</v>
      </c>
      <c r="D3651" s="7" t="s">
        <v>4570</v>
      </c>
      <c r="E3651" s="8" t="s">
        <v>4571</v>
      </c>
      <c r="F3651" s="4" t="str">
        <f>IFERROR(IF(VALUE(LEFT($E3651,5))&gt;50000,"",_xlfn.XLOOKUP(IF(VALUE(LEFT($E3651,2))&gt;9,VALUE(LEFT($E3651,2)),"0"&amp;VALUE(LEFT($E3651,2))),Sheet1!$E:$E,Sheet1!$F:$F)),"")</f>
        <v>滋賀県</v>
      </c>
      <c r="G3651" s="4" t="str">
        <f t="shared" ref="G3651:G3714" si="115">IF($A3651=1,"国立",IF($A3651=7,"私立",IF($A3651&lt;7,"公立","")))</f>
        <v>公立</v>
      </c>
      <c r="H3651" s="7" t="str">
        <f>IF($D3651="上記以外の高等学校等",_xlfn.XLOOKUP(IF(VALUE(LEFT($E3651,2))&gt;10,VALUE(LEFT($E3651,2)),"0"&amp;VALUE(LEFT($E3651,2))),Sheet1!$E:$E,Sheet1!$F:$F)&amp;"所在の"&amp;$D3651,IF(OR($B3651=1,$B3651=2),$D3651&amp;$C3651,IF($B3651=3,$D3651&amp;"学校",IF($B3651=6,_xlfn.TEXTBEFORE($D3651,"高専")&amp;$C3651,IF($B3651=8,$C3651&amp;"（"&amp;$D3651&amp;"）",IF($B3651=9,$D3651,""))))))</f>
        <v>八日市養護学校</v>
      </c>
    </row>
    <row r="3652" spans="1:8">
      <c r="A3652" s="4">
        <v>2</v>
      </c>
      <c r="B3652" s="7">
        <v>3</v>
      </c>
      <c r="C3652" s="7" t="str">
        <f t="shared" si="114"/>
        <v>特別支援学校</v>
      </c>
      <c r="D3652" s="7" t="s">
        <v>4568</v>
      </c>
      <c r="E3652" s="8" t="s">
        <v>4569</v>
      </c>
      <c r="F3652" s="4" t="str">
        <f>IFERROR(IF(VALUE(LEFT($E3652,5))&gt;50000,"",_xlfn.XLOOKUP(IF(VALUE(LEFT($E3652,2))&gt;9,VALUE(LEFT($E3652,2)),"0"&amp;VALUE(LEFT($E3652,2))),Sheet1!$E:$E,Sheet1!$F:$F)),"")</f>
        <v>滋賀県</v>
      </c>
      <c r="G3652" s="4" t="str">
        <f t="shared" si="115"/>
        <v>公立</v>
      </c>
      <c r="H3652" s="7" t="str">
        <f>IF($D3652="上記以外の高等学校等",_xlfn.XLOOKUP(IF(VALUE(LEFT($E3652,2))&gt;10,VALUE(LEFT($E3652,2)),"0"&amp;VALUE(LEFT($E3652,2))),Sheet1!$E:$E,Sheet1!$F:$F)&amp;"所在の"&amp;$D3652,IF(OR($B3652=1,$B3652=2),$D3652&amp;$C3652,IF($B3652=3,$D3652&amp;"学校",IF($B3652=6,_xlfn.TEXTBEFORE($D3652,"高専")&amp;$C3652,IF($B3652=8,$C3652&amp;"（"&amp;$D3652&amp;"）",IF($B3652=9,$D3652,""))))))</f>
        <v>長浜養護学校</v>
      </c>
    </row>
    <row r="3653" spans="1:8">
      <c r="A3653" s="4">
        <v>2</v>
      </c>
      <c r="B3653" s="7">
        <v>3</v>
      </c>
      <c r="C3653" s="7" t="str">
        <f t="shared" si="114"/>
        <v>特別支援学校</v>
      </c>
      <c r="D3653" s="7" t="s">
        <v>4566</v>
      </c>
      <c r="E3653" s="8" t="s">
        <v>4567</v>
      </c>
      <c r="F3653" s="4" t="str">
        <f>IFERROR(IF(VALUE(LEFT($E3653,5))&gt;50000,"",_xlfn.XLOOKUP(IF(VALUE(LEFT($E3653,2))&gt;9,VALUE(LEFT($E3653,2)),"0"&amp;VALUE(LEFT($E3653,2))),Sheet1!$E:$E,Sheet1!$F:$F)),"")</f>
        <v>滋賀県</v>
      </c>
      <c r="G3653" s="4" t="str">
        <f t="shared" si="115"/>
        <v>公立</v>
      </c>
      <c r="H3653" s="7" t="str">
        <f>IF($D3653="上記以外の高等学校等",_xlfn.XLOOKUP(IF(VALUE(LEFT($E3653,2))&gt;10,VALUE(LEFT($E3653,2)),"0"&amp;VALUE(LEFT($E3653,2))),Sheet1!$E:$E,Sheet1!$F:$F)&amp;"所在の"&amp;$D3653,IF(OR($B3653=1,$B3653=2),$D3653&amp;$C3653,IF($B3653=3,$D3653&amp;"学校",IF($B3653=6,_xlfn.TEXTBEFORE($D3653,"高専")&amp;$C3653,IF($B3653=8,$C3653&amp;"（"&amp;$D3653&amp;"）",IF($B3653=9,$D3653,""))))))</f>
        <v>鳥居本養護学校</v>
      </c>
    </row>
    <row r="3654" spans="1:8">
      <c r="A3654" s="4">
        <v>2</v>
      </c>
      <c r="B3654" s="7">
        <v>3</v>
      </c>
      <c r="C3654" s="7" t="str">
        <f t="shared" si="114"/>
        <v>特別支援学校</v>
      </c>
      <c r="D3654" s="7" t="s">
        <v>4564</v>
      </c>
      <c r="E3654" s="8" t="s">
        <v>4565</v>
      </c>
      <c r="F3654" s="4" t="str">
        <f>IFERROR(IF(VALUE(LEFT($E3654,5))&gt;50000,"",_xlfn.XLOOKUP(IF(VALUE(LEFT($E3654,2))&gt;9,VALUE(LEFT($E3654,2)),"0"&amp;VALUE(LEFT($E3654,2))),Sheet1!$E:$E,Sheet1!$F:$F)),"")</f>
        <v>滋賀県</v>
      </c>
      <c r="G3654" s="4" t="str">
        <f t="shared" si="115"/>
        <v>公立</v>
      </c>
      <c r="H3654" s="7" t="str">
        <f>IF($D3654="上記以外の高等学校等",_xlfn.XLOOKUP(IF(VALUE(LEFT($E3654,2))&gt;10,VALUE(LEFT($E3654,2)),"0"&amp;VALUE(LEFT($E3654,2))),Sheet1!$E:$E,Sheet1!$F:$F)&amp;"所在の"&amp;$D3654,IF(OR($B3654=1,$B3654=2),$D3654&amp;$C3654,IF($B3654=3,$D3654&amp;"学校",IF($B3654=6,_xlfn.TEXTBEFORE($D3654,"高専")&amp;$C3654,IF($B3654=8,$C3654&amp;"（"&amp;$D3654&amp;"）",IF($B3654=9,$D3654,""))))))</f>
        <v>三雲養護学校</v>
      </c>
    </row>
    <row r="3655" spans="1:8">
      <c r="A3655" s="4">
        <v>2</v>
      </c>
      <c r="B3655" s="7">
        <v>3</v>
      </c>
      <c r="C3655" s="7" t="str">
        <f t="shared" si="114"/>
        <v>特別支援学校</v>
      </c>
      <c r="D3655" s="7" t="s">
        <v>4562</v>
      </c>
      <c r="E3655" s="8" t="s">
        <v>4563</v>
      </c>
      <c r="F3655" s="4" t="str">
        <f>IFERROR(IF(VALUE(LEFT($E3655,5))&gt;50000,"",_xlfn.XLOOKUP(IF(VALUE(LEFT($E3655,2))&gt;9,VALUE(LEFT($E3655,2)),"0"&amp;VALUE(LEFT($E3655,2))),Sheet1!$E:$E,Sheet1!$F:$F)),"")</f>
        <v>滋賀県</v>
      </c>
      <c r="G3655" s="4" t="str">
        <f t="shared" si="115"/>
        <v>公立</v>
      </c>
      <c r="H3655" s="7" t="str">
        <f>IF($D3655="上記以外の高等学校等",_xlfn.XLOOKUP(IF(VALUE(LEFT($E3655,2))&gt;10,VALUE(LEFT($E3655,2)),"0"&amp;VALUE(LEFT($E3655,2))),Sheet1!$E:$E,Sheet1!$F:$F)&amp;"所在の"&amp;$D3655,IF(OR($B3655=1,$B3655=2),$D3655&amp;$C3655,IF($B3655=3,$D3655&amp;"学校",IF($B3655=6,_xlfn.TEXTBEFORE($D3655,"高専")&amp;$C3655,IF($B3655=8,$C3655&amp;"（"&amp;$D3655&amp;"）",IF($B3655=9,$D3655,""))))))</f>
        <v>北大津養護学校</v>
      </c>
    </row>
    <row r="3656" spans="1:8">
      <c r="A3656" s="4">
        <v>2</v>
      </c>
      <c r="B3656" s="7">
        <v>3</v>
      </c>
      <c r="C3656" s="7" t="str">
        <f t="shared" si="114"/>
        <v>特別支援学校</v>
      </c>
      <c r="D3656" s="7" t="s">
        <v>4560</v>
      </c>
      <c r="E3656" s="8" t="s">
        <v>4561</v>
      </c>
      <c r="F3656" s="4" t="str">
        <f>IFERROR(IF(VALUE(LEFT($E3656,5))&gt;50000,"",_xlfn.XLOOKUP(IF(VALUE(LEFT($E3656,2))&gt;9,VALUE(LEFT($E3656,2)),"0"&amp;VALUE(LEFT($E3656,2))),Sheet1!$E:$E,Sheet1!$F:$F)),"")</f>
        <v>滋賀県</v>
      </c>
      <c r="G3656" s="4" t="str">
        <f t="shared" si="115"/>
        <v>公立</v>
      </c>
      <c r="H3656" s="7" t="str">
        <f>IF($D3656="上記以外の高等学校等",_xlfn.XLOOKUP(IF(VALUE(LEFT($E3656,2))&gt;10,VALUE(LEFT($E3656,2)),"0"&amp;VALUE(LEFT($E3656,2))),Sheet1!$E:$E,Sheet1!$F:$F)&amp;"所在の"&amp;$D3656,IF(OR($B3656=1,$B3656=2),$D3656&amp;$C3656,IF($B3656=3,$D3656&amp;"学校",IF($B3656=6,_xlfn.TEXTBEFORE($D3656,"高専")&amp;$C3656,IF($B3656=8,$C3656&amp;"（"&amp;$D3656&amp;"）",IF($B3656=9,$D3656,""))))))</f>
        <v>草津養護学校</v>
      </c>
    </row>
    <row r="3657" spans="1:8">
      <c r="A3657" s="4">
        <v>2</v>
      </c>
      <c r="B3657" s="7">
        <v>3</v>
      </c>
      <c r="C3657" s="7" t="str">
        <f t="shared" si="114"/>
        <v>特別支援学校</v>
      </c>
      <c r="D3657" s="7" t="s">
        <v>4558</v>
      </c>
      <c r="E3657" s="8" t="s">
        <v>4559</v>
      </c>
      <c r="F3657" s="4" t="str">
        <f>IFERROR(IF(VALUE(LEFT($E3657,5))&gt;50000,"",_xlfn.XLOOKUP(IF(VALUE(LEFT($E3657,2))&gt;9,VALUE(LEFT($E3657,2)),"0"&amp;VALUE(LEFT($E3657,2))),Sheet1!$E:$E,Sheet1!$F:$F)),"")</f>
        <v>滋賀県</v>
      </c>
      <c r="G3657" s="4" t="str">
        <f t="shared" si="115"/>
        <v>公立</v>
      </c>
      <c r="H3657" s="7" t="str">
        <f>IF($D3657="上記以外の高等学校等",_xlfn.XLOOKUP(IF(VALUE(LEFT($E3657,2))&gt;10,VALUE(LEFT($E3657,2)),"0"&amp;VALUE(LEFT($E3657,2))),Sheet1!$E:$E,Sheet1!$F:$F)&amp;"所在の"&amp;$D3657,IF(OR($B3657=1,$B3657=2),$D3657&amp;$C3657,IF($B3657=3,$D3657&amp;"学校",IF($B3657=6,_xlfn.TEXTBEFORE($D3657,"高専")&amp;$C3657,IF($B3657=8,$C3657&amp;"（"&amp;$D3657&amp;"）",IF($B3657=9,$D3657,""))))))</f>
        <v>甲良養護学校</v>
      </c>
    </row>
    <row r="3658" spans="1:8">
      <c r="A3658" s="4">
        <v>7</v>
      </c>
      <c r="B3658" s="7">
        <v>1</v>
      </c>
      <c r="C3658" s="7" t="str">
        <f t="shared" si="114"/>
        <v>高等学校</v>
      </c>
      <c r="D3658" s="7" t="s">
        <v>4556</v>
      </c>
      <c r="E3658" s="8" t="s">
        <v>4557</v>
      </c>
      <c r="F3658" s="4" t="str">
        <f>IFERROR(IF(VALUE(LEFT($E3658,5))&gt;50000,"",_xlfn.XLOOKUP(IF(VALUE(LEFT($E3658,2))&gt;9,VALUE(LEFT($E3658,2)),"0"&amp;VALUE(LEFT($E3658,2))),Sheet1!$E:$E,Sheet1!$F:$F)),"")</f>
        <v>滋賀県</v>
      </c>
      <c r="G3658" s="4" t="str">
        <f t="shared" si="115"/>
        <v>私立</v>
      </c>
      <c r="H3658" s="7" t="str">
        <f>IF($D3658="上記以外の高等学校等",_xlfn.XLOOKUP(IF(VALUE(LEFT($E3658,2))&gt;10,VALUE(LEFT($E3658,2)),"0"&amp;VALUE(LEFT($E3658,2))),Sheet1!$E:$E,Sheet1!$F:$F)&amp;"所在の"&amp;$D3658,IF(OR($B3658=1,$B3658=2),$D3658&amp;$C3658,IF($B3658=3,$D3658&amp;"学校",IF($B3658=6,_xlfn.TEXTBEFORE($D3658,"高専")&amp;$C3658,IF($B3658=8,$C3658&amp;"（"&amp;$D3658&amp;"）",IF($B3658=9,$D3658,""))))))</f>
        <v>滋賀短期大学附属高等学校</v>
      </c>
    </row>
    <row r="3659" spans="1:8">
      <c r="A3659" s="4">
        <v>7</v>
      </c>
      <c r="B3659" s="7">
        <v>1</v>
      </c>
      <c r="C3659" s="7" t="str">
        <f t="shared" si="114"/>
        <v>高等学校</v>
      </c>
      <c r="D3659" s="7" t="s">
        <v>4554</v>
      </c>
      <c r="E3659" s="8" t="s">
        <v>4555</v>
      </c>
      <c r="F3659" s="4" t="str">
        <f>IFERROR(IF(VALUE(LEFT($E3659,5))&gt;50000,"",_xlfn.XLOOKUP(IF(VALUE(LEFT($E3659,2))&gt;9,VALUE(LEFT($E3659,2)),"0"&amp;VALUE(LEFT($E3659,2))),Sheet1!$E:$E,Sheet1!$F:$F)),"")</f>
        <v>滋賀県</v>
      </c>
      <c r="G3659" s="4" t="str">
        <f t="shared" si="115"/>
        <v>私立</v>
      </c>
      <c r="H3659" s="7" t="str">
        <f>IF($D3659="上記以外の高等学校等",_xlfn.XLOOKUP(IF(VALUE(LEFT($E3659,2))&gt;10,VALUE(LEFT($E3659,2)),"0"&amp;VALUE(LEFT($E3659,2))),Sheet1!$E:$E,Sheet1!$F:$F)&amp;"所在の"&amp;$D3659,IF(OR($B3659=1,$B3659=2),$D3659&amp;$C3659,IF($B3659=3,$D3659&amp;"学校",IF($B3659=6,_xlfn.TEXTBEFORE($D3659,"高専")&amp;$C3659,IF($B3659=8,$C3659&amp;"（"&amp;$D3659&amp;"）",IF($B3659=9,$D3659,""))))))</f>
        <v>比叡山高等学校</v>
      </c>
    </row>
    <row r="3660" spans="1:8">
      <c r="A3660" s="4">
        <v>7</v>
      </c>
      <c r="B3660" s="7">
        <v>1</v>
      </c>
      <c r="C3660" s="7" t="str">
        <f t="shared" si="114"/>
        <v>高等学校</v>
      </c>
      <c r="D3660" s="7" t="s">
        <v>4552</v>
      </c>
      <c r="E3660" s="8" t="s">
        <v>4553</v>
      </c>
      <c r="F3660" s="4" t="str">
        <f>IFERROR(IF(VALUE(LEFT($E3660,5))&gt;50000,"",_xlfn.XLOOKUP(IF(VALUE(LEFT($E3660,2))&gt;9,VALUE(LEFT($E3660,2)),"0"&amp;VALUE(LEFT($E3660,2))),Sheet1!$E:$E,Sheet1!$F:$F)),"")</f>
        <v>滋賀県</v>
      </c>
      <c r="G3660" s="4" t="str">
        <f t="shared" si="115"/>
        <v>私立</v>
      </c>
      <c r="H3660" s="7" t="str">
        <f>IF($D3660="上記以外の高等学校等",_xlfn.XLOOKUP(IF(VALUE(LEFT($E3660,2))&gt;10,VALUE(LEFT($E3660,2)),"0"&amp;VALUE(LEFT($E3660,2))),Sheet1!$E:$E,Sheet1!$F:$F)&amp;"所在の"&amp;$D3660,IF(OR($B3660=1,$B3660=2),$D3660&amp;$C3660,IF($B3660=3,$D3660&amp;"学校",IF($B3660=6,_xlfn.TEXTBEFORE($D3660,"高専")&amp;$C3660,IF($B3660=8,$C3660&amp;"（"&amp;$D3660&amp;"）",IF($B3660=9,$D3660,""))))))</f>
        <v>近江高等学校</v>
      </c>
    </row>
    <row r="3661" spans="1:8">
      <c r="A3661" s="4">
        <v>7</v>
      </c>
      <c r="B3661" s="7">
        <v>1</v>
      </c>
      <c r="C3661" s="7" t="str">
        <f t="shared" si="114"/>
        <v>高等学校</v>
      </c>
      <c r="D3661" s="7" t="s">
        <v>4550</v>
      </c>
      <c r="E3661" s="8" t="s">
        <v>4551</v>
      </c>
      <c r="F3661" s="4" t="str">
        <f>IFERROR(IF(VALUE(LEFT($E3661,5))&gt;50000,"",_xlfn.XLOOKUP(IF(VALUE(LEFT($E3661,2))&gt;9,VALUE(LEFT($E3661,2)),"0"&amp;VALUE(LEFT($E3661,2))),Sheet1!$E:$E,Sheet1!$F:$F)),"")</f>
        <v>滋賀県</v>
      </c>
      <c r="G3661" s="4" t="str">
        <f t="shared" si="115"/>
        <v>私立</v>
      </c>
      <c r="H3661" s="7" t="str">
        <f>IF($D3661="上記以外の高等学校等",_xlfn.XLOOKUP(IF(VALUE(LEFT($E3661,2))&gt;10,VALUE(LEFT($E3661,2)),"0"&amp;VALUE(LEFT($E3661,2))),Sheet1!$E:$E,Sheet1!$F:$F)&amp;"所在の"&amp;$D3661,IF(OR($B3661=1,$B3661=2),$D3661&amp;$C3661,IF($B3661=3,$D3661&amp;"学校",IF($B3661=6,_xlfn.TEXTBEFORE($D3661,"高専")&amp;$C3661,IF($B3661=8,$C3661&amp;"（"&amp;$D3661&amp;"）",IF($B3661=9,$D3661,""))))))</f>
        <v>近江兄弟社高等学校</v>
      </c>
    </row>
    <row r="3662" spans="1:8">
      <c r="A3662" s="4">
        <v>7</v>
      </c>
      <c r="B3662" s="7">
        <v>1</v>
      </c>
      <c r="C3662" s="7" t="str">
        <f t="shared" si="114"/>
        <v>高等学校</v>
      </c>
      <c r="D3662" s="7" t="s">
        <v>4548</v>
      </c>
      <c r="E3662" s="8" t="s">
        <v>4549</v>
      </c>
      <c r="F3662" s="4" t="str">
        <f>IFERROR(IF(VALUE(LEFT($E3662,5))&gt;50000,"",_xlfn.XLOOKUP(IF(VALUE(LEFT($E3662,2))&gt;9,VALUE(LEFT($E3662,2)),"0"&amp;VALUE(LEFT($E3662,2))),Sheet1!$E:$E,Sheet1!$F:$F)),"")</f>
        <v>滋賀県</v>
      </c>
      <c r="G3662" s="4" t="str">
        <f t="shared" si="115"/>
        <v>私立</v>
      </c>
      <c r="H3662" s="7" t="str">
        <f>IF($D3662="上記以外の高等学校等",_xlfn.XLOOKUP(IF(VALUE(LEFT($E3662,2))&gt;10,VALUE(LEFT($E3662,2)),"0"&amp;VALUE(LEFT($E3662,2))),Sheet1!$E:$E,Sheet1!$F:$F)&amp;"所在の"&amp;$D3662,IF(OR($B3662=1,$B3662=2),$D3662&amp;$C3662,IF($B3662=3,$D3662&amp;"学校",IF($B3662=6,_xlfn.TEXTBEFORE($D3662,"高専")&amp;$C3662,IF($B3662=8,$C3662&amp;"（"&amp;$D3662&amp;"）",IF($B3662=9,$D3662,""))))))</f>
        <v>綾羽高等学校</v>
      </c>
    </row>
    <row r="3663" spans="1:8">
      <c r="A3663" s="4">
        <v>7</v>
      </c>
      <c r="B3663" s="7">
        <v>1</v>
      </c>
      <c r="C3663" s="7" t="str">
        <f t="shared" si="114"/>
        <v>高等学校</v>
      </c>
      <c r="D3663" s="7" t="s">
        <v>4546</v>
      </c>
      <c r="E3663" s="8" t="s">
        <v>4547</v>
      </c>
      <c r="F3663" s="4" t="str">
        <f>IFERROR(IF(VALUE(LEFT($E3663,5))&gt;50000,"",_xlfn.XLOOKUP(IF(VALUE(LEFT($E3663,2))&gt;9,VALUE(LEFT($E3663,2)),"0"&amp;VALUE(LEFT($E3663,2))),Sheet1!$E:$E,Sheet1!$F:$F)),"")</f>
        <v>滋賀県</v>
      </c>
      <c r="G3663" s="4" t="str">
        <f t="shared" si="115"/>
        <v>私立</v>
      </c>
      <c r="H3663" s="7" t="str">
        <f>IF($D3663="上記以外の高等学校等",_xlfn.XLOOKUP(IF(VALUE(LEFT($E3663,2))&gt;10,VALUE(LEFT($E3663,2)),"0"&amp;VALUE(LEFT($E3663,2))),Sheet1!$E:$E,Sheet1!$F:$F)&amp;"所在の"&amp;$D3663,IF(OR($B3663=1,$B3663=2),$D3663&amp;$C3663,IF($B3663=3,$D3663&amp;"学校",IF($B3663=6,_xlfn.TEXTBEFORE($D3663,"高専")&amp;$C3663,IF($B3663=8,$C3663&amp;"（"&amp;$D3663&amp;"）",IF($B3663=9,$D3663,""))))))</f>
        <v>滋賀学園高等学校</v>
      </c>
    </row>
    <row r="3664" spans="1:8">
      <c r="A3664" s="4">
        <v>7</v>
      </c>
      <c r="B3664" s="7">
        <v>1</v>
      </c>
      <c r="C3664" s="7" t="str">
        <f t="shared" si="114"/>
        <v>高等学校</v>
      </c>
      <c r="D3664" s="7" t="s">
        <v>4544</v>
      </c>
      <c r="E3664" s="8" t="s">
        <v>4545</v>
      </c>
      <c r="F3664" s="4" t="str">
        <f>IFERROR(IF(VALUE(LEFT($E3664,5))&gt;50000,"",_xlfn.XLOOKUP(IF(VALUE(LEFT($E3664,2))&gt;9,VALUE(LEFT($E3664,2)),"0"&amp;VALUE(LEFT($E3664,2))),Sheet1!$E:$E,Sheet1!$F:$F)),"")</f>
        <v>滋賀県</v>
      </c>
      <c r="G3664" s="4" t="str">
        <f t="shared" si="115"/>
        <v>私立</v>
      </c>
      <c r="H3664" s="7" t="str">
        <f>IF($D3664="上記以外の高等学校等",_xlfn.XLOOKUP(IF(VALUE(LEFT($E3664,2))&gt;10,VALUE(LEFT($E3664,2)),"0"&amp;VALUE(LEFT($E3664,2))),Sheet1!$E:$E,Sheet1!$F:$F)&amp;"所在の"&amp;$D3664,IF(OR($B3664=1,$B3664=2),$D3664&amp;$C3664,IF($B3664=3,$D3664&amp;"学校",IF($B3664=6,_xlfn.TEXTBEFORE($D3664,"高専")&amp;$C3664,IF($B3664=8,$C3664&amp;"（"&amp;$D3664&amp;"）",IF($B3664=9,$D3664,""))))))</f>
        <v>光泉カトリック高等学校</v>
      </c>
    </row>
    <row r="3665" spans="1:8">
      <c r="A3665" s="4">
        <v>7</v>
      </c>
      <c r="B3665" s="7">
        <v>1</v>
      </c>
      <c r="C3665" s="7" t="str">
        <f t="shared" si="114"/>
        <v>高等学校</v>
      </c>
      <c r="D3665" s="7" t="s">
        <v>4542</v>
      </c>
      <c r="E3665" s="8" t="s">
        <v>4543</v>
      </c>
      <c r="F3665" s="4" t="str">
        <f>IFERROR(IF(VALUE(LEFT($E3665,5))&gt;50000,"",_xlfn.XLOOKUP(IF(VALUE(LEFT($E3665,2))&gt;9,VALUE(LEFT($E3665,2)),"0"&amp;VALUE(LEFT($E3665,2))),Sheet1!$E:$E,Sheet1!$F:$F)),"")</f>
        <v>滋賀県</v>
      </c>
      <c r="G3665" s="4" t="str">
        <f t="shared" si="115"/>
        <v>私立</v>
      </c>
      <c r="H3665" s="7" t="str">
        <f>IF($D3665="上記以外の高等学校等",_xlfn.XLOOKUP(IF(VALUE(LEFT($E3665,2))&gt;10,VALUE(LEFT($E3665,2)),"0"&amp;VALUE(LEFT($E3665,2))),Sheet1!$E:$E,Sheet1!$F:$F)&amp;"所在の"&amp;$D3665,IF(OR($B3665=1,$B3665=2),$D3665&amp;$C3665,IF($B3665=3,$D3665&amp;"学校",IF($B3665=6,_xlfn.TEXTBEFORE($D3665,"高専")&amp;$C3665,IF($B3665=8,$C3665&amp;"（"&amp;$D3665&amp;"）",IF($B3665=9,$D3665,""))))))</f>
        <v>司学館高等学校</v>
      </c>
    </row>
    <row r="3666" spans="1:8">
      <c r="A3666" s="4">
        <v>7</v>
      </c>
      <c r="B3666" s="7">
        <v>1</v>
      </c>
      <c r="C3666" s="7" t="str">
        <f t="shared" si="114"/>
        <v>高等学校</v>
      </c>
      <c r="D3666" s="7" t="s">
        <v>4540</v>
      </c>
      <c r="E3666" s="8" t="s">
        <v>4541</v>
      </c>
      <c r="F3666" s="4" t="str">
        <f>IFERROR(IF(VALUE(LEFT($E3666,5))&gt;50000,"",_xlfn.XLOOKUP(IF(VALUE(LEFT($E3666,2))&gt;9,VALUE(LEFT($E3666,2)),"0"&amp;VALUE(LEFT($E3666,2))),Sheet1!$E:$E,Sheet1!$F:$F)),"")</f>
        <v>滋賀県</v>
      </c>
      <c r="G3666" s="4" t="str">
        <f t="shared" si="115"/>
        <v>私立</v>
      </c>
      <c r="H3666" s="7" t="str">
        <f>IF($D3666="上記以外の高等学校等",_xlfn.XLOOKUP(IF(VALUE(LEFT($E3666,2))&gt;10,VALUE(LEFT($E3666,2)),"0"&amp;VALUE(LEFT($E3666,2))),Sheet1!$E:$E,Sheet1!$F:$F)&amp;"所在の"&amp;$D3666,IF(OR($B3666=1,$B3666=2),$D3666&amp;$C3666,IF($B3666=3,$D3666&amp;"学校",IF($B3666=6,_xlfn.TEXTBEFORE($D3666,"高専")&amp;$C3666,IF($B3666=8,$C3666&amp;"（"&amp;$D3666&amp;"）",IF($B3666=9,$D3666,""))))))</f>
        <v>彦根総合高等学校</v>
      </c>
    </row>
    <row r="3667" spans="1:8">
      <c r="A3667" s="4">
        <v>7</v>
      </c>
      <c r="B3667" s="7">
        <v>1</v>
      </c>
      <c r="C3667" s="7" t="str">
        <f t="shared" si="114"/>
        <v>高等学校</v>
      </c>
      <c r="D3667" s="7" t="s">
        <v>4538</v>
      </c>
      <c r="E3667" s="8" t="s">
        <v>4539</v>
      </c>
      <c r="F3667" s="4" t="str">
        <f>IFERROR(IF(VALUE(LEFT($E3667,5))&gt;50000,"",_xlfn.XLOOKUP(IF(VALUE(LEFT($E3667,2))&gt;9,VALUE(LEFT($E3667,2)),"0"&amp;VALUE(LEFT($E3667,2))),Sheet1!$E:$E,Sheet1!$F:$F)),"")</f>
        <v>滋賀県</v>
      </c>
      <c r="G3667" s="4" t="str">
        <f t="shared" si="115"/>
        <v>私立</v>
      </c>
      <c r="H3667" s="7" t="str">
        <f>IF($D3667="上記以外の高等学校等",_xlfn.XLOOKUP(IF(VALUE(LEFT($E3667,2))&gt;10,VALUE(LEFT($E3667,2)),"0"&amp;VALUE(LEFT($E3667,2))),Sheet1!$E:$E,Sheet1!$F:$F)&amp;"所在の"&amp;$D3667,IF(OR($B3667=1,$B3667=2),$D3667&amp;$C3667,IF($B3667=3,$D3667&amp;"学校",IF($B3667=6,_xlfn.TEXTBEFORE($D3667,"高専")&amp;$C3667,IF($B3667=8,$C3667&amp;"（"&amp;$D3667&amp;"）",IF($B3667=9,$D3667,""))))))</f>
        <v>ＥＣＣ学園高等学校</v>
      </c>
    </row>
    <row r="3668" spans="1:8">
      <c r="A3668" s="4">
        <v>7</v>
      </c>
      <c r="B3668" s="7">
        <v>2</v>
      </c>
      <c r="C3668" s="7" t="str">
        <f t="shared" si="114"/>
        <v>中等教育学校</v>
      </c>
      <c r="D3668" s="7" t="s">
        <v>4536</v>
      </c>
      <c r="E3668" s="8" t="s">
        <v>4537</v>
      </c>
      <c r="F3668" s="4" t="str">
        <f>IFERROR(IF(VALUE(LEFT($E3668,5))&gt;50000,"",_xlfn.XLOOKUP(IF(VALUE(LEFT($E3668,2))&gt;9,VALUE(LEFT($E3668,2)),"0"&amp;VALUE(LEFT($E3668,2))),Sheet1!$E:$E,Sheet1!$F:$F)),"")</f>
        <v>滋賀県</v>
      </c>
      <c r="G3668" s="4" t="str">
        <f t="shared" si="115"/>
        <v>私立</v>
      </c>
      <c r="H3668" s="7" t="str">
        <f>IF($D3668="上記以外の高等学校等",_xlfn.XLOOKUP(IF(VALUE(LEFT($E3668,2))&gt;10,VALUE(LEFT($E3668,2)),"0"&amp;VALUE(LEFT($E3668,2))),Sheet1!$E:$E,Sheet1!$F:$F)&amp;"所在の"&amp;$D3668,IF(OR($B3668=1,$B3668=2),$D3668&amp;$C3668,IF($B3668=3,$D3668&amp;"学校",IF($B3668=6,_xlfn.TEXTBEFORE($D3668,"高専")&amp;$C3668,IF($B3668=8,$C3668&amp;"（"&amp;$D3668&amp;"）",IF($B3668=9,$D3668,""))))))</f>
        <v>ＭＩＨＯ美学院中等教育学校</v>
      </c>
    </row>
    <row r="3669" spans="1:8">
      <c r="A3669" s="4">
        <v>7</v>
      </c>
      <c r="B3669" s="7">
        <v>1</v>
      </c>
      <c r="C3669" s="7" t="str">
        <f t="shared" si="114"/>
        <v>高等学校</v>
      </c>
      <c r="D3669" s="7" t="s">
        <v>4534</v>
      </c>
      <c r="E3669" s="8" t="s">
        <v>4535</v>
      </c>
      <c r="F3669" s="4" t="str">
        <f>IFERROR(IF(VALUE(LEFT($E3669,5))&gt;50000,"",_xlfn.XLOOKUP(IF(VALUE(LEFT($E3669,2))&gt;9,VALUE(LEFT($E3669,2)),"0"&amp;VALUE(LEFT($E3669,2))),Sheet1!$E:$E,Sheet1!$F:$F)),"")</f>
        <v>滋賀県</v>
      </c>
      <c r="G3669" s="4" t="str">
        <f t="shared" si="115"/>
        <v>私立</v>
      </c>
      <c r="H3669" s="7" t="str">
        <f>IF($D3669="上記以外の高等学校等",_xlfn.XLOOKUP(IF(VALUE(LEFT($E3669,2))&gt;10,VALUE(LEFT($E3669,2)),"0"&amp;VALUE(LEFT($E3669,2))),Sheet1!$E:$E,Sheet1!$F:$F)&amp;"所在の"&amp;$D3669,IF(OR($B3669=1,$B3669=2),$D3669&amp;$C3669,IF($B3669=3,$D3669&amp;"学校",IF($B3669=6,_xlfn.TEXTBEFORE($D3669,"高専")&amp;$C3669,IF($B3669=8,$C3669&amp;"（"&amp;$D3669&amp;"）",IF($B3669=9,$D3669,""))))))</f>
        <v>幸福の科学学園関西高等学校</v>
      </c>
    </row>
    <row r="3670" spans="1:8">
      <c r="A3670" s="4">
        <v>9</v>
      </c>
      <c r="B3670" s="7">
        <v>9</v>
      </c>
      <c r="C3670" s="7" t="str">
        <f t="shared" si="114"/>
        <v/>
      </c>
      <c r="D3670" s="7" t="s">
        <v>35</v>
      </c>
      <c r="E3670" s="8" t="s">
        <v>4533</v>
      </c>
      <c r="F3670" s="4" t="str">
        <f>IFERROR(IF(VALUE(LEFT($E3670,5))&gt;50000,"",_xlfn.XLOOKUP(IF(VALUE(LEFT($E3670,2))&gt;9,VALUE(LEFT($E3670,2)),"0"&amp;VALUE(LEFT($E3670,2))),Sheet1!$E:$E,Sheet1!$F:$F)),"")</f>
        <v>滋賀県</v>
      </c>
      <c r="G3670" s="4" t="str">
        <f t="shared" si="115"/>
        <v/>
      </c>
      <c r="H3670" s="7" t="str">
        <f>IF($D3670="上記以外の高等学校等",_xlfn.XLOOKUP(IF(VALUE(LEFT($E3670,2))&gt;10,VALUE(LEFT($E3670,2)),"0"&amp;VALUE(LEFT($E3670,2))),Sheet1!$E:$E,Sheet1!$F:$F)&amp;"所在の"&amp;$D3670,IF(OR($B3670=1,$B3670=2),$D3670&amp;$C3670,IF($B3670=3,$D3670&amp;"学校",IF($B3670=6,_xlfn.TEXTBEFORE($D3670,"高専")&amp;$C3670,IF($B3670=8,$C3670&amp;"（"&amp;$D3670&amp;"）",IF($B3670=9,$D3670,""))))))</f>
        <v>滋賀県所在の上記以外の高等学校等</v>
      </c>
    </row>
    <row r="3671" spans="1:8">
      <c r="A3671" s="4">
        <v>1</v>
      </c>
      <c r="B3671" s="7">
        <v>1</v>
      </c>
      <c r="C3671" s="7" t="str">
        <f t="shared" si="114"/>
        <v>高等学校</v>
      </c>
      <c r="D3671" s="7" t="s">
        <v>4531</v>
      </c>
      <c r="E3671" s="8" t="s">
        <v>4532</v>
      </c>
      <c r="F3671" s="4" t="str">
        <f>IFERROR(IF(VALUE(LEFT($E3671,5))&gt;50000,"",_xlfn.XLOOKUP(IF(VALUE(LEFT($E3671,2))&gt;9,VALUE(LEFT($E3671,2)),"0"&amp;VALUE(LEFT($E3671,2))),Sheet1!$E:$E,Sheet1!$F:$F)),"")</f>
        <v>京都府</v>
      </c>
      <c r="G3671" s="4" t="str">
        <f t="shared" si="115"/>
        <v>国立</v>
      </c>
      <c r="H3671" s="7" t="str">
        <f>IF($D3671="上記以外の高等学校等",_xlfn.XLOOKUP(IF(VALUE(LEFT($E3671,2))&gt;10,VALUE(LEFT($E3671,2)),"0"&amp;VALUE(LEFT($E3671,2))),Sheet1!$E:$E,Sheet1!$F:$F)&amp;"所在の"&amp;$D3671,IF(OR($B3671=1,$B3671=2),$D3671&amp;$C3671,IF($B3671=3,$D3671&amp;"学校",IF($B3671=6,_xlfn.TEXTBEFORE($D3671,"高専")&amp;$C3671,IF($B3671=8,$C3671&amp;"（"&amp;$D3671&amp;"）",IF($B3671=9,$D3671,""))))))</f>
        <v>京都教育大学附属高等学校</v>
      </c>
    </row>
    <row r="3672" spans="1:8">
      <c r="A3672" s="4">
        <v>1</v>
      </c>
      <c r="B3672" s="7">
        <v>3</v>
      </c>
      <c r="C3672" s="7" t="str">
        <f t="shared" si="114"/>
        <v>特別支援学校</v>
      </c>
      <c r="D3672" s="7" t="s">
        <v>4529</v>
      </c>
      <c r="E3672" s="8" t="s">
        <v>4530</v>
      </c>
      <c r="F3672" s="4" t="str">
        <f>IFERROR(IF(VALUE(LEFT($E3672,5))&gt;50000,"",_xlfn.XLOOKUP(IF(VALUE(LEFT($E3672,2))&gt;9,VALUE(LEFT($E3672,2)),"0"&amp;VALUE(LEFT($E3672,2))),Sheet1!$E:$E,Sheet1!$F:$F)),"")</f>
        <v>京都府</v>
      </c>
      <c r="G3672" s="4" t="str">
        <f t="shared" si="115"/>
        <v>国立</v>
      </c>
      <c r="H3672" s="7" t="str">
        <f>IF($D3672="上記以外の高等学校等",_xlfn.XLOOKUP(IF(VALUE(LEFT($E3672,2))&gt;10,VALUE(LEFT($E3672,2)),"0"&amp;VALUE(LEFT($E3672,2))),Sheet1!$E:$E,Sheet1!$F:$F)&amp;"所在の"&amp;$D3672,IF(OR($B3672=1,$B3672=2),$D3672&amp;$C3672,IF($B3672=3,$D3672&amp;"学校",IF($B3672=6,_xlfn.TEXTBEFORE($D3672,"高専")&amp;$C3672,IF($B3672=8,$C3672&amp;"（"&amp;$D3672&amp;"）",IF($B3672=9,$D3672,""))))))</f>
        <v>京都教育大学附属特別支援学校</v>
      </c>
    </row>
    <row r="3673" spans="1:8">
      <c r="A3673" s="4">
        <v>1</v>
      </c>
      <c r="B3673" s="7">
        <v>6</v>
      </c>
      <c r="C3673" s="7" t="str">
        <f t="shared" si="114"/>
        <v>高等専門学校</v>
      </c>
      <c r="D3673" s="7" t="s">
        <v>4527</v>
      </c>
      <c r="E3673" s="8" t="s">
        <v>4528</v>
      </c>
      <c r="F3673" s="4" t="str">
        <f>IFERROR(IF(VALUE(LEFT($E3673,5))&gt;50000,"",_xlfn.XLOOKUP(IF(VALUE(LEFT($E3673,2))&gt;9,VALUE(LEFT($E3673,2)),"0"&amp;VALUE(LEFT($E3673,2))),Sheet1!$E:$E,Sheet1!$F:$F)),"")</f>
        <v>京都府</v>
      </c>
      <c r="G3673" s="4" t="str">
        <f t="shared" si="115"/>
        <v>国立</v>
      </c>
      <c r="H3673" s="7" t="str">
        <f>IF($D3673="上記以外の高等学校等",_xlfn.XLOOKUP(IF(VALUE(LEFT($E3673,2))&gt;10,VALUE(LEFT($E3673,2)),"0"&amp;VALUE(LEFT($E3673,2))),Sheet1!$E:$E,Sheet1!$F:$F)&amp;"所在の"&amp;$D3673,IF(OR($B3673=1,$B3673=2),$D3673&amp;$C3673,IF($B3673=3,$D3673&amp;"学校",IF($B3673=6,_xlfn.TEXTBEFORE($D3673,"高専")&amp;$C3673,IF($B3673=8,$C3673&amp;"（"&amp;$D3673&amp;"）",IF($B3673=9,$D3673,""))))))</f>
        <v>舞鶴工業高等専門学校</v>
      </c>
    </row>
    <row r="3674" spans="1:8">
      <c r="A3674" s="4">
        <v>2</v>
      </c>
      <c r="B3674" s="7">
        <v>1</v>
      </c>
      <c r="C3674" s="7" t="str">
        <f t="shared" si="114"/>
        <v>高等学校</v>
      </c>
      <c r="D3674" s="7" t="s">
        <v>4525</v>
      </c>
      <c r="E3674" s="8" t="s">
        <v>4526</v>
      </c>
      <c r="F3674" s="4" t="str">
        <f>IFERROR(IF(VALUE(LEFT($E3674,5))&gt;50000,"",_xlfn.XLOOKUP(IF(VALUE(LEFT($E3674,2))&gt;9,VALUE(LEFT($E3674,2)),"0"&amp;VALUE(LEFT($E3674,2))),Sheet1!$E:$E,Sheet1!$F:$F)),"")</f>
        <v>京都府</v>
      </c>
      <c r="G3674" s="4" t="str">
        <f t="shared" si="115"/>
        <v>公立</v>
      </c>
      <c r="H3674" s="7" t="str">
        <f>IF($D3674="上記以外の高等学校等",_xlfn.XLOOKUP(IF(VALUE(LEFT($E3674,2))&gt;10,VALUE(LEFT($E3674,2)),"0"&amp;VALUE(LEFT($E3674,2))),Sheet1!$E:$E,Sheet1!$F:$F)&amp;"所在の"&amp;$D3674,IF(OR($B3674=1,$B3674=2),$D3674&amp;$C3674,IF($B3674=3,$D3674&amp;"学校",IF($B3674=6,_xlfn.TEXTBEFORE($D3674,"高専")&amp;$C3674,IF($B3674=8,$C3674&amp;"（"&amp;$D3674&amp;"）",IF($B3674=9,$D3674,""))))))</f>
        <v>山城高等学校</v>
      </c>
    </row>
    <row r="3675" spans="1:8">
      <c r="A3675" s="4">
        <v>2</v>
      </c>
      <c r="B3675" s="7">
        <v>1</v>
      </c>
      <c r="C3675" s="7" t="str">
        <f t="shared" si="114"/>
        <v>高等学校</v>
      </c>
      <c r="D3675" s="7" t="s">
        <v>4523</v>
      </c>
      <c r="E3675" s="8" t="s">
        <v>4524</v>
      </c>
      <c r="F3675" s="4" t="str">
        <f>IFERROR(IF(VALUE(LEFT($E3675,5))&gt;50000,"",_xlfn.XLOOKUP(IF(VALUE(LEFT($E3675,2))&gt;9,VALUE(LEFT($E3675,2)),"0"&amp;VALUE(LEFT($E3675,2))),Sheet1!$E:$E,Sheet1!$F:$F)),"")</f>
        <v>京都府</v>
      </c>
      <c r="G3675" s="4" t="str">
        <f t="shared" si="115"/>
        <v>公立</v>
      </c>
      <c r="H3675" s="7" t="str">
        <f>IF($D3675="上記以外の高等学校等",_xlfn.XLOOKUP(IF(VALUE(LEFT($E3675,2))&gt;10,VALUE(LEFT($E3675,2)),"0"&amp;VALUE(LEFT($E3675,2))),Sheet1!$E:$E,Sheet1!$F:$F)&amp;"所在の"&amp;$D3675,IF(OR($B3675=1,$B3675=2),$D3675&amp;$C3675,IF($B3675=3,$D3675&amp;"学校",IF($B3675=6,_xlfn.TEXTBEFORE($D3675,"高専")&amp;$C3675,IF($B3675=8,$C3675&amp;"（"&amp;$D3675&amp;"）",IF($B3675=9,$D3675,""))))))</f>
        <v>鴨沂高等学校</v>
      </c>
    </row>
    <row r="3676" spans="1:8">
      <c r="A3676" s="4">
        <v>2</v>
      </c>
      <c r="B3676" s="7">
        <v>1</v>
      </c>
      <c r="C3676" s="7" t="str">
        <f t="shared" si="114"/>
        <v>高等学校</v>
      </c>
      <c r="D3676" s="7" t="s">
        <v>4521</v>
      </c>
      <c r="E3676" s="8" t="s">
        <v>4522</v>
      </c>
      <c r="F3676" s="4" t="str">
        <f>IFERROR(IF(VALUE(LEFT($E3676,5))&gt;50000,"",_xlfn.XLOOKUP(IF(VALUE(LEFT($E3676,2))&gt;9,VALUE(LEFT($E3676,2)),"0"&amp;VALUE(LEFT($E3676,2))),Sheet1!$E:$E,Sheet1!$F:$F)),"")</f>
        <v>京都府</v>
      </c>
      <c r="G3676" s="4" t="str">
        <f t="shared" si="115"/>
        <v>公立</v>
      </c>
      <c r="H3676" s="7" t="str">
        <f>IF($D3676="上記以外の高等学校等",_xlfn.XLOOKUP(IF(VALUE(LEFT($E3676,2))&gt;10,VALUE(LEFT($E3676,2)),"0"&amp;VALUE(LEFT($E3676,2))),Sheet1!$E:$E,Sheet1!$F:$F)&amp;"所在の"&amp;$D3676,IF(OR($B3676=1,$B3676=2),$D3676&amp;$C3676,IF($B3676=3,$D3676&amp;"学校",IF($B3676=6,_xlfn.TEXTBEFORE($D3676,"高専")&amp;$C3676,IF($B3676=8,$C3676&amp;"（"&amp;$D3676&amp;"）",IF($B3676=9,$D3676,""))))))</f>
        <v>洛北高等学校</v>
      </c>
    </row>
    <row r="3677" spans="1:8">
      <c r="A3677" s="4">
        <v>2</v>
      </c>
      <c r="B3677" s="7">
        <v>1</v>
      </c>
      <c r="C3677" s="7" t="str">
        <f t="shared" si="114"/>
        <v>高等学校</v>
      </c>
      <c r="D3677" s="7" t="s">
        <v>4519</v>
      </c>
      <c r="E3677" s="8" t="s">
        <v>4520</v>
      </c>
      <c r="F3677" s="4" t="str">
        <f>IFERROR(IF(VALUE(LEFT($E3677,5))&gt;50000,"",_xlfn.XLOOKUP(IF(VALUE(LEFT($E3677,2))&gt;9,VALUE(LEFT($E3677,2)),"0"&amp;VALUE(LEFT($E3677,2))),Sheet1!$E:$E,Sheet1!$F:$F)),"")</f>
        <v>京都府</v>
      </c>
      <c r="G3677" s="4" t="str">
        <f t="shared" si="115"/>
        <v>公立</v>
      </c>
      <c r="H3677" s="7" t="str">
        <f>IF($D3677="上記以外の高等学校等",_xlfn.XLOOKUP(IF(VALUE(LEFT($E3677,2))&gt;10,VALUE(LEFT($E3677,2)),"0"&amp;VALUE(LEFT($E3677,2))),Sheet1!$E:$E,Sheet1!$F:$F)&amp;"所在の"&amp;$D3677,IF(OR($B3677=1,$B3677=2),$D3677&amp;$C3677,IF($B3677=3,$D3677&amp;"学校",IF($B3677=6,_xlfn.TEXTBEFORE($D3677,"高専")&amp;$C3677,IF($B3677=8,$C3677&amp;"（"&amp;$D3677&amp;"）",IF($B3677=9,$D3677,""))))))</f>
        <v>朱雀高等学校</v>
      </c>
    </row>
    <row r="3678" spans="1:8">
      <c r="A3678" s="4">
        <v>2</v>
      </c>
      <c r="B3678" s="7">
        <v>1</v>
      </c>
      <c r="C3678" s="7" t="str">
        <f t="shared" si="114"/>
        <v>高等学校</v>
      </c>
      <c r="D3678" s="7" t="s">
        <v>4517</v>
      </c>
      <c r="E3678" s="8" t="s">
        <v>4518</v>
      </c>
      <c r="F3678" s="4" t="str">
        <f>IFERROR(IF(VALUE(LEFT($E3678,5))&gt;50000,"",_xlfn.XLOOKUP(IF(VALUE(LEFT($E3678,2))&gt;9,VALUE(LEFT($E3678,2)),"0"&amp;VALUE(LEFT($E3678,2))),Sheet1!$E:$E,Sheet1!$F:$F)),"")</f>
        <v>京都府</v>
      </c>
      <c r="G3678" s="4" t="str">
        <f t="shared" si="115"/>
        <v>公立</v>
      </c>
      <c r="H3678" s="7" t="str">
        <f>IF($D3678="上記以外の高等学校等",_xlfn.XLOOKUP(IF(VALUE(LEFT($E3678,2))&gt;10,VALUE(LEFT($E3678,2)),"0"&amp;VALUE(LEFT($E3678,2))),Sheet1!$E:$E,Sheet1!$F:$F)&amp;"所在の"&amp;$D3678,IF(OR($B3678=1,$B3678=2),$D3678&amp;$C3678,IF($B3678=3,$D3678&amp;"学校",IF($B3678=6,_xlfn.TEXTBEFORE($D3678,"高専")&amp;$C3678,IF($B3678=8,$C3678&amp;"（"&amp;$D3678&amp;"）",IF($B3678=9,$D3678,""))))))</f>
        <v>洛東高等学校</v>
      </c>
    </row>
    <row r="3679" spans="1:8">
      <c r="A3679" s="4">
        <v>2</v>
      </c>
      <c r="B3679" s="7">
        <v>1</v>
      </c>
      <c r="C3679" s="7" t="str">
        <f t="shared" si="114"/>
        <v>高等学校</v>
      </c>
      <c r="D3679" s="7" t="s">
        <v>4515</v>
      </c>
      <c r="E3679" s="8" t="s">
        <v>4516</v>
      </c>
      <c r="F3679" s="4" t="str">
        <f>IFERROR(IF(VALUE(LEFT($E3679,5))&gt;50000,"",_xlfn.XLOOKUP(IF(VALUE(LEFT($E3679,2))&gt;9,VALUE(LEFT($E3679,2)),"0"&amp;VALUE(LEFT($E3679,2))),Sheet1!$E:$E,Sheet1!$F:$F)),"")</f>
        <v>京都府</v>
      </c>
      <c r="G3679" s="4" t="str">
        <f t="shared" si="115"/>
        <v>公立</v>
      </c>
      <c r="H3679" s="7" t="str">
        <f>IF($D3679="上記以外の高等学校等",_xlfn.XLOOKUP(IF(VALUE(LEFT($E3679,2))&gt;10,VALUE(LEFT($E3679,2)),"0"&amp;VALUE(LEFT($E3679,2))),Sheet1!$E:$E,Sheet1!$F:$F)&amp;"所在の"&amp;$D3679,IF(OR($B3679=1,$B3679=2),$D3679&amp;$C3679,IF($B3679=3,$D3679&amp;"学校",IF($B3679=6,_xlfn.TEXTBEFORE($D3679,"高専")&amp;$C3679,IF($B3679=8,$C3679&amp;"（"&amp;$D3679&amp;"）",IF($B3679=9,$D3679,""))))))</f>
        <v>嵯峨野高等学校</v>
      </c>
    </row>
    <row r="3680" spans="1:8">
      <c r="A3680" s="4">
        <v>2</v>
      </c>
      <c r="B3680" s="7">
        <v>1</v>
      </c>
      <c r="C3680" s="7" t="str">
        <f t="shared" si="114"/>
        <v>高等学校</v>
      </c>
      <c r="D3680" s="7" t="s">
        <v>4513</v>
      </c>
      <c r="E3680" s="8" t="s">
        <v>4514</v>
      </c>
      <c r="F3680" s="4" t="str">
        <f>IFERROR(IF(VALUE(LEFT($E3680,5))&gt;50000,"",_xlfn.XLOOKUP(IF(VALUE(LEFT($E3680,2))&gt;9,VALUE(LEFT($E3680,2)),"0"&amp;VALUE(LEFT($E3680,2))),Sheet1!$E:$E,Sheet1!$F:$F)),"")</f>
        <v>京都府</v>
      </c>
      <c r="G3680" s="4" t="str">
        <f t="shared" si="115"/>
        <v>公立</v>
      </c>
      <c r="H3680" s="7" t="str">
        <f>IF($D3680="上記以外の高等学校等",_xlfn.XLOOKUP(IF(VALUE(LEFT($E3680,2))&gt;10,VALUE(LEFT($E3680,2)),"0"&amp;VALUE(LEFT($E3680,2))),Sheet1!$E:$E,Sheet1!$F:$F)&amp;"所在の"&amp;$D3680,IF(OR($B3680=1,$B3680=2),$D3680&amp;$C3680,IF($B3680=3,$D3680&amp;"学校",IF($B3680=6,_xlfn.TEXTBEFORE($D3680,"高専")&amp;$C3680,IF($B3680=8,$C3680&amp;"（"&amp;$D3680&amp;"）",IF($B3680=9,$D3680,""))))))</f>
        <v>桂高等学校</v>
      </c>
    </row>
    <row r="3681" spans="1:8">
      <c r="A3681" s="4">
        <v>2</v>
      </c>
      <c r="B3681" s="7">
        <v>1</v>
      </c>
      <c r="C3681" s="7" t="str">
        <f t="shared" si="114"/>
        <v>高等学校</v>
      </c>
      <c r="D3681" s="7" t="s">
        <v>4511</v>
      </c>
      <c r="E3681" s="8" t="s">
        <v>4512</v>
      </c>
      <c r="F3681" s="4" t="str">
        <f>IFERROR(IF(VALUE(LEFT($E3681,5))&gt;50000,"",_xlfn.XLOOKUP(IF(VALUE(LEFT($E3681,2))&gt;9,VALUE(LEFT($E3681,2)),"0"&amp;VALUE(LEFT($E3681,2))),Sheet1!$E:$E,Sheet1!$F:$F)),"")</f>
        <v>京都府</v>
      </c>
      <c r="G3681" s="4" t="str">
        <f t="shared" si="115"/>
        <v>公立</v>
      </c>
      <c r="H3681" s="7" t="str">
        <f>IF($D3681="上記以外の高等学校等",_xlfn.XLOOKUP(IF(VALUE(LEFT($E3681,2))&gt;10,VALUE(LEFT($E3681,2)),"0"&amp;VALUE(LEFT($E3681,2))),Sheet1!$E:$E,Sheet1!$F:$F)&amp;"所在の"&amp;$D3681,IF(OR($B3681=1,$B3681=2),$D3681&amp;$C3681,IF($B3681=3,$D3681&amp;"学校",IF($B3681=6,_xlfn.TEXTBEFORE($D3681,"高専")&amp;$C3681,IF($B3681=8,$C3681&amp;"（"&amp;$D3681&amp;"）",IF($B3681=9,$D3681,""))))))</f>
        <v>北嵯峨高等学校</v>
      </c>
    </row>
    <row r="3682" spans="1:8">
      <c r="A3682" s="4">
        <v>2</v>
      </c>
      <c r="B3682" s="7">
        <v>1</v>
      </c>
      <c r="C3682" s="7" t="str">
        <f t="shared" si="114"/>
        <v>高等学校</v>
      </c>
      <c r="D3682" s="7" t="s">
        <v>4509</v>
      </c>
      <c r="E3682" s="8" t="s">
        <v>4510</v>
      </c>
      <c r="F3682" s="4" t="str">
        <f>IFERROR(IF(VALUE(LEFT($E3682,5))&gt;50000,"",_xlfn.XLOOKUP(IF(VALUE(LEFT($E3682,2))&gt;9,VALUE(LEFT($E3682,2)),"0"&amp;VALUE(LEFT($E3682,2))),Sheet1!$E:$E,Sheet1!$F:$F)),"")</f>
        <v>京都府</v>
      </c>
      <c r="G3682" s="4" t="str">
        <f t="shared" si="115"/>
        <v>公立</v>
      </c>
      <c r="H3682" s="7" t="str">
        <f>IF($D3682="上記以外の高等学校等",_xlfn.XLOOKUP(IF(VALUE(LEFT($E3682,2))&gt;10,VALUE(LEFT($E3682,2)),"0"&amp;VALUE(LEFT($E3682,2))),Sheet1!$E:$E,Sheet1!$F:$F)&amp;"所在の"&amp;$D3682,IF(OR($B3682=1,$B3682=2),$D3682&amp;$C3682,IF($B3682=3,$D3682&amp;"学校",IF($B3682=6,_xlfn.TEXTBEFORE($D3682,"高専")&amp;$C3682,IF($B3682=8,$C3682&amp;"（"&amp;$D3682&amp;"）",IF($B3682=9,$D3682,""))))))</f>
        <v>桃山高等学校</v>
      </c>
    </row>
    <row r="3683" spans="1:8">
      <c r="A3683" s="4">
        <v>2</v>
      </c>
      <c r="B3683" s="7">
        <v>1</v>
      </c>
      <c r="C3683" s="7" t="str">
        <f t="shared" si="114"/>
        <v>高等学校</v>
      </c>
      <c r="D3683" s="7" t="s">
        <v>4507</v>
      </c>
      <c r="E3683" s="8" t="s">
        <v>4508</v>
      </c>
      <c r="F3683" s="4" t="str">
        <f>IFERROR(IF(VALUE(LEFT($E3683,5))&gt;50000,"",_xlfn.XLOOKUP(IF(VALUE(LEFT($E3683,2))&gt;9,VALUE(LEFT($E3683,2)),"0"&amp;VALUE(LEFT($E3683,2))),Sheet1!$E:$E,Sheet1!$F:$F)),"")</f>
        <v>京都府</v>
      </c>
      <c r="G3683" s="4" t="str">
        <f t="shared" si="115"/>
        <v>公立</v>
      </c>
      <c r="H3683" s="7" t="str">
        <f>IF($D3683="上記以外の高等学校等",_xlfn.XLOOKUP(IF(VALUE(LEFT($E3683,2))&gt;10,VALUE(LEFT($E3683,2)),"0"&amp;VALUE(LEFT($E3683,2))),Sheet1!$E:$E,Sheet1!$F:$F)&amp;"所在の"&amp;$D3683,IF(OR($B3683=1,$B3683=2),$D3683&amp;$C3683,IF($B3683=3,$D3683&amp;"学校",IF($B3683=6,_xlfn.TEXTBEFORE($D3683,"高専")&amp;$C3683,IF($B3683=8,$C3683&amp;"（"&amp;$D3683&amp;"）",IF($B3683=9,$D3683,""))))))</f>
        <v>乙訓高等学校</v>
      </c>
    </row>
    <row r="3684" spans="1:8">
      <c r="A3684" s="4">
        <v>2</v>
      </c>
      <c r="B3684" s="7">
        <v>1</v>
      </c>
      <c r="C3684" s="7" t="str">
        <f t="shared" si="114"/>
        <v>高等学校</v>
      </c>
      <c r="D3684" s="7" t="s">
        <v>109</v>
      </c>
      <c r="E3684" s="8" t="s">
        <v>4506</v>
      </c>
      <c r="F3684" s="4" t="str">
        <f>IFERROR(IF(VALUE(LEFT($E3684,5))&gt;50000,"",_xlfn.XLOOKUP(IF(VALUE(LEFT($E3684,2))&gt;9,VALUE(LEFT($E3684,2)),"0"&amp;VALUE(LEFT($E3684,2))),Sheet1!$E:$E,Sheet1!$F:$F)),"")</f>
        <v>京都府</v>
      </c>
      <c r="G3684" s="4" t="str">
        <f t="shared" si="115"/>
        <v>公立</v>
      </c>
      <c r="H3684" s="7" t="str">
        <f>IF($D3684="上記以外の高等学校等",_xlfn.XLOOKUP(IF(VALUE(LEFT($E3684,2))&gt;10,VALUE(LEFT($E3684,2)),"0"&amp;VALUE(LEFT($E3684,2))),Sheet1!$E:$E,Sheet1!$F:$F)&amp;"所在の"&amp;$D3684,IF(OR($B3684=1,$B3684=2),$D3684&amp;$C3684,IF($B3684=3,$D3684&amp;"学校",IF($B3684=6,_xlfn.TEXTBEFORE($D3684,"高専")&amp;$C3684,IF($B3684=8,$C3684&amp;"（"&amp;$D3684&amp;"）",IF($B3684=9,$D3684,""))))))</f>
        <v>向陽高等学校</v>
      </c>
    </row>
    <row r="3685" spans="1:8">
      <c r="A3685" s="4">
        <v>2</v>
      </c>
      <c r="B3685" s="7">
        <v>1</v>
      </c>
      <c r="C3685" s="7" t="str">
        <f t="shared" si="114"/>
        <v>高等学校</v>
      </c>
      <c r="D3685" s="7" t="s">
        <v>4504</v>
      </c>
      <c r="E3685" s="8" t="s">
        <v>4505</v>
      </c>
      <c r="F3685" s="4" t="str">
        <f>IFERROR(IF(VALUE(LEFT($E3685,5))&gt;50000,"",_xlfn.XLOOKUP(IF(VALUE(LEFT($E3685,2))&gt;9,VALUE(LEFT($E3685,2)),"0"&amp;VALUE(LEFT($E3685,2))),Sheet1!$E:$E,Sheet1!$F:$F)),"")</f>
        <v>京都府</v>
      </c>
      <c r="G3685" s="4" t="str">
        <f t="shared" si="115"/>
        <v>公立</v>
      </c>
      <c r="H3685" s="7" t="str">
        <f>IF($D3685="上記以外の高等学校等",_xlfn.XLOOKUP(IF(VALUE(LEFT($E3685,2))&gt;10,VALUE(LEFT($E3685,2)),"0"&amp;VALUE(LEFT($E3685,2))),Sheet1!$E:$E,Sheet1!$F:$F)&amp;"所在の"&amp;$D3685,IF(OR($B3685=1,$B3685=2),$D3685&amp;$C3685,IF($B3685=3,$D3685&amp;"学校",IF($B3685=6,_xlfn.TEXTBEFORE($D3685,"高専")&amp;$C3685,IF($B3685=8,$C3685&amp;"（"&amp;$D3685&amp;"）",IF($B3685=9,$D3685,""))))))</f>
        <v>東宇治高等学校</v>
      </c>
    </row>
    <row r="3686" spans="1:8">
      <c r="A3686" s="4">
        <v>2</v>
      </c>
      <c r="B3686" s="7">
        <v>1</v>
      </c>
      <c r="C3686" s="7" t="str">
        <f t="shared" si="114"/>
        <v>高等学校</v>
      </c>
      <c r="D3686" s="7" t="s">
        <v>4502</v>
      </c>
      <c r="E3686" s="8" t="s">
        <v>4503</v>
      </c>
      <c r="F3686" s="4" t="str">
        <f>IFERROR(IF(VALUE(LEFT($E3686,5))&gt;50000,"",_xlfn.XLOOKUP(IF(VALUE(LEFT($E3686,2))&gt;9,VALUE(LEFT($E3686,2)),"0"&amp;VALUE(LEFT($E3686,2))),Sheet1!$E:$E,Sheet1!$F:$F)),"")</f>
        <v>京都府</v>
      </c>
      <c r="G3686" s="4" t="str">
        <f t="shared" si="115"/>
        <v>公立</v>
      </c>
      <c r="H3686" s="7" t="str">
        <f>IF($D3686="上記以外の高等学校等",_xlfn.XLOOKUP(IF(VALUE(LEFT($E3686,2))&gt;10,VALUE(LEFT($E3686,2)),"0"&amp;VALUE(LEFT($E3686,2))),Sheet1!$E:$E,Sheet1!$F:$F)&amp;"所在の"&amp;$D3686,IF(OR($B3686=1,$B3686=2),$D3686&amp;$C3686,IF($B3686=3,$D3686&amp;"学校",IF($B3686=6,_xlfn.TEXTBEFORE($D3686,"高専")&amp;$C3686,IF($B3686=8,$C3686&amp;"（"&amp;$D3686&amp;"）",IF($B3686=9,$D3686,""))))))</f>
        <v>城陽高等学校</v>
      </c>
    </row>
    <row r="3687" spans="1:8">
      <c r="A3687" s="4">
        <v>2</v>
      </c>
      <c r="B3687" s="7">
        <v>1</v>
      </c>
      <c r="C3687" s="7" t="str">
        <f t="shared" si="114"/>
        <v>高等学校</v>
      </c>
      <c r="D3687" s="7" t="s">
        <v>3013</v>
      </c>
      <c r="E3687" s="8" t="s">
        <v>4501</v>
      </c>
      <c r="F3687" s="4" t="str">
        <f>IFERROR(IF(VALUE(LEFT($E3687,5))&gt;50000,"",_xlfn.XLOOKUP(IF(VALUE(LEFT($E3687,2))&gt;9,VALUE(LEFT($E3687,2)),"0"&amp;VALUE(LEFT($E3687,2))),Sheet1!$E:$E,Sheet1!$F:$F)),"")</f>
        <v>京都府</v>
      </c>
      <c r="G3687" s="4" t="str">
        <f t="shared" si="115"/>
        <v>公立</v>
      </c>
      <c r="H3687" s="7" t="str">
        <f>IF($D3687="上記以外の高等学校等",_xlfn.XLOOKUP(IF(VALUE(LEFT($E3687,2))&gt;10,VALUE(LEFT($E3687,2)),"0"&amp;VALUE(LEFT($E3687,2))),Sheet1!$E:$E,Sheet1!$F:$F)&amp;"所在の"&amp;$D3687,IF(OR($B3687=1,$B3687=2),$D3687&amp;$C3687,IF($B3687=3,$D3687&amp;"学校",IF($B3687=6,_xlfn.TEXTBEFORE($D3687,"高専")&amp;$C3687,IF($B3687=8,$C3687&amp;"（"&amp;$D3687&amp;"）",IF($B3687=9,$D3687,""))))))</f>
        <v>田辺高等学校</v>
      </c>
    </row>
    <row r="3688" spans="1:8">
      <c r="A3688" s="4">
        <v>2</v>
      </c>
      <c r="B3688" s="7">
        <v>1</v>
      </c>
      <c r="C3688" s="7" t="str">
        <f t="shared" si="114"/>
        <v>高等学校</v>
      </c>
      <c r="D3688" s="7" t="s">
        <v>4499</v>
      </c>
      <c r="E3688" s="8" t="s">
        <v>4500</v>
      </c>
      <c r="F3688" s="4" t="str">
        <f>IFERROR(IF(VALUE(LEFT($E3688,5))&gt;50000,"",_xlfn.XLOOKUP(IF(VALUE(LEFT($E3688,2))&gt;9,VALUE(LEFT($E3688,2)),"0"&amp;VALUE(LEFT($E3688,2))),Sheet1!$E:$E,Sheet1!$F:$F)),"")</f>
        <v>京都府</v>
      </c>
      <c r="G3688" s="4" t="str">
        <f t="shared" si="115"/>
        <v>公立</v>
      </c>
      <c r="H3688" s="7" t="str">
        <f>IF($D3688="上記以外の高等学校等",_xlfn.XLOOKUP(IF(VALUE(LEFT($E3688,2))&gt;10,VALUE(LEFT($E3688,2)),"0"&amp;VALUE(LEFT($E3688,2))),Sheet1!$E:$E,Sheet1!$F:$F)&amp;"所在の"&amp;$D3688,IF(OR($B3688=1,$B3688=2),$D3688&amp;$C3688,IF($B3688=3,$D3688&amp;"学校",IF($B3688=6,_xlfn.TEXTBEFORE($D3688,"高専")&amp;$C3688,IF($B3688=8,$C3688&amp;"（"&amp;$D3688&amp;"）",IF($B3688=9,$D3688,""))))))</f>
        <v>木津高等学校</v>
      </c>
    </row>
    <row r="3689" spans="1:8">
      <c r="A3689" s="4">
        <v>2</v>
      </c>
      <c r="B3689" s="7">
        <v>1</v>
      </c>
      <c r="C3689" s="7" t="str">
        <f t="shared" si="114"/>
        <v>高等学校</v>
      </c>
      <c r="D3689" s="7" t="s">
        <v>4497</v>
      </c>
      <c r="E3689" s="8" t="s">
        <v>4498</v>
      </c>
      <c r="F3689" s="4" t="str">
        <f>IFERROR(IF(VALUE(LEFT($E3689,5))&gt;50000,"",_xlfn.XLOOKUP(IF(VALUE(LEFT($E3689,2))&gt;9,VALUE(LEFT($E3689,2)),"0"&amp;VALUE(LEFT($E3689,2))),Sheet1!$E:$E,Sheet1!$F:$F)),"")</f>
        <v>京都府</v>
      </c>
      <c r="G3689" s="4" t="str">
        <f t="shared" si="115"/>
        <v>公立</v>
      </c>
      <c r="H3689" s="7" t="str">
        <f>IF($D3689="上記以外の高等学校等",_xlfn.XLOOKUP(IF(VALUE(LEFT($E3689,2))&gt;10,VALUE(LEFT($E3689,2)),"0"&amp;VALUE(LEFT($E3689,2))),Sheet1!$E:$E,Sheet1!$F:$F)&amp;"所在の"&amp;$D3689,IF(OR($B3689=1,$B3689=2),$D3689&amp;$C3689,IF($B3689=3,$D3689&amp;"学校",IF($B3689=6,_xlfn.TEXTBEFORE($D3689,"高専")&amp;$C3689,IF($B3689=8,$C3689&amp;"（"&amp;$D3689&amp;"）",IF($B3689=9,$D3689,""))))))</f>
        <v>北桑田高等学校</v>
      </c>
    </row>
    <row r="3690" spans="1:8">
      <c r="A3690" s="4">
        <v>2</v>
      </c>
      <c r="B3690" s="7">
        <v>1</v>
      </c>
      <c r="C3690" s="7" t="str">
        <f t="shared" si="114"/>
        <v>高等学校</v>
      </c>
      <c r="D3690" s="7" t="s">
        <v>4495</v>
      </c>
      <c r="E3690" s="8" t="s">
        <v>4496</v>
      </c>
      <c r="F3690" s="4" t="str">
        <f>IFERROR(IF(VALUE(LEFT($E3690,5))&gt;50000,"",_xlfn.XLOOKUP(IF(VALUE(LEFT($E3690,2))&gt;9,VALUE(LEFT($E3690,2)),"0"&amp;VALUE(LEFT($E3690,2))),Sheet1!$E:$E,Sheet1!$F:$F)),"")</f>
        <v>京都府</v>
      </c>
      <c r="G3690" s="4" t="str">
        <f t="shared" si="115"/>
        <v>公立</v>
      </c>
      <c r="H3690" s="7" t="str">
        <f>IF($D3690="上記以外の高等学校等",_xlfn.XLOOKUP(IF(VALUE(LEFT($E3690,2))&gt;10,VALUE(LEFT($E3690,2)),"0"&amp;VALUE(LEFT($E3690,2))),Sheet1!$E:$E,Sheet1!$F:$F)&amp;"所在の"&amp;$D3690,IF(OR($B3690=1,$B3690=2),$D3690&amp;$C3690,IF($B3690=3,$D3690&amp;"学校",IF($B3690=6,_xlfn.TEXTBEFORE($D3690,"高専")&amp;$C3690,IF($B3690=8,$C3690&amp;"（"&amp;$D3690&amp;"）",IF($B3690=9,$D3690,""))))))</f>
        <v>亀岡高等学校</v>
      </c>
    </row>
    <row r="3691" spans="1:8">
      <c r="A3691" s="4">
        <v>2</v>
      </c>
      <c r="B3691" s="7">
        <v>1</v>
      </c>
      <c r="C3691" s="7" t="str">
        <f t="shared" si="114"/>
        <v>高等学校</v>
      </c>
      <c r="D3691" s="7" t="s">
        <v>4493</v>
      </c>
      <c r="E3691" s="8" t="s">
        <v>4494</v>
      </c>
      <c r="F3691" s="4" t="str">
        <f>IFERROR(IF(VALUE(LEFT($E3691,5))&gt;50000,"",_xlfn.XLOOKUP(IF(VALUE(LEFT($E3691,2))&gt;9,VALUE(LEFT($E3691,2)),"0"&amp;VALUE(LEFT($E3691,2))),Sheet1!$E:$E,Sheet1!$F:$F)),"")</f>
        <v>京都府</v>
      </c>
      <c r="G3691" s="4" t="str">
        <f t="shared" si="115"/>
        <v>公立</v>
      </c>
      <c r="H3691" s="7" t="str">
        <f>IF($D3691="上記以外の高等学校等",_xlfn.XLOOKUP(IF(VALUE(LEFT($E3691,2))&gt;10,VALUE(LEFT($E3691,2)),"0"&amp;VALUE(LEFT($E3691,2))),Sheet1!$E:$E,Sheet1!$F:$F)&amp;"所在の"&amp;$D3691,IF(OR($B3691=1,$B3691=2),$D3691&amp;$C3691,IF($B3691=3,$D3691&amp;"学校",IF($B3691=6,_xlfn.TEXTBEFORE($D3691,"高専")&amp;$C3691,IF($B3691=8,$C3691&amp;"（"&amp;$D3691&amp;"）",IF($B3691=9,$D3691,""))))))</f>
        <v>園部高等学校</v>
      </c>
    </row>
    <row r="3692" spans="1:8">
      <c r="A3692" s="4">
        <v>2</v>
      </c>
      <c r="B3692" s="7">
        <v>1</v>
      </c>
      <c r="C3692" s="7" t="str">
        <f t="shared" si="114"/>
        <v>高等学校</v>
      </c>
      <c r="D3692" s="7" t="s">
        <v>4491</v>
      </c>
      <c r="E3692" s="8" t="s">
        <v>4492</v>
      </c>
      <c r="F3692" s="4" t="str">
        <f>IFERROR(IF(VALUE(LEFT($E3692,5))&gt;50000,"",_xlfn.XLOOKUP(IF(VALUE(LEFT($E3692,2))&gt;9,VALUE(LEFT($E3692,2)),"0"&amp;VALUE(LEFT($E3692,2))),Sheet1!$E:$E,Sheet1!$F:$F)),"")</f>
        <v>京都府</v>
      </c>
      <c r="G3692" s="4" t="str">
        <f t="shared" si="115"/>
        <v>公立</v>
      </c>
      <c r="H3692" s="7" t="str">
        <f>IF($D3692="上記以外の高等学校等",_xlfn.XLOOKUP(IF(VALUE(LEFT($E3692,2))&gt;10,VALUE(LEFT($E3692,2)),"0"&amp;VALUE(LEFT($E3692,2))),Sheet1!$E:$E,Sheet1!$F:$F)&amp;"所在の"&amp;$D3692,IF(OR($B3692=1,$B3692=2),$D3692&amp;$C3692,IF($B3692=3,$D3692&amp;"学校",IF($B3692=6,_xlfn.TEXTBEFORE($D3692,"高専")&amp;$C3692,IF($B3692=8,$C3692&amp;"（"&amp;$D3692&amp;"）",IF($B3692=9,$D3692,""))))))</f>
        <v>須知高等学校</v>
      </c>
    </row>
    <row r="3693" spans="1:8">
      <c r="A3693" s="4">
        <v>2</v>
      </c>
      <c r="B3693" s="7">
        <v>1</v>
      </c>
      <c r="C3693" s="7" t="str">
        <f t="shared" si="114"/>
        <v>高等学校</v>
      </c>
      <c r="D3693" s="7" t="s">
        <v>4489</v>
      </c>
      <c r="E3693" s="8" t="s">
        <v>4490</v>
      </c>
      <c r="F3693" s="4" t="str">
        <f>IFERROR(IF(VALUE(LEFT($E3693,5))&gt;50000,"",_xlfn.XLOOKUP(IF(VALUE(LEFT($E3693,2))&gt;9,VALUE(LEFT($E3693,2)),"0"&amp;VALUE(LEFT($E3693,2))),Sheet1!$E:$E,Sheet1!$F:$F)),"")</f>
        <v>京都府</v>
      </c>
      <c r="G3693" s="4" t="str">
        <f t="shared" si="115"/>
        <v>公立</v>
      </c>
      <c r="H3693" s="7" t="str">
        <f>IF($D3693="上記以外の高等学校等",_xlfn.XLOOKUP(IF(VALUE(LEFT($E3693,2))&gt;10,VALUE(LEFT($E3693,2)),"0"&amp;VALUE(LEFT($E3693,2))),Sheet1!$E:$E,Sheet1!$F:$F)&amp;"所在の"&amp;$D3693,IF(OR($B3693=1,$B3693=2),$D3693&amp;$C3693,IF($B3693=3,$D3693&amp;"学校",IF($B3693=6,_xlfn.TEXTBEFORE($D3693,"高専")&amp;$C3693,IF($B3693=8,$C3693&amp;"（"&amp;$D3693&amp;"）",IF($B3693=9,$D3693,""))))))</f>
        <v>綾部高等学校</v>
      </c>
    </row>
    <row r="3694" spans="1:8">
      <c r="A3694" s="4">
        <v>2</v>
      </c>
      <c r="B3694" s="7">
        <v>1</v>
      </c>
      <c r="C3694" s="7" t="str">
        <f t="shared" si="114"/>
        <v>高等学校</v>
      </c>
      <c r="D3694" s="7" t="s">
        <v>4487</v>
      </c>
      <c r="E3694" s="8" t="s">
        <v>4488</v>
      </c>
      <c r="F3694" s="4" t="str">
        <f>IFERROR(IF(VALUE(LEFT($E3694,5))&gt;50000,"",_xlfn.XLOOKUP(IF(VALUE(LEFT($E3694,2))&gt;9,VALUE(LEFT($E3694,2)),"0"&amp;VALUE(LEFT($E3694,2))),Sheet1!$E:$E,Sheet1!$F:$F)),"")</f>
        <v>京都府</v>
      </c>
      <c r="G3694" s="4" t="str">
        <f t="shared" si="115"/>
        <v>公立</v>
      </c>
      <c r="H3694" s="7" t="str">
        <f>IF($D3694="上記以外の高等学校等",_xlfn.XLOOKUP(IF(VALUE(LEFT($E3694,2))&gt;10,VALUE(LEFT($E3694,2)),"0"&amp;VALUE(LEFT($E3694,2))),Sheet1!$E:$E,Sheet1!$F:$F)&amp;"所在の"&amp;$D3694,IF(OR($B3694=1,$B3694=2),$D3694&amp;$C3694,IF($B3694=3,$D3694&amp;"学校",IF($B3694=6,_xlfn.TEXTBEFORE($D3694,"高専")&amp;$C3694,IF($B3694=8,$C3694&amp;"（"&amp;$D3694&amp;"）",IF($B3694=9,$D3694,""))))))</f>
        <v>福知山高等学校</v>
      </c>
    </row>
    <row r="3695" spans="1:8">
      <c r="A3695" s="4">
        <v>2</v>
      </c>
      <c r="B3695" s="7">
        <v>1</v>
      </c>
      <c r="C3695" s="7" t="str">
        <f t="shared" si="114"/>
        <v>高等学校</v>
      </c>
      <c r="D3695" s="7" t="s">
        <v>4485</v>
      </c>
      <c r="E3695" s="8" t="s">
        <v>4486</v>
      </c>
      <c r="F3695" s="4" t="str">
        <f>IFERROR(IF(VALUE(LEFT($E3695,5))&gt;50000,"",_xlfn.XLOOKUP(IF(VALUE(LEFT($E3695,2))&gt;9,VALUE(LEFT($E3695,2)),"0"&amp;VALUE(LEFT($E3695,2))),Sheet1!$E:$E,Sheet1!$F:$F)),"")</f>
        <v>京都府</v>
      </c>
      <c r="G3695" s="4" t="str">
        <f t="shared" si="115"/>
        <v>公立</v>
      </c>
      <c r="H3695" s="7" t="str">
        <f>IF($D3695="上記以外の高等学校等",_xlfn.XLOOKUP(IF(VALUE(LEFT($E3695,2))&gt;10,VALUE(LEFT($E3695,2)),"0"&amp;VALUE(LEFT($E3695,2))),Sheet1!$E:$E,Sheet1!$F:$F)&amp;"所在の"&amp;$D3695,IF(OR($B3695=1,$B3695=2),$D3695&amp;$C3695,IF($B3695=3,$D3695&amp;"学校",IF($B3695=6,_xlfn.TEXTBEFORE($D3695,"高専")&amp;$C3695,IF($B3695=8,$C3695&amp;"（"&amp;$D3695&amp;"）",IF($B3695=9,$D3695,""))))))</f>
        <v>工業高等学校</v>
      </c>
    </row>
    <row r="3696" spans="1:8">
      <c r="A3696" s="4">
        <v>2</v>
      </c>
      <c r="B3696" s="7">
        <v>1</v>
      </c>
      <c r="C3696" s="7" t="str">
        <f t="shared" si="114"/>
        <v>高等学校</v>
      </c>
      <c r="D3696" s="7" t="s">
        <v>4483</v>
      </c>
      <c r="E3696" s="8" t="s">
        <v>4484</v>
      </c>
      <c r="F3696" s="4" t="str">
        <f>IFERROR(IF(VALUE(LEFT($E3696,5))&gt;50000,"",_xlfn.XLOOKUP(IF(VALUE(LEFT($E3696,2))&gt;9,VALUE(LEFT($E3696,2)),"0"&amp;VALUE(LEFT($E3696,2))),Sheet1!$E:$E,Sheet1!$F:$F)),"")</f>
        <v>京都府</v>
      </c>
      <c r="G3696" s="4" t="str">
        <f t="shared" si="115"/>
        <v>公立</v>
      </c>
      <c r="H3696" s="7" t="str">
        <f>IF($D3696="上記以外の高等学校等",_xlfn.XLOOKUP(IF(VALUE(LEFT($E3696,2))&gt;10,VALUE(LEFT($E3696,2)),"0"&amp;VALUE(LEFT($E3696,2))),Sheet1!$E:$E,Sheet1!$F:$F)&amp;"所在の"&amp;$D3696,IF(OR($B3696=1,$B3696=2),$D3696&amp;$C3696,IF($B3696=3,$D3696&amp;"学校",IF($B3696=6,_xlfn.TEXTBEFORE($D3696,"高専")&amp;$C3696,IF($B3696=8,$C3696&amp;"（"&amp;$D3696&amp;"）",IF($B3696=9,$D3696,""))))))</f>
        <v>東舞鶴高等学校</v>
      </c>
    </row>
    <row r="3697" spans="1:8">
      <c r="A3697" s="4">
        <v>2</v>
      </c>
      <c r="B3697" s="7">
        <v>1</v>
      </c>
      <c r="C3697" s="7" t="str">
        <f t="shared" si="114"/>
        <v>高等学校</v>
      </c>
      <c r="D3697" s="7" t="s">
        <v>4481</v>
      </c>
      <c r="E3697" s="8" t="s">
        <v>4482</v>
      </c>
      <c r="F3697" s="4" t="str">
        <f>IFERROR(IF(VALUE(LEFT($E3697,5))&gt;50000,"",_xlfn.XLOOKUP(IF(VALUE(LEFT($E3697,2))&gt;9,VALUE(LEFT($E3697,2)),"0"&amp;VALUE(LEFT($E3697,2))),Sheet1!$E:$E,Sheet1!$F:$F)),"")</f>
        <v>京都府</v>
      </c>
      <c r="G3697" s="4" t="str">
        <f t="shared" si="115"/>
        <v>公立</v>
      </c>
      <c r="H3697" s="7" t="str">
        <f>IF($D3697="上記以外の高等学校等",_xlfn.XLOOKUP(IF(VALUE(LEFT($E3697,2))&gt;10,VALUE(LEFT($E3697,2)),"0"&amp;VALUE(LEFT($E3697,2))),Sheet1!$E:$E,Sheet1!$F:$F)&amp;"所在の"&amp;$D3697,IF(OR($B3697=1,$B3697=2),$D3697&amp;$C3697,IF($B3697=3,$D3697&amp;"学校",IF($B3697=6,_xlfn.TEXTBEFORE($D3697,"高専")&amp;$C3697,IF($B3697=8,$C3697&amp;"（"&amp;$D3697&amp;"）",IF($B3697=9,$D3697,""))))))</f>
        <v>西舞鶴高等学校</v>
      </c>
    </row>
    <row r="3698" spans="1:8">
      <c r="A3698" s="4">
        <v>2</v>
      </c>
      <c r="B3698" s="7">
        <v>1</v>
      </c>
      <c r="C3698" s="7" t="str">
        <f t="shared" si="114"/>
        <v>高等学校</v>
      </c>
      <c r="D3698" s="7" t="s">
        <v>4479</v>
      </c>
      <c r="E3698" s="8" t="s">
        <v>4480</v>
      </c>
      <c r="F3698" s="4" t="str">
        <f>IFERROR(IF(VALUE(LEFT($E3698,5))&gt;50000,"",_xlfn.XLOOKUP(IF(VALUE(LEFT($E3698,2))&gt;9,VALUE(LEFT($E3698,2)),"0"&amp;VALUE(LEFT($E3698,2))),Sheet1!$E:$E,Sheet1!$F:$F)),"")</f>
        <v>京都府</v>
      </c>
      <c r="G3698" s="4" t="str">
        <f t="shared" si="115"/>
        <v>公立</v>
      </c>
      <c r="H3698" s="7" t="str">
        <f>IF($D3698="上記以外の高等学校等",_xlfn.XLOOKUP(IF(VALUE(LEFT($E3698,2))&gt;10,VALUE(LEFT($E3698,2)),"0"&amp;VALUE(LEFT($E3698,2))),Sheet1!$E:$E,Sheet1!$F:$F)&amp;"所在の"&amp;$D3698,IF(OR($B3698=1,$B3698=2),$D3698&amp;$C3698,IF($B3698=3,$D3698&amp;"学校",IF($B3698=6,_xlfn.TEXTBEFORE($D3698,"高専")&amp;$C3698,IF($B3698=8,$C3698&amp;"（"&amp;$D3698&amp;"）",IF($B3698=9,$D3698,""))))))</f>
        <v>大江高等学校</v>
      </c>
    </row>
    <row r="3699" spans="1:8">
      <c r="A3699" s="4">
        <v>2</v>
      </c>
      <c r="B3699" s="7">
        <v>1</v>
      </c>
      <c r="C3699" s="7" t="str">
        <f t="shared" si="114"/>
        <v>高等学校</v>
      </c>
      <c r="D3699" s="7" t="s">
        <v>4477</v>
      </c>
      <c r="E3699" s="8" t="s">
        <v>4478</v>
      </c>
      <c r="F3699" s="4" t="str">
        <f>IFERROR(IF(VALUE(LEFT($E3699,5))&gt;50000,"",_xlfn.XLOOKUP(IF(VALUE(LEFT($E3699,2))&gt;9,VALUE(LEFT($E3699,2)),"0"&amp;VALUE(LEFT($E3699,2))),Sheet1!$E:$E,Sheet1!$F:$F)),"")</f>
        <v>京都府</v>
      </c>
      <c r="G3699" s="4" t="str">
        <f t="shared" si="115"/>
        <v>公立</v>
      </c>
      <c r="H3699" s="7" t="str">
        <f>IF($D3699="上記以外の高等学校等",_xlfn.XLOOKUP(IF(VALUE(LEFT($E3699,2))&gt;10,VALUE(LEFT($E3699,2)),"0"&amp;VALUE(LEFT($E3699,2))),Sheet1!$E:$E,Sheet1!$F:$F)&amp;"所在の"&amp;$D3699,IF(OR($B3699=1,$B3699=2),$D3699&amp;$C3699,IF($B3699=3,$D3699&amp;"学校",IF($B3699=6,_xlfn.TEXTBEFORE($D3699,"高専")&amp;$C3699,IF($B3699=8,$C3699&amp;"（"&amp;$D3699&amp;"）",IF($B3699=9,$D3699,""))))))</f>
        <v>海洋高等学校</v>
      </c>
    </row>
    <row r="3700" spans="1:8">
      <c r="A3700" s="4">
        <v>2</v>
      </c>
      <c r="B3700" s="7">
        <v>1</v>
      </c>
      <c r="C3700" s="7" t="str">
        <f t="shared" si="114"/>
        <v>高等学校</v>
      </c>
      <c r="D3700" s="7" t="s">
        <v>4475</v>
      </c>
      <c r="E3700" s="8" t="s">
        <v>4476</v>
      </c>
      <c r="F3700" s="4" t="str">
        <f>IFERROR(IF(VALUE(LEFT($E3700,5))&gt;50000,"",_xlfn.XLOOKUP(IF(VALUE(LEFT($E3700,2))&gt;9,VALUE(LEFT($E3700,2)),"0"&amp;VALUE(LEFT($E3700,2))),Sheet1!$E:$E,Sheet1!$F:$F)),"")</f>
        <v>京都府</v>
      </c>
      <c r="G3700" s="4" t="str">
        <f t="shared" si="115"/>
        <v>公立</v>
      </c>
      <c r="H3700" s="7" t="str">
        <f>IF($D3700="上記以外の高等学校等",_xlfn.XLOOKUP(IF(VALUE(LEFT($E3700,2))&gt;10,VALUE(LEFT($E3700,2)),"0"&amp;VALUE(LEFT($E3700,2))),Sheet1!$E:$E,Sheet1!$F:$F)&amp;"所在の"&amp;$D3700,IF(OR($B3700=1,$B3700=2),$D3700&amp;$C3700,IF($B3700=3,$D3700&amp;"学校",IF($B3700=6,_xlfn.TEXTBEFORE($D3700,"高専")&amp;$C3700,IF($B3700=8,$C3700&amp;"（"&amp;$D3700&amp;"）",IF($B3700=9,$D3700,""))))))</f>
        <v>峰山高等学校</v>
      </c>
    </row>
    <row r="3701" spans="1:8">
      <c r="A3701" s="4">
        <v>2</v>
      </c>
      <c r="B3701" s="7">
        <v>1</v>
      </c>
      <c r="C3701" s="7" t="str">
        <f t="shared" si="114"/>
        <v>高等学校</v>
      </c>
      <c r="D3701" s="7" t="s">
        <v>820</v>
      </c>
      <c r="E3701" s="8" t="s">
        <v>4474</v>
      </c>
      <c r="F3701" s="4" t="str">
        <f>IFERROR(IF(VALUE(LEFT($E3701,5))&gt;50000,"",_xlfn.XLOOKUP(IF(VALUE(LEFT($E3701,2))&gt;9,VALUE(LEFT($E3701,2)),"0"&amp;VALUE(LEFT($E3701,2))),Sheet1!$E:$E,Sheet1!$F:$F)),"")</f>
        <v>京都府</v>
      </c>
      <c r="G3701" s="4" t="str">
        <f t="shared" si="115"/>
        <v>公立</v>
      </c>
      <c r="H3701" s="7" t="str">
        <f>IF($D3701="上記以外の高等学校等",_xlfn.XLOOKUP(IF(VALUE(LEFT($E3701,2))&gt;10,VALUE(LEFT($E3701,2)),"0"&amp;VALUE(LEFT($E3701,2))),Sheet1!$E:$E,Sheet1!$F:$F)&amp;"所在の"&amp;$D3701,IF(OR($B3701=1,$B3701=2),$D3701&amp;$C3701,IF($B3701=3,$D3701&amp;"学校",IF($B3701=6,_xlfn.TEXTBEFORE($D3701,"高専")&amp;$C3701,IF($B3701=8,$C3701&amp;"（"&amp;$D3701&amp;"）",IF($B3701=9,$D3701,""))))))</f>
        <v>東稜高等学校</v>
      </c>
    </row>
    <row r="3702" spans="1:8">
      <c r="A3702" s="4">
        <v>3</v>
      </c>
      <c r="B3702" s="7">
        <v>1</v>
      </c>
      <c r="C3702" s="7" t="str">
        <f t="shared" si="114"/>
        <v>高等学校</v>
      </c>
      <c r="D3702" s="7" t="s">
        <v>2161</v>
      </c>
      <c r="E3702" s="8" t="s">
        <v>4473</v>
      </c>
      <c r="F3702" s="4" t="str">
        <f>IFERROR(IF(VALUE(LEFT($E3702,5))&gt;50000,"",_xlfn.XLOOKUP(IF(VALUE(LEFT($E3702,2))&gt;9,VALUE(LEFT($E3702,2)),"0"&amp;VALUE(LEFT($E3702,2))),Sheet1!$E:$E,Sheet1!$F:$F)),"")</f>
        <v>京都府</v>
      </c>
      <c r="G3702" s="4" t="str">
        <f t="shared" si="115"/>
        <v>公立</v>
      </c>
      <c r="H3702" s="7" t="str">
        <f>IF($D3702="上記以外の高等学校等",_xlfn.XLOOKUP(IF(VALUE(LEFT($E3702,2))&gt;10,VALUE(LEFT($E3702,2)),"0"&amp;VALUE(LEFT($E3702,2))),Sheet1!$E:$E,Sheet1!$F:$F)&amp;"所在の"&amp;$D3702,IF(OR($B3702=1,$B3702=2),$D3702&amp;$C3702,IF($B3702=3,$D3702&amp;"学校",IF($B3702=6,_xlfn.TEXTBEFORE($D3702,"高専")&amp;$C3702,IF($B3702=8,$C3702&amp;"（"&amp;$D3702&amp;"）",IF($B3702=9,$D3702,""))))))</f>
        <v>西京高等学校</v>
      </c>
    </row>
    <row r="3703" spans="1:8">
      <c r="A3703" s="4">
        <v>3</v>
      </c>
      <c r="B3703" s="7">
        <v>1</v>
      </c>
      <c r="C3703" s="7" t="str">
        <f t="shared" si="114"/>
        <v>高等学校</v>
      </c>
      <c r="D3703" s="7" t="s">
        <v>4471</v>
      </c>
      <c r="E3703" s="8" t="s">
        <v>4472</v>
      </c>
      <c r="F3703" s="4" t="str">
        <f>IFERROR(IF(VALUE(LEFT($E3703,5))&gt;50000,"",_xlfn.XLOOKUP(IF(VALUE(LEFT($E3703,2))&gt;9,VALUE(LEFT($E3703,2)),"0"&amp;VALUE(LEFT($E3703,2))),Sheet1!$E:$E,Sheet1!$F:$F)),"")</f>
        <v>京都府</v>
      </c>
      <c r="G3703" s="4" t="str">
        <f t="shared" si="115"/>
        <v>公立</v>
      </c>
      <c r="H3703" s="7" t="str">
        <f>IF($D3703="上記以外の高等学校等",_xlfn.XLOOKUP(IF(VALUE(LEFT($E3703,2))&gt;10,VALUE(LEFT($E3703,2)),"0"&amp;VALUE(LEFT($E3703,2))),Sheet1!$E:$E,Sheet1!$F:$F)&amp;"所在の"&amp;$D3703,IF(OR($B3703=1,$B3703=2),$D3703&amp;$C3703,IF($B3703=3,$D3703&amp;"学校",IF($B3703=6,_xlfn.TEXTBEFORE($D3703,"高専")&amp;$C3703,IF($B3703=8,$C3703&amp;"（"&amp;$D3703&amp;"）",IF($B3703=9,$D3703,""))))))</f>
        <v>堀川高等学校</v>
      </c>
    </row>
    <row r="3704" spans="1:8">
      <c r="A3704" s="4">
        <v>3</v>
      </c>
      <c r="B3704" s="7">
        <v>1</v>
      </c>
      <c r="C3704" s="7" t="str">
        <f t="shared" si="114"/>
        <v>高等学校</v>
      </c>
      <c r="D3704" s="7" t="s">
        <v>4469</v>
      </c>
      <c r="E3704" s="8" t="s">
        <v>4470</v>
      </c>
      <c r="F3704" s="4" t="str">
        <f>IFERROR(IF(VALUE(LEFT($E3704,5))&gt;50000,"",_xlfn.XLOOKUP(IF(VALUE(LEFT($E3704,2))&gt;9,VALUE(LEFT($E3704,2)),"0"&amp;VALUE(LEFT($E3704,2))),Sheet1!$E:$E,Sheet1!$F:$F)),"")</f>
        <v>京都府</v>
      </c>
      <c r="G3704" s="4" t="str">
        <f t="shared" si="115"/>
        <v>公立</v>
      </c>
      <c r="H3704" s="7" t="str">
        <f>IF($D3704="上記以外の高等学校等",_xlfn.XLOOKUP(IF(VALUE(LEFT($E3704,2))&gt;10,VALUE(LEFT($E3704,2)),"0"&amp;VALUE(LEFT($E3704,2))),Sheet1!$E:$E,Sheet1!$F:$F)&amp;"所在の"&amp;$D3704,IF(OR($B3704=1,$B3704=2),$D3704&amp;$C3704,IF($B3704=3,$D3704&amp;"学校",IF($B3704=6,_xlfn.TEXTBEFORE($D3704,"高専")&amp;$C3704,IF($B3704=8,$C3704&amp;"（"&amp;$D3704&amp;"）",IF($B3704=9,$D3704,""))))))</f>
        <v>日吉ケ丘高等学校</v>
      </c>
    </row>
    <row r="3705" spans="1:8">
      <c r="A3705" s="4">
        <v>3</v>
      </c>
      <c r="B3705" s="7">
        <v>1</v>
      </c>
      <c r="C3705" s="7" t="str">
        <f t="shared" si="114"/>
        <v>高等学校</v>
      </c>
      <c r="D3705" s="7" t="s">
        <v>4467</v>
      </c>
      <c r="E3705" s="8" t="s">
        <v>4468</v>
      </c>
      <c r="F3705" s="4" t="str">
        <f>IFERROR(IF(VALUE(LEFT($E3705,5))&gt;50000,"",_xlfn.XLOOKUP(IF(VALUE(LEFT($E3705,2))&gt;9,VALUE(LEFT($E3705,2)),"0"&amp;VALUE(LEFT($E3705,2))),Sheet1!$E:$E,Sheet1!$F:$F)),"")</f>
        <v>京都府</v>
      </c>
      <c r="G3705" s="4" t="str">
        <f t="shared" si="115"/>
        <v>公立</v>
      </c>
      <c r="H3705" s="7" t="str">
        <f>IF($D3705="上記以外の高等学校等",_xlfn.XLOOKUP(IF(VALUE(LEFT($E3705,2))&gt;10,VALUE(LEFT($E3705,2)),"0"&amp;VALUE(LEFT($E3705,2))),Sheet1!$E:$E,Sheet1!$F:$F)&amp;"所在の"&amp;$D3705,IF(OR($B3705=1,$B3705=2),$D3705&amp;$C3705,IF($B3705=3,$D3705&amp;"学校",IF($B3705=6,_xlfn.TEXTBEFORE($D3705,"高専")&amp;$C3705,IF($B3705=8,$C3705&amp;"（"&amp;$D3705&amp;"）",IF($B3705=9,$D3705,""))))))</f>
        <v>紫野高等学校</v>
      </c>
    </row>
    <row r="3706" spans="1:8">
      <c r="A3706" s="4">
        <v>2</v>
      </c>
      <c r="B3706" s="7">
        <v>1</v>
      </c>
      <c r="C3706" s="7" t="str">
        <f t="shared" si="114"/>
        <v>高等学校</v>
      </c>
      <c r="D3706" s="7" t="s">
        <v>4465</v>
      </c>
      <c r="E3706" s="8" t="s">
        <v>4466</v>
      </c>
      <c r="F3706" s="4" t="str">
        <f>IFERROR(IF(VALUE(LEFT($E3706,5))&gt;50000,"",_xlfn.XLOOKUP(IF(VALUE(LEFT($E3706,2))&gt;9,VALUE(LEFT($E3706,2)),"0"&amp;VALUE(LEFT($E3706,2))),Sheet1!$E:$E,Sheet1!$F:$F)),"")</f>
        <v>京都府</v>
      </c>
      <c r="G3706" s="4" t="str">
        <f t="shared" si="115"/>
        <v>公立</v>
      </c>
      <c r="H3706" s="7" t="str">
        <f>IF($D3706="上記以外の高等学校等",_xlfn.XLOOKUP(IF(VALUE(LEFT($E3706,2))&gt;10,VALUE(LEFT($E3706,2)),"0"&amp;VALUE(LEFT($E3706,2))),Sheet1!$E:$E,Sheet1!$F:$F)&amp;"所在の"&amp;$D3706,IF(OR($B3706=1,$B3706=2),$D3706&amp;$C3706,IF($B3706=3,$D3706&amp;"学校",IF($B3706=6,_xlfn.TEXTBEFORE($D3706,"高専")&amp;$C3706,IF($B3706=8,$C3706&amp;"（"&amp;$D3706&amp;"）",IF($B3706=9,$D3706,""))))))</f>
        <v>洛水高等学校</v>
      </c>
    </row>
    <row r="3707" spans="1:8">
      <c r="A3707" s="4">
        <v>2</v>
      </c>
      <c r="B3707" s="7">
        <v>1</v>
      </c>
      <c r="C3707" s="7" t="str">
        <f t="shared" si="114"/>
        <v>高等学校</v>
      </c>
      <c r="D3707" s="7" t="s">
        <v>4463</v>
      </c>
      <c r="E3707" s="8" t="s">
        <v>4464</v>
      </c>
      <c r="F3707" s="4" t="str">
        <f>IFERROR(IF(VALUE(LEFT($E3707,5))&gt;50000,"",_xlfn.XLOOKUP(IF(VALUE(LEFT($E3707,2))&gt;9,VALUE(LEFT($E3707,2)),"0"&amp;VALUE(LEFT($E3707,2))),Sheet1!$E:$E,Sheet1!$F:$F)),"")</f>
        <v>京都府</v>
      </c>
      <c r="G3707" s="4" t="str">
        <f t="shared" si="115"/>
        <v>公立</v>
      </c>
      <c r="H3707" s="7" t="str">
        <f>IF($D3707="上記以外の高等学校等",_xlfn.XLOOKUP(IF(VALUE(LEFT($E3707,2))&gt;10,VALUE(LEFT($E3707,2)),"0"&amp;VALUE(LEFT($E3707,2))),Sheet1!$E:$E,Sheet1!$F:$F)&amp;"所在の"&amp;$D3707,IF(OR($B3707=1,$B3707=2),$D3707&amp;$C3707,IF($B3707=3,$D3707&amp;"学校",IF($B3707=6,_xlfn.TEXTBEFORE($D3707,"高専")&amp;$C3707,IF($B3707=8,$C3707&amp;"（"&amp;$D3707&amp;"）",IF($B3707=9,$D3707,""))))))</f>
        <v>南丹高等学校</v>
      </c>
    </row>
    <row r="3708" spans="1:8">
      <c r="A3708" s="4">
        <v>3</v>
      </c>
      <c r="B3708" s="7">
        <v>1</v>
      </c>
      <c r="C3708" s="7" t="str">
        <f t="shared" si="114"/>
        <v>高等学校</v>
      </c>
      <c r="D3708" s="7" t="s">
        <v>4461</v>
      </c>
      <c r="E3708" s="8" t="s">
        <v>4462</v>
      </c>
      <c r="F3708" s="4" t="str">
        <f>IFERROR(IF(VALUE(LEFT($E3708,5))&gt;50000,"",_xlfn.XLOOKUP(IF(VALUE(LEFT($E3708,2))&gt;9,VALUE(LEFT($E3708,2)),"0"&amp;VALUE(LEFT($E3708,2))),Sheet1!$E:$E,Sheet1!$F:$F)),"")</f>
        <v>京都府</v>
      </c>
      <c r="G3708" s="4" t="str">
        <f t="shared" si="115"/>
        <v>公立</v>
      </c>
      <c r="H3708" s="7" t="str">
        <f>IF($D3708="上記以外の高等学校等",_xlfn.XLOOKUP(IF(VALUE(LEFT($E3708,2))&gt;10,VALUE(LEFT($E3708,2)),"0"&amp;VALUE(LEFT($E3708,2))),Sheet1!$E:$E,Sheet1!$F:$F)&amp;"所在の"&amp;$D3708,IF(OR($B3708=1,$B3708=2),$D3708&amp;$C3708,IF($B3708=3,$D3708&amp;"学校",IF($B3708=6,_xlfn.TEXTBEFORE($D3708,"高専")&amp;$C3708,IF($B3708=8,$C3708&amp;"（"&amp;$D3708&amp;"）",IF($B3708=9,$D3708,""))))))</f>
        <v>美術工芸高等学校</v>
      </c>
    </row>
    <row r="3709" spans="1:8">
      <c r="A3709" s="4">
        <v>2</v>
      </c>
      <c r="B3709" s="7">
        <v>1</v>
      </c>
      <c r="C3709" s="7" t="str">
        <f t="shared" si="114"/>
        <v>高等学校</v>
      </c>
      <c r="D3709" s="7" t="s">
        <v>4459</v>
      </c>
      <c r="E3709" s="8" t="s">
        <v>4460</v>
      </c>
      <c r="F3709" s="4" t="str">
        <f>IFERROR(IF(VALUE(LEFT($E3709,5))&gt;50000,"",_xlfn.XLOOKUP(IF(VALUE(LEFT($E3709,2))&gt;9,VALUE(LEFT($E3709,2)),"0"&amp;VALUE(LEFT($E3709,2))),Sheet1!$E:$E,Sheet1!$F:$F)),"")</f>
        <v>京都府</v>
      </c>
      <c r="G3709" s="4" t="str">
        <f t="shared" si="115"/>
        <v>公立</v>
      </c>
      <c r="H3709" s="7" t="str">
        <f>IF($D3709="上記以外の高等学校等",_xlfn.XLOOKUP(IF(VALUE(LEFT($E3709,2))&gt;10,VALUE(LEFT($E3709,2)),"0"&amp;VALUE(LEFT($E3709,2))),Sheet1!$E:$E,Sheet1!$F:$F)&amp;"所在の"&amp;$D3709,IF(OR($B3709=1,$B3709=2),$D3709&amp;$C3709,IF($B3709=3,$D3709&amp;"学校",IF($B3709=6,_xlfn.TEXTBEFORE($D3709,"高専")&amp;$C3709,IF($B3709=8,$C3709&amp;"（"&amp;$D3709&amp;"）",IF($B3709=9,$D3709,""))))))</f>
        <v>洛西高等学校</v>
      </c>
    </row>
    <row r="3710" spans="1:8">
      <c r="A3710" s="4">
        <v>2</v>
      </c>
      <c r="B3710" s="7">
        <v>1</v>
      </c>
      <c r="C3710" s="7" t="str">
        <f t="shared" si="114"/>
        <v>高等学校</v>
      </c>
      <c r="D3710" s="7" t="s">
        <v>4457</v>
      </c>
      <c r="E3710" s="8" t="s">
        <v>4458</v>
      </c>
      <c r="F3710" s="4" t="str">
        <f>IFERROR(IF(VALUE(LEFT($E3710,5))&gt;50000,"",_xlfn.XLOOKUP(IF(VALUE(LEFT($E3710,2))&gt;9,VALUE(LEFT($E3710,2)),"0"&amp;VALUE(LEFT($E3710,2))),Sheet1!$E:$E,Sheet1!$F:$F)),"")</f>
        <v>京都府</v>
      </c>
      <c r="G3710" s="4" t="str">
        <f t="shared" si="115"/>
        <v>公立</v>
      </c>
      <c r="H3710" s="7" t="str">
        <f>IF($D3710="上記以外の高等学校等",_xlfn.XLOOKUP(IF(VALUE(LEFT($E3710,2))&gt;10,VALUE(LEFT($E3710,2)),"0"&amp;VALUE(LEFT($E3710,2))),Sheet1!$E:$E,Sheet1!$F:$F)&amp;"所在の"&amp;$D3710,IF(OR($B3710=1,$B3710=2),$D3710&amp;$C3710,IF($B3710=3,$D3710&amp;"学校",IF($B3710=6,_xlfn.TEXTBEFORE($D3710,"高専")&amp;$C3710,IF($B3710=8,$C3710&amp;"（"&amp;$D3710&amp;"）",IF($B3710=9,$D3710,""))))))</f>
        <v>久御山高等学校</v>
      </c>
    </row>
    <row r="3711" spans="1:8">
      <c r="A3711" s="4">
        <v>2</v>
      </c>
      <c r="B3711" s="7">
        <v>1</v>
      </c>
      <c r="C3711" s="7" t="str">
        <f t="shared" si="114"/>
        <v>高等学校</v>
      </c>
      <c r="D3711" s="7" t="s">
        <v>880</v>
      </c>
      <c r="E3711" s="8" t="s">
        <v>4456</v>
      </c>
      <c r="F3711" s="4" t="str">
        <f>IFERROR(IF(VALUE(LEFT($E3711,5))&gt;50000,"",_xlfn.XLOOKUP(IF(VALUE(LEFT($E3711,2))&gt;9,VALUE(LEFT($E3711,2)),"0"&amp;VALUE(LEFT($E3711,2))),Sheet1!$E:$E,Sheet1!$F:$F)),"")</f>
        <v>京都府</v>
      </c>
      <c r="G3711" s="4" t="str">
        <f t="shared" si="115"/>
        <v>公立</v>
      </c>
      <c r="H3711" s="7" t="str">
        <f>IF($D3711="上記以外の高等学校等",_xlfn.XLOOKUP(IF(VALUE(LEFT($E3711,2))&gt;10,VALUE(LEFT($E3711,2)),"0"&amp;VALUE(LEFT($E3711,2))),Sheet1!$E:$E,Sheet1!$F:$F)&amp;"所在の"&amp;$D3711,IF(OR($B3711=1,$B3711=2),$D3711&amp;$C3711,IF($B3711=3,$D3711&amp;"学校",IF($B3711=6,_xlfn.TEXTBEFORE($D3711,"高専")&amp;$C3711,IF($B3711=8,$C3711&amp;"（"&amp;$D3711&amp;"）",IF($B3711=9,$D3711,""))))))</f>
        <v>北稜高等学校</v>
      </c>
    </row>
    <row r="3712" spans="1:8">
      <c r="A3712" s="4">
        <v>2</v>
      </c>
      <c r="B3712" s="7">
        <v>1</v>
      </c>
      <c r="C3712" s="7" t="str">
        <f t="shared" si="114"/>
        <v>高等学校</v>
      </c>
      <c r="D3712" s="7" t="s">
        <v>4454</v>
      </c>
      <c r="E3712" s="8" t="s">
        <v>4455</v>
      </c>
      <c r="F3712" s="4" t="str">
        <f>IFERROR(IF(VALUE(LEFT($E3712,5))&gt;50000,"",_xlfn.XLOOKUP(IF(VALUE(LEFT($E3712,2))&gt;9,VALUE(LEFT($E3712,2)),"0"&amp;VALUE(LEFT($E3712,2))),Sheet1!$E:$E,Sheet1!$F:$F)),"")</f>
        <v>京都府</v>
      </c>
      <c r="G3712" s="4" t="str">
        <f t="shared" si="115"/>
        <v>公立</v>
      </c>
      <c r="H3712" s="7" t="str">
        <f>IF($D3712="上記以外の高等学校等",_xlfn.XLOOKUP(IF(VALUE(LEFT($E3712,2))&gt;10,VALUE(LEFT($E3712,2)),"0"&amp;VALUE(LEFT($E3712,2))),Sheet1!$E:$E,Sheet1!$F:$F)&amp;"所在の"&amp;$D3712,IF(OR($B3712=1,$B3712=2),$D3712&amp;$C3712,IF($B3712=3,$D3712&amp;"学校",IF($B3712=6,_xlfn.TEXTBEFORE($D3712,"高専")&amp;$C3712,IF($B3712=8,$C3712&amp;"（"&amp;$D3712&amp;"）",IF($B3712=9,$D3712,""))))))</f>
        <v>西城陽高等学校</v>
      </c>
    </row>
    <row r="3713" spans="1:8">
      <c r="A3713" s="4">
        <v>2</v>
      </c>
      <c r="B3713" s="7">
        <v>1</v>
      </c>
      <c r="C3713" s="7" t="str">
        <f t="shared" si="114"/>
        <v>高等学校</v>
      </c>
      <c r="D3713" s="7" t="s">
        <v>4163</v>
      </c>
      <c r="E3713" s="8" t="s">
        <v>4453</v>
      </c>
      <c r="F3713" s="4" t="str">
        <f>IFERROR(IF(VALUE(LEFT($E3713,5))&gt;50000,"",_xlfn.XLOOKUP(IF(VALUE(LEFT($E3713,2))&gt;9,VALUE(LEFT($E3713,2)),"0"&amp;VALUE(LEFT($E3713,2))),Sheet1!$E:$E,Sheet1!$F:$F)),"")</f>
        <v>京都府</v>
      </c>
      <c r="G3713" s="4" t="str">
        <f t="shared" si="115"/>
        <v>公立</v>
      </c>
      <c r="H3713" s="7" t="str">
        <f>IF($D3713="上記以外の高等学校等",_xlfn.XLOOKUP(IF(VALUE(LEFT($E3713,2))&gt;10,VALUE(LEFT($E3713,2)),"0"&amp;VALUE(LEFT($E3713,2))),Sheet1!$E:$E,Sheet1!$F:$F)&amp;"所在の"&amp;$D3713,IF(OR($B3713=1,$B3713=2),$D3713&amp;$C3713,IF($B3713=3,$D3713&amp;"学校",IF($B3713=6,_xlfn.TEXTBEFORE($D3713,"高専")&amp;$C3713,IF($B3713=8,$C3713&amp;"（"&amp;$D3713&amp;"）",IF($B3713=9,$D3713,""))))))</f>
        <v>農芸高等学校</v>
      </c>
    </row>
    <row r="3714" spans="1:8">
      <c r="A3714" s="4">
        <v>2</v>
      </c>
      <c r="B3714" s="7">
        <v>1</v>
      </c>
      <c r="C3714" s="7" t="str">
        <f t="shared" si="114"/>
        <v>高等学校</v>
      </c>
      <c r="D3714" s="7" t="s">
        <v>4451</v>
      </c>
      <c r="E3714" s="8" t="s">
        <v>4452</v>
      </c>
      <c r="F3714" s="4" t="str">
        <f>IFERROR(IF(VALUE(LEFT($E3714,5))&gt;50000,"",_xlfn.XLOOKUP(IF(VALUE(LEFT($E3714,2))&gt;9,VALUE(LEFT($E3714,2)),"0"&amp;VALUE(LEFT($E3714,2))),Sheet1!$E:$E,Sheet1!$F:$F)),"")</f>
        <v>京都府</v>
      </c>
      <c r="G3714" s="4" t="str">
        <f t="shared" si="115"/>
        <v>公立</v>
      </c>
      <c r="H3714" s="7" t="str">
        <f>IF($D3714="上記以外の高等学校等",_xlfn.XLOOKUP(IF(VALUE(LEFT($E3714,2))&gt;10,VALUE(LEFT($E3714,2)),"0"&amp;VALUE(LEFT($E3714,2))),Sheet1!$E:$E,Sheet1!$F:$F)&amp;"所在の"&amp;$D3714,IF(OR($B3714=1,$B3714=2),$D3714&amp;$C3714,IF($B3714=3,$D3714&amp;"学校",IF($B3714=6,_xlfn.TEXTBEFORE($D3714,"高専")&amp;$C3714,IF($B3714=8,$C3714&amp;"（"&amp;$D3714&amp;"）",IF($B3714=9,$D3714,""))))))</f>
        <v>鳥羽高等学校</v>
      </c>
    </row>
    <row r="3715" spans="1:8">
      <c r="A3715" s="4">
        <v>2</v>
      </c>
      <c r="B3715" s="7">
        <v>1</v>
      </c>
      <c r="C3715" s="7" t="str">
        <f t="shared" ref="C3715:C3778" si="116">IF($B3715=1,"高等学校",IF($B3715=2,"中等教育学校",IF($B3715=3,"特別支援学校",IF($B3715=6,"高等専門学校",IF($B3715=8,"高等学校卒業程度認定試験等","")))))</f>
        <v>高等学校</v>
      </c>
      <c r="D3715" s="7" t="s">
        <v>4449</v>
      </c>
      <c r="E3715" s="8" t="s">
        <v>4450</v>
      </c>
      <c r="F3715" s="4" t="str">
        <f>IFERROR(IF(VALUE(LEFT($E3715,5))&gt;50000,"",_xlfn.XLOOKUP(IF(VALUE(LEFT($E3715,2))&gt;9,VALUE(LEFT($E3715,2)),"0"&amp;VALUE(LEFT($E3715,2))),Sheet1!$E:$E,Sheet1!$F:$F)),"")</f>
        <v>京都府</v>
      </c>
      <c r="G3715" s="4" t="str">
        <f t="shared" ref="G3715:G3778" si="117">IF($A3715=1,"国立",IF($A3715=7,"私立",IF($A3715&lt;7,"公立","")))</f>
        <v>公立</v>
      </c>
      <c r="H3715" s="7" t="str">
        <f>IF($D3715="上記以外の高等学校等",_xlfn.XLOOKUP(IF(VALUE(LEFT($E3715,2))&gt;10,VALUE(LEFT($E3715,2)),"0"&amp;VALUE(LEFT($E3715,2))),Sheet1!$E:$E,Sheet1!$F:$F)&amp;"所在の"&amp;$D3715,IF(OR($B3715=1,$B3715=2),$D3715&amp;$C3715,IF($B3715=3,$D3715&amp;"学校",IF($B3715=6,_xlfn.TEXTBEFORE($D3715,"高専")&amp;$C3715,IF($B3715=8,$C3715&amp;"（"&amp;$D3715&amp;"）",IF($B3715=9,$D3715,""))))))</f>
        <v>西乙訓高等学校</v>
      </c>
    </row>
    <row r="3716" spans="1:8">
      <c r="A3716" s="4">
        <v>2</v>
      </c>
      <c r="B3716" s="7">
        <v>1</v>
      </c>
      <c r="C3716" s="7" t="str">
        <f t="shared" si="116"/>
        <v>高等学校</v>
      </c>
      <c r="D3716" s="7" t="s">
        <v>4447</v>
      </c>
      <c r="E3716" s="8" t="s">
        <v>4448</v>
      </c>
      <c r="F3716" s="4" t="str">
        <f>IFERROR(IF(VALUE(LEFT($E3716,5))&gt;50000,"",_xlfn.XLOOKUP(IF(VALUE(LEFT($E3716,2))&gt;9,VALUE(LEFT($E3716,2)),"0"&amp;VALUE(LEFT($E3716,2))),Sheet1!$E:$E,Sheet1!$F:$F)),"")</f>
        <v>京都府</v>
      </c>
      <c r="G3716" s="4" t="str">
        <f t="shared" si="117"/>
        <v>公立</v>
      </c>
      <c r="H3716" s="7" t="str">
        <f>IF($D3716="上記以外の高等学校等",_xlfn.XLOOKUP(IF(VALUE(LEFT($E3716,2))&gt;10,VALUE(LEFT($E3716,2)),"0"&amp;VALUE(LEFT($E3716,2))),Sheet1!$E:$E,Sheet1!$F:$F)&amp;"所在の"&amp;$D3716,IF(OR($B3716=1,$B3716=2),$D3716&amp;$C3716,IF($B3716=3,$D3716&amp;"学校",IF($B3716=6,_xlfn.TEXTBEFORE($D3716,"高専")&amp;$C3716,IF($B3716=8,$C3716&amp;"（"&amp;$D3716&amp;"）",IF($B3716=9,$D3716,""))))))</f>
        <v>莵道高等学校</v>
      </c>
    </row>
    <row r="3717" spans="1:8">
      <c r="A3717" s="4">
        <v>2</v>
      </c>
      <c r="B3717" s="7">
        <v>1</v>
      </c>
      <c r="C3717" s="7" t="str">
        <f t="shared" si="116"/>
        <v>高等学校</v>
      </c>
      <c r="D3717" s="7" t="s">
        <v>4445</v>
      </c>
      <c r="E3717" s="8" t="s">
        <v>4446</v>
      </c>
      <c r="F3717" s="4" t="str">
        <f>IFERROR(IF(VALUE(LEFT($E3717,5))&gt;50000,"",_xlfn.XLOOKUP(IF(VALUE(LEFT($E3717,2))&gt;9,VALUE(LEFT($E3717,2)),"0"&amp;VALUE(LEFT($E3717,2))),Sheet1!$E:$E,Sheet1!$F:$F)),"")</f>
        <v>京都府</v>
      </c>
      <c r="G3717" s="4" t="str">
        <f t="shared" si="117"/>
        <v>公立</v>
      </c>
      <c r="H3717" s="7" t="str">
        <f>IF($D3717="上記以外の高等学校等",_xlfn.XLOOKUP(IF(VALUE(LEFT($E3717,2))&gt;10,VALUE(LEFT($E3717,2)),"0"&amp;VALUE(LEFT($E3717,2))),Sheet1!$E:$E,Sheet1!$F:$F)&amp;"所在の"&amp;$D3717,IF(OR($B3717=1,$B3717=2),$D3717&amp;$C3717,IF($B3717=3,$D3717&amp;"学校",IF($B3717=6,_xlfn.TEXTBEFORE($D3717,"高専")&amp;$C3717,IF($B3717=8,$C3717&amp;"（"&amp;$D3717&amp;"）",IF($B3717=9,$D3717,""))))))</f>
        <v>京都すばる高等学校</v>
      </c>
    </row>
    <row r="3718" spans="1:8">
      <c r="A3718" s="4">
        <v>2</v>
      </c>
      <c r="B3718" s="7">
        <v>1</v>
      </c>
      <c r="C3718" s="7" t="str">
        <f t="shared" si="116"/>
        <v>高等学校</v>
      </c>
      <c r="D3718" s="7" t="s">
        <v>4443</v>
      </c>
      <c r="E3718" s="8" t="s">
        <v>4444</v>
      </c>
      <c r="F3718" s="4" t="str">
        <f>IFERROR(IF(VALUE(LEFT($E3718,5))&gt;50000,"",_xlfn.XLOOKUP(IF(VALUE(LEFT($E3718,2))&gt;9,VALUE(LEFT($E3718,2)),"0"&amp;VALUE(LEFT($E3718,2))),Sheet1!$E:$E,Sheet1!$F:$F)),"")</f>
        <v>京都府</v>
      </c>
      <c r="G3718" s="4" t="str">
        <f t="shared" si="117"/>
        <v>公立</v>
      </c>
      <c r="H3718" s="7" t="str">
        <f>IF($D3718="上記以外の高等学校等",_xlfn.XLOOKUP(IF(VALUE(LEFT($E3718,2))&gt;10,VALUE(LEFT($E3718,2)),"0"&amp;VALUE(LEFT($E3718,2))),Sheet1!$E:$E,Sheet1!$F:$F)&amp;"所在の"&amp;$D3718,IF(OR($B3718=1,$B3718=2),$D3718&amp;$C3718,IF($B3718=3,$D3718&amp;"学校",IF($B3718=6,_xlfn.TEXTBEFORE($D3718,"高専")&amp;$C3718,IF($B3718=8,$C3718&amp;"（"&amp;$D3718&amp;"）",IF($B3718=9,$D3718,""))))))</f>
        <v>南陽高等学校</v>
      </c>
    </row>
    <row r="3719" spans="1:8">
      <c r="A3719" s="4">
        <v>3</v>
      </c>
      <c r="B3719" s="7">
        <v>1</v>
      </c>
      <c r="C3719" s="7" t="str">
        <f t="shared" si="116"/>
        <v>高等学校</v>
      </c>
      <c r="D3719" s="7" t="s">
        <v>4441</v>
      </c>
      <c r="E3719" s="8" t="s">
        <v>4442</v>
      </c>
      <c r="F3719" s="4" t="str">
        <f>IFERROR(IF(VALUE(LEFT($E3719,5))&gt;50000,"",_xlfn.XLOOKUP(IF(VALUE(LEFT($E3719,2))&gt;9,VALUE(LEFT($E3719,2)),"0"&amp;VALUE(LEFT($E3719,2))),Sheet1!$E:$E,Sheet1!$F:$F)),"")</f>
        <v>京都府</v>
      </c>
      <c r="G3719" s="4" t="str">
        <f t="shared" si="117"/>
        <v>公立</v>
      </c>
      <c r="H3719" s="7" t="str">
        <f>IF($D3719="上記以外の高等学校等",_xlfn.XLOOKUP(IF(VALUE(LEFT($E3719,2))&gt;10,VALUE(LEFT($E3719,2)),"0"&amp;VALUE(LEFT($E3719,2))),Sheet1!$E:$E,Sheet1!$F:$F)&amp;"所在の"&amp;$D3719,IF(OR($B3719=1,$B3719=2),$D3719&amp;$C3719,IF($B3719=3,$D3719&amp;"学校",IF($B3719=6,_xlfn.TEXTBEFORE($D3719,"高専")&amp;$C3719,IF($B3719=8,$C3719&amp;"（"&amp;$D3719&amp;"）",IF($B3719=9,$D3719,""))))))</f>
        <v>京都堀川音楽高等学校</v>
      </c>
    </row>
    <row r="3720" spans="1:8">
      <c r="A3720" s="4">
        <v>2</v>
      </c>
      <c r="B3720" s="7">
        <v>1</v>
      </c>
      <c r="C3720" s="7" t="str">
        <f t="shared" si="116"/>
        <v>高等学校</v>
      </c>
      <c r="D3720" s="7" t="s">
        <v>4439</v>
      </c>
      <c r="E3720" s="8" t="s">
        <v>4440</v>
      </c>
      <c r="F3720" s="4" t="str">
        <f>IFERROR(IF(VALUE(LEFT($E3720,5))&gt;50000,"",_xlfn.XLOOKUP(IF(VALUE(LEFT($E3720,2))&gt;9,VALUE(LEFT($E3720,2)),"0"&amp;VALUE(LEFT($E3720,2))),Sheet1!$E:$E,Sheet1!$F:$F)),"")</f>
        <v>京都府</v>
      </c>
      <c r="G3720" s="4" t="str">
        <f t="shared" si="117"/>
        <v>公立</v>
      </c>
      <c r="H3720" s="7" t="str">
        <f>IF($D3720="上記以外の高等学校等",_xlfn.XLOOKUP(IF(VALUE(LEFT($E3720,2))&gt;10,VALUE(LEFT($E3720,2)),"0"&amp;VALUE(LEFT($E3720,2))),Sheet1!$E:$E,Sheet1!$F:$F)&amp;"所在の"&amp;$D3720,IF(OR($B3720=1,$B3720=2),$D3720&amp;$C3720,IF($B3720=3,$D3720&amp;"学校",IF($B3720=6,_xlfn.TEXTBEFORE($D3720,"高専")&amp;$C3720,IF($B3720=8,$C3720&amp;"（"&amp;$D3720&amp;"）",IF($B3720=9,$D3720,""))))))</f>
        <v>京都八幡高等学校</v>
      </c>
    </row>
    <row r="3721" spans="1:8">
      <c r="A3721" s="4">
        <v>2</v>
      </c>
      <c r="B3721" s="7">
        <v>1</v>
      </c>
      <c r="C3721" s="7" t="str">
        <f t="shared" si="116"/>
        <v>高等学校</v>
      </c>
      <c r="D3721" s="7" t="s">
        <v>4437</v>
      </c>
      <c r="E3721" s="8" t="s">
        <v>4438</v>
      </c>
      <c r="F3721" s="4" t="str">
        <f>IFERROR(IF(VALUE(LEFT($E3721,5))&gt;50000,"",_xlfn.XLOOKUP(IF(VALUE(LEFT($E3721,2))&gt;9,VALUE(LEFT($E3721,2)),"0"&amp;VALUE(LEFT($E3721,2))),Sheet1!$E:$E,Sheet1!$F:$F)),"")</f>
        <v>京都府</v>
      </c>
      <c r="G3721" s="4" t="str">
        <f t="shared" si="117"/>
        <v>公立</v>
      </c>
      <c r="H3721" s="7" t="str">
        <f>IF($D3721="上記以外の高等学校等",_xlfn.XLOOKUP(IF(VALUE(LEFT($E3721,2))&gt;10,VALUE(LEFT($E3721,2)),"0"&amp;VALUE(LEFT($E3721,2))),Sheet1!$E:$E,Sheet1!$F:$F)&amp;"所在の"&amp;$D3721,IF(OR($B3721=1,$B3721=2),$D3721&amp;$C3721,IF($B3721=3,$D3721&amp;"学校",IF($B3721=6,_xlfn.TEXTBEFORE($D3721,"高専")&amp;$C3721,IF($B3721=8,$C3721&amp;"（"&amp;$D3721&amp;"）",IF($B3721=9,$D3721,""))))))</f>
        <v>城南菱創高等学校</v>
      </c>
    </row>
    <row r="3722" spans="1:8">
      <c r="A3722" s="4">
        <v>2</v>
      </c>
      <c r="B3722" s="7">
        <v>1</v>
      </c>
      <c r="C3722" s="7" t="str">
        <f t="shared" si="116"/>
        <v>高等学校</v>
      </c>
      <c r="D3722" s="7" t="s">
        <v>4435</v>
      </c>
      <c r="E3722" s="8" t="s">
        <v>4436</v>
      </c>
      <c r="F3722" s="4" t="str">
        <f>IFERROR(IF(VALUE(LEFT($E3722,5))&gt;50000,"",_xlfn.XLOOKUP(IF(VALUE(LEFT($E3722,2))&gt;9,VALUE(LEFT($E3722,2)),"0"&amp;VALUE(LEFT($E3722,2))),Sheet1!$E:$E,Sheet1!$F:$F)),"")</f>
        <v>京都府</v>
      </c>
      <c r="G3722" s="4" t="str">
        <f t="shared" si="117"/>
        <v>公立</v>
      </c>
      <c r="H3722" s="7" t="str">
        <f>IF($D3722="上記以外の高等学校等",_xlfn.XLOOKUP(IF(VALUE(LEFT($E3722,2))&gt;10,VALUE(LEFT($E3722,2)),"0"&amp;VALUE(LEFT($E3722,2))),Sheet1!$E:$E,Sheet1!$F:$F)&amp;"所在の"&amp;$D3722,IF(OR($B3722=1,$B3722=2),$D3722&amp;$C3722,IF($B3722=3,$D3722&amp;"学校",IF($B3722=6,_xlfn.TEXTBEFORE($D3722,"高専")&amp;$C3722,IF($B3722=8,$C3722&amp;"（"&amp;$D3722&amp;"）",IF($B3722=9,$D3722,""))))))</f>
        <v>清明高等学校</v>
      </c>
    </row>
    <row r="3723" spans="1:8">
      <c r="A3723" s="4">
        <v>3</v>
      </c>
      <c r="B3723" s="7">
        <v>1</v>
      </c>
      <c r="C3723" s="7" t="str">
        <f t="shared" si="116"/>
        <v>高等学校</v>
      </c>
      <c r="D3723" s="7" t="s">
        <v>4433</v>
      </c>
      <c r="E3723" s="8" t="s">
        <v>4434</v>
      </c>
      <c r="F3723" s="4" t="str">
        <f>IFERROR(IF(VALUE(LEFT($E3723,5))&gt;50000,"",_xlfn.XLOOKUP(IF(VALUE(LEFT($E3723,2))&gt;9,VALUE(LEFT($E3723,2)),"0"&amp;VALUE(LEFT($E3723,2))),Sheet1!$E:$E,Sheet1!$F:$F)),"")</f>
        <v>京都府</v>
      </c>
      <c r="G3723" s="4" t="str">
        <f t="shared" si="117"/>
        <v>公立</v>
      </c>
      <c r="H3723" s="7" t="str">
        <f>IF($D3723="上記以外の高等学校等",_xlfn.XLOOKUP(IF(VALUE(LEFT($E3723,2))&gt;10,VALUE(LEFT($E3723,2)),"0"&amp;VALUE(LEFT($E3723,2))),Sheet1!$E:$E,Sheet1!$F:$F)&amp;"所在の"&amp;$D3723,IF(OR($B3723=1,$B3723=2),$D3723&amp;$C3723,IF($B3723=3,$D3723&amp;"学校",IF($B3723=6,_xlfn.TEXTBEFORE($D3723,"高専")&amp;$C3723,IF($B3723=8,$C3723&amp;"（"&amp;$D3723&amp;"）",IF($B3723=9,$D3723,""))))))</f>
        <v>京都工学院高等学校</v>
      </c>
    </row>
    <row r="3724" spans="1:8">
      <c r="A3724" s="4">
        <v>3</v>
      </c>
      <c r="B3724" s="7">
        <v>3</v>
      </c>
      <c r="C3724" s="7" t="str">
        <f t="shared" si="116"/>
        <v>特別支援学校</v>
      </c>
      <c r="D3724" s="7" t="s">
        <v>4431</v>
      </c>
      <c r="E3724" s="8" t="s">
        <v>4432</v>
      </c>
      <c r="F3724" s="4" t="str">
        <f>IFERROR(IF(VALUE(LEFT($E3724,5))&gt;50000,"",_xlfn.XLOOKUP(IF(VALUE(LEFT($E3724,2))&gt;9,VALUE(LEFT($E3724,2)),"0"&amp;VALUE(LEFT($E3724,2))),Sheet1!$E:$E,Sheet1!$F:$F)),"")</f>
        <v>京都府</v>
      </c>
      <c r="G3724" s="4" t="str">
        <f t="shared" si="117"/>
        <v>公立</v>
      </c>
      <c r="H3724" s="7" t="str">
        <f>IF($D3724="上記以外の高等学校等",_xlfn.XLOOKUP(IF(VALUE(LEFT($E3724,2))&gt;10,VALUE(LEFT($E3724,2)),"0"&amp;VALUE(LEFT($E3724,2))),Sheet1!$E:$E,Sheet1!$F:$F)&amp;"所在の"&amp;$D3724,IF(OR($B3724=1,$B3724=2),$D3724&amp;$C3724,IF($B3724=3,$D3724&amp;"学校",IF($B3724=6,_xlfn.TEXTBEFORE($D3724,"高専")&amp;$C3724,IF($B3724=8,$C3724&amp;"（"&amp;$D3724&amp;"）",IF($B3724=9,$D3724,""))))))</f>
        <v>東山総合支援学校</v>
      </c>
    </row>
    <row r="3725" spans="1:8">
      <c r="A3725" s="4">
        <v>2</v>
      </c>
      <c r="B3725" s="7">
        <v>1</v>
      </c>
      <c r="C3725" s="7" t="str">
        <f t="shared" si="116"/>
        <v>高等学校</v>
      </c>
      <c r="D3725" s="7" t="s">
        <v>4429</v>
      </c>
      <c r="E3725" s="8" t="s">
        <v>4430</v>
      </c>
      <c r="F3725" s="4" t="str">
        <f>IFERROR(IF(VALUE(LEFT($E3725,5))&gt;50000,"",_xlfn.XLOOKUP(IF(VALUE(LEFT($E3725,2))&gt;9,VALUE(LEFT($E3725,2)),"0"&amp;VALUE(LEFT($E3725,2))),Sheet1!$E:$E,Sheet1!$F:$F)),"")</f>
        <v>京都府</v>
      </c>
      <c r="G3725" s="4" t="str">
        <f t="shared" si="117"/>
        <v>公立</v>
      </c>
      <c r="H3725" s="7" t="str">
        <f>IF($D3725="上記以外の高等学校等",_xlfn.XLOOKUP(IF(VALUE(LEFT($E3725,2))&gt;10,VALUE(LEFT($E3725,2)),"0"&amp;VALUE(LEFT($E3725,2))),Sheet1!$E:$E,Sheet1!$F:$F)&amp;"所在の"&amp;$D3725,IF(OR($B3725=1,$B3725=2),$D3725&amp;$C3725,IF($B3725=3,$D3725&amp;"学校",IF($B3725=6,_xlfn.TEXTBEFORE($D3725,"高専")&amp;$C3725,IF($B3725=8,$C3725&amp;"（"&amp;$D3725&amp;"）",IF($B3725=9,$D3725,""))))))</f>
        <v>宮津天橋高等学校</v>
      </c>
    </row>
    <row r="3726" spans="1:8">
      <c r="A3726" s="4">
        <v>2</v>
      </c>
      <c r="B3726" s="7">
        <v>1</v>
      </c>
      <c r="C3726" s="7" t="str">
        <f t="shared" si="116"/>
        <v>高等学校</v>
      </c>
      <c r="D3726" s="7" t="s">
        <v>4427</v>
      </c>
      <c r="E3726" s="8" t="s">
        <v>4428</v>
      </c>
      <c r="F3726" s="4" t="str">
        <f>IFERROR(IF(VALUE(LEFT($E3726,5))&gt;50000,"",_xlfn.XLOOKUP(IF(VALUE(LEFT($E3726,2))&gt;9,VALUE(LEFT($E3726,2)),"0"&amp;VALUE(LEFT($E3726,2))),Sheet1!$E:$E,Sheet1!$F:$F)),"")</f>
        <v>京都府</v>
      </c>
      <c r="G3726" s="4" t="str">
        <f t="shared" si="117"/>
        <v>公立</v>
      </c>
      <c r="H3726" s="7" t="str">
        <f>IF($D3726="上記以外の高等学校等",_xlfn.XLOOKUP(IF(VALUE(LEFT($E3726,2))&gt;10,VALUE(LEFT($E3726,2)),"0"&amp;VALUE(LEFT($E3726,2))),Sheet1!$E:$E,Sheet1!$F:$F)&amp;"所在の"&amp;$D3726,IF(OR($B3726=1,$B3726=2),$D3726&amp;$C3726,IF($B3726=3,$D3726&amp;"学校",IF($B3726=6,_xlfn.TEXTBEFORE($D3726,"高専")&amp;$C3726,IF($B3726=8,$C3726&amp;"（"&amp;$D3726&amp;"）",IF($B3726=9,$D3726,""))))))</f>
        <v>丹後緑風高等学校</v>
      </c>
    </row>
    <row r="3727" spans="1:8">
      <c r="A3727" s="4">
        <v>2</v>
      </c>
      <c r="B3727" s="7">
        <v>1</v>
      </c>
      <c r="C3727" s="7" t="str">
        <f t="shared" si="116"/>
        <v>高等学校</v>
      </c>
      <c r="D3727" s="7" t="s">
        <v>4425</v>
      </c>
      <c r="E3727" s="8" t="s">
        <v>4426</v>
      </c>
      <c r="F3727" s="4" t="str">
        <f>IFERROR(IF(VALUE(LEFT($E3727,5))&gt;50000,"",_xlfn.XLOOKUP(IF(VALUE(LEFT($E3727,2))&gt;9,VALUE(LEFT($E3727,2)),"0"&amp;VALUE(LEFT($E3727,2))),Sheet1!$E:$E,Sheet1!$F:$F)),"")</f>
        <v>京都府</v>
      </c>
      <c r="G3727" s="4" t="str">
        <f t="shared" si="117"/>
        <v>公立</v>
      </c>
      <c r="H3727" s="7" t="str">
        <f>IF($D3727="上記以外の高等学校等",_xlfn.XLOOKUP(IF(VALUE(LEFT($E3727,2))&gt;10,VALUE(LEFT($E3727,2)),"0"&amp;VALUE(LEFT($E3727,2))),Sheet1!$E:$E,Sheet1!$F:$F)&amp;"所在の"&amp;$D3727,IF(OR($B3727=1,$B3727=2),$D3727&amp;$C3727,IF($B3727=3,$D3727&amp;"学校",IF($B3727=6,_xlfn.TEXTBEFORE($D3727,"高専")&amp;$C3727,IF($B3727=8,$C3727&amp;"（"&amp;$D3727&amp;"）",IF($B3727=9,$D3727,""))))))</f>
        <v>清新高等学校</v>
      </c>
    </row>
    <row r="3728" spans="1:8">
      <c r="A3728" s="4">
        <v>3</v>
      </c>
      <c r="B3728" s="7">
        <v>1</v>
      </c>
      <c r="C3728" s="7" t="str">
        <f t="shared" si="116"/>
        <v>高等学校</v>
      </c>
      <c r="D3728" s="7" t="s">
        <v>4423</v>
      </c>
      <c r="E3728" s="8" t="s">
        <v>4424</v>
      </c>
      <c r="F3728" s="4" t="str">
        <f>IFERROR(IF(VALUE(LEFT($E3728,5))&gt;50000,"",_xlfn.XLOOKUP(IF(VALUE(LEFT($E3728,2))&gt;9,VALUE(LEFT($E3728,2)),"0"&amp;VALUE(LEFT($E3728,2))),Sheet1!$E:$E,Sheet1!$F:$F)),"")</f>
        <v>京都府</v>
      </c>
      <c r="G3728" s="4" t="str">
        <f t="shared" si="117"/>
        <v>公立</v>
      </c>
      <c r="H3728" s="7" t="str">
        <f>IF($D3728="上記以外の高等学校等",_xlfn.XLOOKUP(IF(VALUE(LEFT($E3728,2))&gt;10,VALUE(LEFT($E3728,2)),"0"&amp;VALUE(LEFT($E3728,2))),Sheet1!$E:$E,Sheet1!$F:$F)&amp;"所在の"&amp;$D3728,IF(OR($B3728=1,$B3728=2),$D3728&amp;$C3728,IF($B3728=3,$D3728&amp;"学校",IF($B3728=6,_xlfn.TEXTBEFORE($D3728,"高専")&amp;$C3728,IF($B3728=8,$C3728&amp;"（"&amp;$D3728&amp;"）",IF($B3728=9,$D3728,""))))))</f>
        <v>京都奏和高等学校</v>
      </c>
    </row>
    <row r="3729" spans="1:8">
      <c r="A3729" s="4">
        <v>3</v>
      </c>
      <c r="B3729" s="7">
        <v>1</v>
      </c>
      <c r="C3729" s="7" t="str">
        <f t="shared" si="116"/>
        <v>高等学校</v>
      </c>
      <c r="D3729" s="7" t="s">
        <v>4421</v>
      </c>
      <c r="E3729" s="8" t="s">
        <v>4422</v>
      </c>
      <c r="F3729" s="4" t="str">
        <f>IFERROR(IF(VALUE(LEFT($E3729,5))&gt;50000,"",_xlfn.XLOOKUP(IF(VALUE(LEFT($E3729,2))&gt;9,VALUE(LEFT($E3729,2)),"0"&amp;VALUE(LEFT($E3729,2))),Sheet1!$E:$E,Sheet1!$F:$F)),"")</f>
        <v>京都府</v>
      </c>
      <c r="G3729" s="4" t="str">
        <f t="shared" si="117"/>
        <v>公立</v>
      </c>
      <c r="H3729" s="7" t="str">
        <f>IF($D3729="上記以外の高等学校等",_xlfn.XLOOKUP(IF(VALUE(LEFT($E3729,2))&gt;10,VALUE(LEFT($E3729,2)),"0"&amp;VALUE(LEFT($E3729,2))),Sheet1!$E:$E,Sheet1!$F:$F)&amp;"所在の"&amp;$D3729,IF(OR($B3729=1,$B3729=2),$D3729&amp;$C3729,IF($B3729=3,$D3729&amp;"学校",IF($B3729=6,_xlfn.TEXTBEFORE($D3729,"高専")&amp;$C3729,IF($B3729=8,$C3729&amp;"（"&amp;$D3729&amp;"）",IF($B3729=9,$D3729,""))))))</f>
        <v>開建高等学校</v>
      </c>
    </row>
    <row r="3730" spans="1:8">
      <c r="A3730" s="4">
        <v>2</v>
      </c>
      <c r="B3730" s="7">
        <v>3</v>
      </c>
      <c r="C3730" s="7" t="str">
        <f t="shared" si="116"/>
        <v>特別支援学校</v>
      </c>
      <c r="D3730" s="7" t="s">
        <v>4419</v>
      </c>
      <c r="E3730" s="8" t="s">
        <v>4420</v>
      </c>
      <c r="F3730" s="4" t="str">
        <f>IFERROR(IF(VALUE(LEFT($E3730,5))&gt;50000,"",_xlfn.XLOOKUP(IF(VALUE(LEFT($E3730,2))&gt;9,VALUE(LEFT($E3730,2)),"0"&amp;VALUE(LEFT($E3730,2))),Sheet1!$E:$E,Sheet1!$F:$F)),"")</f>
        <v>京都府</v>
      </c>
      <c r="G3730" s="4" t="str">
        <f t="shared" si="117"/>
        <v>公立</v>
      </c>
      <c r="H3730" s="7" t="str">
        <f>IF($D3730="上記以外の高等学校等",_xlfn.XLOOKUP(IF(VALUE(LEFT($E3730,2))&gt;10,VALUE(LEFT($E3730,2)),"0"&amp;VALUE(LEFT($E3730,2))),Sheet1!$E:$E,Sheet1!$F:$F)&amp;"所在の"&amp;$D3730,IF(OR($B3730=1,$B3730=2),$D3730&amp;$C3730,IF($B3730=3,$D3730&amp;"学校",IF($B3730=6,_xlfn.TEXTBEFORE($D3730,"高専")&amp;$C3730,IF($B3730=8,$C3730&amp;"（"&amp;$D3730&amp;"）",IF($B3730=9,$D3730,""))))))</f>
        <v>八幡支援学校</v>
      </c>
    </row>
    <row r="3731" spans="1:8">
      <c r="A3731" s="4">
        <v>2</v>
      </c>
      <c r="B3731" s="7">
        <v>3</v>
      </c>
      <c r="C3731" s="7" t="str">
        <f t="shared" si="116"/>
        <v>特別支援学校</v>
      </c>
      <c r="D3731" s="7" t="s">
        <v>4417</v>
      </c>
      <c r="E3731" s="8" t="s">
        <v>4418</v>
      </c>
      <c r="F3731" s="4" t="str">
        <f>IFERROR(IF(VALUE(LEFT($E3731,5))&gt;50000,"",_xlfn.XLOOKUP(IF(VALUE(LEFT($E3731,2))&gt;9,VALUE(LEFT($E3731,2)),"0"&amp;VALUE(LEFT($E3731,2))),Sheet1!$E:$E,Sheet1!$F:$F)),"")</f>
        <v>京都府</v>
      </c>
      <c r="G3731" s="4" t="str">
        <f t="shared" si="117"/>
        <v>公立</v>
      </c>
      <c r="H3731" s="7" t="str">
        <f>IF($D3731="上記以外の高等学校等",_xlfn.XLOOKUP(IF(VALUE(LEFT($E3731,2))&gt;10,VALUE(LEFT($E3731,2)),"0"&amp;VALUE(LEFT($E3731,2))),Sheet1!$E:$E,Sheet1!$F:$F)&amp;"所在の"&amp;$D3731,IF(OR($B3731=1,$B3731=2),$D3731&amp;$C3731,IF($B3731=3,$D3731&amp;"学校",IF($B3731=6,_xlfn.TEXTBEFORE($D3731,"高専")&amp;$C3731,IF($B3731=8,$C3731&amp;"（"&amp;$D3731&amp;"）",IF($B3731=9,$D3731,""))))))</f>
        <v>宇治支援学校</v>
      </c>
    </row>
    <row r="3732" spans="1:8">
      <c r="A3732" s="4">
        <v>2</v>
      </c>
      <c r="B3732" s="7">
        <v>3</v>
      </c>
      <c r="C3732" s="7" t="str">
        <f t="shared" si="116"/>
        <v>特別支援学校</v>
      </c>
      <c r="D3732" s="7" t="s">
        <v>4415</v>
      </c>
      <c r="E3732" s="8" t="s">
        <v>4416</v>
      </c>
      <c r="F3732" s="4" t="str">
        <f>IFERROR(IF(VALUE(LEFT($E3732,5))&gt;50000,"",_xlfn.XLOOKUP(IF(VALUE(LEFT($E3732,2))&gt;9,VALUE(LEFT($E3732,2)),"0"&amp;VALUE(LEFT($E3732,2))),Sheet1!$E:$E,Sheet1!$F:$F)),"")</f>
        <v>京都府</v>
      </c>
      <c r="G3732" s="4" t="str">
        <f t="shared" si="117"/>
        <v>公立</v>
      </c>
      <c r="H3732" s="7" t="str">
        <f>IF($D3732="上記以外の高等学校等",_xlfn.XLOOKUP(IF(VALUE(LEFT($E3732,2))&gt;10,VALUE(LEFT($E3732,2)),"0"&amp;VALUE(LEFT($E3732,2))),Sheet1!$E:$E,Sheet1!$F:$F)&amp;"所在の"&amp;$D3732,IF(OR($B3732=1,$B3732=2),$D3732&amp;$C3732,IF($B3732=3,$D3732&amp;"学校",IF($B3732=6,_xlfn.TEXTBEFORE($D3732,"高専")&amp;$C3732,IF($B3732=8,$C3732&amp;"（"&amp;$D3732&amp;"）",IF($B3732=9,$D3732,""))))))</f>
        <v>井手やまぶき支援学校</v>
      </c>
    </row>
    <row r="3733" spans="1:8">
      <c r="A3733" s="4">
        <v>3</v>
      </c>
      <c r="B3733" s="7">
        <v>3</v>
      </c>
      <c r="C3733" s="7" t="str">
        <f t="shared" si="116"/>
        <v>特別支援学校</v>
      </c>
      <c r="D3733" s="7" t="s">
        <v>4413</v>
      </c>
      <c r="E3733" s="8" t="s">
        <v>4414</v>
      </c>
      <c r="F3733" s="4" t="str">
        <f>IFERROR(IF(VALUE(LEFT($E3733,5))&gt;50000,"",_xlfn.XLOOKUP(IF(VALUE(LEFT($E3733,2))&gt;9,VALUE(LEFT($E3733,2)),"0"&amp;VALUE(LEFT($E3733,2))),Sheet1!$E:$E,Sheet1!$F:$F)),"")</f>
        <v>京都府</v>
      </c>
      <c r="G3733" s="4" t="str">
        <f t="shared" si="117"/>
        <v>公立</v>
      </c>
      <c r="H3733" s="7" t="str">
        <f>IF($D3733="上記以外の高等学校等",_xlfn.XLOOKUP(IF(VALUE(LEFT($E3733,2))&gt;10,VALUE(LEFT($E3733,2)),"0"&amp;VALUE(LEFT($E3733,2))),Sheet1!$E:$E,Sheet1!$F:$F)&amp;"所在の"&amp;$D3733,IF(OR($B3733=1,$B3733=2),$D3733&amp;$C3733,IF($B3733=3,$D3733&amp;"学校",IF($B3733=6,_xlfn.TEXTBEFORE($D3733,"高専")&amp;$C3733,IF($B3733=8,$C3733&amp;"（"&amp;$D3733&amp;"）",IF($B3733=9,$D3733,""))))))</f>
        <v>北総合支援学校</v>
      </c>
    </row>
    <row r="3734" spans="1:8">
      <c r="A3734" s="4">
        <v>2</v>
      </c>
      <c r="B3734" s="7">
        <v>3</v>
      </c>
      <c r="C3734" s="7" t="str">
        <f t="shared" si="116"/>
        <v>特別支援学校</v>
      </c>
      <c r="D3734" s="7" t="s">
        <v>4411</v>
      </c>
      <c r="E3734" s="8" t="s">
        <v>4412</v>
      </c>
      <c r="F3734" s="4" t="str">
        <f>IFERROR(IF(VALUE(LEFT($E3734,5))&gt;50000,"",_xlfn.XLOOKUP(IF(VALUE(LEFT($E3734,2))&gt;9,VALUE(LEFT($E3734,2)),"0"&amp;VALUE(LEFT($E3734,2))),Sheet1!$E:$E,Sheet1!$F:$F)),"")</f>
        <v>京都府</v>
      </c>
      <c r="G3734" s="4" t="str">
        <f t="shared" si="117"/>
        <v>公立</v>
      </c>
      <c r="H3734" s="7" t="str">
        <f>IF($D3734="上記以外の高等学校等",_xlfn.XLOOKUP(IF(VALUE(LEFT($E3734,2))&gt;10,VALUE(LEFT($E3734,2)),"0"&amp;VALUE(LEFT($E3734,2))),Sheet1!$E:$E,Sheet1!$F:$F)&amp;"所在の"&amp;$D3734,IF(OR($B3734=1,$B3734=2),$D3734&amp;$C3734,IF($B3734=3,$D3734&amp;"学校",IF($B3734=6,_xlfn.TEXTBEFORE($D3734,"高専")&amp;$C3734,IF($B3734=8,$C3734&amp;"（"&amp;$D3734&amp;"）",IF($B3734=9,$D3734,""))))))</f>
        <v>舞鶴支援学校</v>
      </c>
    </row>
    <row r="3735" spans="1:8">
      <c r="A3735" s="4">
        <v>2</v>
      </c>
      <c r="B3735" s="7">
        <v>3</v>
      </c>
      <c r="C3735" s="7" t="str">
        <f t="shared" si="116"/>
        <v>特別支援学校</v>
      </c>
      <c r="D3735" s="7" t="s">
        <v>612</v>
      </c>
      <c r="E3735" s="8" t="s">
        <v>4410</v>
      </c>
      <c r="F3735" s="4" t="str">
        <f>IFERROR(IF(VALUE(LEFT($E3735,5))&gt;50000,"",_xlfn.XLOOKUP(IF(VALUE(LEFT($E3735,2))&gt;9,VALUE(LEFT($E3735,2)),"0"&amp;VALUE(LEFT($E3735,2))),Sheet1!$E:$E,Sheet1!$F:$F)),"")</f>
        <v>京都府</v>
      </c>
      <c r="G3735" s="4" t="str">
        <f t="shared" si="117"/>
        <v>公立</v>
      </c>
      <c r="H3735" s="7" t="str">
        <f>IF($D3735="上記以外の高等学校等",_xlfn.XLOOKUP(IF(VALUE(LEFT($E3735,2))&gt;10,VALUE(LEFT($E3735,2)),"0"&amp;VALUE(LEFT($E3735,2))),Sheet1!$E:$E,Sheet1!$F:$F)&amp;"所在の"&amp;$D3735,IF(OR($B3735=1,$B3735=2),$D3735&amp;$C3735,IF($B3735=3,$D3735&amp;"学校",IF($B3735=6,_xlfn.TEXTBEFORE($D3735,"高専")&amp;$C3735,IF($B3735=8,$C3735&amp;"（"&amp;$D3735&amp;"）",IF($B3735=9,$D3735,""))))))</f>
        <v>盲学校</v>
      </c>
    </row>
    <row r="3736" spans="1:8">
      <c r="A3736" s="4">
        <v>2</v>
      </c>
      <c r="B3736" s="7">
        <v>3</v>
      </c>
      <c r="C3736" s="7" t="str">
        <f t="shared" si="116"/>
        <v>特別支援学校</v>
      </c>
      <c r="D3736" s="7" t="s">
        <v>610</v>
      </c>
      <c r="E3736" s="8" t="s">
        <v>4409</v>
      </c>
      <c r="F3736" s="4" t="str">
        <f>IFERROR(IF(VALUE(LEFT($E3736,5))&gt;50000,"",_xlfn.XLOOKUP(IF(VALUE(LEFT($E3736,2))&gt;9,VALUE(LEFT($E3736,2)),"0"&amp;VALUE(LEFT($E3736,2))),Sheet1!$E:$E,Sheet1!$F:$F)),"")</f>
        <v>京都府</v>
      </c>
      <c r="G3736" s="4" t="str">
        <f t="shared" si="117"/>
        <v>公立</v>
      </c>
      <c r="H3736" s="7" t="str">
        <f>IF($D3736="上記以外の高等学校等",_xlfn.XLOOKUP(IF(VALUE(LEFT($E3736,2))&gt;10,VALUE(LEFT($E3736,2)),"0"&amp;VALUE(LEFT($E3736,2))),Sheet1!$E:$E,Sheet1!$F:$F)&amp;"所在の"&amp;$D3736,IF(OR($B3736=1,$B3736=2),$D3736&amp;$C3736,IF($B3736=3,$D3736&amp;"学校",IF($B3736=6,_xlfn.TEXTBEFORE($D3736,"高専")&amp;$C3736,IF($B3736=8,$C3736&amp;"（"&amp;$D3736&amp;"）",IF($B3736=9,$D3736,""))))))</f>
        <v>ろう学校</v>
      </c>
    </row>
    <row r="3737" spans="1:8">
      <c r="A3737" s="4">
        <v>2</v>
      </c>
      <c r="B3737" s="7">
        <v>3</v>
      </c>
      <c r="C3737" s="7" t="str">
        <f t="shared" si="116"/>
        <v>特別支援学校</v>
      </c>
      <c r="D3737" s="7" t="s">
        <v>4407</v>
      </c>
      <c r="E3737" s="8" t="s">
        <v>4408</v>
      </c>
      <c r="F3737" s="4" t="str">
        <f>IFERROR(IF(VALUE(LEFT($E3737,5))&gt;50000,"",_xlfn.XLOOKUP(IF(VALUE(LEFT($E3737,2))&gt;9,VALUE(LEFT($E3737,2)),"0"&amp;VALUE(LEFT($E3737,2))),Sheet1!$E:$E,Sheet1!$F:$F)),"")</f>
        <v>京都府</v>
      </c>
      <c r="G3737" s="4" t="str">
        <f t="shared" si="117"/>
        <v>公立</v>
      </c>
      <c r="H3737" s="7" t="str">
        <f>IF($D3737="上記以外の高等学校等",_xlfn.XLOOKUP(IF(VALUE(LEFT($E3737,2))&gt;10,VALUE(LEFT($E3737,2)),"0"&amp;VALUE(LEFT($E3737,2))),Sheet1!$E:$E,Sheet1!$F:$F)&amp;"所在の"&amp;$D3737,IF(OR($B3737=1,$B3737=2),$D3737&amp;$C3737,IF($B3737=3,$D3737&amp;"学校",IF($B3737=6,_xlfn.TEXTBEFORE($D3737,"高専")&amp;$C3737,IF($B3737=8,$C3737&amp;"（"&amp;$D3737&amp;"）",IF($B3737=9,$D3737,""))))))</f>
        <v>向日が丘支援学校</v>
      </c>
    </row>
    <row r="3738" spans="1:8">
      <c r="A3738" s="4">
        <v>2</v>
      </c>
      <c r="B3738" s="7">
        <v>3</v>
      </c>
      <c r="C3738" s="7" t="str">
        <f t="shared" si="116"/>
        <v>特別支援学校</v>
      </c>
      <c r="D3738" s="7" t="s">
        <v>4405</v>
      </c>
      <c r="E3738" s="8" t="s">
        <v>4406</v>
      </c>
      <c r="F3738" s="4" t="str">
        <f>IFERROR(IF(VALUE(LEFT($E3738,5))&gt;50000,"",_xlfn.XLOOKUP(IF(VALUE(LEFT($E3738,2))&gt;9,VALUE(LEFT($E3738,2)),"0"&amp;VALUE(LEFT($E3738,2))),Sheet1!$E:$E,Sheet1!$F:$F)),"")</f>
        <v>京都府</v>
      </c>
      <c r="G3738" s="4" t="str">
        <f t="shared" si="117"/>
        <v>公立</v>
      </c>
      <c r="H3738" s="7" t="str">
        <f>IF($D3738="上記以外の高等学校等",_xlfn.XLOOKUP(IF(VALUE(LEFT($E3738,2))&gt;10,VALUE(LEFT($E3738,2)),"0"&amp;VALUE(LEFT($E3738,2))),Sheet1!$E:$E,Sheet1!$F:$F)&amp;"所在の"&amp;$D3738,IF(OR($B3738=1,$B3738=2),$D3738&amp;$C3738,IF($B3738=3,$D3738&amp;"学校",IF($B3738=6,_xlfn.TEXTBEFORE($D3738,"高専")&amp;$C3738,IF($B3738=8,$C3738&amp;"（"&amp;$D3738&amp;"）",IF($B3738=9,$D3738,""))))))</f>
        <v>与謝の海支援学校</v>
      </c>
    </row>
    <row r="3739" spans="1:8">
      <c r="A3739" s="4">
        <v>3</v>
      </c>
      <c r="B3739" s="7">
        <v>3</v>
      </c>
      <c r="C3739" s="7" t="str">
        <f t="shared" si="116"/>
        <v>特別支援学校</v>
      </c>
      <c r="D3739" s="7" t="s">
        <v>4403</v>
      </c>
      <c r="E3739" s="8" t="s">
        <v>4404</v>
      </c>
      <c r="F3739" s="4" t="str">
        <f>IFERROR(IF(VALUE(LEFT($E3739,5))&gt;50000,"",_xlfn.XLOOKUP(IF(VALUE(LEFT($E3739,2))&gt;9,VALUE(LEFT($E3739,2)),"0"&amp;VALUE(LEFT($E3739,2))),Sheet1!$E:$E,Sheet1!$F:$F)),"")</f>
        <v>京都府</v>
      </c>
      <c r="G3739" s="4" t="str">
        <f t="shared" si="117"/>
        <v>公立</v>
      </c>
      <c r="H3739" s="7" t="str">
        <f>IF($D3739="上記以外の高等学校等",_xlfn.XLOOKUP(IF(VALUE(LEFT($E3739,2))&gt;10,VALUE(LEFT($E3739,2)),"0"&amp;VALUE(LEFT($E3739,2))),Sheet1!$E:$E,Sheet1!$F:$F)&amp;"所在の"&amp;$D3739,IF(OR($B3739=1,$B3739=2),$D3739&amp;$C3739,IF($B3739=3,$D3739&amp;"学校",IF($B3739=6,_xlfn.TEXTBEFORE($D3739,"高専")&amp;$C3739,IF($B3739=8,$C3739&amp;"（"&amp;$D3739&amp;"）",IF($B3739=9,$D3739,""))))))</f>
        <v>鳴滝総合支援学校</v>
      </c>
    </row>
    <row r="3740" spans="1:8">
      <c r="A3740" s="4">
        <v>3</v>
      </c>
      <c r="B3740" s="7">
        <v>3</v>
      </c>
      <c r="C3740" s="7" t="str">
        <f t="shared" si="116"/>
        <v>特別支援学校</v>
      </c>
      <c r="D3740" s="7" t="s">
        <v>4401</v>
      </c>
      <c r="E3740" s="8" t="s">
        <v>4402</v>
      </c>
      <c r="F3740" s="4" t="str">
        <f>IFERROR(IF(VALUE(LEFT($E3740,5))&gt;50000,"",_xlfn.XLOOKUP(IF(VALUE(LEFT($E3740,2))&gt;9,VALUE(LEFT($E3740,2)),"0"&amp;VALUE(LEFT($E3740,2))),Sheet1!$E:$E,Sheet1!$F:$F)),"")</f>
        <v>京都府</v>
      </c>
      <c r="G3740" s="4" t="str">
        <f t="shared" si="117"/>
        <v>公立</v>
      </c>
      <c r="H3740" s="7" t="str">
        <f>IF($D3740="上記以外の高等学校等",_xlfn.XLOOKUP(IF(VALUE(LEFT($E3740,2))&gt;10,VALUE(LEFT($E3740,2)),"0"&amp;VALUE(LEFT($E3740,2))),Sheet1!$E:$E,Sheet1!$F:$F)&amp;"所在の"&amp;$D3740,IF(OR($B3740=1,$B3740=2),$D3740&amp;$C3740,IF($B3740=3,$D3740&amp;"学校",IF($B3740=6,_xlfn.TEXTBEFORE($D3740,"高専")&amp;$C3740,IF($B3740=8,$C3740&amp;"（"&amp;$D3740&amp;"）",IF($B3740=9,$D3740,""))))))</f>
        <v>呉竹総合支援学校</v>
      </c>
    </row>
    <row r="3741" spans="1:8">
      <c r="A3741" s="4">
        <v>3</v>
      </c>
      <c r="B3741" s="7">
        <v>3</v>
      </c>
      <c r="C3741" s="7" t="str">
        <f t="shared" si="116"/>
        <v>特別支援学校</v>
      </c>
      <c r="D3741" s="7" t="s">
        <v>4399</v>
      </c>
      <c r="E3741" s="8" t="s">
        <v>4400</v>
      </c>
      <c r="F3741" s="4" t="str">
        <f>IFERROR(IF(VALUE(LEFT($E3741,5))&gt;50000,"",_xlfn.XLOOKUP(IF(VALUE(LEFT($E3741,2))&gt;9,VALUE(LEFT($E3741,2)),"0"&amp;VALUE(LEFT($E3741,2))),Sheet1!$E:$E,Sheet1!$F:$F)),"")</f>
        <v>京都府</v>
      </c>
      <c r="G3741" s="4" t="str">
        <f t="shared" si="117"/>
        <v>公立</v>
      </c>
      <c r="H3741" s="7" t="str">
        <f>IF($D3741="上記以外の高等学校等",_xlfn.XLOOKUP(IF(VALUE(LEFT($E3741,2))&gt;10,VALUE(LEFT($E3741,2)),"0"&amp;VALUE(LEFT($E3741,2))),Sheet1!$E:$E,Sheet1!$F:$F)&amp;"所在の"&amp;$D3741,IF(OR($B3741=1,$B3741=2),$D3741&amp;$C3741,IF($B3741=3,$D3741&amp;"学校",IF($B3741=6,_xlfn.TEXTBEFORE($D3741,"高専")&amp;$C3741,IF($B3741=8,$C3741&amp;"（"&amp;$D3741&amp;"）",IF($B3741=9,$D3741,""))))))</f>
        <v>白河総合支援学校</v>
      </c>
    </row>
    <row r="3742" spans="1:8">
      <c r="A3742" s="4">
        <v>2</v>
      </c>
      <c r="B3742" s="7">
        <v>3</v>
      </c>
      <c r="C3742" s="7" t="str">
        <f t="shared" si="116"/>
        <v>特別支援学校</v>
      </c>
      <c r="D3742" s="7" t="s">
        <v>4397</v>
      </c>
      <c r="E3742" s="8" t="s">
        <v>4398</v>
      </c>
      <c r="F3742" s="4" t="str">
        <f>IFERROR(IF(VALUE(LEFT($E3742,5))&gt;50000,"",_xlfn.XLOOKUP(IF(VALUE(LEFT($E3742,2))&gt;9,VALUE(LEFT($E3742,2)),"0"&amp;VALUE(LEFT($E3742,2))),Sheet1!$E:$E,Sheet1!$F:$F)),"")</f>
        <v>京都府</v>
      </c>
      <c r="G3742" s="4" t="str">
        <f t="shared" si="117"/>
        <v>公立</v>
      </c>
      <c r="H3742" s="7" t="str">
        <f>IF($D3742="上記以外の高等学校等",_xlfn.XLOOKUP(IF(VALUE(LEFT($E3742,2))&gt;10,VALUE(LEFT($E3742,2)),"0"&amp;VALUE(LEFT($E3742,2))),Sheet1!$E:$E,Sheet1!$F:$F)&amp;"所在の"&amp;$D3742,IF(OR($B3742=1,$B3742=2),$D3742&amp;$C3742,IF($B3742=3,$D3742&amp;"学校",IF($B3742=6,_xlfn.TEXTBEFORE($D3742,"高専")&amp;$C3742,IF($B3742=8,$C3742&amp;"（"&amp;$D3742&amp;"）",IF($B3742=9,$D3742,""))))))</f>
        <v>丹波支援学校</v>
      </c>
    </row>
    <row r="3743" spans="1:8">
      <c r="A3743" s="4">
        <v>3</v>
      </c>
      <c r="B3743" s="7">
        <v>3</v>
      </c>
      <c r="C3743" s="7" t="str">
        <f t="shared" si="116"/>
        <v>特別支援学校</v>
      </c>
      <c r="D3743" s="7" t="s">
        <v>4395</v>
      </c>
      <c r="E3743" s="8" t="s">
        <v>4396</v>
      </c>
      <c r="F3743" s="4" t="str">
        <f>IFERROR(IF(VALUE(LEFT($E3743,5))&gt;50000,"",_xlfn.XLOOKUP(IF(VALUE(LEFT($E3743,2))&gt;9,VALUE(LEFT($E3743,2)),"0"&amp;VALUE(LEFT($E3743,2))),Sheet1!$E:$E,Sheet1!$F:$F)),"")</f>
        <v>京都府</v>
      </c>
      <c r="G3743" s="4" t="str">
        <f t="shared" si="117"/>
        <v>公立</v>
      </c>
      <c r="H3743" s="7" t="str">
        <f>IF($D3743="上記以外の高等学校等",_xlfn.XLOOKUP(IF(VALUE(LEFT($E3743,2))&gt;10,VALUE(LEFT($E3743,2)),"0"&amp;VALUE(LEFT($E3743,2))),Sheet1!$E:$E,Sheet1!$F:$F)&amp;"所在の"&amp;$D3743,IF(OR($B3743=1,$B3743=2),$D3743&amp;$C3743,IF($B3743=3,$D3743&amp;"学校",IF($B3743=6,_xlfn.TEXTBEFORE($D3743,"高専")&amp;$C3743,IF($B3743=8,$C3743&amp;"（"&amp;$D3743&amp;"）",IF($B3743=9,$D3743,""))))))</f>
        <v>東総合支援学校</v>
      </c>
    </row>
    <row r="3744" spans="1:8">
      <c r="A3744" s="4">
        <v>2</v>
      </c>
      <c r="B3744" s="7">
        <v>3</v>
      </c>
      <c r="C3744" s="7" t="str">
        <f t="shared" si="116"/>
        <v>特別支援学校</v>
      </c>
      <c r="D3744" s="7" t="s">
        <v>4393</v>
      </c>
      <c r="E3744" s="8" t="s">
        <v>4394</v>
      </c>
      <c r="F3744" s="4" t="str">
        <f>IFERROR(IF(VALUE(LEFT($E3744,5))&gt;50000,"",_xlfn.XLOOKUP(IF(VALUE(LEFT($E3744,2))&gt;9,VALUE(LEFT($E3744,2)),"0"&amp;VALUE(LEFT($E3744,2))),Sheet1!$E:$E,Sheet1!$F:$F)),"")</f>
        <v>京都府</v>
      </c>
      <c r="G3744" s="4" t="str">
        <f t="shared" si="117"/>
        <v>公立</v>
      </c>
      <c r="H3744" s="7" t="str">
        <f>IF($D3744="上記以外の高等学校等",_xlfn.XLOOKUP(IF(VALUE(LEFT($E3744,2))&gt;10,VALUE(LEFT($E3744,2)),"0"&amp;VALUE(LEFT($E3744,2))),Sheet1!$E:$E,Sheet1!$F:$F)&amp;"所在の"&amp;$D3744,IF(OR($B3744=1,$B3744=2),$D3744&amp;$C3744,IF($B3744=3,$D3744&amp;"学校",IF($B3744=6,_xlfn.TEXTBEFORE($D3744,"高専")&amp;$C3744,IF($B3744=8,$C3744&amp;"（"&amp;$D3744&amp;"）",IF($B3744=9,$D3744,""))))))</f>
        <v>南山城支援学校</v>
      </c>
    </row>
    <row r="3745" spans="1:8">
      <c r="A3745" s="4">
        <v>2</v>
      </c>
      <c r="B3745" s="7">
        <v>3</v>
      </c>
      <c r="C3745" s="7" t="str">
        <f t="shared" si="116"/>
        <v>特別支援学校</v>
      </c>
      <c r="D3745" s="7" t="s">
        <v>4391</v>
      </c>
      <c r="E3745" s="8" t="s">
        <v>4392</v>
      </c>
      <c r="F3745" s="4" t="str">
        <f>IFERROR(IF(VALUE(LEFT($E3745,5))&gt;50000,"",_xlfn.XLOOKUP(IF(VALUE(LEFT($E3745,2))&gt;9,VALUE(LEFT($E3745,2)),"0"&amp;VALUE(LEFT($E3745,2))),Sheet1!$E:$E,Sheet1!$F:$F)),"")</f>
        <v>京都府</v>
      </c>
      <c r="G3745" s="4" t="str">
        <f t="shared" si="117"/>
        <v>公立</v>
      </c>
      <c r="H3745" s="7" t="str">
        <f>IF($D3745="上記以外の高等学校等",_xlfn.XLOOKUP(IF(VALUE(LEFT($E3745,2))&gt;10,VALUE(LEFT($E3745,2)),"0"&amp;VALUE(LEFT($E3745,2))),Sheet1!$E:$E,Sheet1!$F:$F)&amp;"所在の"&amp;$D3745,IF(OR($B3745=1,$B3745=2),$D3745&amp;$C3745,IF($B3745=3,$D3745&amp;"学校",IF($B3745=6,_xlfn.TEXTBEFORE($D3745,"高専")&amp;$C3745,IF($B3745=8,$C3745&amp;"（"&amp;$D3745&amp;"）",IF($B3745=9,$D3745,""))))))</f>
        <v>中丹支援学校</v>
      </c>
    </row>
    <row r="3746" spans="1:8">
      <c r="A3746" s="4">
        <v>2</v>
      </c>
      <c r="B3746" s="7">
        <v>3</v>
      </c>
      <c r="C3746" s="7" t="str">
        <f t="shared" si="116"/>
        <v>特別支援学校</v>
      </c>
      <c r="D3746" s="7" t="s">
        <v>4389</v>
      </c>
      <c r="E3746" s="8" t="s">
        <v>4390</v>
      </c>
      <c r="F3746" s="4" t="str">
        <f>IFERROR(IF(VALUE(LEFT($E3746,5))&gt;50000,"",_xlfn.XLOOKUP(IF(VALUE(LEFT($E3746,2))&gt;9,VALUE(LEFT($E3746,2)),"0"&amp;VALUE(LEFT($E3746,2))),Sheet1!$E:$E,Sheet1!$F:$F)),"")</f>
        <v>京都府</v>
      </c>
      <c r="G3746" s="4" t="str">
        <f t="shared" si="117"/>
        <v>公立</v>
      </c>
      <c r="H3746" s="7" t="str">
        <f>IF($D3746="上記以外の高等学校等",_xlfn.XLOOKUP(IF(VALUE(LEFT($E3746,2))&gt;10,VALUE(LEFT($E3746,2)),"0"&amp;VALUE(LEFT($E3746,2))),Sheet1!$E:$E,Sheet1!$F:$F)&amp;"所在の"&amp;$D3746,IF(OR($B3746=1,$B3746=2),$D3746&amp;$C3746,IF($B3746=3,$D3746&amp;"学校",IF($B3746=6,_xlfn.TEXTBEFORE($D3746,"高専")&amp;$C3746,IF($B3746=8,$C3746&amp;"（"&amp;$D3746&amp;"）",IF($B3746=9,$D3746,""))))))</f>
        <v>城陽支援学校</v>
      </c>
    </row>
    <row r="3747" spans="1:8">
      <c r="A3747" s="4">
        <v>3</v>
      </c>
      <c r="B3747" s="7">
        <v>3</v>
      </c>
      <c r="C3747" s="7" t="str">
        <f t="shared" si="116"/>
        <v>特別支援学校</v>
      </c>
      <c r="D3747" s="7" t="s">
        <v>4387</v>
      </c>
      <c r="E3747" s="8" t="s">
        <v>4388</v>
      </c>
      <c r="F3747" s="4" t="str">
        <f>IFERROR(IF(VALUE(LEFT($E3747,5))&gt;50000,"",_xlfn.XLOOKUP(IF(VALUE(LEFT($E3747,2))&gt;9,VALUE(LEFT($E3747,2)),"0"&amp;VALUE(LEFT($E3747,2))),Sheet1!$E:$E,Sheet1!$F:$F)),"")</f>
        <v>京都府</v>
      </c>
      <c r="G3747" s="4" t="str">
        <f t="shared" si="117"/>
        <v>公立</v>
      </c>
      <c r="H3747" s="7" t="str">
        <f>IF($D3747="上記以外の高等学校等",_xlfn.XLOOKUP(IF(VALUE(LEFT($E3747,2))&gt;10,VALUE(LEFT($E3747,2)),"0"&amp;VALUE(LEFT($E3747,2))),Sheet1!$E:$E,Sheet1!$F:$F)&amp;"所在の"&amp;$D3747,IF(OR($B3747=1,$B3747=2),$D3747&amp;$C3747,IF($B3747=3,$D3747&amp;"学校",IF($B3747=6,_xlfn.TEXTBEFORE($D3747,"高専")&amp;$C3747,IF($B3747=8,$C3747&amp;"（"&amp;$D3747&amp;"）",IF($B3747=9,$D3747,""))))))</f>
        <v>西総合支援学校</v>
      </c>
    </row>
    <row r="3748" spans="1:8">
      <c r="A3748" s="4">
        <v>7</v>
      </c>
      <c r="B3748" s="7">
        <v>1</v>
      </c>
      <c r="C3748" s="7" t="str">
        <f t="shared" si="116"/>
        <v>高等学校</v>
      </c>
      <c r="D3748" s="7" t="s">
        <v>4385</v>
      </c>
      <c r="E3748" s="8" t="s">
        <v>4386</v>
      </c>
      <c r="F3748" s="4" t="str">
        <f>IFERROR(IF(VALUE(LEFT($E3748,5))&gt;50000,"",_xlfn.XLOOKUP(IF(VALUE(LEFT($E3748,2))&gt;9,VALUE(LEFT($E3748,2)),"0"&amp;VALUE(LEFT($E3748,2))),Sheet1!$E:$E,Sheet1!$F:$F)),"")</f>
        <v>京都府</v>
      </c>
      <c r="G3748" s="4" t="str">
        <f t="shared" si="117"/>
        <v>私立</v>
      </c>
      <c r="H3748" s="7" t="str">
        <f>IF($D3748="上記以外の高等学校等",_xlfn.XLOOKUP(IF(VALUE(LEFT($E3748,2))&gt;10,VALUE(LEFT($E3748,2)),"0"&amp;VALUE(LEFT($E3748,2))),Sheet1!$E:$E,Sheet1!$F:$F)&amp;"所在の"&amp;$D3748,IF(OR($B3748=1,$B3748=2),$D3748&amp;$C3748,IF($B3748=3,$D3748&amp;"学校",IF($B3748=6,_xlfn.TEXTBEFORE($D3748,"高専")&amp;$C3748,IF($B3748=8,$C3748&amp;"（"&amp;$D3748&amp;"）",IF($B3748=9,$D3748,""))))))</f>
        <v>一燈園高等学校</v>
      </c>
    </row>
    <row r="3749" spans="1:8">
      <c r="A3749" s="4">
        <v>7</v>
      </c>
      <c r="B3749" s="7">
        <v>1</v>
      </c>
      <c r="C3749" s="7" t="str">
        <f t="shared" si="116"/>
        <v>高等学校</v>
      </c>
      <c r="D3749" s="7" t="s">
        <v>3846</v>
      </c>
      <c r="E3749" s="8" t="s">
        <v>4384</v>
      </c>
      <c r="F3749" s="4" t="str">
        <f>IFERROR(IF(VALUE(LEFT($E3749,5))&gt;50000,"",_xlfn.XLOOKUP(IF(VALUE(LEFT($E3749,2))&gt;9,VALUE(LEFT($E3749,2)),"0"&amp;VALUE(LEFT($E3749,2))),Sheet1!$E:$E,Sheet1!$F:$F)),"")</f>
        <v>京都府</v>
      </c>
      <c r="G3749" s="4" t="str">
        <f t="shared" si="117"/>
        <v>私立</v>
      </c>
      <c r="H3749" s="7" t="str">
        <f>IF($D3749="上記以外の高等学校等",_xlfn.XLOOKUP(IF(VALUE(LEFT($E3749,2))&gt;10,VALUE(LEFT($E3749,2)),"0"&amp;VALUE(LEFT($E3749,2))),Sheet1!$E:$E,Sheet1!$F:$F)&amp;"所在の"&amp;$D3749,IF(OR($B3749=1,$B3749=2),$D3749&amp;$C3749,IF($B3749=3,$D3749&amp;"学校",IF($B3749=6,_xlfn.TEXTBEFORE($D3749,"高専")&amp;$C3749,IF($B3749=8,$C3749&amp;"（"&amp;$D3749&amp;"）",IF($B3749=9,$D3749,""))))))</f>
        <v>大谷高等学校</v>
      </c>
    </row>
    <row r="3750" spans="1:8">
      <c r="A3750" s="4">
        <v>7</v>
      </c>
      <c r="B3750" s="7">
        <v>1</v>
      </c>
      <c r="C3750" s="7" t="str">
        <f t="shared" si="116"/>
        <v>高等学校</v>
      </c>
      <c r="D3750" s="7" t="s">
        <v>4382</v>
      </c>
      <c r="E3750" s="8" t="s">
        <v>4383</v>
      </c>
      <c r="F3750" s="4" t="str">
        <f>IFERROR(IF(VALUE(LEFT($E3750,5))&gt;50000,"",_xlfn.XLOOKUP(IF(VALUE(LEFT($E3750,2))&gt;9,VALUE(LEFT($E3750,2)),"0"&amp;VALUE(LEFT($E3750,2))),Sheet1!$E:$E,Sheet1!$F:$F)),"")</f>
        <v>京都府</v>
      </c>
      <c r="G3750" s="4" t="str">
        <f t="shared" si="117"/>
        <v>私立</v>
      </c>
      <c r="H3750" s="7" t="str">
        <f>IF($D3750="上記以外の高等学校等",_xlfn.XLOOKUP(IF(VALUE(LEFT($E3750,2))&gt;10,VALUE(LEFT($E3750,2)),"0"&amp;VALUE(LEFT($E3750,2))),Sheet1!$E:$E,Sheet1!$F:$F)&amp;"所在の"&amp;$D3750,IF(OR($B3750=1,$B3750=2),$D3750&amp;$C3750,IF($B3750=3,$D3750&amp;"学校",IF($B3750=6,_xlfn.TEXTBEFORE($D3750,"高専")&amp;$C3750,IF($B3750=8,$C3750&amp;"（"&amp;$D3750&amp;"）",IF($B3750=9,$D3750,""))))))</f>
        <v>京都先端科学大学附属高等学校</v>
      </c>
    </row>
    <row r="3751" spans="1:8">
      <c r="A3751" s="4">
        <v>7</v>
      </c>
      <c r="B3751" s="7">
        <v>1</v>
      </c>
      <c r="C3751" s="7" t="str">
        <f t="shared" si="116"/>
        <v>高等学校</v>
      </c>
      <c r="D3751" s="7" t="s">
        <v>4380</v>
      </c>
      <c r="E3751" s="8" t="s">
        <v>4381</v>
      </c>
      <c r="F3751" s="4" t="str">
        <f>IFERROR(IF(VALUE(LEFT($E3751,5))&gt;50000,"",_xlfn.XLOOKUP(IF(VALUE(LEFT($E3751,2))&gt;9,VALUE(LEFT($E3751,2)),"0"&amp;VALUE(LEFT($E3751,2))),Sheet1!$E:$E,Sheet1!$F:$F)),"")</f>
        <v>京都府</v>
      </c>
      <c r="G3751" s="4" t="str">
        <f t="shared" si="117"/>
        <v>私立</v>
      </c>
      <c r="H3751" s="7" t="str">
        <f>IF($D3751="上記以外の高等学校等",_xlfn.XLOOKUP(IF(VALUE(LEFT($E3751,2))&gt;10,VALUE(LEFT($E3751,2)),"0"&amp;VALUE(LEFT($E3751,2))),Sheet1!$E:$E,Sheet1!$F:$F)&amp;"所在の"&amp;$D3751,IF(OR($B3751=1,$B3751=2),$D3751&amp;$C3751,IF($B3751=3,$D3751&amp;"学校",IF($B3751=6,_xlfn.TEXTBEFORE($D3751,"高専")&amp;$C3751,IF($B3751=8,$C3751&amp;"（"&amp;$D3751&amp;"）",IF($B3751=9,$D3751,""))))))</f>
        <v>京都外大西高等学校</v>
      </c>
    </row>
    <row r="3752" spans="1:8">
      <c r="A3752" s="4">
        <v>7</v>
      </c>
      <c r="B3752" s="7">
        <v>1</v>
      </c>
      <c r="C3752" s="7" t="str">
        <f t="shared" si="116"/>
        <v>高等学校</v>
      </c>
      <c r="D3752" s="7" t="s">
        <v>4378</v>
      </c>
      <c r="E3752" s="8" t="s">
        <v>4379</v>
      </c>
      <c r="F3752" s="4" t="str">
        <f>IFERROR(IF(VALUE(LEFT($E3752,5))&gt;50000,"",_xlfn.XLOOKUP(IF(VALUE(LEFT($E3752,2))&gt;9,VALUE(LEFT($E3752,2)),"0"&amp;VALUE(LEFT($E3752,2))),Sheet1!$E:$E,Sheet1!$F:$F)),"")</f>
        <v>京都府</v>
      </c>
      <c r="G3752" s="4" t="str">
        <f t="shared" si="117"/>
        <v>私立</v>
      </c>
      <c r="H3752" s="7" t="str">
        <f>IF($D3752="上記以外の高等学校等",_xlfn.XLOOKUP(IF(VALUE(LEFT($E3752,2))&gt;10,VALUE(LEFT($E3752,2)),"0"&amp;VALUE(LEFT($E3752,2))),Sheet1!$E:$E,Sheet1!$F:$F)&amp;"所在の"&amp;$D3752,IF(OR($B3752=1,$B3752=2),$D3752&amp;$C3752,IF($B3752=3,$D3752&amp;"学校",IF($B3752=6,_xlfn.TEXTBEFORE($D3752,"高専")&amp;$C3752,IF($B3752=8,$C3752&amp;"（"&amp;$D3752&amp;"）",IF($B3752=9,$D3752,""))))))</f>
        <v>同志社高等学校</v>
      </c>
    </row>
    <row r="3753" spans="1:8">
      <c r="A3753" s="4">
        <v>7</v>
      </c>
      <c r="B3753" s="7">
        <v>1</v>
      </c>
      <c r="C3753" s="7" t="str">
        <f t="shared" si="116"/>
        <v>高等学校</v>
      </c>
      <c r="D3753" s="7" t="s">
        <v>4226</v>
      </c>
      <c r="E3753" s="8" t="s">
        <v>4377</v>
      </c>
      <c r="F3753" s="4" t="str">
        <f>IFERROR(IF(VALUE(LEFT($E3753,5))&gt;50000,"",_xlfn.XLOOKUP(IF(VALUE(LEFT($E3753,2))&gt;9,VALUE(LEFT($E3753,2)),"0"&amp;VALUE(LEFT($E3753,2))),Sheet1!$E:$E,Sheet1!$F:$F)),"")</f>
        <v>京都府</v>
      </c>
      <c r="G3753" s="4" t="str">
        <f t="shared" si="117"/>
        <v>私立</v>
      </c>
      <c r="H3753" s="7" t="str">
        <f>IF($D3753="上記以外の高等学校等",_xlfn.XLOOKUP(IF(VALUE(LEFT($E3753,2))&gt;10,VALUE(LEFT($E3753,2)),"0"&amp;VALUE(LEFT($E3753,2))),Sheet1!$E:$E,Sheet1!$F:$F)&amp;"所在の"&amp;$D3753,IF(OR($B3753=1,$B3753=2),$D3753&amp;$C3753,IF($B3753=3,$D3753&amp;"学校",IF($B3753=6,_xlfn.TEXTBEFORE($D3753,"高専")&amp;$C3753,IF($B3753=8,$C3753&amp;"（"&amp;$D3753&amp;"）",IF($B3753=9,$D3753,""))))))</f>
        <v>花園高等学校</v>
      </c>
    </row>
    <row r="3754" spans="1:8">
      <c r="A3754" s="4">
        <v>7</v>
      </c>
      <c r="B3754" s="7">
        <v>1</v>
      </c>
      <c r="C3754" s="7" t="str">
        <f t="shared" si="116"/>
        <v>高等学校</v>
      </c>
      <c r="D3754" s="7" t="s">
        <v>4375</v>
      </c>
      <c r="E3754" s="8" t="s">
        <v>4376</v>
      </c>
      <c r="F3754" s="4" t="str">
        <f>IFERROR(IF(VALUE(LEFT($E3754,5))&gt;50000,"",_xlfn.XLOOKUP(IF(VALUE(LEFT($E3754,2))&gt;9,VALUE(LEFT($E3754,2)),"0"&amp;VALUE(LEFT($E3754,2))),Sheet1!$E:$E,Sheet1!$F:$F)),"")</f>
        <v>京都府</v>
      </c>
      <c r="G3754" s="4" t="str">
        <f t="shared" si="117"/>
        <v>私立</v>
      </c>
      <c r="H3754" s="7" t="str">
        <f>IF($D3754="上記以外の高等学校等",_xlfn.XLOOKUP(IF(VALUE(LEFT($E3754,2))&gt;10,VALUE(LEFT($E3754,2)),"0"&amp;VALUE(LEFT($E3754,2))),Sheet1!$E:$E,Sheet1!$F:$F)&amp;"所在の"&amp;$D3754,IF(OR($B3754=1,$B3754=2),$D3754&amp;$C3754,IF($B3754=3,$D3754&amp;"学校",IF($B3754=6,_xlfn.TEXTBEFORE($D3754,"高専")&amp;$C3754,IF($B3754=8,$C3754&amp;"（"&amp;$D3754&amp;"）",IF($B3754=9,$D3754,""))))))</f>
        <v>東山高等学校</v>
      </c>
    </row>
    <row r="3755" spans="1:8">
      <c r="A3755" s="4">
        <v>7</v>
      </c>
      <c r="B3755" s="7">
        <v>1</v>
      </c>
      <c r="C3755" s="7" t="str">
        <f t="shared" si="116"/>
        <v>高等学校</v>
      </c>
      <c r="D3755" s="7" t="s">
        <v>4373</v>
      </c>
      <c r="E3755" s="8" t="s">
        <v>4374</v>
      </c>
      <c r="F3755" s="4" t="str">
        <f>IFERROR(IF(VALUE(LEFT($E3755,5))&gt;50000,"",_xlfn.XLOOKUP(IF(VALUE(LEFT($E3755,2))&gt;9,VALUE(LEFT($E3755,2)),"0"&amp;VALUE(LEFT($E3755,2))),Sheet1!$E:$E,Sheet1!$F:$F)),"")</f>
        <v>京都府</v>
      </c>
      <c r="G3755" s="4" t="str">
        <f t="shared" si="117"/>
        <v>私立</v>
      </c>
      <c r="H3755" s="7" t="str">
        <f>IF($D3755="上記以外の高等学校等",_xlfn.XLOOKUP(IF(VALUE(LEFT($E3755,2))&gt;10,VALUE(LEFT($E3755,2)),"0"&amp;VALUE(LEFT($E3755,2))),Sheet1!$E:$E,Sheet1!$F:$F)&amp;"所在の"&amp;$D3755,IF(OR($B3755=1,$B3755=2),$D3755&amp;$C3755,IF($B3755=3,$D3755&amp;"学校",IF($B3755=6,_xlfn.TEXTBEFORE($D3755,"高専")&amp;$C3755,IF($B3755=8,$C3755&amp;"（"&amp;$D3755&amp;"）",IF($B3755=9,$D3755,""))))))</f>
        <v>龍谷大学付属平安高等学校</v>
      </c>
    </row>
    <row r="3756" spans="1:8">
      <c r="A3756" s="4">
        <v>7</v>
      </c>
      <c r="B3756" s="7">
        <v>1</v>
      </c>
      <c r="C3756" s="7" t="str">
        <f t="shared" si="116"/>
        <v>高等学校</v>
      </c>
      <c r="D3756" s="7" t="s">
        <v>4371</v>
      </c>
      <c r="E3756" s="8" t="s">
        <v>4372</v>
      </c>
      <c r="F3756" s="4" t="str">
        <f>IFERROR(IF(VALUE(LEFT($E3756,5))&gt;50000,"",_xlfn.XLOOKUP(IF(VALUE(LEFT($E3756,2))&gt;9,VALUE(LEFT($E3756,2)),"0"&amp;VALUE(LEFT($E3756,2))),Sheet1!$E:$E,Sheet1!$F:$F)),"")</f>
        <v>京都府</v>
      </c>
      <c r="G3756" s="4" t="str">
        <f t="shared" si="117"/>
        <v>私立</v>
      </c>
      <c r="H3756" s="7" t="str">
        <f>IF($D3756="上記以外の高等学校等",_xlfn.XLOOKUP(IF(VALUE(LEFT($E3756,2))&gt;10,VALUE(LEFT($E3756,2)),"0"&amp;VALUE(LEFT($E3756,2))),Sheet1!$E:$E,Sheet1!$F:$F)&amp;"所在の"&amp;$D3756,IF(OR($B3756=1,$B3756=2),$D3756&amp;$C3756,IF($B3756=3,$D3756&amp;"学校",IF($B3756=6,_xlfn.TEXTBEFORE($D3756,"高専")&amp;$C3756,IF($B3756=8,$C3756&amp;"（"&amp;$D3756&amp;"）",IF($B3756=9,$D3756,""))))))</f>
        <v>洛星高等学校</v>
      </c>
    </row>
    <row r="3757" spans="1:8">
      <c r="A3757" s="4">
        <v>7</v>
      </c>
      <c r="B3757" s="7">
        <v>1</v>
      </c>
      <c r="C3757" s="7" t="str">
        <f t="shared" si="116"/>
        <v>高等学校</v>
      </c>
      <c r="D3757" s="7" t="s">
        <v>4369</v>
      </c>
      <c r="E3757" s="8" t="s">
        <v>4370</v>
      </c>
      <c r="F3757" s="4" t="str">
        <f>IFERROR(IF(VALUE(LEFT($E3757,5))&gt;50000,"",_xlfn.XLOOKUP(IF(VALUE(LEFT($E3757,2))&gt;9,VALUE(LEFT($E3757,2)),"0"&amp;VALUE(LEFT($E3757,2))),Sheet1!$E:$E,Sheet1!$F:$F)),"")</f>
        <v>京都府</v>
      </c>
      <c r="G3757" s="4" t="str">
        <f t="shared" si="117"/>
        <v>私立</v>
      </c>
      <c r="H3757" s="7" t="str">
        <f>IF($D3757="上記以外の高等学校等",_xlfn.XLOOKUP(IF(VALUE(LEFT($E3757,2))&gt;10,VALUE(LEFT($E3757,2)),"0"&amp;VALUE(LEFT($E3757,2))),Sheet1!$E:$E,Sheet1!$F:$F)&amp;"所在の"&amp;$D3757,IF(OR($B3757=1,$B3757=2),$D3757&amp;$C3757,IF($B3757=3,$D3757&amp;"学校",IF($B3757=6,_xlfn.TEXTBEFORE($D3757,"高専")&amp;$C3757,IF($B3757=8,$C3757&amp;"（"&amp;$D3757&amp;"）",IF($B3757=9,$D3757,""))))))</f>
        <v>洛南高等学校</v>
      </c>
    </row>
    <row r="3758" spans="1:8">
      <c r="A3758" s="4">
        <v>7</v>
      </c>
      <c r="B3758" s="7">
        <v>1</v>
      </c>
      <c r="C3758" s="7" t="str">
        <f t="shared" si="116"/>
        <v>高等学校</v>
      </c>
      <c r="D3758" s="7" t="s">
        <v>4367</v>
      </c>
      <c r="E3758" s="8" t="s">
        <v>4368</v>
      </c>
      <c r="F3758" s="4" t="str">
        <f>IFERROR(IF(VALUE(LEFT($E3758,5))&gt;50000,"",_xlfn.XLOOKUP(IF(VALUE(LEFT($E3758,2))&gt;9,VALUE(LEFT($E3758,2)),"0"&amp;VALUE(LEFT($E3758,2))),Sheet1!$E:$E,Sheet1!$F:$F)),"")</f>
        <v>京都府</v>
      </c>
      <c r="G3758" s="4" t="str">
        <f t="shared" si="117"/>
        <v>私立</v>
      </c>
      <c r="H3758" s="7" t="str">
        <f>IF($D3758="上記以外の高等学校等",_xlfn.XLOOKUP(IF(VALUE(LEFT($E3758,2))&gt;10,VALUE(LEFT($E3758,2)),"0"&amp;VALUE(LEFT($E3758,2))),Sheet1!$E:$E,Sheet1!$F:$F)&amp;"所在の"&amp;$D3758,IF(OR($B3758=1,$B3758=2),$D3758&amp;$C3758,IF($B3758=3,$D3758&amp;"学校",IF($B3758=6,_xlfn.TEXTBEFORE($D3758,"高専")&amp;$C3758,IF($B3758=8,$C3758&amp;"（"&amp;$D3758&amp;"）",IF($B3758=9,$D3758,""))))))</f>
        <v>立命館高等学校</v>
      </c>
    </row>
    <row r="3759" spans="1:8">
      <c r="A3759" s="4">
        <v>7</v>
      </c>
      <c r="B3759" s="7">
        <v>1</v>
      </c>
      <c r="C3759" s="7" t="str">
        <f t="shared" si="116"/>
        <v>高等学校</v>
      </c>
      <c r="D3759" s="7" t="s">
        <v>4365</v>
      </c>
      <c r="E3759" s="8" t="s">
        <v>4366</v>
      </c>
      <c r="F3759" s="4" t="str">
        <f>IFERROR(IF(VALUE(LEFT($E3759,5))&gt;50000,"",_xlfn.XLOOKUP(IF(VALUE(LEFT($E3759,2))&gt;9,VALUE(LEFT($E3759,2)),"0"&amp;VALUE(LEFT($E3759,2))),Sheet1!$E:$E,Sheet1!$F:$F)),"")</f>
        <v>京都府</v>
      </c>
      <c r="G3759" s="4" t="str">
        <f t="shared" si="117"/>
        <v>私立</v>
      </c>
      <c r="H3759" s="7" t="str">
        <f>IF($D3759="上記以外の高等学校等",_xlfn.XLOOKUP(IF(VALUE(LEFT($E3759,2))&gt;10,VALUE(LEFT($E3759,2)),"0"&amp;VALUE(LEFT($E3759,2))),Sheet1!$E:$E,Sheet1!$F:$F)&amp;"所在の"&amp;$D3759,IF(OR($B3759=1,$B3759=2),$D3759&amp;$C3759,IF($B3759=3,$D3759&amp;"学校",IF($B3759=6,_xlfn.TEXTBEFORE($D3759,"高専")&amp;$C3759,IF($B3759=8,$C3759&amp;"（"&amp;$D3759&amp;"）",IF($B3759=9,$D3759,""))))))</f>
        <v>京都両洋高等学校</v>
      </c>
    </row>
    <row r="3760" spans="1:8">
      <c r="A3760" s="4">
        <v>7</v>
      </c>
      <c r="B3760" s="7">
        <v>1</v>
      </c>
      <c r="C3760" s="7" t="str">
        <f t="shared" si="116"/>
        <v>高等学校</v>
      </c>
      <c r="D3760" s="7" t="s">
        <v>4363</v>
      </c>
      <c r="E3760" s="8" t="s">
        <v>4364</v>
      </c>
      <c r="F3760" s="4" t="str">
        <f>IFERROR(IF(VALUE(LEFT($E3760,5))&gt;50000,"",_xlfn.XLOOKUP(IF(VALUE(LEFT($E3760,2))&gt;9,VALUE(LEFT($E3760,2)),"0"&amp;VALUE(LEFT($E3760,2))),Sheet1!$E:$E,Sheet1!$F:$F)),"")</f>
        <v>京都府</v>
      </c>
      <c r="G3760" s="4" t="str">
        <f t="shared" si="117"/>
        <v>私立</v>
      </c>
      <c r="H3760" s="7" t="str">
        <f>IF($D3760="上記以外の高等学校等",_xlfn.XLOOKUP(IF(VALUE(LEFT($E3760,2))&gt;10,VALUE(LEFT($E3760,2)),"0"&amp;VALUE(LEFT($E3760,2))),Sheet1!$E:$E,Sheet1!$F:$F)&amp;"所在の"&amp;$D3760,IF(OR($B3760=1,$B3760=2),$D3760&amp;$C3760,IF($B3760=3,$D3760&amp;"学校",IF($B3760=6,_xlfn.TEXTBEFORE($D3760,"高専")&amp;$C3760,IF($B3760=8,$C3760&amp;"（"&amp;$D3760&amp;"）",IF($B3760=9,$D3760,""))))))</f>
        <v>京都文教高等学校</v>
      </c>
    </row>
    <row r="3761" spans="1:8">
      <c r="A3761" s="4">
        <v>7</v>
      </c>
      <c r="B3761" s="7">
        <v>1</v>
      </c>
      <c r="C3761" s="7" t="str">
        <f t="shared" si="116"/>
        <v>高等学校</v>
      </c>
      <c r="D3761" s="7" t="s">
        <v>4361</v>
      </c>
      <c r="E3761" s="8" t="s">
        <v>4362</v>
      </c>
      <c r="F3761" s="4" t="str">
        <f>IFERROR(IF(VALUE(LEFT($E3761,5))&gt;50000,"",_xlfn.XLOOKUP(IF(VALUE(LEFT($E3761,2))&gt;9,VALUE(LEFT($E3761,2)),"0"&amp;VALUE(LEFT($E3761,2))),Sheet1!$E:$E,Sheet1!$F:$F)),"")</f>
        <v>京都府</v>
      </c>
      <c r="G3761" s="4" t="str">
        <f t="shared" si="117"/>
        <v>私立</v>
      </c>
      <c r="H3761" s="7" t="str">
        <f>IF($D3761="上記以外の高等学校等",_xlfn.XLOOKUP(IF(VALUE(LEFT($E3761,2))&gt;10,VALUE(LEFT($E3761,2)),"0"&amp;VALUE(LEFT($E3761,2))),Sheet1!$E:$E,Sheet1!$F:$F)&amp;"所在の"&amp;$D3761,IF(OR($B3761=1,$B3761=2),$D3761&amp;$C3761,IF($B3761=3,$D3761&amp;"学校",IF($B3761=6,_xlfn.TEXTBEFORE($D3761,"高専")&amp;$C3761,IF($B3761=8,$C3761&amp;"（"&amp;$D3761&amp;"）",IF($B3761=9,$D3761,""))))))</f>
        <v>華頂女子高等学校</v>
      </c>
    </row>
    <row r="3762" spans="1:8">
      <c r="A3762" s="4">
        <v>7</v>
      </c>
      <c r="B3762" s="7">
        <v>1</v>
      </c>
      <c r="C3762" s="7" t="str">
        <f t="shared" si="116"/>
        <v>高等学校</v>
      </c>
      <c r="D3762" s="7" t="s">
        <v>4359</v>
      </c>
      <c r="E3762" s="8" t="s">
        <v>4360</v>
      </c>
      <c r="F3762" s="4" t="str">
        <f>IFERROR(IF(VALUE(LEFT($E3762,5))&gt;50000,"",_xlfn.XLOOKUP(IF(VALUE(LEFT($E3762,2))&gt;9,VALUE(LEFT($E3762,2)),"0"&amp;VALUE(LEFT($E3762,2))),Sheet1!$E:$E,Sheet1!$F:$F)),"")</f>
        <v>京都府</v>
      </c>
      <c r="G3762" s="4" t="str">
        <f t="shared" si="117"/>
        <v>私立</v>
      </c>
      <c r="H3762" s="7" t="str">
        <f>IF($D3762="上記以外の高等学校等",_xlfn.XLOOKUP(IF(VALUE(LEFT($E3762,2))&gt;10,VALUE(LEFT($E3762,2)),"0"&amp;VALUE(LEFT($E3762,2))),Sheet1!$E:$E,Sheet1!$F:$F)&amp;"所在の"&amp;$D3762,IF(OR($B3762=1,$B3762=2),$D3762&amp;$C3762,IF($B3762=3,$D3762&amp;"学校",IF($B3762=6,_xlfn.TEXTBEFORE($D3762,"高専")&amp;$C3762,IF($B3762=8,$C3762&amp;"（"&amp;$D3762&amp;"）",IF($B3762=9,$D3762,""))))))</f>
        <v>京都女子高等学校</v>
      </c>
    </row>
    <row r="3763" spans="1:8">
      <c r="A3763" s="4">
        <v>7</v>
      </c>
      <c r="B3763" s="7">
        <v>1</v>
      </c>
      <c r="C3763" s="7" t="str">
        <f t="shared" si="116"/>
        <v>高等学校</v>
      </c>
      <c r="D3763" s="7" t="s">
        <v>4357</v>
      </c>
      <c r="E3763" s="8" t="s">
        <v>4358</v>
      </c>
      <c r="F3763" s="4" t="str">
        <f>IFERROR(IF(VALUE(LEFT($E3763,5))&gt;50000,"",_xlfn.XLOOKUP(IF(VALUE(LEFT($E3763,2))&gt;9,VALUE(LEFT($E3763,2)),"0"&amp;VALUE(LEFT($E3763,2))),Sheet1!$E:$E,Sheet1!$F:$F)),"")</f>
        <v>京都府</v>
      </c>
      <c r="G3763" s="4" t="str">
        <f t="shared" si="117"/>
        <v>私立</v>
      </c>
      <c r="H3763" s="7" t="str">
        <f>IF($D3763="上記以外の高等学校等",_xlfn.XLOOKUP(IF(VALUE(LEFT($E3763,2))&gt;10,VALUE(LEFT($E3763,2)),"0"&amp;VALUE(LEFT($E3763,2))),Sheet1!$E:$E,Sheet1!$F:$F)&amp;"所在の"&amp;$D3763,IF(OR($B3763=1,$B3763=2),$D3763&amp;$C3763,IF($B3763=3,$D3763&amp;"学校",IF($B3763=6,_xlfn.TEXTBEFORE($D3763,"高専")&amp;$C3763,IF($B3763=8,$C3763&amp;"（"&amp;$D3763&amp;"）",IF($B3763=9,$D3763,""))))))</f>
        <v>京都精華学園高等学校</v>
      </c>
    </row>
    <row r="3764" spans="1:8">
      <c r="A3764" s="4">
        <v>7</v>
      </c>
      <c r="B3764" s="7">
        <v>1</v>
      </c>
      <c r="C3764" s="7" t="str">
        <f t="shared" si="116"/>
        <v>高等学校</v>
      </c>
      <c r="D3764" s="7" t="s">
        <v>4355</v>
      </c>
      <c r="E3764" s="8" t="s">
        <v>4356</v>
      </c>
      <c r="F3764" s="4" t="str">
        <f>IFERROR(IF(VALUE(LEFT($E3764,5))&gt;50000,"",_xlfn.XLOOKUP(IF(VALUE(LEFT($E3764,2))&gt;9,VALUE(LEFT($E3764,2)),"0"&amp;VALUE(LEFT($E3764,2))),Sheet1!$E:$E,Sheet1!$F:$F)),"")</f>
        <v>京都府</v>
      </c>
      <c r="G3764" s="4" t="str">
        <f t="shared" si="117"/>
        <v>私立</v>
      </c>
      <c r="H3764" s="7" t="str">
        <f>IF($D3764="上記以外の高等学校等",_xlfn.XLOOKUP(IF(VALUE(LEFT($E3764,2))&gt;10,VALUE(LEFT($E3764,2)),"0"&amp;VALUE(LEFT($E3764,2))),Sheet1!$E:$E,Sheet1!$F:$F)&amp;"所在の"&amp;$D3764,IF(OR($B3764=1,$B3764=2),$D3764&amp;$C3764,IF($B3764=3,$D3764&amp;"学校",IF($B3764=6,_xlfn.TEXTBEFORE($D3764,"高専")&amp;$C3764,IF($B3764=8,$C3764&amp;"（"&amp;$D3764&amp;"）",IF($B3764=9,$D3764,""))))))</f>
        <v>京都橘高等学校</v>
      </c>
    </row>
    <row r="3765" spans="1:8">
      <c r="A3765" s="4">
        <v>7</v>
      </c>
      <c r="B3765" s="7">
        <v>1</v>
      </c>
      <c r="C3765" s="7" t="str">
        <f t="shared" si="116"/>
        <v>高等学校</v>
      </c>
      <c r="D3765" s="7" t="s">
        <v>4353</v>
      </c>
      <c r="E3765" s="8" t="s">
        <v>4354</v>
      </c>
      <c r="F3765" s="4" t="str">
        <f>IFERROR(IF(VALUE(LEFT($E3765,5))&gt;50000,"",_xlfn.XLOOKUP(IF(VALUE(LEFT($E3765,2))&gt;9,VALUE(LEFT($E3765,2)),"0"&amp;VALUE(LEFT($E3765,2))),Sheet1!$E:$E,Sheet1!$F:$F)),"")</f>
        <v>京都府</v>
      </c>
      <c r="G3765" s="4" t="str">
        <f t="shared" si="117"/>
        <v>私立</v>
      </c>
      <c r="H3765" s="7" t="str">
        <f>IF($D3765="上記以外の高等学校等",_xlfn.XLOOKUP(IF(VALUE(LEFT($E3765,2))&gt;10,VALUE(LEFT($E3765,2)),"0"&amp;VALUE(LEFT($E3765,2))),Sheet1!$E:$E,Sheet1!$F:$F)&amp;"所在の"&amp;$D3765,IF(OR($B3765=1,$B3765=2),$D3765&amp;$C3765,IF($B3765=3,$D3765&amp;"学校",IF($B3765=6,_xlfn.TEXTBEFORE($D3765,"高専")&amp;$C3765,IF($B3765=8,$C3765&amp;"（"&amp;$D3765&amp;"）",IF($B3765=9,$D3765,""))))))</f>
        <v>京都光華高等学校</v>
      </c>
    </row>
    <row r="3766" spans="1:8">
      <c r="A3766" s="4">
        <v>7</v>
      </c>
      <c r="B3766" s="7">
        <v>1</v>
      </c>
      <c r="C3766" s="7" t="str">
        <f t="shared" si="116"/>
        <v>高等学校</v>
      </c>
      <c r="D3766" s="7" t="s">
        <v>4351</v>
      </c>
      <c r="E3766" s="8" t="s">
        <v>4352</v>
      </c>
      <c r="F3766" s="4" t="str">
        <f>IFERROR(IF(VALUE(LEFT($E3766,5))&gt;50000,"",_xlfn.XLOOKUP(IF(VALUE(LEFT($E3766,2))&gt;9,VALUE(LEFT($E3766,2)),"0"&amp;VALUE(LEFT($E3766,2))),Sheet1!$E:$E,Sheet1!$F:$F)),"")</f>
        <v>京都府</v>
      </c>
      <c r="G3766" s="4" t="str">
        <f t="shared" si="117"/>
        <v>私立</v>
      </c>
      <c r="H3766" s="7" t="str">
        <f>IF($D3766="上記以外の高等学校等",_xlfn.XLOOKUP(IF(VALUE(LEFT($E3766,2))&gt;10,VALUE(LEFT($E3766,2)),"0"&amp;VALUE(LEFT($E3766,2))),Sheet1!$E:$E,Sheet1!$F:$F)&amp;"所在の"&amp;$D3766,IF(OR($B3766=1,$B3766=2),$D3766&amp;$C3766,IF($B3766=3,$D3766&amp;"学校",IF($B3766=6,_xlfn.TEXTBEFORE($D3766,"高専")&amp;$C3766,IF($B3766=8,$C3766&amp;"（"&amp;$D3766&amp;"）",IF($B3766=9,$D3766,""))))))</f>
        <v>京都産業大学附属高等学校</v>
      </c>
    </row>
    <row r="3767" spans="1:8">
      <c r="A3767" s="4">
        <v>7</v>
      </c>
      <c r="B3767" s="7">
        <v>1</v>
      </c>
      <c r="C3767" s="7" t="str">
        <f t="shared" si="116"/>
        <v>高等学校</v>
      </c>
      <c r="D3767" s="7" t="s">
        <v>4349</v>
      </c>
      <c r="E3767" s="8" t="s">
        <v>4350</v>
      </c>
      <c r="F3767" s="4" t="str">
        <f>IFERROR(IF(VALUE(LEFT($E3767,5))&gt;50000,"",_xlfn.XLOOKUP(IF(VALUE(LEFT($E3767,2))&gt;9,VALUE(LEFT($E3767,2)),"0"&amp;VALUE(LEFT($E3767,2))),Sheet1!$E:$E,Sheet1!$F:$F)),"")</f>
        <v>京都府</v>
      </c>
      <c r="G3767" s="4" t="str">
        <f t="shared" si="117"/>
        <v>私立</v>
      </c>
      <c r="H3767" s="7" t="str">
        <f>IF($D3767="上記以外の高等学校等",_xlfn.XLOOKUP(IF(VALUE(LEFT($E3767,2))&gt;10,VALUE(LEFT($E3767,2)),"0"&amp;VALUE(LEFT($E3767,2))),Sheet1!$E:$E,Sheet1!$F:$F)&amp;"所在の"&amp;$D3767,IF(OR($B3767=1,$B3767=2),$D3767&amp;$C3767,IF($B3767=3,$D3767&amp;"学校",IF($B3767=6,_xlfn.TEXTBEFORE($D3767,"高専")&amp;$C3767,IF($B3767=8,$C3767&amp;"（"&amp;$D3767&amp;"）",IF($B3767=9,$D3767,""))))))</f>
        <v>京都聖母学院高等学校</v>
      </c>
    </row>
    <row r="3768" spans="1:8">
      <c r="A3768" s="4">
        <v>7</v>
      </c>
      <c r="B3768" s="7">
        <v>1</v>
      </c>
      <c r="C3768" s="7" t="str">
        <f t="shared" si="116"/>
        <v>高等学校</v>
      </c>
      <c r="D3768" s="7" t="s">
        <v>4347</v>
      </c>
      <c r="E3768" s="8" t="s">
        <v>4348</v>
      </c>
      <c r="F3768" s="4" t="str">
        <f>IFERROR(IF(VALUE(LEFT($E3768,5))&gt;50000,"",_xlfn.XLOOKUP(IF(VALUE(LEFT($E3768,2))&gt;9,VALUE(LEFT($E3768,2)),"0"&amp;VALUE(LEFT($E3768,2))),Sheet1!$E:$E,Sheet1!$F:$F)),"")</f>
        <v>京都府</v>
      </c>
      <c r="G3768" s="4" t="str">
        <f t="shared" si="117"/>
        <v>私立</v>
      </c>
      <c r="H3768" s="7" t="str">
        <f>IF($D3768="上記以外の高等学校等",_xlfn.XLOOKUP(IF(VALUE(LEFT($E3768,2))&gt;10,VALUE(LEFT($E3768,2)),"0"&amp;VALUE(LEFT($E3768,2))),Sheet1!$E:$E,Sheet1!$F:$F)&amp;"所在の"&amp;$D3768,IF(OR($B3768=1,$B3768=2),$D3768&amp;$C3768,IF($B3768=3,$D3768&amp;"学校",IF($B3768=6,_xlfn.TEXTBEFORE($D3768,"高専")&amp;$C3768,IF($B3768=8,$C3768&amp;"（"&amp;$D3768&amp;"）",IF($B3768=9,$D3768,""))))))</f>
        <v>同志社女子高等学校</v>
      </c>
    </row>
    <row r="3769" spans="1:8">
      <c r="A3769" s="4">
        <v>7</v>
      </c>
      <c r="B3769" s="7">
        <v>1</v>
      </c>
      <c r="C3769" s="7" t="str">
        <f t="shared" si="116"/>
        <v>高等学校</v>
      </c>
      <c r="D3769" s="7" t="s">
        <v>4345</v>
      </c>
      <c r="E3769" s="8" t="s">
        <v>4346</v>
      </c>
      <c r="F3769" s="4" t="str">
        <f>IFERROR(IF(VALUE(LEFT($E3769,5))&gt;50000,"",_xlfn.XLOOKUP(IF(VALUE(LEFT($E3769,2))&gt;9,VALUE(LEFT($E3769,2)),"0"&amp;VALUE(LEFT($E3769,2))),Sheet1!$E:$E,Sheet1!$F:$F)),"")</f>
        <v>京都府</v>
      </c>
      <c r="G3769" s="4" t="str">
        <f t="shared" si="117"/>
        <v>私立</v>
      </c>
      <c r="H3769" s="7" t="str">
        <f>IF($D3769="上記以外の高等学校等",_xlfn.XLOOKUP(IF(VALUE(LEFT($E3769,2))&gt;10,VALUE(LEFT($E3769,2)),"0"&amp;VALUE(LEFT($E3769,2))),Sheet1!$E:$E,Sheet1!$F:$F)&amp;"所在の"&amp;$D3769,IF(OR($B3769=1,$B3769=2),$D3769&amp;$C3769,IF($B3769=3,$D3769&amp;"学校",IF($B3769=6,_xlfn.TEXTBEFORE($D3769,"高専")&amp;$C3769,IF($B3769=8,$C3769&amp;"（"&amp;$D3769&amp;"）",IF($B3769=9,$D3769,""))))))</f>
        <v>京都西山高等学校</v>
      </c>
    </row>
    <row r="3770" spans="1:8">
      <c r="A3770" s="4">
        <v>7</v>
      </c>
      <c r="B3770" s="7">
        <v>1</v>
      </c>
      <c r="C3770" s="7" t="str">
        <f t="shared" si="116"/>
        <v>高等学校</v>
      </c>
      <c r="D3770" s="7" t="s">
        <v>4343</v>
      </c>
      <c r="E3770" s="8" t="s">
        <v>4344</v>
      </c>
      <c r="F3770" s="4" t="str">
        <f>IFERROR(IF(VALUE(LEFT($E3770,5))&gt;50000,"",_xlfn.XLOOKUP(IF(VALUE(LEFT($E3770,2))&gt;9,VALUE(LEFT($E3770,2)),"0"&amp;VALUE(LEFT($E3770,2))),Sheet1!$E:$E,Sheet1!$F:$F)),"")</f>
        <v>京都府</v>
      </c>
      <c r="G3770" s="4" t="str">
        <f t="shared" si="117"/>
        <v>私立</v>
      </c>
      <c r="H3770" s="7" t="str">
        <f>IF($D3770="上記以外の高等学校等",_xlfn.XLOOKUP(IF(VALUE(LEFT($E3770,2))&gt;10,VALUE(LEFT($E3770,2)),"0"&amp;VALUE(LEFT($E3770,2))),Sheet1!$E:$E,Sheet1!$F:$F)&amp;"所在の"&amp;$D3770,IF(OR($B3770=1,$B3770=2),$D3770&amp;$C3770,IF($B3770=3,$D3770&amp;"学校",IF($B3770=6,_xlfn.TEXTBEFORE($D3770,"高専")&amp;$C3770,IF($B3770=8,$C3770&amp;"（"&amp;$D3770&amp;"）",IF($B3770=9,$D3770,""))))))</f>
        <v>洛星ノートルダム女学院高等学校</v>
      </c>
    </row>
    <row r="3771" spans="1:8">
      <c r="A3771" s="4">
        <v>7</v>
      </c>
      <c r="B3771" s="7">
        <v>1</v>
      </c>
      <c r="C3771" s="7" t="str">
        <f t="shared" si="116"/>
        <v>高等学校</v>
      </c>
      <c r="D3771" s="7" t="s">
        <v>4341</v>
      </c>
      <c r="E3771" s="8" t="s">
        <v>4342</v>
      </c>
      <c r="F3771" s="4" t="str">
        <f>IFERROR(IF(VALUE(LEFT($E3771,5))&gt;50000,"",_xlfn.XLOOKUP(IF(VALUE(LEFT($E3771,2))&gt;9,VALUE(LEFT($E3771,2)),"0"&amp;VALUE(LEFT($E3771,2))),Sheet1!$E:$E,Sheet1!$F:$F)),"")</f>
        <v>京都府</v>
      </c>
      <c r="G3771" s="4" t="str">
        <f t="shared" si="117"/>
        <v>私立</v>
      </c>
      <c r="H3771" s="7" t="str">
        <f>IF($D3771="上記以外の高等学校等",_xlfn.XLOOKUP(IF(VALUE(LEFT($E3771,2))&gt;10,VALUE(LEFT($E3771,2)),"0"&amp;VALUE(LEFT($E3771,2))),Sheet1!$E:$E,Sheet1!$F:$F)&amp;"所在の"&amp;$D3771,IF(OR($B3771=1,$B3771=2),$D3771&amp;$C3771,IF($B3771=3,$D3771&amp;"学校",IF($B3771=6,_xlfn.TEXTBEFORE($D3771,"高専")&amp;$C3771,IF($B3771=8,$C3771&amp;"（"&amp;$D3771&amp;"）",IF($B3771=9,$D3771,""))))))</f>
        <v>平安女学院高等学校</v>
      </c>
    </row>
    <row r="3772" spans="1:8">
      <c r="A3772" s="4">
        <v>7</v>
      </c>
      <c r="B3772" s="7">
        <v>1</v>
      </c>
      <c r="C3772" s="7" t="str">
        <f t="shared" si="116"/>
        <v>高等学校</v>
      </c>
      <c r="D3772" s="7" t="s">
        <v>4339</v>
      </c>
      <c r="E3772" s="8" t="s">
        <v>4340</v>
      </c>
      <c r="F3772" s="4" t="str">
        <f>IFERROR(IF(VALUE(LEFT($E3772,5))&gt;50000,"",_xlfn.XLOOKUP(IF(VALUE(LEFT($E3772,2))&gt;9,VALUE(LEFT($E3772,2)),"0"&amp;VALUE(LEFT($E3772,2))),Sheet1!$E:$E,Sheet1!$F:$F)),"")</f>
        <v>京都府</v>
      </c>
      <c r="G3772" s="4" t="str">
        <f t="shared" si="117"/>
        <v>私立</v>
      </c>
      <c r="H3772" s="7" t="str">
        <f>IF($D3772="上記以外の高等学校等",_xlfn.XLOOKUP(IF(VALUE(LEFT($E3772,2))&gt;10,VALUE(LEFT($E3772,2)),"0"&amp;VALUE(LEFT($E3772,2))),Sheet1!$E:$E,Sheet1!$F:$F)&amp;"所在の"&amp;$D3772,IF(OR($B3772=1,$B3772=2),$D3772&amp;$C3772,IF($B3772=3,$D3772&amp;"学校",IF($B3772=6,_xlfn.TEXTBEFORE($D3772,"高専")&amp;$C3772,IF($B3772=8,$C3772&amp;"（"&amp;$D3772&amp;"）",IF($B3772=9,$D3772,""))))))</f>
        <v>京都明徳高等学校</v>
      </c>
    </row>
    <row r="3773" spans="1:8">
      <c r="A3773" s="4">
        <v>7</v>
      </c>
      <c r="B3773" s="7">
        <v>1</v>
      </c>
      <c r="C3773" s="7" t="str">
        <f t="shared" si="116"/>
        <v>高等学校</v>
      </c>
      <c r="D3773" s="7" t="s">
        <v>4337</v>
      </c>
      <c r="E3773" s="8" t="s">
        <v>4338</v>
      </c>
      <c r="F3773" s="4" t="str">
        <f>IFERROR(IF(VALUE(LEFT($E3773,5))&gt;50000,"",_xlfn.XLOOKUP(IF(VALUE(LEFT($E3773,2))&gt;9,VALUE(LEFT($E3773,2)),"0"&amp;VALUE(LEFT($E3773,2))),Sheet1!$E:$E,Sheet1!$F:$F)),"")</f>
        <v>京都府</v>
      </c>
      <c r="G3773" s="4" t="str">
        <f t="shared" si="117"/>
        <v>私立</v>
      </c>
      <c r="H3773" s="7" t="str">
        <f>IF($D3773="上記以外の高等学校等",_xlfn.XLOOKUP(IF(VALUE(LEFT($E3773,2))&gt;10,VALUE(LEFT($E3773,2)),"0"&amp;VALUE(LEFT($E3773,2))),Sheet1!$E:$E,Sheet1!$F:$F)&amp;"所在の"&amp;$D3773,IF(OR($B3773=1,$B3773=2),$D3773&amp;$C3773,IF($B3773=3,$D3773&amp;"学校",IF($B3773=6,_xlfn.TEXTBEFORE($D3773,"高専")&amp;$C3773,IF($B3773=8,$C3773&amp;"（"&amp;$D3773&amp;"）",IF($B3773=9,$D3773,""))))))</f>
        <v>洛陽総合高等学校</v>
      </c>
    </row>
    <row r="3774" spans="1:8">
      <c r="A3774" s="4">
        <v>7</v>
      </c>
      <c r="B3774" s="7">
        <v>1</v>
      </c>
      <c r="C3774" s="7" t="str">
        <f t="shared" si="116"/>
        <v>高等学校</v>
      </c>
      <c r="D3774" s="7" t="s">
        <v>4335</v>
      </c>
      <c r="E3774" s="8" t="s">
        <v>4336</v>
      </c>
      <c r="F3774" s="4" t="str">
        <f>IFERROR(IF(VALUE(LEFT($E3774,5))&gt;50000,"",_xlfn.XLOOKUP(IF(VALUE(LEFT($E3774,2))&gt;9,VALUE(LEFT($E3774,2)),"0"&amp;VALUE(LEFT($E3774,2))),Sheet1!$E:$E,Sheet1!$F:$F)),"")</f>
        <v>京都府</v>
      </c>
      <c r="G3774" s="4" t="str">
        <f t="shared" si="117"/>
        <v>私立</v>
      </c>
      <c r="H3774" s="7" t="str">
        <f>IF($D3774="上記以外の高等学校等",_xlfn.XLOOKUP(IF(VALUE(LEFT($E3774,2))&gt;10,VALUE(LEFT($E3774,2)),"0"&amp;VALUE(LEFT($E3774,2))),Sheet1!$E:$E,Sheet1!$F:$F)&amp;"所在の"&amp;$D3774,IF(OR($B3774=1,$B3774=2),$D3774&amp;$C3774,IF($B3774=3,$D3774&amp;"学校",IF($B3774=6,_xlfn.TEXTBEFORE($D3774,"高専")&amp;$C3774,IF($B3774=8,$C3774&amp;"（"&amp;$D3774&amp;"）",IF($B3774=9,$D3774,""))))))</f>
        <v>立命館宇治高等学校</v>
      </c>
    </row>
    <row r="3775" spans="1:8">
      <c r="A3775" s="4">
        <v>7</v>
      </c>
      <c r="B3775" s="7">
        <v>1</v>
      </c>
      <c r="C3775" s="7" t="str">
        <f t="shared" si="116"/>
        <v>高等学校</v>
      </c>
      <c r="D3775" s="7" t="s">
        <v>4333</v>
      </c>
      <c r="E3775" s="8" t="s">
        <v>4334</v>
      </c>
      <c r="F3775" s="4" t="str">
        <f>IFERROR(IF(VALUE(LEFT($E3775,5))&gt;50000,"",_xlfn.XLOOKUP(IF(VALUE(LEFT($E3775,2))&gt;9,VALUE(LEFT($E3775,2)),"0"&amp;VALUE(LEFT($E3775,2))),Sheet1!$E:$E,Sheet1!$F:$F)),"")</f>
        <v>京都府</v>
      </c>
      <c r="G3775" s="4" t="str">
        <f t="shared" si="117"/>
        <v>私立</v>
      </c>
      <c r="H3775" s="7" t="str">
        <f>IF($D3775="上記以外の高等学校等",_xlfn.XLOOKUP(IF(VALUE(LEFT($E3775,2))&gt;10,VALUE(LEFT($E3775,2)),"0"&amp;VALUE(LEFT($E3775,2))),Sheet1!$E:$E,Sheet1!$F:$F)&amp;"所在の"&amp;$D3775,IF(OR($B3775=1,$B3775=2),$D3775&amp;$C3775,IF($B3775=3,$D3775&amp;"学校",IF($B3775=6,_xlfn.TEXTBEFORE($D3775,"高専")&amp;$C3775,IF($B3775=8,$C3775&amp;"（"&amp;$D3775&amp;"）",IF($B3775=9,$D3775,""))))))</f>
        <v>京都共栄学園高等学校</v>
      </c>
    </row>
    <row r="3776" spans="1:8">
      <c r="A3776" s="4">
        <v>7</v>
      </c>
      <c r="B3776" s="7">
        <v>1</v>
      </c>
      <c r="C3776" s="7" t="str">
        <f t="shared" si="116"/>
        <v>高等学校</v>
      </c>
      <c r="D3776" s="7" t="s">
        <v>4331</v>
      </c>
      <c r="E3776" s="8" t="s">
        <v>4332</v>
      </c>
      <c r="F3776" s="4" t="str">
        <f>IFERROR(IF(VALUE(LEFT($E3776,5))&gt;50000,"",_xlfn.XLOOKUP(IF(VALUE(LEFT($E3776,2))&gt;9,VALUE(LEFT($E3776,2)),"0"&amp;VALUE(LEFT($E3776,2))),Sheet1!$E:$E,Sheet1!$F:$F)),"")</f>
        <v>京都府</v>
      </c>
      <c r="G3776" s="4" t="str">
        <f t="shared" si="117"/>
        <v>私立</v>
      </c>
      <c r="H3776" s="7" t="str">
        <f>IF($D3776="上記以外の高等学校等",_xlfn.XLOOKUP(IF(VALUE(LEFT($E3776,2))&gt;10,VALUE(LEFT($E3776,2)),"0"&amp;VALUE(LEFT($E3776,2))),Sheet1!$E:$E,Sheet1!$F:$F)&amp;"所在の"&amp;$D3776,IF(OR($B3776=1,$B3776=2),$D3776&amp;$C3776,IF($B3776=3,$D3776&amp;"学校",IF($B3776=6,_xlfn.TEXTBEFORE($D3776,"高専")&amp;$C3776,IF($B3776=8,$C3776&amp;"（"&amp;$D3776&amp;"）",IF($B3776=9,$D3776,""))))))</f>
        <v>福知山成美高等学校</v>
      </c>
    </row>
    <row r="3777" spans="1:8">
      <c r="A3777" s="4">
        <v>7</v>
      </c>
      <c r="B3777" s="7">
        <v>1</v>
      </c>
      <c r="C3777" s="7" t="str">
        <f t="shared" si="116"/>
        <v>高等学校</v>
      </c>
      <c r="D3777" s="7" t="s">
        <v>4329</v>
      </c>
      <c r="E3777" s="8" t="s">
        <v>4330</v>
      </c>
      <c r="F3777" s="4" t="str">
        <f>IFERROR(IF(VALUE(LEFT($E3777,5))&gt;50000,"",_xlfn.XLOOKUP(IF(VALUE(LEFT($E3777,2))&gt;9,VALUE(LEFT($E3777,2)),"0"&amp;VALUE(LEFT($E3777,2))),Sheet1!$E:$E,Sheet1!$F:$F)),"")</f>
        <v>京都府</v>
      </c>
      <c r="G3777" s="4" t="str">
        <f t="shared" si="117"/>
        <v>私立</v>
      </c>
      <c r="H3777" s="7" t="str">
        <f>IF($D3777="上記以外の高等学校等",_xlfn.XLOOKUP(IF(VALUE(LEFT($E3777,2))&gt;10,VALUE(LEFT($E3777,2)),"0"&amp;VALUE(LEFT($E3777,2))),Sheet1!$E:$E,Sheet1!$F:$F)&amp;"所在の"&amp;$D3777,IF(OR($B3777=1,$B3777=2),$D3777&amp;$C3777,IF($B3777=3,$D3777&amp;"学校",IF($B3777=6,_xlfn.TEXTBEFORE($D3777,"高専")&amp;$C3777,IF($B3777=8,$C3777&amp;"（"&amp;$D3777&amp;"）",IF($B3777=9,$D3777,""))))))</f>
        <v>京都聖カタリナ高等学校</v>
      </c>
    </row>
    <row r="3778" spans="1:8">
      <c r="A3778" s="4">
        <v>7</v>
      </c>
      <c r="B3778" s="7">
        <v>1</v>
      </c>
      <c r="C3778" s="7" t="str">
        <f t="shared" si="116"/>
        <v>高等学校</v>
      </c>
      <c r="D3778" s="7" t="s">
        <v>4327</v>
      </c>
      <c r="E3778" s="8" t="s">
        <v>4328</v>
      </c>
      <c r="F3778" s="4" t="str">
        <f>IFERROR(IF(VALUE(LEFT($E3778,5))&gt;50000,"",_xlfn.XLOOKUP(IF(VALUE(LEFT($E3778,2))&gt;9,VALUE(LEFT($E3778,2)),"0"&amp;VALUE(LEFT($E3778,2))),Sheet1!$E:$E,Sheet1!$F:$F)),"")</f>
        <v>京都府</v>
      </c>
      <c r="G3778" s="4" t="str">
        <f t="shared" si="117"/>
        <v>私立</v>
      </c>
      <c r="H3778" s="7" t="str">
        <f>IF($D3778="上記以外の高等学校等",_xlfn.XLOOKUP(IF(VALUE(LEFT($E3778,2))&gt;10,VALUE(LEFT($E3778,2)),"0"&amp;VALUE(LEFT($E3778,2))),Sheet1!$E:$E,Sheet1!$F:$F)&amp;"所在の"&amp;$D3778,IF(OR($B3778=1,$B3778=2),$D3778&amp;$C3778,IF($B3778=3,$D3778&amp;"学校",IF($B3778=6,_xlfn.TEXTBEFORE($D3778,"高専")&amp;$C3778,IF($B3778=8,$C3778&amp;"（"&amp;$D3778&amp;"）",IF($B3778=9,$D3778,""))))))</f>
        <v>京都暁星高等学校</v>
      </c>
    </row>
    <row r="3779" spans="1:8">
      <c r="A3779" s="4">
        <v>7</v>
      </c>
      <c r="B3779" s="7">
        <v>1</v>
      </c>
      <c r="C3779" s="7" t="str">
        <f t="shared" ref="C3779:C3842" si="118">IF($B3779=1,"高等学校",IF($B3779=2,"中等教育学校",IF($B3779=3,"特別支援学校",IF($B3779=6,"高等専門学校",IF($B3779=8,"高等学校卒業程度認定試験等","")))))</f>
        <v>高等学校</v>
      </c>
      <c r="D3779" s="7" t="s">
        <v>4325</v>
      </c>
      <c r="E3779" s="8" t="s">
        <v>4326</v>
      </c>
      <c r="F3779" s="4" t="str">
        <f>IFERROR(IF(VALUE(LEFT($E3779,5))&gt;50000,"",_xlfn.XLOOKUP(IF(VALUE(LEFT($E3779,2))&gt;9,VALUE(LEFT($E3779,2)),"0"&amp;VALUE(LEFT($E3779,2))),Sheet1!$E:$E,Sheet1!$F:$F)),"")</f>
        <v>京都府</v>
      </c>
      <c r="G3779" s="4" t="str">
        <f t="shared" ref="G3779:G3842" si="119">IF($A3779=1,"国立",IF($A3779=7,"私立",IF($A3779&lt;7,"公立","")))</f>
        <v>私立</v>
      </c>
      <c r="H3779" s="7" t="str">
        <f>IF($D3779="上記以外の高等学校等",_xlfn.XLOOKUP(IF(VALUE(LEFT($E3779,2))&gt;10,VALUE(LEFT($E3779,2)),"0"&amp;VALUE(LEFT($E3779,2))),Sheet1!$E:$E,Sheet1!$F:$F)&amp;"所在の"&amp;$D3779,IF(OR($B3779=1,$B3779=2),$D3779&amp;$C3779,IF($B3779=3,$D3779&amp;"学校",IF($B3779=6,_xlfn.TEXTBEFORE($D3779,"高専")&amp;$C3779,IF($B3779=8,$C3779&amp;"（"&amp;$D3779&amp;"）",IF($B3779=9,$D3779,""))))))</f>
        <v>日星高等学校</v>
      </c>
    </row>
    <row r="3780" spans="1:8">
      <c r="A3780" s="4">
        <v>7</v>
      </c>
      <c r="B3780" s="7">
        <v>1</v>
      </c>
      <c r="C3780" s="7" t="str">
        <f t="shared" si="118"/>
        <v>高等学校</v>
      </c>
      <c r="D3780" s="7" t="s">
        <v>4323</v>
      </c>
      <c r="E3780" s="8" t="s">
        <v>4324</v>
      </c>
      <c r="F3780" s="4" t="str">
        <f>IFERROR(IF(VALUE(LEFT($E3780,5))&gt;50000,"",_xlfn.XLOOKUP(IF(VALUE(LEFT($E3780,2))&gt;9,VALUE(LEFT($E3780,2)),"0"&amp;VALUE(LEFT($E3780,2))),Sheet1!$E:$E,Sheet1!$F:$F)),"")</f>
        <v>京都府</v>
      </c>
      <c r="G3780" s="4" t="str">
        <f t="shared" si="119"/>
        <v>私立</v>
      </c>
      <c r="H3780" s="7" t="str">
        <f>IF($D3780="上記以外の高等学校等",_xlfn.XLOOKUP(IF(VALUE(LEFT($E3780,2))&gt;10,VALUE(LEFT($E3780,2)),"0"&amp;VALUE(LEFT($E3780,2))),Sheet1!$E:$E,Sheet1!$F:$F)&amp;"所在の"&amp;$D3780,IF(OR($B3780=1,$B3780=2),$D3780&amp;$C3780,IF($B3780=3,$D3780&amp;"学校",IF($B3780=6,_xlfn.TEXTBEFORE($D3780,"高専")&amp;$C3780,IF($B3780=8,$C3780&amp;"（"&amp;$D3780&amp;"）",IF($B3780=9,$D3780,""))))))</f>
        <v>福知山淑徳高等学校</v>
      </c>
    </row>
    <row r="3781" spans="1:8">
      <c r="A3781" s="4">
        <v>7</v>
      </c>
      <c r="B3781" s="7">
        <v>1</v>
      </c>
      <c r="C3781" s="7" t="str">
        <f t="shared" si="118"/>
        <v>高等学校</v>
      </c>
      <c r="D3781" s="7" t="s">
        <v>4321</v>
      </c>
      <c r="E3781" s="8" t="s">
        <v>4322</v>
      </c>
      <c r="F3781" s="4" t="str">
        <f>IFERROR(IF(VALUE(LEFT($E3781,5))&gt;50000,"",_xlfn.XLOOKUP(IF(VALUE(LEFT($E3781,2))&gt;9,VALUE(LEFT($E3781,2)),"0"&amp;VALUE(LEFT($E3781,2))),Sheet1!$E:$E,Sheet1!$F:$F)),"")</f>
        <v>京都府</v>
      </c>
      <c r="G3781" s="4" t="str">
        <f t="shared" si="119"/>
        <v>私立</v>
      </c>
      <c r="H3781" s="7" t="str">
        <f>IF($D3781="上記以外の高等学校等",_xlfn.XLOOKUP(IF(VALUE(LEFT($E3781,2))&gt;10,VALUE(LEFT($E3781,2)),"0"&amp;VALUE(LEFT($E3781,2))),Sheet1!$E:$E,Sheet1!$F:$F)&amp;"所在の"&amp;$D3781,IF(OR($B3781=1,$B3781=2),$D3781&amp;$C3781,IF($B3781=3,$D3781&amp;"学校",IF($B3781=6,_xlfn.TEXTBEFORE($D3781,"高専")&amp;$C3781,IF($B3781=8,$C3781&amp;"（"&amp;$D3781&amp;"）",IF($B3781=9,$D3781,""))))))</f>
        <v>同志社国際高等学校</v>
      </c>
    </row>
    <row r="3782" spans="1:8">
      <c r="A3782" s="4">
        <v>7</v>
      </c>
      <c r="B3782" s="7">
        <v>1</v>
      </c>
      <c r="C3782" s="7" t="str">
        <f t="shared" si="118"/>
        <v>高等学校</v>
      </c>
      <c r="D3782" s="7" t="s">
        <v>4319</v>
      </c>
      <c r="E3782" s="8" t="s">
        <v>4320</v>
      </c>
      <c r="F3782" s="4" t="str">
        <f>IFERROR(IF(VALUE(LEFT($E3782,5))&gt;50000,"",_xlfn.XLOOKUP(IF(VALUE(LEFT($E3782,2))&gt;9,VALUE(LEFT($E3782,2)),"0"&amp;VALUE(LEFT($E3782,2))),Sheet1!$E:$E,Sheet1!$F:$F)),"")</f>
        <v>京都府</v>
      </c>
      <c r="G3782" s="4" t="str">
        <f t="shared" si="119"/>
        <v>私立</v>
      </c>
      <c r="H3782" s="7" t="str">
        <f>IF($D3782="上記以外の高等学校等",_xlfn.XLOOKUP(IF(VALUE(LEFT($E3782,2))&gt;10,VALUE(LEFT($E3782,2)),"0"&amp;VALUE(LEFT($E3782,2))),Sheet1!$E:$E,Sheet1!$F:$F)&amp;"所在の"&amp;$D3782,IF(OR($B3782=1,$B3782=2),$D3782&amp;$C3782,IF($B3782=3,$D3782&amp;"学校",IF($B3782=6,_xlfn.TEXTBEFORE($D3782,"高専")&amp;$C3782,IF($B3782=8,$C3782&amp;"（"&amp;$D3782&amp;"）",IF($B3782=9,$D3782,""))))))</f>
        <v>京都廣学館高等学校</v>
      </c>
    </row>
    <row r="3783" spans="1:8">
      <c r="A3783" s="4">
        <v>7</v>
      </c>
      <c r="B3783" s="7">
        <v>1</v>
      </c>
      <c r="C3783" s="7" t="str">
        <f t="shared" si="118"/>
        <v>高等学校</v>
      </c>
      <c r="D3783" s="7" t="s">
        <v>4317</v>
      </c>
      <c r="E3783" s="8" t="s">
        <v>4318</v>
      </c>
      <c r="F3783" s="4" t="str">
        <f>IFERROR(IF(VALUE(LEFT($E3783,5))&gt;50000,"",_xlfn.XLOOKUP(IF(VALUE(LEFT($E3783,2))&gt;9,VALUE(LEFT($E3783,2)),"0"&amp;VALUE(LEFT($E3783,2))),Sheet1!$E:$E,Sheet1!$F:$F)),"")</f>
        <v>京都府</v>
      </c>
      <c r="G3783" s="4" t="str">
        <f t="shared" si="119"/>
        <v>私立</v>
      </c>
      <c r="H3783" s="7" t="str">
        <f>IF($D3783="上記以外の高等学校等",_xlfn.XLOOKUP(IF(VALUE(LEFT($E3783,2))&gt;10,VALUE(LEFT($E3783,2)),"0"&amp;VALUE(LEFT($E3783,2))),Sheet1!$E:$E,Sheet1!$F:$F)&amp;"所在の"&amp;$D3783,IF(OR($B3783=1,$B3783=2),$D3783&amp;$C3783,IF($B3783=3,$D3783&amp;"学校",IF($B3783=6,_xlfn.TEXTBEFORE($D3783,"高専")&amp;$C3783,IF($B3783=8,$C3783&amp;"（"&amp;$D3783&amp;"）",IF($B3783=9,$D3783,""))))))</f>
        <v>京都美山高等学校</v>
      </c>
    </row>
    <row r="3784" spans="1:8">
      <c r="A3784" s="4">
        <v>7</v>
      </c>
      <c r="B3784" s="7">
        <v>1</v>
      </c>
      <c r="C3784" s="7" t="str">
        <f t="shared" si="118"/>
        <v>高等学校</v>
      </c>
      <c r="D3784" s="7" t="s">
        <v>4315</v>
      </c>
      <c r="E3784" s="8" t="s">
        <v>4316</v>
      </c>
      <c r="F3784" s="4" t="str">
        <f>IFERROR(IF(VALUE(LEFT($E3784,5))&gt;50000,"",_xlfn.XLOOKUP(IF(VALUE(LEFT($E3784,2))&gt;9,VALUE(LEFT($E3784,2)),"0"&amp;VALUE(LEFT($E3784,2))),Sheet1!$E:$E,Sheet1!$F:$F)),"")</f>
        <v>京都府</v>
      </c>
      <c r="G3784" s="4" t="str">
        <f t="shared" si="119"/>
        <v>私立</v>
      </c>
      <c r="H3784" s="7" t="str">
        <f>IF($D3784="上記以外の高等学校等",_xlfn.XLOOKUP(IF(VALUE(LEFT($E3784,2))&gt;10,VALUE(LEFT($E3784,2)),"0"&amp;VALUE(LEFT($E3784,2))),Sheet1!$E:$E,Sheet1!$F:$F)&amp;"所在の"&amp;$D3784,IF(OR($B3784=1,$B3784=2),$D3784&amp;$C3784,IF($B3784=3,$D3784&amp;"学校",IF($B3784=6,_xlfn.TEXTBEFORE($D3784,"高専")&amp;$C3784,IF($B3784=8,$C3784&amp;"（"&amp;$D3784&amp;"）",IF($B3784=9,$D3784,""))))))</f>
        <v>京都成章高等学校</v>
      </c>
    </row>
    <row r="3785" spans="1:8">
      <c r="A3785" s="4">
        <v>7</v>
      </c>
      <c r="B3785" s="7">
        <v>1</v>
      </c>
      <c r="C3785" s="7" t="str">
        <f t="shared" si="118"/>
        <v>高等学校</v>
      </c>
      <c r="D3785" s="7" t="s">
        <v>4313</v>
      </c>
      <c r="E3785" s="8" t="s">
        <v>4314</v>
      </c>
      <c r="F3785" s="4" t="str">
        <f>IFERROR(IF(VALUE(LEFT($E3785,5))&gt;50000,"",_xlfn.XLOOKUP(IF(VALUE(LEFT($E3785,2))&gt;9,VALUE(LEFT($E3785,2)),"0"&amp;VALUE(LEFT($E3785,2))),Sheet1!$E:$E,Sheet1!$F:$F)),"")</f>
        <v>京都府</v>
      </c>
      <c r="G3785" s="4" t="str">
        <f t="shared" si="119"/>
        <v>私立</v>
      </c>
      <c r="H3785" s="7" t="str">
        <f>IF($D3785="上記以外の高等学校等",_xlfn.XLOOKUP(IF(VALUE(LEFT($E3785,2))&gt;10,VALUE(LEFT($E3785,2)),"0"&amp;VALUE(LEFT($E3785,2))),Sheet1!$E:$E,Sheet1!$F:$F)&amp;"所在の"&amp;$D3785,IF(OR($B3785=1,$B3785=2),$D3785&amp;$C3785,IF($B3785=3,$D3785&amp;"学校",IF($B3785=6,_xlfn.TEXTBEFORE($D3785,"高専")&amp;$C3785,IF($B3785=8,$C3785&amp;"（"&amp;$D3785&amp;"）",IF($B3785=9,$D3785,""))))))</f>
        <v>京都翔英高等学校</v>
      </c>
    </row>
    <row r="3786" spans="1:8">
      <c r="A3786" s="4">
        <v>7</v>
      </c>
      <c r="B3786" s="7">
        <v>1</v>
      </c>
      <c r="C3786" s="7" t="str">
        <f t="shared" si="118"/>
        <v>高等学校</v>
      </c>
      <c r="D3786" s="7" t="s">
        <v>4311</v>
      </c>
      <c r="E3786" s="8" t="s">
        <v>4312</v>
      </c>
      <c r="F3786" s="4" t="str">
        <f>IFERROR(IF(VALUE(LEFT($E3786,5))&gt;50000,"",_xlfn.XLOOKUP(IF(VALUE(LEFT($E3786,2))&gt;9,VALUE(LEFT($E3786,2)),"0"&amp;VALUE(LEFT($E3786,2))),Sheet1!$E:$E,Sheet1!$F:$F)),"")</f>
        <v>京都府</v>
      </c>
      <c r="G3786" s="4" t="str">
        <f t="shared" si="119"/>
        <v>私立</v>
      </c>
      <c r="H3786" s="7" t="str">
        <f>IF($D3786="上記以外の高等学校等",_xlfn.XLOOKUP(IF(VALUE(LEFT($E3786,2))&gt;10,VALUE(LEFT($E3786,2)),"0"&amp;VALUE(LEFT($E3786,2))),Sheet1!$E:$E,Sheet1!$F:$F)&amp;"所在の"&amp;$D3786,IF(OR($B3786=1,$B3786=2),$D3786&amp;$C3786,IF($B3786=3,$D3786&amp;"学校",IF($B3786=6,_xlfn.TEXTBEFORE($D3786,"高専")&amp;$C3786,IF($B3786=8,$C3786&amp;"（"&amp;$D3786&amp;"）",IF($B3786=9,$D3786,""))))))</f>
        <v>京都芸術高等学校</v>
      </c>
    </row>
    <row r="3787" spans="1:8">
      <c r="A3787" s="4">
        <v>7</v>
      </c>
      <c r="B3787" s="7">
        <v>1</v>
      </c>
      <c r="C3787" s="7" t="str">
        <f t="shared" si="118"/>
        <v>高等学校</v>
      </c>
      <c r="D3787" s="7" t="s">
        <v>4309</v>
      </c>
      <c r="E3787" s="8" t="s">
        <v>4310</v>
      </c>
      <c r="F3787" s="4" t="str">
        <f>IFERROR(IF(VALUE(LEFT($E3787,5))&gt;50000,"",_xlfn.XLOOKUP(IF(VALUE(LEFT($E3787,2))&gt;9,VALUE(LEFT($E3787,2)),"0"&amp;VALUE(LEFT($E3787,2))),Sheet1!$E:$E,Sheet1!$F:$F)),"")</f>
        <v>京都府</v>
      </c>
      <c r="G3787" s="4" t="str">
        <f t="shared" si="119"/>
        <v>私立</v>
      </c>
      <c r="H3787" s="7" t="str">
        <f>IF($D3787="上記以外の高等学校等",_xlfn.XLOOKUP(IF(VALUE(LEFT($E3787,2))&gt;10,VALUE(LEFT($E3787,2)),"0"&amp;VALUE(LEFT($E3787,2))),Sheet1!$E:$E,Sheet1!$F:$F)&amp;"所在の"&amp;$D3787,IF(OR($B3787=1,$B3787=2),$D3787&amp;$C3787,IF($B3787=3,$D3787&amp;"学校",IF($B3787=6,_xlfn.TEXTBEFORE($D3787,"高専")&amp;$C3787,IF($B3787=8,$C3787&amp;"（"&amp;$D3787&amp;"）",IF($B3787=9,$D3787,""))))))</f>
        <v>京都国際高等学校</v>
      </c>
    </row>
    <row r="3788" spans="1:8">
      <c r="A3788" s="4">
        <v>7</v>
      </c>
      <c r="B3788" s="7">
        <v>1</v>
      </c>
      <c r="C3788" s="7" t="str">
        <f t="shared" si="118"/>
        <v>高等学校</v>
      </c>
      <c r="D3788" s="7" t="s">
        <v>4307</v>
      </c>
      <c r="E3788" s="8" t="s">
        <v>4308</v>
      </c>
      <c r="F3788" s="4" t="str">
        <f>IFERROR(IF(VALUE(LEFT($E3788,5))&gt;50000,"",_xlfn.XLOOKUP(IF(VALUE(LEFT($E3788,2))&gt;9,VALUE(LEFT($E3788,2)),"0"&amp;VALUE(LEFT($E3788,2))),Sheet1!$E:$E,Sheet1!$F:$F)),"")</f>
        <v>京都府</v>
      </c>
      <c r="G3788" s="4" t="str">
        <f t="shared" si="119"/>
        <v>私立</v>
      </c>
      <c r="H3788" s="7" t="str">
        <f>IF($D3788="上記以外の高等学校等",_xlfn.XLOOKUP(IF(VALUE(LEFT($E3788,2))&gt;10,VALUE(LEFT($E3788,2)),"0"&amp;VALUE(LEFT($E3788,2))),Sheet1!$E:$E,Sheet1!$F:$F)&amp;"所在の"&amp;$D3788,IF(OR($B3788=1,$B3788=2),$D3788&amp;$C3788,IF($B3788=3,$D3788&amp;"学校",IF($B3788=6,_xlfn.TEXTBEFORE($D3788,"高専")&amp;$C3788,IF($B3788=8,$C3788&amp;"（"&amp;$D3788&amp;"）",IF($B3788=9,$D3788,""))))))</f>
        <v>京都つくば開成高等学校</v>
      </c>
    </row>
    <row r="3789" spans="1:8">
      <c r="A3789" s="4">
        <v>7</v>
      </c>
      <c r="B3789" s="7">
        <v>1</v>
      </c>
      <c r="C3789" s="7" t="str">
        <f t="shared" si="118"/>
        <v>高等学校</v>
      </c>
      <c r="D3789" s="7" t="s">
        <v>4305</v>
      </c>
      <c r="E3789" s="8" t="s">
        <v>4306</v>
      </c>
      <c r="F3789" s="4" t="str">
        <f>IFERROR(IF(VALUE(LEFT($E3789,5))&gt;50000,"",_xlfn.XLOOKUP(IF(VALUE(LEFT($E3789,2))&gt;9,VALUE(LEFT($E3789,2)),"0"&amp;VALUE(LEFT($E3789,2))),Sheet1!$E:$E,Sheet1!$F:$F)),"")</f>
        <v>京都府</v>
      </c>
      <c r="G3789" s="4" t="str">
        <f t="shared" si="119"/>
        <v>私立</v>
      </c>
      <c r="H3789" s="7" t="str">
        <f>IF($D3789="上記以外の高等学校等",_xlfn.XLOOKUP(IF(VALUE(LEFT($E3789,2))&gt;10,VALUE(LEFT($E3789,2)),"0"&amp;VALUE(LEFT($E3789,2))),Sheet1!$E:$E,Sheet1!$F:$F)&amp;"所在の"&amp;$D3789,IF(OR($B3789=1,$B3789=2),$D3789&amp;$C3789,IF($B3789=3,$D3789&amp;"学校",IF($B3789=6,_xlfn.TEXTBEFORE($D3789,"高専")&amp;$C3789,IF($B3789=8,$C3789&amp;"（"&amp;$D3789&amp;"）",IF($B3789=9,$D3789,""))))))</f>
        <v>京都芸術大学附属高等学校</v>
      </c>
    </row>
    <row r="3790" spans="1:8">
      <c r="A3790" s="4">
        <v>7</v>
      </c>
      <c r="B3790" s="7">
        <v>1</v>
      </c>
      <c r="C3790" s="7" t="str">
        <f t="shared" si="118"/>
        <v>高等学校</v>
      </c>
      <c r="D3790" s="7" t="s">
        <v>4303</v>
      </c>
      <c r="E3790" s="8" t="s">
        <v>4304</v>
      </c>
      <c r="F3790" s="4" t="str">
        <f>IFERROR(IF(VALUE(LEFT($E3790,5))&gt;50000,"",_xlfn.XLOOKUP(IF(VALUE(LEFT($E3790,2))&gt;9,VALUE(LEFT($E3790,2)),"0"&amp;VALUE(LEFT($E3790,2))),Sheet1!$E:$E,Sheet1!$F:$F)),"")</f>
        <v>京都府</v>
      </c>
      <c r="G3790" s="4" t="str">
        <f t="shared" si="119"/>
        <v>私立</v>
      </c>
      <c r="H3790" s="7" t="str">
        <f>IF($D3790="上記以外の高等学校等",_xlfn.XLOOKUP(IF(VALUE(LEFT($E3790,2))&gt;10,VALUE(LEFT($E3790,2)),"0"&amp;VALUE(LEFT($E3790,2))),Sheet1!$E:$E,Sheet1!$F:$F)&amp;"所在の"&amp;$D3790,IF(OR($B3790=1,$B3790=2),$D3790&amp;$C3790,IF($B3790=3,$D3790&amp;"学校",IF($B3790=6,_xlfn.TEXTBEFORE($D3790,"高専")&amp;$C3790,IF($B3790=8,$C3790&amp;"（"&amp;$D3790&amp;"）",IF($B3790=9,$D3790,""))))))</f>
        <v>京都長尾谷高等学校</v>
      </c>
    </row>
    <row r="3791" spans="1:8">
      <c r="A3791" s="4">
        <v>7</v>
      </c>
      <c r="B3791" s="7">
        <v>1</v>
      </c>
      <c r="C3791" s="7" t="str">
        <f t="shared" si="118"/>
        <v>高等学校</v>
      </c>
      <c r="D3791" s="7" t="s">
        <v>4301</v>
      </c>
      <c r="E3791" s="8" t="s">
        <v>4302</v>
      </c>
      <c r="F3791" s="4" t="str">
        <f>IFERROR(IF(VALUE(LEFT($E3791,5))&gt;50000,"",_xlfn.XLOOKUP(IF(VALUE(LEFT($E3791,2))&gt;9,VALUE(LEFT($E3791,2)),"0"&amp;VALUE(LEFT($E3791,2))),Sheet1!$E:$E,Sheet1!$F:$F)),"")</f>
        <v>京都府</v>
      </c>
      <c r="G3791" s="4" t="str">
        <f t="shared" si="119"/>
        <v>私立</v>
      </c>
      <c r="H3791" s="7" t="str">
        <f>IF($D3791="上記以外の高等学校等",_xlfn.XLOOKUP(IF(VALUE(LEFT($E3791,2))&gt;10,VALUE(LEFT($E3791,2)),"0"&amp;VALUE(LEFT($E3791,2))),Sheet1!$E:$E,Sheet1!$F:$F)&amp;"所在の"&amp;$D3791,IF(OR($B3791=1,$B3791=2),$D3791&amp;$C3791,IF($B3791=3,$D3791&amp;"学校",IF($B3791=6,_xlfn.TEXTBEFORE($D3791,"高専")&amp;$C3791,IF($B3791=8,$C3791&amp;"（"&amp;$D3791&amp;"）",IF($B3791=9,$D3791,""))))))</f>
        <v>京都文教大学附属宇治高等学校</v>
      </c>
    </row>
    <row r="3792" spans="1:8">
      <c r="A3792" s="4">
        <v>9</v>
      </c>
      <c r="B3792" s="7">
        <v>9</v>
      </c>
      <c r="C3792" s="7" t="str">
        <f t="shared" si="118"/>
        <v/>
      </c>
      <c r="D3792" s="7" t="s">
        <v>35</v>
      </c>
      <c r="E3792" s="8" t="s">
        <v>4300</v>
      </c>
      <c r="F3792" s="4" t="str">
        <f>IFERROR(IF(VALUE(LEFT($E3792,5))&gt;50000,"",_xlfn.XLOOKUP(IF(VALUE(LEFT($E3792,2))&gt;9,VALUE(LEFT($E3792,2)),"0"&amp;VALUE(LEFT($E3792,2))),Sheet1!$E:$E,Sheet1!$F:$F)),"")</f>
        <v>京都府</v>
      </c>
      <c r="G3792" s="4" t="str">
        <f t="shared" si="119"/>
        <v/>
      </c>
      <c r="H3792" s="7" t="str">
        <f>IF($D3792="上記以外の高等学校等",_xlfn.XLOOKUP(IF(VALUE(LEFT($E3792,2))&gt;10,VALUE(LEFT($E3792,2)),"0"&amp;VALUE(LEFT($E3792,2))),Sheet1!$E:$E,Sheet1!$F:$F)&amp;"所在の"&amp;$D3792,IF(OR($B3792=1,$B3792=2),$D3792&amp;$C3792,IF($B3792=3,$D3792&amp;"学校",IF($B3792=6,_xlfn.TEXTBEFORE($D3792,"高専")&amp;$C3792,IF($B3792=8,$C3792&amp;"（"&amp;$D3792&amp;"）",IF($B3792=9,$D3792,""))))))</f>
        <v>京都府所在の上記以外の高等学校等</v>
      </c>
    </row>
    <row r="3793" spans="1:8">
      <c r="A3793" s="4">
        <v>1</v>
      </c>
      <c r="B3793" s="7">
        <v>1</v>
      </c>
      <c r="C3793" s="7" t="str">
        <f t="shared" si="118"/>
        <v>高等学校</v>
      </c>
      <c r="D3793" s="7" t="s">
        <v>4298</v>
      </c>
      <c r="E3793" s="8" t="s">
        <v>4299</v>
      </c>
      <c r="F3793" s="4" t="str">
        <f>IFERROR(IF(VALUE(LEFT($E3793,5))&gt;50000,"",_xlfn.XLOOKUP(IF(VALUE(LEFT($E3793,2))&gt;9,VALUE(LEFT($E3793,2)),"0"&amp;VALUE(LEFT($E3793,2))),Sheet1!$E:$E,Sheet1!$F:$F)),"")</f>
        <v>大阪府</v>
      </c>
      <c r="G3793" s="4" t="str">
        <f t="shared" si="119"/>
        <v>国立</v>
      </c>
      <c r="H3793" s="7" t="str">
        <f>IF($D3793="上記以外の高等学校等",_xlfn.XLOOKUP(IF(VALUE(LEFT($E3793,2))&gt;10,VALUE(LEFT($E3793,2)),"0"&amp;VALUE(LEFT($E3793,2))),Sheet1!$E:$E,Sheet1!$F:$F)&amp;"所在の"&amp;$D3793,IF(OR($B3793=1,$B3793=2),$D3793&amp;$C3793,IF($B3793=3,$D3793&amp;"学校",IF($B3793=6,_xlfn.TEXTBEFORE($D3793,"高専")&amp;$C3793,IF($B3793=8,$C3793&amp;"（"&amp;$D3793&amp;"）",IF($B3793=9,$D3793,""))))))</f>
        <v>大阪教育大学附属天王寺高等学校</v>
      </c>
    </row>
    <row r="3794" spans="1:8">
      <c r="A3794" s="4">
        <v>1</v>
      </c>
      <c r="B3794" s="7">
        <v>1</v>
      </c>
      <c r="C3794" s="7" t="str">
        <f t="shared" si="118"/>
        <v>高等学校</v>
      </c>
      <c r="D3794" s="7" t="s">
        <v>4296</v>
      </c>
      <c r="E3794" s="8" t="s">
        <v>4297</v>
      </c>
      <c r="F3794" s="4" t="str">
        <f>IFERROR(IF(VALUE(LEFT($E3794,5))&gt;50000,"",_xlfn.XLOOKUP(IF(VALUE(LEFT($E3794,2))&gt;9,VALUE(LEFT($E3794,2)),"0"&amp;VALUE(LEFT($E3794,2))),Sheet1!$E:$E,Sheet1!$F:$F)),"")</f>
        <v>大阪府</v>
      </c>
      <c r="G3794" s="4" t="str">
        <f t="shared" si="119"/>
        <v>国立</v>
      </c>
      <c r="H3794" s="7" t="str">
        <f>IF($D3794="上記以外の高等学校等",_xlfn.XLOOKUP(IF(VALUE(LEFT($E3794,2))&gt;10,VALUE(LEFT($E3794,2)),"0"&amp;VALUE(LEFT($E3794,2))),Sheet1!$E:$E,Sheet1!$F:$F)&amp;"所在の"&amp;$D3794,IF(OR($B3794=1,$B3794=2),$D3794&amp;$C3794,IF($B3794=3,$D3794&amp;"学校",IF($B3794=6,_xlfn.TEXTBEFORE($D3794,"高専")&amp;$C3794,IF($B3794=8,$C3794&amp;"（"&amp;$D3794&amp;"）",IF($B3794=9,$D3794,""))))))</f>
        <v>大阪教育大学附属池田高等学校</v>
      </c>
    </row>
    <row r="3795" spans="1:8">
      <c r="A3795" s="4">
        <v>1</v>
      </c>
      <c r="B3795" s="7">
        <v>1</v>
      </c>
      <c r="C3795" s="7" t="str">
        <f t="shared" si="118"/>
        <v>高等学校</v>
      </c>
      <c r="D3795" s="7" t="s">
        <v>4294</v>
      </c>
      <c r="E3795" s="8" t="s">
        <v>4295</v>
      </c>
      <c r="F3795" s="4" t="str">
        <f>IFERROR(IF(VALUE(LEFT($E3795,5))&gt;50000,"",_xlfn.XLOOKUP(IF(VALUE(LEFT($E3795,2))&gt;9,VALUE(LEFT($E3795,2)),"0"&amp;VALUE(LEFT($E3795,2))),Sheet1!$E:$E,Sheet1!$F:$F)),"")</f>
        <v>大阪府</v>
      </c>
      <c r="G3795" s="4" t="str">
        <f t="shared" si="119"/>
        <v>国立</v>
      </c>
      <c r="H3795" s="7" t="str">
        <f>IF($D3795="上記以外の高等学校等",_xlfn.XLOOKUP(IF(VALUE(LEFT($E3795,2))&gt;10,VALUE(LEFT($E3795,2)),"0"&amp;VALUE(LEFT($E3795,2))),Sheet1!$E:$E,Sheet1!$F:$F)&amp;"所在の"&amp;$D3795,IF(OR($B3795=1,$B3795=2),$D3795&amp;$C3795,IF($B3795=3,$D3795&amp;"学校",IF($B3795=6,_xlfn.TEXTBEFORE($D3795,"高専")&amp;$C3795,IF($B3795=8,$C3795&amp;"（"&amp;$D3795&amp;"）",IF($B3795=9,$D3795,""))))))</f>
        <v>大阪教育大学附属平野高等学校</v>
      </c>
    </row>
    <row r="3796" spans="1:8">
      <c r="A3796" s="4">
        <v>1</v>
      </c>
      <c r="B3796" s="7">
        <v>3</v>
      </c>
      <c r="C3796" s="7" t="str">
        <f t="shared" si="118"/>
        <v>特別支援学校</v>
      </c>
      <c r="D3796" s="7" t="s">
        <v>4292</v>
      </c>
      <c r="E3796" s="8" t="s">
        <v>4293</v>
      </c>
      <c r="F3796" s="4" t="str">
        <f>IFERROR(IF(VALUE(LEFT($E3796,5))&gt;50000,"",_xlfn.XLOOKUP(IF(VALUE(LEFT($E3796,2))&gt;9,VALUE(LEFT($E3796,2)),"0"&amp;VALUE(LEFT($E3796,2))),Sheet1!$E:$E,Sheet1!$F:$F)),"")</f>
        <v>大阪府</v>
      </c>
      <c r="G3796" s="4" t="str">
        <f t="shared" si="119"/>
        <v>国立</v>
      </c>
      <c r="H3796" s="7" t="str">
        <f>IF($D3796="上記以外の高等学校等",_xlfn.XLOOKUP(IF(VALUE(LEFT($E3796,2))&gt;10,VALUE(LEFT($E3796,2)),"0"&amp;VALUE(LEFT($E3796,2))),Sheet1!$E:$E,Sheet1!$F:$F)&amp;"所在の"&amp;$D3796,IF(OR($B3796=1,$B3796=2),$D3796&amp;$C3796,IF($B3796=3,$D3796&amp;"学校",IF($B3796=6,_xlfn.TEXTBEFORE($D3796,"高専")&amp;$C3796,IF($B3796=8,$C3796&amp;"（"&amp;$D3796&amp;"）",IF($B3796=9,$D3796,""))))))</f>
        <v>大阪教育大学附属特別支援学校</v>
      </c>
    </row>
    <row r="3797" spans="1:8">
      <c r="A3797" s="4">
        <v>2</v>
      </c>
      <c r="B3797" s="7">
        <v>1</v>
      </c>
      <c r="C3797" s="7" t="str">
        <f t="shared" si="118"/>
        <v>高等学校</v>
      </c>
      <c r="D3797" s="7" t="s">
        <v>4290</v>
      </c>
      <c r="E3797" s="8" t="s">
        <v>4291</v>
      </c>
      <c r="F3797" s="4" t="str">
        <f>IFERROR(IF(VALUE(LEFT($E3797,5))&gt;50000,"",_xlfn.XLOOKUP(IF(VALUE(LEFT($E3797,2))&gt;9,VALUE(LEFT($E3797,2)),"0"&amp;VALUE(LEFT($E3797,2))),Sheet1!$E:$E,Sheet1!$F:$F)),"")</f>
        <v>大阪府</v>
      </c>
      <c r="G3797" s="4" t="str">
        <f t="shared" si="119"/>
        <v>公立</v>
      </c>
      <c r="H3797" s="7" t="str">
        <f>IF($D3797="上記以外の高等学校等",_xlfn.XLOOKUP(IF(VALUE(LEFT($E3797,2))&gt;10,VALUE(LEFT($E3797,2)),"0"&amp;VALUE(LEFT($E3797,2))),Sheet1!$E:$E,Sheet1!$F:$F)&amp;"所在の"&amp;$D3797,IF(OR($B3797=1,$B3797=2),$D3797&amp;$C3797,IF($B3797=3,$D3797&amp;"学校",IF($B3797=6,_xlfn.TEXTBEFORE($D3797,"高専")&amp;$C3797,IF($B3797=8,$C3797&amp;"（"&amp;$D3797&amp;"）",IF($B3797=9,$D3797,""))))))</f>
        <v>北野高等学校</v>
      </c>
    </row>
    <row r="3798" spans="1:8">
      <c r="A3798" s="4">
        <v>2</v>
      </c>
      <c r="B3798" s="7">
        <v>1</v>
      </c>
      <c r="C3798" s="7" t="str">
        <f t="shared" si="118"/>
        <v>高等学校</v>
      </c>
      <c r="D3798" s="7" t="s">
        <v>4288</v>
      </c>
      <c r="E3798" s="8" t="s">
        <v>4289</v>
      </c>
      <c r="F3798" s="4" t="str">
        <f>IFERROR(IF(VALUE(LEFT($E3798,5))&gt;50000,"",_xlfn.XLOOKUP(IF(VALUE(LEFT($E3798,2))&gt;9,VALUE(LEFT($E3798,2)),"0"&amp;VALUE(LEFT($E3798,2))),Sheet1!$E:$E,Sheet1!$F:$F)),"")</f>
        <v>大阪府</v>
      </c>
      <c r="G3798" s="4" t="str">
        <f t="shared" si="119"/>
        <v>公立</v>
      </c>
      <c r="H3798" s="7" t="str">
        <f>IF($D3798="上記以外の高等学校等",_xlfn.XLOOKUP(IF(VALUE(LEFT($E3798,2))&gt;10,VALUE(LEFT($E3798,2)),"0"&amp;VALUE(LEFT($E3798,2))),Sheet1!$E:$E,Sheet1!$F:$F)&amp;"所在の"&amp;$D3798,IF(OR($B3798=1,$B3798=2),$D3798&amp;$C3798,IF($B3798=3,$D3798&amp;"学校",IF($B3798=6,_xlfn.TEXTBEFORE($D3798,"高専")&amp;$C3798,IF($B3798=8,$C3798&amp;"（"&amp;$D3798&amp;"）",IF($B3798=9,$D3798,""))))))</f>
        <v>東淀川高等学校</v>
      </c>
    </row>
    <row r="3799" spans="1:8">
      <c r="A3799" s="4">
        <v>2</v>
      </c>
      <c r="B3799" s="7">
        <v>1</v>
      </c>
      <c r="C3799" s="7" t="str">
        <f t="shared" si="118"/>
        <v>高等学校</v>
      </c>
      <c r="D3799" s="7" t="s">
        <v>2020</v>
      </c>
      <c r="E3799" s="8" t="s">
        <v>4287</v>
      </c>
      <c r="F3799" s="4" t="str">
        <f>IFERROR(IF(VALUE(LEFT($E3799,5))&gt;50000,"",_xlfn.XLOOKUP(IF(VALUE(LEFT($E3799,2))&gt;9,VALUE(LEFT($E3799,2)),"0"&amp;VALUE(LEFT($E3799,2))),Sheet1!$E:$E,Sheet1!$F:$F)),"")</f>
        <v>大阪府</v>
      </c>
      <c r="G3799" s="4" t="str">
        <f t="shared" si="119"/>
        <v>公立</v>
      </c>
      <c r="H3799" s="7" t="str">
        <f>IF($D3799="上記以外の高等学校等",_xlfn.XLOOKUP(IF(VALUE(LEFT($E3799,2))&gt;10,VALUE(LEFT($E3799,2)),"0"&amp;VALUE(LEFT($E3799,2))),Sheet1!$E:$E,Sheet1!$F:$F)&amp;"所在の"&amp;$D3799,IF(OR($B3799=1,$B3799=2),$D3799&amp;$C3799,IF($B3799=3,$D3799&amp;"学校",IF($B3799=6,_xlfn.TEXTBEFORE($D3799,"高専")&amp;$C3799,IF($B3799=8,$C3799&amp;"（"&amp;$D3799&amp;"）",IF($B3799=9,$D3799,""))))))</f>
        <v>池田高等学校</v>
      </c>
    </row>
    <row r="3800" spans="1:8">
      <c r="A3800" s="4">
        <v>2</v>
      </c>
      <c r="B3800" s="7">
        <v>1</v>
      </c>
      <c r="C3800" s="7" t="str">
        <f t="shared" si="118"/>
        <v>高等学校</v>
      </c>
      <c r="D3800" s="7" t="s">
        <v>4285</v>
      </c>
      <c r="E3800" s="8" t="s">
        <v>4286</v>
      </c>
      <c r="F3800" s="4" t="str">
        <f>IFERROR(IF(VALUE(LEFT($E3800,5))&gt;50000,"",_xlfn.XLOOKUP(IF(VALUE(LEFT($E3800,2))&gt;9,VALUE(LEFT($E3800,2)),"0"&amp;VALUE(LEFT($E3800,2))),Sheet1!$E:$E,Sheet1!$F:$F)),"")</f>
        <v>大阪府</v>
      </c>
      <c r="G3800" s="4" t="str">
        <f t="shared" si="119"/>
        <v>公立</v>
      </c>
      <c r="H3800" s="7" t="str">
        <f>IF($D3800="上記以外の高等学校等",_xlfn.XLOOKUP(IF(VALUE(LEFT($E3800,2))&gt;10,VALUE(LEFT($E3800,2)),"0"&amp;VALUE(LEFT($E3800,2))),Sheet1!$E:$E,Sheet1!$F:$F)&amp;"所在の"&amp;$D3800,IF(OR($B3800=1,$B3800=2),$D3800&amp;$C3800,IF($B3800=3,$D3800&amp;"学校",IF($B3800=6,_xlfn.TEXTBEFORE($D3800,"高専")&amp;$C3800,IF($B3800=8,$C3800&amp;"（"&amp;$D3800&amp;"）",IF($B3800=9,$D3800,""))))))</f>
        <v>渋谷高等学校</v>
      </c>
    </row>
    <row r="3801" spans="1:8">
      <c r="A3801" s="4">
        <v>2</v>
      </c>
      <c r="B3801" s="7">
        <v>1</v>
      </c>
      <c r="C3801" s="7" t="str">
        <f t="shared" si="118"/>
        <v>高等学校</v>
      </c>
      <c r="D3801" s="7" t="s">
        <v>4283</v>
      </c>
      <c r="E3801" s="8" t="s">
        <v>4284</v>
      </c>
      <c r="F3801" s="4" t="str">
        <f>IFERROR(IF(VALUE(LEFT($E3801,5))&gt;50000,"",_xlfn.XLOOKUP(IF(VALUE(LEFT($E3801,2))&gt;9,VALUE(LEFT($E3801,2)),"0"&amp;VALUE(LEFT($E3801,2))),Sheet1!$E:$E,Sheet1!$F:$F)),"")</f>
        <v>大阪府</v>
      </c>
      <c r="G3801" s="4" t="str">
        <f t="shared" si="119"/>
        <v>公立</v>
      </c>
      <c r="H3801" s="7" t="str">
        <f>IF($D3801="上記以外の高等学校等",_xlfn.XLOOKUP(IF(VALUE(LEFT($E3801,2))&gt;10,VALUE(LEFT($E3801,2)),"0"&amp;VALUE(LEFT($E3801,2))),Sheet1!$E:$E,Sheet1!$F:$F)&amp;"所在の"&amp;$D3801,IF(OR($B3801=1,$B3801=2),$D3801&amp;$C3801,IF($B3801=3,$D3801&amp;"学校",IF($B3801=6,_xlfn.TEXTBEFORE($D3801,"高専")&amp;$C3801,IF($B3801=8,$C3801&amp;"（"&amp;$D3801&amp;"）",IF($B3801=9,$D3801,""))))))</f>
        <v>豊中高等学校</v>
      </c>
    </row>
    <row r="3802" spans="1:8">
      <c r="A3802" s="4">
        <v>2</v>
      </c>
      <c r="B3802" s="7">
        <v>1</v>
      </c>
      <c r="C3802" s="7" t="str">
        <f t="shared" si="118"/>
        <v>高等学校</v>
      </c>
      <c r="D3802" s="7" t="s">
        <v>4281</v>
      </c>
      <c r="E3802" s="8" t="s">
        <v>4282</v>
      </c>
      <c r="F3802" s="4" t="str">
        <f>IFERROR(IF(VALUE(LEFT($E3802,5))&gt;50000,"",_xlfn.XLOOKUP(IF(VALUE(LEFT($E3802,2))&gt;9,VALUE(LEFT($E3802,2)),"0"&amp;VALUE(LEFT($E3802,2))),Sheet1!$E:$E,Sheet1!$F:$F)),"")</f>
        <v>大阪府</v>
      </c>
      <c r="G3802" s="4" t="str">
        <f t="shared" si="119"/>
        <v>公立</v>
      </c>
      <c r="H3802" s="7" t="str">
        <f>IF($D3802="上記以外の高等学校等",_xlfn.XLOOKUP(IF(VALUE(LEFT($E3802,2))&gt;10,VALUE(LEFT($E3802,2)),"0"&amp;VALUE(LEFT($E3802,2))),Sheet1!$E:$E,Sheet1!$F:$F)&amp;"所在の"&amp;$D3802,IF(OR($B3802=1,$B3802=2),$D3802&amp;$C3802,IF($B3802=3,$D3802&amp;"学校",IF($B3802=6,_xlfn.TEXTBEFORE($D3802,"高専")&amp;$C3802,IF($B3802=8,$C3802&amp;"（"&amp;$D3802&amp;"）",IF($B3802=9,$D3802,""))))))</f>
        <v>桜塚高等学校</v>
      </c>
    </row>
    <row r="3803" spans="1:8">
      <c r="A3803" s="4">
        <v>2</v>
      </c>
      <c r="B3803" s="7">
        <v>1</v>
      </c>
      <c r="C3803" s="7" t="str">
        <f t="shared" si="118"/>
        <v>高等学校</v>
      </c>
      <c r="D3803" s="7" t="s">
        <v>4279</v>
      </c>
      <c r="E3803" s="8" t="s">
        <v>4280</v>
      </c>
      <c r="F3803" s="4" t="str">
        <f>IFERROR(IF(VALUE(LEFT($E3803,5))&gt;50000,"",_xlfn.XLOOKUP(IF(VALUE(LEFT($E3803,2))&gt;9,VALUE(LEFT($E3803,2)),"0"&amp;VALUE(LEFT($E3803,2))),Sheet1!$E:$E,Sheet1!$F:$F)),"")</f>
        <v>大阪府</v>
      </c>
      <c r="G3803" s="4" t="str">
        <f t="shared" si="119"/>
        <v>公立</v>
      </c>
      <c r="H3803" s="7" t="str">
        <f>IF($D3803="上記以外の高等学校等",_xlfn.XLOOKUP(IF(VALUE(LEFT($E3803,2))&gt;10,VALUE(LEFT($E3803,2)),"0"&amp;VALUE(LEFT($E3803,2))),Sheet1!$E:$E,Sheet1!$F:$F)&amp;"所在の"&amp;$D3803,IF(OR($B3803=1,$B3803=2),$D3803&amp;$C3803,IF($B3803=3,$D3803&amp;"学校",IF($B3803=6,_xlfn.TEXTBEFORE($D3803,"高専")&amp;$C3803,IF($B3803=8,$C3803&amp;"（"&amp;$D3803&amp;"）",IF($B3803=9,$D3803,""))))))</f>
        <v>豊島高等学校</v>
      </c>
    </row>
    <row r="3804" spans="1:8">
      <c r="A3804" s="4">
        <v>2</v>
      </c>
      <c r="B3804" s="7">
        <v>1</v>
      </c>
      <c r="C3804" s="7" t="str">
        <f t="shared" si="118"/>
        <v>高等学校</v>
      </c>
      <c r="D3804" s="7" t="s">
        <v>4277</v>
      </c>
      <c r="E3804" s="8" t="s">
        <v>4278</v>
      </c>
      <c r="F3804" s="4" t="str">
        <f>IFERROR(IF(VALUE(LEFT($E3804,5))&gt;50000,"",_xlfn.XLOOKUP(IF(VALUE(LEFT($E3804,2))&gt;9,VALUE(LEFT($E3804,2)),"0"&amp;VALUE(LEFT($E3804,2))),Sheet1!$E:$E,Sheet1!$F:$F)),"")</f>
        <v>大阪府</v>
      </c>
      <c r="G3804" s="4" t="str">
        <f t="shared" si="119"/>
        <v>公立</v>
      </c>
      <c r="H3804" s="7" t="str">
        <f>IF($D3804="上記以外の高等学校等",_xlfn.XLOOKUP(IF(VALUE(LEFT($E3804,2))&gt;10,VALUE(LEFT($E3804,2)),"0"&amp;VALUE(LEFT($E3804,2))),Sheet1!$E:$E,Sheet1!$F:$F)&amp;"所在の"&amp;$D3804,IF(OR($B3804=1,$B3804=2),$D3804&amp;$C3804,IF($B3804=3,$D3804&amp;"学校",IF($B3804=6,_xlfn.TEXTBEFORE($D3804,"高専")&amp;$C3804,IF($B3804=8,$C3804&amp;"（"&amp;$D3804&amp;"）",IF($B3804=9,$D3804,""))))))</f>
        <v>箕面高等学校</v>
      </c>
    </row>
    <row r="3805" spans="1:8">
      <c r="A3805" s="4">
        <v>2</v>
      </c>
      <c r="B3805" s="7">
        <v>1</v>
      </c>
      <c r="C3805" s="7" t="str">
        <f t="shared" si="118"/>
        <v>高等学校</v>
      </c>
      <c r="D3805" s="7" t="s">
        <v>4275</v>
      </c>
      <c r="E3805" s="8" t="s">
        <v>4276</v>
      </c>
      <c r="F3805" s="4" t="str">
        <f>IFERROR(IF(VALUE(LEFT($E3805,5))&gt;50000,"",_xlfn.XLOOKUP(IF(VALUE(LEFT($E3805,2))&gt;9,VALUE(LEFT($E3805,2)),"0"&amp;VALUE(LEFT($E3805,2))),Sheet1!$E:$E,Sheet1!$F:$F)),"")</f>
        <v>大阪府</v>
      </c>
      <c r="G3805" s="4" t="str">
        <f t="shared" si="119"/>
        <v>公立</v>
      </c>
      <c r="H3805" s="7" t="str">
        <f>IF($D3805="上記以外の高等学校等",_xlfn.XLOOKUP(IF(VALUE(LEFT($E3805,2))&gt;10,VALUE(LEFT($E3805,2)),"0"&amp;VALUE(LEFT($E3805,2))),Sheet1!$E:$E,Sheet1!$F:$F)&amp;"所在の"&amp;$D3805,IF(OR($B3805=1,$B3805=2),$D3805&amp;$C3805,IF($B3805=3,$D3805&amp;"学校",IF($B3805=6,_xlfn.TEXTBEFORE($D3805,"高専")&amp;$C3805,IF($B3805=8,$C3805&amp;"（"&amp;$D3805&amp;"）",IF($B3805=9,$D3805,""))))))</f>
        <v>箕面東高等学校</v>
      </c>
    </row>
    <row r="3806" spans="1:8">
      <c r="A3806" s="4">
        <v>2</v>
      </c>
      <c r="B3806" s="7">
        <v>1</v>
      </c>
      <c r="C3806" s="7" t="str">
        <f t="shared" si="118"/>
        <v>高等学校</v>
      </c>
      <c r="D3806" s="7" t="s">
        <v>4273</v>
      </c>
      <c r="E3806" s="8" t="s">
        <v>4274</v>
      </c>
      <c r="F3806" s="4" t="str">
        <f>IFERROR(IF(VALUE(LEFT($E3806,5))&gt;50000,"",_xlfn.XLOOKUP(IF(VALUE(LEFT($E3806,2))&gt;9,VALUE(LEFT($E3806,2)),"0"&amp;VALUE(LEFT($E3806,2))),Sheet1!$E:$E,Sheet1!$F:$F)),"")</f>
        <v>大阪府</v>
      </c>
      <c r="G3806" s="4" t="str">
        <f t="shared" si="119"/>
        <v>公立</v>
      </c>
      <c r="H3806" s="7" t="str">
        <f>IF($D3806="上記以外の高等学校等",_xlfn.XLOOKUP(IF(VALUE(LEFT($E3806,2))&gt;10,VALUE(LEFT($E3806,2)),"0"&amp;VALUE(LEFT($E3806,2))),Sheet1!$E:$E,Sheet1!$F:$F)&amp;"所在の"&amp;$D3806,IF(OR($B3806=1,$B3806=2),$D3806&amp;$C3806,IF($B3806=3,$D3806&amp;"学校",IF($B3806=6,_xlfn.TEXTBEFORE($D3806,"高専")&amp;$C3806,IF($B3806=8,$C3806&amp;"（"&amp;$D3806&amp;"）",IF($B3806=9,$D3806,""))))))</f>
        <v>柴島高等学校</v>
      </c>
    </row>
    <row r="3807" spans="1:8">
      <c r="A3807" s="4">
        <v>2</v>
      </c>
      <c r="B3807" s="7">
        <v>1</v>
      </c>
      <c r="C3807" s="7" t="str">
        <f t="shared" si="118"/>
        <v>高等学校</v>
      </c>
      <c r="D3807" s="7" t="s">
        <v>4271</v>
      </c>
      <c r="E3807" s="8" t="s">
        <v>4272</v>
      </c>
      <c r="F3807" s="4" t="str">
        <f>IFERROR(IF(VALUE(LEFT($E3807,5))&gt;50000,"",_xlfn.XLOOKUP(IF(VALUE(LEFT($E3807,2))&gt;9,VALUE(LEFT($E3807,2)),"0"&amp;VALUE(LEFT($E3807,2))),Sheet1!$E:$E,Sheet1!$F:$F)),"")</f>
        <v>大阪府</v>
      </c>
      <c r="G3807" s="4" t="str">
        <f t="shared" si="119"/>
        <v>公立</v>
      </c>
      <c r="H3807" s="7" t="str">
        <f>IF($D3807="上記以外の高等学校等",_xlfn.XLOOKUP(IF(VALUE(LEFT($E3807,2))&gt;10,VALUE(LEFT($E3807,2)),"0"&amp;VALUE(LEFT($E3807,2))),Sheet1!$E:$E,Sheet1!$F:$F)&amp;"所在の"&amp;$D3807,IF(OR($B3807=1,$B3807=2),$D3807&amp;$C3807,IF($B3807=3,$D3807&amp;"学校",IF($B3807=6,_xlfn.TEXTBEFORE($D3807,"高専")&amp;$C3807,IF($B3807=8,$C3807&amp;"（"&amp;$D3807&amp;"）",IF($B3807=9,$D3807,""))))))</f>
        <v>春日丘高等学校</v>
      </c>
    </row>
    <row r="3808" spans="1:8">
      <c r="A3808" s="4">
        <v>2</v>
      </c>
      <c r="B3808" s="7">
        <v>1</v>
      </c>
      <c r="C3808" s="7" t="str">
        <f t="shared" si="118"/>
        <v>高等学校</v>
      </c>
      <c r="D3808" s="7" t="s">
        <v>4269</v>
      </c>
      <c r="E3808" s="8" t="s">
        <v>4270</v>
      </c>
      <c r="F3808" s="4" t="str">
        <f>IFERROR(IF(VALUE(LEFT($E3808,5))&gt;50000,"",_xlfn.XLOOKUP(IF(VALUE(LEFT($E3808,2))&gt;9,VALUE(LEFT($E3808,2)),"0"&amp;VALUE(LEFT($E3808,2))),Sheet1!$E:$E,Sheet1!$F:$F)),"")</f>
        <v>大阪府</v>
      </c>
      <c r="G3808" s="4" t="str">
        <f t="shared" si="119"/>
        <v>公立</v>
      </c>
      <c r="H3808" s="7" t="str">
        <f>IF($D3808="上記以外の高等学校等",_xlfn.XLOOKUP(IF(VALUE(LEFT($E3808,2))&gt;10,VALUE(LEFT($E3808,2)),"0"&amp;VALUE(LEFT($E3808,2))),Sheet1!$E:$E,Sheet1!$F:$F)&amp;"所在の"&amp;$D3808,IF(OR($B3808=1,$B3808=2),$D3808&amp;$C3808,IF($B3808=3,$D3808&amp;"学校",IF($B3808=6,_xlfn.TEXTBEFORE($D3808,"高専")&amp;$C3808,IF($B3808=8,$C3808&amp;"（"&amp;$D3808&amp;"）",IF($B3808=9,$D3808,""))))))</f>
        <v>茨木高等学校</v>
      </c>
    </row>
    <row r="3809" spans="1:8">
      <c r="A3809" s="4">
        <v>2</v>
      </c>
      <c r="B3809" s="7">
        <v>1</v>
      </c>
      <c r="C3809" s="7" t="str">
        <f t="shared" si="118"/>
        <v>高等学校</v>
      </c>
      <c r="D3809" s="7" t="s">
        <v>4267</v>
      </c>
      <c r="E3809" s="8" t="s">
        <v>4268</v>
      </c>
      <c r="F3809" s="4" t="str">
        <f>IFERROR(IF(VALUE(LEFT($E3809,5))&gt;50000,"",_xlfn.XLOOKUP(IF(VALUE(LEFT($E3809,2))&gt;9,VALUE(LEFT($E3809,2)),"0"&amp;VALUE(LEFT($E3809,2))),Sheet1!$E:$E,Sheet1!$F:$F)),"")</f>
        <v>大阪府</v>
      </c>
      <c r="G3809" s="4" t="str">
        <f t="shared" si="119"/>
        <v>公立</v>
      </c>
      <c r="H3809" s="7" t="str">
        <f>IF($D3809="上記以外の高等学校等",_xlfn.XLOOKUP(IF(VALUE(LEFT($E3809,2))&gt;10,VALUE(LEFT($E3809,2)),"0"&amp;VALUE(LEFT($E3809,2))),Sheet1!$E:$E,Sheet1!$F:$F)&amp;"所在の"&amp;$D3809,IF(OR($B3809=1,$B3809=2),$D3809&amp;$C3809,IF($B3809=3,$D3809&amp;"学校",IF($B3809=6,_xlfn.TEXTBEFORE($D3809,"高専")&amp;$C3809,IF($B3809=8,$C3809&amp;"（"&amp;$D3809&amp;"）",IF($B3809=9,$D3809,""))))))</f>
        <v>茨木西高等学校</v>
      </c>
    </row>
    <row r="3810" spans="1:8">
      <c r="A3810" s="4">
        <v>2</v>
      </c>
      <c r="B3810" s="7">
        <v>1</v>
      </c>
      <c r="C3810" s="7" t="str">
        <f t="shared" si="118"/>
        <v>高等学校</v>
      </c>
      <c r="D3810" s="7" t="s">
        <v>4265</v>
      </c>
      <c r="E3810" s="8" t="s">
        <v>4266</v>
      </c>
      <c r="F3810" s="4" t="str">
        <f>IFERROR(IF(VALUE(LEFT($E3810,5))&gt;50000,"",_xlfn.XLOOKUP(IF(VALUE(LEFT($E3810,2))&gt;9,VALUE(LEFT($E3810,2)),"0"&amp;VALUE(LEFT($E3810,2))),Sheet1!$E:$E,Sheet1!$F:$F)),"")</f>
        <v>大阪府</v>
      </c>
      <c r="G3810" s="4" t="str">
        <f t="shared" si="119"/>
        <v>公立</v>
      </c>
      <c r="H3810" s="7" t="str">
        <f>IF($D3810="上記以外の高等学校等",_xlfn.XLOOKUP(IF(VALUE(LEFT($E3810,2))&gt;10,VALUE(LEFT($E3810,2)),"0"&amp;VALUE(LEFT($E3810,2))),Sheet1!$E:$E,Sheet1!$F:$F)&amp;"所在の"&amp;$D3810,IF(OR($B3810=1,$B3810=2),$D3810&amp;$C3810,IF($B3810=3,$D3810&amp;"学校",IF($B3810=6,_xlfn.TEXTBEFORE($D3810,"高専")&amp;$C3810,IF($B3810=8,$C3810&amp;"（"&amp;$D3810&amp;"）",IF($B3810=9,$D3810,""))))))</f>
        <v>吹田高等学校</v>
      </c>
    </row>
    <row r="3811" spans="1:8">
      <c r="A3811" s="4">
        <v>2</v>
      </c>
      <c r="B3811" s="7">
        <v>1</v>
      </c>
      <c r="C3811" s="7" t="str">
        <f t="shared" si="118"/>
        <v>高等学校</v>
      </c>
      <c r="D3811" s="7" t="s">
        <v>4263</v>
      </c>
      <c r="E3811" s="8" t="s">
        <v>4264</v>
      </c>
      <c r="F3811" s="4" t="str">
        <f>IFERROR(IF(VALUE(LEFT($E3811,5))&gt;50000,"",_xlfn.XLOOKUP(IF(VALUE(LEFT($E3811,2))&gt;9,VALUE(LEFT($E3811,2)),"0"&amp;VALUE(LEFT($E3811,2))),Sheet1!$E:$E,Sheet1!$F:$F)),"")</f>
        <v>大阪府</v>
      </c>
      <c r="G3811" s="4" t="str">
        <f t="shared" si="119"/>
        <v>公立</v>
      </c>
      <c r="H3811" s="7" t="str">
        <f>IF($D3811="上記以外の高等学校等",_xlfn.XLOOKUP(IF(VALUE(LEFT($E3811,2))&gt;10,VALUE(LEFT($E3811,2)),"0"&amp;VALUE(LEFT($E3811,2))),Sheet1!$E:$E,Sheet1!$F:$F)&amp;"所在の"&amp;$D3811,IF(OR($B3811=1,$B3811=2),$D3811&amp;$C3811,IF($B3811=3,$D3811&amp;"学校",IF($B3811=6,_xlfn.TEXTBEFORE($D3811,"高専")&amp;$C3811,IF($B3811=8,$C3811&amp;"（"&amp;$D3811&amp;"）",IF($B3811=9,$D3811,""))))))</f>
        <v>千里高等学校</v>
      </c>
    </row>
    <row r="3812" spans="1:8">
      <c r="A3812" s="4">
        <v>2</v>
      </c>
      <c r="B3812" s="7">
        <v>1</v>
      </c>
      <c r="C3812" s="7" t="str">
        <f t="shared" si="118"/>
        <v>高等学校</v>
      </c>
      <c r="D3812" s="7" t="s">
        <v>4261</v>
      </c>
      <c r="E3812" s="8" t="s">
        <v>4262</v>
      </c>
      <c r="F3812" s="4" t="str">
        <f>IFERROR(IF(VALUE(LEFT($E3812,5))&gt;50000,"",_xlfn.XLOOKUP(IF(VALUE(LEFT($E3812,2))&gt;9,VALUE(LEFT($E3812,2)),"0"&amp;VALUE(LEFT($E3812,2))),Sheet1!$E:$E,Sheet1!$F:$F)),"")</f>
        <v>大阪府</v>
      </c>
      <c r="G3812" s="4" t="str">
        <f t="shared" si="119"/>
        <v>公立</v>
      </c>
      <c r="H3812" s="7" t="str">
        <f>IF($D3812="上記以外の高等学校等",_xlfn.XLOOKUP(IF(VALUE(LEFT($E3812,2))&gt;10,VALUE(LEFT($E3812,2)),"0"&amp;VALUE(LEFT($E3812,2))),Sheet1!$E:$E,Sheet1!$F:$F)&amp;"所在の"&amp;$D3812,IF(OR($B3812=1,$B3812=2),$D3812&amp;$C3812,IF($B3812=3,$D3812&amp;"学校",IF($B3812=6,_xlfn.TEXTBEFORE($D3812,"高専")&amp;$C3812,IF($B3812=8,$C3812&amp;"（"&amp;$D3812&amp;"）",IF($B3812=9,$D3812,""))))))</f>
        <v>吹田東高等学校</v>
      </c>
    </row>
    <row r="3813" spans="1:8">
      <c r="A3813" s="4">
        <v>2</v>
      </c>
      <c r="B3813" s="7">
        <v>1</v>
      </c>
      <c r="C3813" s="7" t="str">
        <f t="shared" si="118"/>
        <v>高等学校</v>
      </c>
      <c r="D3813" s="7" t="s">
        <v>1850</v>
      </c>
      <c r="E3813" s="8" t="s">
        <v>4260</v>
      </c>
      <c r="F3813" s="4" t="str">
        <f>IFERROR(IF(VALUE(LEFT($E3813,5))&gt;50000,"",_xlfn.XLOOKUP(IF(VALUE(LEFT($E3813,2))&gt;9,VALUE(LEFT($E3813,2)),"0"&amp;VALUE(LEFT($E3813,2))),Sheet1!$E:$E,Sheet1!$F:$F)),"")</f>
        <v>大阪府</v>
      </c>
      <c r="G3813" s="4" t="str">
        <f t="shared" si="119"/>
        <v>公立</v>
      </c>
      <c r="H3813" s="7" t="str">
        <f>IF($D3813="上記以外の高等学校等",_xlfn.XLOOKUP(IF(VALUE(LEFT($E3813,2))&gt;10,VALUE(LEFT($E3813,2)),"0"&amp;VALUE(LEFT($E3813,2))),Sheet1!$E:$E,Sheet1!$F:$F)&amp;"所在の"&amp;$D3813,IF(OR($B3813=1,$B3813=2),$D3813&amp;$C3813,IF($B3813=3,$D3813&amp;"学校",IF($B3813=6,_xlfn.TEXTBEFORE($D3813,"高専")&amp;$C3813,IF($B3813=8,$C3813&amp;"（"&amp;$D3813&amp;"）",IF($B3813=9,$D3813,""))))))</f>
        <v>三島高等学校</v>
      </c>
    </row>
    <row r="3814" spans="1:8">
      <c r="A3814" s="4">
        <v>2</v>
      </c>
      <c r="B3814" s="7">
        <v>1</v>
      </c>
      <c r="C3814" s="7" t="str">
        <f t="shared" si="118"/>
        <v>高等学校</v>
      </c>
      <c r="D3814" s="7" t="s">
        <v>4258</v>
      </c>
      <c r="E3814" s="8" t="s">
        <v>4259</v>
      </c>
      <c r="F3814" s="4" t="str">
        <f>IFERROR(IF(VALUE(LEFT($E3814,5))&gt;50000,"",_xlfn.XLOOKUP(IF(VALUE(LEFT($E3814,2))&gt;9,VALUE(LEFT($E3814,2)),"0"&amp;VALUE(LEFT($E3814,2))),Sheet1!$E:$E,Sheet1!$F:$F)),"")</f>
        <v>大阪府</v>
      </c>
      <c r="G3814" s="4" t="str">
        <f t="shared" si="119"/>
        <v>公立</v>
      </c>
      <c r="H3814" s="7" t="str">
        <f>IF($D3814="上記以外の高等学校等",_xlfn.XLOOKUP(IF(VALUE(LEFT($E3814,2))&gt;10,VALUE(LEFT($E3814,2)),"0"&amp;VALUE(LEFT($E3814,2))),Sheet1!$E:$E,Sheet1!$F:$F)&amp;"所在の"&amp;$D3814,IF(OR($B3814=1,$B3814=2),$D3814&amp;$C3814,IF($B3814=3,$D3814&amp;"学校",IF($B3814=6,_xlfn.TEXTBEFORE($D3814,"高専")&amp;$C3814,IF($B3814=8,$C3814&amp;"（"&amp;$D3814&amp;"）",IF($B3814=9,$D3814,""))))))</f>
        <v>摂津高等学校</v>
      </c>
    </row>
    <row r="3815" spans="1:8">
      <c r="A3815" s="4">
        <v>2</v>
      </c>
      <c r="B3815" s="7">
        <v>1</v>
      </c>
      <c r="C3815" s="7" t="str">
        <f t="shared" si="118"/>
        <v>高等学校</v>
      </c>
      <c r="D3815" s="7" t="s">
        <v>4256</v>
      </c>
      <c r="E3815" s="8" t="s">
        <v>4257</v>
      </c>
      <c r="F3815" s="4" t="str">
        <f>IFERROR(IF(VALUE(LEFT($E3815,5))&gt;50000,"",_xlfn.XLOOKUP(IF(VALUE(LEFT($E3815,2))&gt;9,VALUE(LEFT($E3815,2)),"0"&amp;VALUE(LEFT($E3815,2))),Sheet1!$E:$E,Sheet1!$F:$F)),"")</f>
        <v>大阪府</v>
      </c>
      <c r="G3815" s="4" t="str">
        <f t="shared" si="119"/>
        <v>公立</v>
      </c>
      <c r="H3815" s="7" t="str">
        <f>IF($D3815="上記以外の高等学校等",_xlfn.XLOOKUP(IF(VALUE(LEFT($E3815,2))&gt;10,VALUE(LEFT($E3815,2)),"0"&amp;VALUE(LEFT($E3815,2))),Sheet1!$E:$E,Sheet1!$F:$F)&amp;"所在の"&amp;$D3815,IF(OR($B3815=1,$B3815=2),$D3815&amp;$C3815,IF($B3815=3,$D3815&amp;"学校",IF($B3815=6,_xlfn.TEXTBEFORE($D3815,"高専")&amp;$C3815,IF($B3815=8,$C3815&amp;"（"&amp;$D3815&amp;"）",IF($B3815=9,$D3815,""))))))</f>
        <v>大手前高等学校</v>
      </c>
    </row>
    <row r="3816" spans="1:8">
      <c r="A3816" s="4">
        <v>2</v>
      </c>
      <c r="B3816" s="7">
        <v>1</v>
      </c>
      <c r="C3816" s="7" t="str">
        <f t="shared" si="118"/>
        <v>高等学校</v>
      </c>
      <c r="D3816" s="7" t="s">
        <v>4254</v>
      </c>
      <c r="E3816" s="8" t="s">
        <v>4255</v>
      </c>
      <c r="F3816" s="4" t="str">
        <f>IFERROR(IF(VALUE(LEFT($E3816,5))&gt;50000,"",_xlfn.XLOOKUP(IF(VALUE(LEFT($E3816,2))&gt;9,VALUE(LEFT($E3816,2)),"0"&amp;VALUE(LEFT($E3816,2))),Sheet1!$E:$E,Sheet1!$F:$F)),"")</f>
        <v>大阪府</v>
      </c>
      <c r="G3816" s="4" t="str">
        <f t="shared" si="119"/>
        <v>公立</v>
      </c>
      <c r="H3816" s="7" t="str">
        <f>IF($D3816="上記以外の高等学校等",_xlfn.XLOOKUP(IF(VALUE(LEFT($E3816,2))&gt;10,VALUE(LEFT($E3816,2)),"0"&amp;VALUE(LEFT($E3816,2))),Sheet1!$E:$E,Sheet1!$F:$F)&amp;"所在の"&amp;$D3816,IF(OR($B3816=1,$B3816=2),$D3816&amp;$C3816,IF($B3816=3,$D3816&amp;"学校",IF($B3816=6,_xlfn.TEXTBEFORE($D3816,"高専")&amp;$C3816,IF($B3816=8,$C3816&amp;"（"&amp;$D3816&amp;"）",IF($B3816=9,$D3816,""))))))</f>
        <v>旭高等学校</v>
      </c>
    </row>
    <row r="3817" spans="1:8">
      <c r="A3817" s="4">
        <v>2</v>
      </c>
      <c r="B3817" s="7">
        <v>1</v>
      </c>
      <c r="C3817" s="7" t="str">
        <f t="shared" si="118"/>
        <v>高等学校</v>
      </c>
      <c r="D3817" s="7" t="s">
        <v>4252</v>
      </c>
      <c r="E3817" s="8" t="s">
        <v>4253</v>
      </c>
      <c r="F3817" s="4" t="str">
        <f>IFERROR(IF(VALUE(LEFT($E3817,5))&gt;50000,"",_xlfn.XLOOKUP(IF(VALUE(LEFT($E3817,2))&gt;9,VALUE(LEFT($E3817,2)),"0"&amp;VALUE(LEFT($E3817,2))),Sheet1!$E:$E,Sheet1!$F:$F)),"")</f>
        <v>大阪府</v>
      </c>
      <c r="G3817" s="4" t="str">
        <f t="shared" si="119"/>
        <v>公立</v>
      </c>
      <c r="H3817" s="7" t="str">
        <f>IF($D3817="上記以外の高等学校等",_xlfn.XLOOKUP(IF(VALUE(LEFT($E3817,2))&gt;10,VALUE(LEFT($E3817,2)),"0"&amp;VALUE(LEFT($E3817,2))),Sheet1!$E:$E,Sheet1!$F:$F)&amp;"所在の"&amp;$D3817,IF(OR($B3817=1,$B3817=2),$D3817&amp;$C3817,IF($B3817=3,$D3817&amp;"学校",IF($B3817=6,_xlfn.TEXTBEFORE($D3817,"高専")&amp;$C3817,IF($B3817=8,$C3817&amp;"（"&amp;$D3817&amp;"）",IF($B3817=9,$D3817,""))))))</f>
        <v>港高等学校</v>
      </c>
    </row>
    <row r="3818" spans="1:8">
      <c r="A3818" s="4">
        <v>2</v>
      </c>
      <c r="B3818" s="7">
        <v>1</v>
      </c>
      <c r="C3818" s="7" t="str">
        <f t="shared" si="118"/>
        <v>高等学校</v>
      </c>
      <c r="D3818" s="7" t="s">
        <v>4250</v>
      </c>
      <c r="E3818" s="8" t="s">
        <v>4251</v>
      </c>
      <c r="F3818" s="4" t="str">
        <f>IFERROR(IF(VALUE(LEFT($E3818,5))&gt;50000,"",_xlfn.XLOOKUP(IF(VALUE(LEFT($E3818,2))&gt;9,VALUE(LEFT($E3818,2)),"0"&amp;VALUE(LEFT($E3818,2))),Sheet1!$E:$E,Sheet1!$F:$F)),"")</f>
        <v>大阪府</v>
      </c>
      <c r="G3818" s="4" t="str">
        <f t="shared" si="119"/>
        <v>公立</v>
      </c>
      <c r="H3818" s="7" t="str">
        <f>IF($D3818="上記以外の高等学校等",_xlfn.XLOOKUP(IF(VALUE(LEFT($E3818,2))&gt;10,VALUE(LEFT($E3818,2)),"0"&amp;VALUE(LEFT($E3818,2))),Sheet1!$E:$E,Sheet1!$F:$F)&amp;"所在の"&amp;$D3818,IF(OR($B3818=1,$B3818=2),$D3818&amp;$C3818,IF($B3818=3,$D3818&amp;"学校",IF($B3818=6,_xlfn.TEXTBEFORE($D3818,"高専")&amp;$C3818,IF($B3818=8,$C3818&amp;"（"&amp;$D3818&amp;"）",IF($B3818=9,$D3818,""))))))</f>
        <v>市岡高等学校</v>
      </c>
    </row>
    <row r="3819" spans="1:8">
      <c r="A3819" s="4">
        <v>2</v>
      </c>
      <c r="B3819" s="7">
        <v>1</v>
      </c>
      <c r="C3819" s="7" t="str">
        <f t="shared" si="118"/>
        <v>高等学校</v>
      </c>
      <c r="D3819" s="7" t="s">
        <v>4248</v>
      </c>
      <c r="E3819" s="8" t="s">
        <v>4249</v>
      </c>
      <c r="F3819" s="4" t="str">
        <f>IFERROR(IF(VALUE(LEFT($E3819,5))&gt;50000,"",_xlfn.XLOOKUP(IF(VALUE(LEFT($E3819,2))&gt;9,VALUE(LEFT($E3819,2)),"0"&amp;VALUE(LEFT($E3819,2))),Sheet1!$E:$E,Sheet1!$F:$F)),"")</f>
        <v>大阪府</v>
      </c>
      <c r="G3819" s="4" t="str">
        <f t="shared" si="119"/>
        <v>公立</v>
      </c>
      <c r="H3819" s="7" t="str">
        <f>IF($D3819="上記以外の高等学校等",_xlfn.XLOOKUP(IF(VALUE(LEFT($E3819,2))&gt;10,VALUE(LEFT($E3819,2)),"0"&amp;VALUE(LEFT($E3819,2))),Sheet1!$E:$E,Sheet1!$F:$F)&amp;"所在の"&amp;$D3819,IF(OR($B3819=1,$B3819=2),$D3819&amp;$C3819,IF($B3819=3,$D3819&amp;"学校",IF($B3819=6,_xlfn.TEXTBEFORE($D3819,"高専")&amp;$C3819,IF($B3819=8,$C3819&amp;"（"&amp;$D3819&amp;"）",IF($B3819=9,$D3819,""))))))</f>
        <v>四條畷高等学校</v>
      </c>
    </row>
    <row r="3820" spans="1:8">
      <c r="A3820" s="4">
        <v>2</v>
      </c>
      <c r="B3820" s="7">
        <v>1</v>
      </c>
      <c r="C3820" s="7" t="str">
        <f t="shared" si="118"/>
        <v>高等学校</v>
      </c>
      <c r="D3820" s="7" t="s">
        <v>4246</v>
      </c>
      <c r="E3820" s="8" t="s">
        <v>4247</v>
      </c>
      <c r="F3820" s="4" t="str">
        <f>IFERROR(IF(VALUE(LEFT($E3820,5))&gt;50000,"",_xlfn.XLOOKUP(IF(VALUE(LEFT($E3820,2))&gt;9,VALUE(LEFT($E3820,2)),"0"&amp;VALUE(LEFT($E3820,2))),Sheet1!$E:$E,Sheet1!$F:$F)),"")</f>
        <v>大阪府</v>
      </c>
      <c r="G3820" s="4" t="str">
        <f t="shared" si="119"/>
        <v>公立</v>
      </c>
      <c r="H3820" s="7" t="str">
        <f>IF($D3820="上記以外の高等学校等",_xlfn.XLOOKUP(IF(VALUE(LEFT($E3820,2))&gt;10,VALUE(LEFT($E3820,2)),"0"&amp;VALUE(LEFT($E3820,2))),Sheet1!$E:$E,Sheet1!$F:$F)&amp;"所在の"&amp;$D3820,IF(OR($B3820=1,$B3820=2),$D3820&amp;$C3820,IF($B3820=3,$D3820&amp;"学校",IF($B3820=6,_xlfn.TEXTBEFORE($D3820,"高専")&amp;$C3820,IF($B3820=8,$C3820&amp;"（"&amp;$D3820&amp;"）",IF($B3820=9,$D3820,""))))))</f>
        <v>寝屋川高等学校</v>
      </c>
    </row>
    <row r="3821" spans="1:8">
      <c r="A3821" s="4">
        <v>2</v>
      </c>
      <c r="B3821" s="7">
        <v>1</v>
      </c>
      <c r="C3821" s="7" t="str">
        <f t="shared" si="118"/>
        <v>高等学校</v>
      </c>
      <c r="D3821" s="7" t="s">
        <v>4244</v>
      </c>
      <c r="E3821" s="8" t="s">
        <v>4245</v>
      </c>
      <c r="F3821" s="4" t="str">
        <f>IFERROR(IF(VALUE(LEFT($E3821,5))&gt;50000,"",_xlfn.XLOOKUP(IF(VALUE(LEFT($E3821,2))&gt;9,VALUE(LEFT($E3821,2)),"0"&amp;VALUE(LEFT($E3821,2))),Sheet1!$E:$E,Sheet1!$F:$F)),"")</f>
        <v>大阪府</v>
      </c>
      <c r="G3821" s="4" t="str">
        <f t="shared" si="119"/>
        <v>公立</v>
      </c>
      <c r="H3821" s="7" t="str">
        <f>IF($D3821="上記以外の高等学校等",_xlfn.XLOOKUP(IF(VALUE(LEFT($E3821,2))&gt;10,VALUE(LEFT($E3821,2)),"0"&amp;VALUE(LEFT($E3821,2))),Sheet1!$E:$E,Sheet1!$F:$F)&amp;"所在の"&amp;$D3821,IF(OR($B3821=1,$B3821=2),$D3821&amp;$C3821,IF($B3821=3,$D3821&amp;"学校",IF($B3821=6,_xlfn.TEXTBEFORE($D3821,"高専")&amp;$C3821,IF($B3821=8,$C3821&amp;"（"&amp;$D3821&amp;"）",IF($B3821=9,$D3821,""))))))</f>
        <v>枚方高等学校</v>
      </c>
    </row>
    <row r="3822" spans="1:8">
      <c r="A3822" s="4">
        <v>2</v>
      </c>
      <c r="B3822" s="7">
        <v>1</v>
      </c>
      <c r="C3822" s="7" t="str">
        <f t="shared" si="118"/>
        <v>高等学校</v>
      </c>
      <c r="D3822" s="7" t="s">
        <v>4242</v>
      </c>
      <c r="E3822" s="8" t="s">
        <v>4243</v>
      </c>
      <c r="F3822" s="4" t="str">
        <f>IFERROR(IF(VALUE(LEFT($E3822,5))&gt;50000,"",_xlfn.XLOOKUP(IF(VALUE(LEFT($E3822,2))&gt;9,VALUE(LEFT($E3822,2)),"0"&amp;VALUE(LEFT($E3822,2))),Sheet1!$E:$E,Sheet1!$F:$F)),"")</f>
        <v>大阪府</v>
      </c>
      <c r="G3822" s="4" t="str">
        <f t="shared" si="119"/>
        <v>公立</v>
      </c>
      <c r="H3822" s="7" t="str">
        <f>IF($D3822="上記以外の高等学校等",_xlfn.XLOOKUP(IF(VALUE(LEFT($E3822,2))&gt;10,VALUE(LEFT($E3822,2)),"0"&amp;VALUE(LEFT($E3822,2))),Sheet1!$E:$E,Sheet1!$F:$F)&amp;"所在の"&amp;$D3822,IF(OR($B3822=1,$B3822=2),$D3822&amp;$C3822,IF($B3822=3,$D3822&amp;"学校",IF($B3822=6,_xlfn.TEXTBEFORE($D3822,"高専")&amp;$C3822,IF($B3822=8,$C3822&amp;"（"&amp;$D3822&amp;"）",IF($B3822=9,$D3822,""))))))</f>
        <v>長尾高等学校</v>
      </c>
    </row>
    <row r="3823" spans="1:8">
      <c r="A3823" s="4">
        <v>2</v>
      </c>
      <c r="B3823" s="7">
        <v>1</v>
      </c>
      <c r="C3823" s="7" t="str">
        <f t="shared" si="118"/>
        <v>高等学校</v>
      </c>
      <c r="D3823" s="7" t="s">
        <v>4240</v>
      </c>
      <c r="E3823" s="8" t="s">
        <v>4241</v>
      </c>
      <c r="F3823" s="4" t="str">
        <f>IFERROR(IF(VALUE(LEFT($E3823,5))&gt;50000,"",_xlfn.XLOOKUP(IF(VALUE(LEFT($E3823,2))&gt;9,VALUE(LEFT($E3823,2)),"0"&amp;VALUE(LEFT($E3823,2))),Sheet1!$E:$E,Sheet1!$F:$F)),"")</f>
        <v>大阪府</v>
      </c>
      <c r="G3823" s="4" t="str">
        <f t="shared" si="119"/>
        <v>公立</v>
      </c>
      <c r="H3823" s="7" t="str">
        <f>IF($D3823="上記以外の高等学校等",_xlfn.XLOOKUP(IF(VALUE(LEFT($E3823,2))&gt;10,VALUE(LEFT($E3823,2)),"0"&amp;VALUE(LEFT($E3823,2))),Sheet1!$E:$E,Sheet1!$F:$F)&amp;"所在の"&amp;$D3823,IF(OR($B3823=1,$B3823=2),$D3823&amp;$C3823,IF($B3823=3,$D3823&amp;"学校",IF($B3823=6,_xlfn.TEXTBEFORE($D3823,"高専")&amp;$C3823,IF($B3823=8,$C3823&amp;"（"&amp;$D3823&amp;"）",IF($B3823=9,$D3823,""))))))</f>
        <v>牧野高等学校</v>
      </c>
    </row>
    <row r="3824" spans="1:8">
      <c r="A3824" s="4">
        <v>2</v>
      </c>
      <c r="B3824" s="7">
        <v>1</v>
      </c>
      <c r="C3824" s="7" t="str">
        <f t="shared" si="118"/>
        <v>高等学校</v>
      </c>
      <c r="D3824" s="7" t="s">
        <v>4238</v>
      </c>
      <c r="E3824" s="8" t="s">
        <v>4239</v>
      </c>
      <c r="F3824" s="4" t="str">
        <f>IFERROR(IF(VALUE(LEFT($E3824,5))&gt;50000,"",_xlfn.XLOOKUP(IF(VALUE(LEFT($E3824,2))&gt;9,VALUE(LEFT($E3824,2)),"0"&amp;VALUE(LEFT($E3824,2))),Sheet1!$E:$E,Sheet1!$F:$F)),"")</f>
        <v>大阪府</v>
      </c>
      <c r="G3824" s="4" t="str">
        <f t="shared" si="119"/>
        <v>公立</v>
      </c>
      <c r="H3824" s="7" t="str">
        <f>IF($D3824="上記以外の高等学校等",_xlfn.XLOOKUP(IF(VALUE(LEFT($E3824,2))&gt;10,VALUE(LEFT($E3824,2)),"0"&amp;VALUE(LEFT($E3824,2))),Sheet1!$E:$E,Sheet1!$F:$F)&amp;"所在の"&amp;$D3824,IF(OR($B3824=1,$B3824=2),$D3824&amp;$C3824,IF($B3824=3,$D3824&amp;"学校",IF($B3824=6,_xlfn.TEXTBEFORE($D3824,"高専")&amp;$C3824,IF($B3824=8,$C3824&amp;"（"&amp;$D3824&amp;"）",IF($B3824=9,$D3824,""))))))</f>
        <v>野崎高等学校</v>
      </c>
    </row>
    <row r="3825" spans="1:8">
      <c r="A3825" s="4">
        <v>2</v>
      </c>
      <c r="B3825" s="7">
        <v>1</v>
      </c>
      <c r="C3825" s="7" t="str">
        <f t="shared" si="118"/>
        <v>高等学校</v>
      </c>
      <c r="D3825" s="7" t="s">
        <v>4236</v>
      </c>
      <c r="E3825" s="8" t="s">
        <v>4237</v>
      </c>
      <c r="F3825" s="4" t="str">
        <f>IFERROR(IF(VALUE(LEFT($E3825,5))&gt;50000,"",_xlfn.XLOOKUP(IF(VALUE(LEFT($E3825,2))&gt;9,VALUE(LEFT($E3825,2)),"0"&amp;VALUE(LEFT($E3825,2))),Sheet1!$E:$E,Sheet1!$F:$F)),"")</f>
        <v>大阪府</v>
      </c>
      <c r="G3825" s="4" t="str">
        <f t="shared" si="119"/>
        <v>公立</v>
      </c>
      <c r="H3825" s="7" t="str">
        <f>IF($D3825="上記以外の高等学校等",_xlfn.XLOOKUP(IF(VALUE(LEFT($E3825,2))&gt;10,VALUE(LEFT($E3825,2)),"0"&amp;VALUE(LEFT($E3825,2))),Sheet1!$E:$E,Sheet1!$F:$F)&amp;"所在の"&amp;$D3825,IF(OR($B3825=1,$B3825=2),$D3825&amp;$C3825,IF($B3825=3,$D3825&amp;"学校",IF($B3825=6,_xlfn.TEXTBEFORE($D3825,"高専")&amp;$C3825,IF($B3825=8,$C3825&amp;"（"&amp;$D3825&amp;"）",IF($B3825=9,$D3825,""))))))</f>
        <v>交野高等学校</v>
      </c>
    </row>
    <row r="3826" spans="1:8">
      <c r="A3826" s="4">
        <v>2</v>
      </c>
      <c r="B3826" s="7">
        <v>1</v>
      </c>
      <c r="C3826" s="7" t="str">
        <f t="shared" si="118"/>
        <v>高等学校</v>
      </c>
      <c r="D3826" s="7" t="s">
        <v>4234</v>
      </c>
      <c r="E3826" s="8" t="s">
        <v>4235</v>
      </c>
      <c r="F3826" s="4" t="str">
        <f>IFERROR(IF(VALUE(LEFT($E3826,5))&gt;50000,"",_xlfn.XLOOKUP(IF(VALUE(LEFT($E3826,2))&gt;9,VALUE(LEFT($E3826,2)),"0"&amp;VALUE(LEFT($E3826,2))),Sheet1!$E:$E,Sheet1!$F:$F)),"")</f>
        <v>大阪府</v>
      </c>
      <c r="G3826" s="4" t="str">
        <f t="shared" si="119"/>
        <v>公立</v>
      </c>
      <c r="H3826" s="7" t="str">
        <f>IF($D3826="上記以外の高等学校等",_xlfn.XLOOKUP(IF(VALUE(LEFT($E3826,2))&gt;10,VALUE(LEFT($E3826,2)),"0"&amp;VALUE(LEFT($E3826,2))),Sheet1!$E:$E,Sheet1!$F:$F)&amp;"所在の"&amp;$D3826,IF(OR($B3826=1,$B3826=2),$D3826&amp;$C3826,IF($B3826=3,$D3826&amp;"学校",IF($B3826=6,_xlfn.TEXTBEFORE($D3826,"高専")&amp;$C3826,IF($B3826=8,$C3826&amp;"（"&amp;$D3826&amp;"）",IF($B3826=9,$D3826,""))))))</f>
        <v>清水谷高等学校</v>
      </c>
    </row>
    <row r="3827" spans="1:8">
      <c r="A3827" s="4">
        <v>2</v>
      </c>
      <c r="B3827" s="7">
        <v>1</v>
      </c>
      <c r="C3827" s="7" t="str">
        <f t="shared" si="118"/>
        <v>高等学校</v>
      </c>
      <c r="D3827" s="7" t="s">
        <v>4232</v>
      </c>
      <c r="E3827" s="8" t="s">
        <v>4233</v>
      </c>
      <c r="F3827" s="4" t="str">
        <f>IFERROR(IF(VALUE(LEFT($E3827,5))&gt;50000,"",_xlfn.XLOOKUP(IF(VALUE(LEFT($E3827,2))&gt;9,VALUE(LEFT($E3827,2)),"0"&amp;VALUE(LEFT($E3827,2))),Sheet1!$E:$E,Sheet1!$F:$F)),"")</f>
        <v>大阪府</v>
      </c>
      <c r="G3827" s="4" t="str">
        <f t="shared" si="119"/>
        <v>公立</v>
      </c>
      <c r="H3827" s="7" t="str">
        <f>IF($D3827="上記以外の高等学校等",_xlfn.XLOOKUP(IF(VALUE(LEFT($E3827,2))&gt;10,VALUE(LEFT($E3827,2)),"0"&amp;VALUE(LEFT($E3827,2))),Sheet1!$E:$E,Sheet1!$F:$F)&amp;"所在の"&amp;$D3827,IF(OR($B3827=1,$B3827=2),$D3827&amp;$C3827,IF($B3827=3,$D3827&amp;"学校",IF($B3827=6,_xlfn.TEXTBEFORE($D3827,"高専")&amp;$C3827,IF($B3827=8,$C3827&amp;"（"&amp;$D3827&amp;"）",IF($B3827=9,$D3827,""))))))</f>
        <v>高津高等学校</v>
      </c>
    </row>
    <row r="3828" spans="1:8">
      <c r="A3828" s="4">
        <v>2</v>
      </c>
      <c r="B3828" s="7">
        <v>1</v>
      </c>
      <c r="C3828" s="7" t="str">
        <f t="shared" si="118"/>
        <v>高等学校</v>
      </c>
      <c r="D3828" s="7" t="s">
        <v>4230</v>
      </c>
      <c r="E3828" s="8" t="s">
        <v>4231</v>
      </c>
      <c r="F3828" s="4" t="str">
        <f>IFERROR(IF(VALUE(LEFT($E3828,5))&gt;50000,"",_xlfn.XLOOKUP(IF(VALUE(LEFT($E3828,2))&gt;9,VALUE(LEFT($E3828,2)),"0"&amp;VALUE(LEFT($E3828,2))),Sheet1!$E:$E,Sheet1!$F:$F)),"")</f>
        <v>大阪府</v>
      </c>
      <c r="G3828" s="4" t="str">
        <f t="shared" si="119"/>
        <v>公立</v>
      </c>
      <c r="H3828" s="7" t="str">
        <f>IF($D3828="上記以外の高等学校等",_xlfn.XLOOKUP(IF(VALUE(LEFT($E3828,2))&gt;10,VALUE(LEFT($E3828,2)),"0"&amp;VALUE(LEFT($E3828,2))),Sheet1!$E:$E,Sheet1!$F:$F)&amp;"所在の"&amp;$D3828,IF(OR($B3828=1,$B3828=2),$D3828&amp;$C3828,IF($B3828=3,$D3828&amp;"学校",IF($B3828=6,_xlfn.TEXTBEFORE($D3828,"高専")&amp;$C3828,IF($B3828=8,$C3828&amp;"（"&amp;$D3828&amp;"）",IF($B3828=9,$D3828,""))))))</f>
        <v>夕陽丘高等学校</v>
      </c>
    </row>
    <row r="3829" spans="1:8">
      <c r="A3829" s="4">
        <v>2</v>
      </c>
      <c r="B3829" s="7">
        <v>1</v>
      </c>
      <c r="C3829" s="7" t="str">
        <f t="shared" si="118"/>
        <v>高等学校</v>
      </c>
      <c r="D3829" s="7" t="s">
        <v>4228</v>
      </c>
      <c r="E3829" s="8" t="s">
        <v>4229</v>
      </c>
      <c r="F3829" s="4" t="str">
        <f>IFERROR(IF(VALUE(LEFT($E3829,5))&gt;50000,"",_xlfn.XLOOKUP(IF(VALUE(LEFT($E3829,2))&gt;9,VALUE(LEFT($E3829,2)),"0"&amp;VALUE(LEFT($E3829,2))),Sheet1!$E:$E,Sheet1!$F:$F)),"")</f>
        <v>大阪府</v>
      </c>
      <c r="G3829" s="4" t="str">
        <f t="shared" si="119"/>
        <v>公立</v>
      </c>
      <c r="H3829" s="7" t="str">
        <f>IF($D3829="上記以外の高等学校等",_xlfn.XLOOKUP(IF(VALUE(LEFT($E3829,2))&gt;10,VALUE(LEFT($E3829,2)),"0"&amp;VALUE(LEFT($E3829,2))),Sheet1!$E:$E,Sheet1!$F:$F)&amp;"所在の"&amp;$D3829,IF(OR($B3829=1,$B3829=2),$D3829&amp;$C3829,IF($B3829=3,$D3829&amp;"学校",IF($B3829=6,_xlfn.TEXTBEFORE($D3829,"高専")&amp;$C3829,IF($B3829=8,$C3829&amp;"（"&amp;$D3829&amp;"）",IF($B3829=9,$D3829,""))))))</f>
        <v>布施高等学校</v>
      </c>
    </row>
    <row r="3830" spans="1:8">
      <c r="A3830" s="4">
        <v>2</v>
      </c>
      <c r="B3830" s="7">
        <v>1</v>
      </c>
      <c r="C3830" s="7" t="str">
        <f t="shared" si="118"/>
        <v>高等学校</v>
      </c>
      <c r="D3830" s="7" t="s">
        <v>4226</v>
      </c>
      <c r="E3830" s="8" t="s">
        <v>4227</v>
      </c>
      <c r="F3830" s="4" t="str">
        <f>IFERROR(IF(VALUE(LEFT($E3830,5))&gt;50000,"",_xlfn.XLOOKUP(IF(VALUE(LEFT($E3830,2))&gt;9,VALUE(LEFT($E3830,2)),"0"&amp;VALUE(LEFT($E3830,2))),Sheet1!$E:$E,Sheet1!$F:$F)),"")</f>
        <v>大阪府</v>
      </c>
      <c r="G3830" s="4" t="str">
        <f t="shared" si="119"/>
        <v>公立</v>
      </c>
      <c r="H3830" s="7" t="str">
        <f>IF($D3830="上記以外の高等学校等",_xlfn.XLOOKUP(IF(VALUE(LEFT($E3830,2))&gt;10,VALUE(LEFT($E3830,2)),"0"&amp;VALUE(LEFT($E3830,2))),Sheet1!$E:$E,Sheet1!$F:$F)&amp;"所在の"&amp;$D3830,IF(OR($B3830=1,$B3830=2),$D3830&amp;$C3830,IF($B3830=3,$D3830&amp;"学校",IF($B3830=6,_xlfn.TEXTBEFORE($D3830,"高専")&amp;$C3830,IF($B3830=8,$C3830&amp;"（"&amp;$D3830&amp;"）",IF($B3830=9,$D3830,""))))))</f>
        <v>花園高等学校</v>
      </c>
    </row>
    <row r="3831" spans="1:8">
      <c r="A3831" s="4">
        <v>2</v>
      </c>
      <c r="B3831" s="7">
        <v>1</v>
      </c>
      <c r="C3831" s="7" t="str">
        <f t="shared" si="118"/>
        <v>高等学校</v>
      </c>
      <c r="D3831" s="7" t="s">
        <v>4224</v>
      </c>
      <c r="E3831" s="8" t="s">
        <v>4225</v>
      </c>
      <c r="F3831" s="4" t="str">
        <f>IFERROR(IF(VALUE(LEFT($E3831,5))&gt;50000,"",_xlfn.XLOOKUP(IF(VALUE(LEFT($E3831,2))&gt;9,VALUE(LEFT($E3831,2)),"0"&amp;VALUE(LEFT($E3831,2))),Sheet1!$E:$E,Sheet1!$F:$F)),"")</f>
        <v>大阪府</v>
      </c>
      <c r="G3831" s="4" t="str">
        <f t="shared" si="119"/>
        <v>公立</v>
      </c>
      <c r="H3831" s="7" t="str">
        <f>IF($D3831="上記以外の高等学校等",_xlfn.XLOOKUP(IF(VALUE(LEFT($E3831,2))&gt;10,VALUE(LEFT($E3831,2)),"0"&amp;VALUE(LEFT($E3831,2))),Sheet1!$E:$E,Sheet1!$F:$F)&amp;"所在の"&amp;$D3831,IF(OR($B3831=1,$B3831=2),$D3831&amp;$C3831,IF($B3831=3,$D3831&amp;"学校",IF($B3831=6,_xlfn.TEXTBEFORE($D3831,"高専")&amp;$C3831,IF($B3831=8,$C3831&amp;"（"&amp;$D3831&amp;"）",IF($B3831=9,$D3831,""))))))</f>
        <v>山本高等学校</v>
      </c>
    </row>
    <row r="3832" spans="1:8">
      <c r="A3832" s="4">
        <v>2</v>
      </c>
      <c r="B3832" s="7">
        <v>1</v>
      </c>
      <c r="C3832" s="7" t="str">
        <f t="shared" si="118"/>
        <v>高等学校</v>
      </c>
      <c r="D3832" s="7" t="s">
        <v>4222</v>
      </c>
      <c r="E3832" s="8" t="s">
        <v>4223</v>
      </c>
      <c r="F3832" s="4" t="str">
        <f>IFERROR(IF(VALUE(LEFT($E3832,5))&gt;50000,"",_xlfn.XLOOKUP(IF(VALUE(LEFT($E3832,2))&gt;9,VALUE(LEFT($E3832,2)),"0"&amp;VALUE(LEFT($E3832,2))),Sheet1!$E:$E,Sheet1!$F:$F)),"")</f>
        <v>大阪府</v>
      </c>
      <c r="G3832" s="4" t="str">
        <f t="shared" si="119"/>
        <v>公立</v>
      </c>
      <c r="H3832" s="7" t="str">
        <f>IF($D3832="上記以外の高等学校等",_xlfn.XLOOKUP(IF(VALUE(LEFT($E3832,2))&gt;10,VALUE(LEFT($E3832,2)),"0"&amp;VALUE(LEFT($E3832,2))),Sheet1!$E:$E,Sheet1!$F:$F)&amp;"所在の"&amp;$D3832,IF(OR($B3832=1,$B3832=2),$D3832&amp;$C3832,IF($B3832=3,$D3832&amp;"学校",IF($B3832=6,_xlfn.TEXTBEFORE($D3832,"高専")&amp;$C3832,IF($B3832=8,$C3832&amp;"（"&amp;$D3832&amp;"）",IF($B3832=9,$D3832,""))))))</f>
        <v>八尾高等学校</v>
      </c>
    </row>
    <row r="3833" spans="1:8">
      <c r="A3833" s="4">
        <v>2</v>
      </c>
      <c r="B3833" s="7">
        <v>1</v>
      </c>
      <c r="C3833" s="7" t="str">
        <f t="shared" si="118"/>
        <v>高等学校</v>
      </c>
      <c r="D3833" s="7" t="s">
        <v>4220</v>
      </c>
      <c r="E3833" s="8" t="s">
        <v>4221</v>
      </c>
      <c r="F3833" s="4" t="str">
        <f>IFERROR(IF(VALUE(LEFT($E3833,5))&gt;50000,"",_xlfn.XLOOKUP(IF(VALUE(LEFT($E3833,2))&gt;9,VALUE(LEFT($E3833,2)),"0"&amp;VALUE(LEFT($E3833,2))),Sheet1!$E:$E,Sheet1!$F:$F)),"")</f>
        <v>大阪府</v>
      </c>
      <c r="G3833" s="4" t="str">
        <f t="shared" si="119"/>
        <v>公立</v>
      </c>
      <c r="H3833" s="7" t="str">
        <f>IF($D3833="上記以外の高等学校等",_xlfn.XLOOKUP(IF(VALUE(LEFT($E3833,2))&gt;10,VALUE(LEFT($E3833,2)),"0"&amp;VALUE(LEFT($E3833,2))),Sheet1!$E:$E,Sheet1!$F:$F)&amp;"所在の"&amp;$D3833,IF(OR($B3833=1,$B3833=2),$D3833&amp;$C3833,IF($B3833=3,$D3833&amp;"学校",IF($B3833=6,_xlfn.TEXTBEFORE($D3833,"高専")&amp;$C3833,IF($B3833=8,$C3833&amp;"（"&amp;$D3833&amp;"）",IF($B3833=9,$D3833,""))))))</f>
        <v>今宮高等学校</v>
      </c>
    </row>
    <row r="3834" spans="1:8">
      <c r="A3834" s="4">
        <v>2</v>
      </c>
      <c r="B3834" s="7">
        <v>1</v>
      </c>
      <c r="C3834" s="7" t="str">
        <f t="shared" si="118"/>
        <v>高等学校</v>
      </c>
      <c r="D3834" s="7" t="s">
        <v>4218</v>
      </c>
      <c r="E3834" s="8" t="s">
        <v>4219</v>
      </c>
      <c r="F3834" s="4" t="str">
        <f>IFERROR(IF(VALUE(LEFT($E3834,5))&gt;50000,"",_xlfn.XLOOKUP(IF(VALUE(LEFT($E3834,2))&gt;9,VALUE(LEFT($E3834,2)),"0"&amp;VALUE(LEFT($E3834,2))),Sheet1!$E:$E,Sheet1!$F:$F)),"")</f>
        <v>大阪府</v>
      </c>
      <c r="G3834" s="4" t="str">
        <f t="shared" si="119"/>
        <v>公立</v>
      </c>
      <c r="H3834" s="7" t="str">
        <f>IF($D3834="上記以外の高等学校等",_xlfn.XLOOKUP(IF(VALUE(LEFT($E3834,2))&gt;10,VALUE(LEFT($E3834,2)),"0"&amp;VALUE(LEFT($E3834,2))),Sheet1!$E:$E,Sheet1!$F:$F)&amp;"所在の"&amp;$D3834,IF(OR($B3834=1,$B3834=2),$D3834&amp;$C3834,IF($B3834=3,$D3834&amp;"学校",IF($B3834=6,_xlfn.TEXTBEFORE($D3834,"高専")&amp;$C3834,IF($B3834=8,$C3834&amp;"（"&amp;$D3834&amp;"）",IF($B3834=9,$D3834,""))))))</f>
        <v>西成高等学校</v>
      </c>
    </row>
    <row r="3835" spans="1:8">
      <c r="A3835" s="4">
        <v>2</v>
      </c>
      <c r="B3835" s="7">
        <v>1</v>
      </c>
      <c r="C3835" s="7" t="str">
        <f t="shared" si="118"/>
        <v>高等学校</v>
      </c>
      <c r="D3835" s="7" t="s">
        <v>4216</v>
      </c>
      <c r="E3835" s="8" t="s">
        <v>4217</v>
      </c>
      <c r="F3835" s="4" t="str">
        <f>IFERROR(IF(VALUE(LEFT($E3835,5))&gt;50000,"",_xlfn.XLOOKUP(IF(VALUE(LEFT($E3835,2))&gt;9,VALUE(LEFT($E3835,2)),"0"&amp;VALUE(LEFT($E3835,2))),Sheet1!$E:$E,Sheet1!$F:$F)),"")</f>
        <v>大阪府</v>
      </c>
      <c r="G3835" s="4" t="str">
        <f t="shared" si="119"/>
        <v>公立</v>
      </c>
      <c r="H3835" s="7" t="str">
        <f>IF($D3835="上記以外の高等学校等",_xlfn.XLOOKUP(IF(VALUE(LEFT($E3835,2))&gt;10,VALUE(LEFT($E3835,2)),"0"&amp;VALUE(LEFT($E3835,2))),Sheet1!$E:$E,Sheet1!$F:$F)&amp;"所在の"&amp;$D3835,IF(OR($B3835=1,$B3835=2),$D3835&amp;$C3835,IF($B3835=3,$D3835&amp;"学校",IF($B3835=6,_xlfn.TEXTBEFORE($D3835,"高専")&amp;$C3835,IF($B3835=8,$C3835&amp;"（"&amp;$D3835&amp;"）",IF($B3835=9,$D3835,""))))))</f>
        <v>天王寺高等学校</v>
      </c>
    </row>
    <row r="3836" spans="1:8">
      <c r="A3836" s="4">
        <v>2</v>
      </c>
      <c r="B3836" s="7">
        <v>1</v>
      </c>
      <c r="C3836" s="7" t="str">
        <f t="shared" si="118"/>
        <v>高等学校</v>
      </c>
      <c r="D3836" s="7" t="s">
        <v>4214</v>
      </c>
      <c r="E3836" s="8" t="s">
        <v>4215</v>
      </c>
      <c r="F3836" s="4" t="str">
        <f>IFERROR(IF(VALUE(LEFT($E3836,5))&gt;50000,"",_xlfn.XLOOKUP(IF(VALUE(LEFT($E3836,2))&gt;9,VALUE(LEFT($E3836,2)),"0"&amp;VALUE(LEFT($E3836,2))),Sheet1!$E:$E,Sheet1!$F:$F)),"")</f>
        <v>大阪府</v>
      </c>
      <c r="G3836" s="4" t="str">
        <f t="shared" si="119"/>
        <v>公立</v>
      </c>
      <c r="H3836" s="7" t="str">
        <f>IF($D3836="上記以外の高等学校等",_xlfn.XLOOKUP(IF(VALUE(LEFT($E3836,2))&gt;10,VALUE(LEFT($E3836,2)),"0"&amp;VALUE(LEFT($E3836,2))),Sheet1!$E:$E,Sheet1!$F:$F)&amp;"所在の"&amp;$D3836,IF(OR($B3836=1,$B3836=2),$D3836&amp;$C3836,IF($B3836=3,$D3836&amp;"学校",IF($B3836=6,_xlfn.TEXTBEFORE($D3836,"高専")&amp;$C3836,IF($B3836=8,$C3836&amp;"（"&amp;$D3836&amp;"）",IF($B3836=9,$D3836,""))))))</f>
        <v>阿倍野高等学校</v>
      </c>
    </row>
    <row r="3837" spans="1:8">
      <c r="A3837" s="4">
        <v>2</v>
      </c>
      <c r="B3837" s="7">
        <v>1</v>
      </c>
      <c r="C3837" s="7" t="str">
        <f t="shared" si="118"/>
        <v>高等学校</v>
      </c>
      <c r="D3837" s="7" t="s">
        <v>4212</v>
      </c>
      <c r="E3837" s="8" t="s">
        <v>4213</v>
      </c>
      <c r="F3837" s="4" t="str">
        <f>IFERROR(IF(VALUE(LEFT($E3837,5))&gt;50000,"",_xlfn.XLOOKUP(IF(VALUE(LEFT($E3837,2))&gt;9,VALUE(LEFT($E3837,2)),"0"&amp;VALUE(LEFT($E3837,2))),Sheet1!$E:$E,Sheet1!$F:$F)),"")</f>
        <v>大阪府</v>
      </c>
      <c r="G3837" s="4" t="str">
        <f t="shared" si="119"/>
        <v>公立</v>
      </c>
      <c r="H3837" s="7" t="str">
        <f>IF($D3837="上記以外の高等学校等",_xlfn.XLOOKUP(IF(VALUE(LEFT($E3837,2))&gt;10,VALUE(LEFT($E3837,2)),"0"&amp;VALUE(LEFT($E3837,2))),Sheet1!$E:$E,Sheet1!$F:$F)&amp;"所在の"&amp;$D3837,IF(OR($B3837=1,$B3837=2),$D3837&amp;$C3837,IF($B3837=3,$D3837&amp;"学校",IF($B3837=6,_xlfn.TEXTBEFORE($D3837,"高専")&amp;$C3837,IF($B3837=8,$C3837&amp;"（"&amp;$D3837&amp;"）",IF($B3837=9,$D3837,""))))))</f>
        <v>住吉高等学校</v>
      </c>
    </row>
    <row r="3838" spans="1:8">
      <c r="A3838" s="4">
        <v>2</v>
      </c>
      <c r="B3838" s="7">
        <v>1</v>
      </c>
      <c r="C3838" s="7" t="str">
        <f t="shared" si="118"/>
        <v>高等学校</v>
      </c>
      <c r="D3838" s="7" t="s">
        <v>4210</v>
      </c>
      <c r="E3838" s="8" t="s">
        <v>4211</v>
      </c>
      <c r="F3838" s="4" t="str">
        <f>IFERROR(IF(VALUE(LEFT($E3838,5))&gt;50000,"",_xlfn.XLOOKUP(IF(VALUE(LEFT($E3838,2))&gt;9,VALUE(LEFT($E3838,2)),"0"&amp;VALUE(LEFT($E3838,2))),Sheet1!$E:$E,Sheet1!$F:$F)),"")</f>
        <v>大阪府</v>
      </c>
      <c r="G3838" s="4" t="str">
        <f t="shared" si="119"/>
        <v>公立</v>
      </c>
      <c r="H3838" s="7" t="str">
        <f>IF($D3838="上記以外の高等学校等",_xlfn.XLOOKUP(IF(VALUE(LEFT($E3838,2))&gt;10,VALUE(LEFT($E3838,2)),"0"&amp;VALUE(LEFT($E3838,2))),Sheet1!$E:$E,Sheet1!$F:$F)&amp;"所在の"&amp;$D3838,IF(OR($B3838=1,$B3838=2),$D3838&amp;$C3838,IF($B3838=3,$D3838&amp;"学校",IF($B3838=6,_xlfn.TEXTBEFORE($D3838,"高専")&amp;$C3838,IF($B3838=8,$C3838&amp;"（"&amp;$D3838&amp;"）",IF($B3838=9,$D3838,""))))))</f>
        <v>阪南高等学校</v>
      </c>
    </row>
    <row r="3839" spans="1:8">
      <c r="A3839" s="4">
        <v>2</v>
      </c>
      <c r="B3839" s="7">
        <v>1</v>
      </c>
      <c r="C3839" s="7" t="str">
        <f t="shared" si="118"/>
        <v>高等学校</v>
      </c>
      <c r="D3839" s="7" t="s">
        <v>4208</v>
      </c>
      <c r="E3839" s="8" t="s">
        <v>4209</v>
      </c>
      <c r="F3839" s="4" t="str">
        <f>IFERROR(IF(VALUE(LEFT($E3839,5))&gt;50000,"",_xlfn.XLOOKUP(IF(VALUE(LEFT($E3839,2))&gt;9,VALUE(LEFT($E3839,2)),"0"&amp;VALUE(LEFT($E3839,2))),Sheet1!$E:$E,Sheet1!$F:$F)),"")</f>
        <v>大阪府</v>
      </c>
      <c r="G3839" s="4" t="str">
        <f t="shared" si="119"/>
        <v>公立</v>
      </c>
      <c r="H3839" s="7" t="str">
        <f>IF($D3839="上記以外の高等学校等",_xlfn.XLOOKUP(IF(VALUE(LEFT($E3839,2))&gt;10,VALUE(LEFT($E3839,2)),"0"&amp;VALUE(LEFT($E3839,2))),Sheet1!$E:$E,Sheet1!$F:$F)&amp;"所在の"&amp;$D3839,IF(OR($B3839=1,$B3839=2),$D3839&amp;$C3839,IF($B3839=3,$D3839&amp;"学校",IF($B3839=6,_xlfn.TEXTBEFORE($D3839,"高専")&amp;$C3839,IF($B3839=8,$C3839&amp;"（"&amp;$D3839&amp;"）",IF($B3839=9,$D3839,""))))))</f>
        <v>東住吉高等学校</v>
      </c>
    </row>
    <row r="3840" spans="1:8">
      <c r="A3840" s="4">
        <v>2</v>
      </c>
      <c r="B3840" s="7">
        <v>1</v>
      </c>
      <c r="C3840" s="7" t="str">
        <f t="shared" si="118"/>
        <v>高等学校</v>
      </c>
      <c r="D3840" s="7" t="s">
        <v>4206</v>
      </c>
      <c r="E3840" s="8" t="s">
        <v>4207</v>
      </c>
      <c r="F3840" s="4" t="str">
        <f>IFERROR(IF(VALUE(LEFT($E3840,5))&gt;50000,"",_xlfn.XLOOKUP(IF(VALUE(LEFT($E3840,2))&gt;9,VALUE(LEFT($E3840,2)),"0"&amp;VALUE(LEFT($E3840,2))),Sheet1!$E:$E,Sheet1!$F:$F)),"")</f>
        <v>大阪府</v>
      </c>
      <c r="G3840" s="4" t="str">
        <f t="shared" si="119"/>
        <v>公立</v>
      </c>
      <c r="H3840" s="7" t="str">
        <f>IF($D3840="上記以外の高等学校等",_xlfn.XLOOKUP(IF(VALUE(LEFT($E3840,2))&gt;10,VALUE(LEFT($E3840,2)),"0"&amp;VALUE(LEFT($E3840,2))),Sheet1!$E:$E,Sheet1!$F:$F)&amp;"所在の"&amp;$D3840,IF(OR($B3840=1,$B3840=2),$D3840&amp;$C3840,IF($B3840=3,$D3840&amp;"学校",IF($B3840=6,_xlfn.TEXTBEFORE($D3840,"高専")&amp;$C3840,IF($B3840=8,$C3840&amp;"（"&amp;$D3840&amp;"）",IF($B3840=9,$D3840,""))))))</f>
        <v>長吉高等学校</v>
      </c>
    </row>
    <row r="3841" spans="1:8">
      <c r="A3841" s="4">
        <v>2</v>
      </c>
      <c r="B3841" s="7">
        <v>1</v>
      </c>
      <c r="C3841" s="7" t="str">
        <f t="shared" si="118"/>
        <v>高等学校</v>
      </c>
      <c r="D3841" s="7" t="s">
        <v>3526</v>
      </c>
      <c r="E3841" s="8" t="s">
        <v>4205</v>
      </c>
      <c r="F3841" s="4" t="str">
        <f>IFERROR(IF(VALUE(LEFT($E3841,5))&gt;50000,"",_xlfn.XLOOKUP(IF(VALUE(LEFT($E3841,2))&gt;9,VALUE(LEFT($E3841,2)),"0"&amp;VALUE(LEFT($E3841,2))),Sheet1!$E:$E,Sheet1!$F:$F)),"")</f>
        <v>大阪府</v>
      </c>
      <c r="G3841" s="4" t="str">
        <f t="shared" si="119"/>
        <v>公立</v>
      </c>
      <c r="H3841" s="7" t="str">
        <f>IF($D3841="上記以外の高等学校等",_xlfn.XLOOKUP(IF(VALUE(LEFT($E3841,2))&gt;10,VALUE(LEFT($E3841,2)),"0"&amp;VALUE(LEFT($E3841,2))),Sheet1!$E:$E,Sheet1!$F:$F)&amp;"所在の"&amp;$D3841,IF(OR($B3841=1,$B3841=2),$D3841&amp;$C3841,IF($B3841=3,$D3841&amp;"学校",IF($B3841=6,_xlfn.TEXTBEFORE($D3841,"高専")&amp;$C3841,IF($B3841=8,$C3841&amp;"（"&amp;$D3841&amp;"）",IF($B3841=9,$D3841,""))))))</f>
        <v>生野高等学校</v>
      </c>
    </row>
    <row r="3842" spans="1:8">
      <c r="A3842" s="4">
        <v>2</v>
      </c>
      <c r="B3842" s="7">
        <v>1</v>
      </c>
      <c r="C3842" s="7" t="str">
        <f t="shared" si="118"/>
        <v>高等学校</v>
      </c>
      <c r="D3842" s="7" t="s">
        <v>4203</v>
      </c>
      <c r="E3842" s="8" t="s">
        <v>4204</v>
      </c>
      <c r="F3842" s="4" t="str">
        <f>IFERROR(IF(VALUE(LEFT($E3842,5))&gt;50000,"",_xlfn.XLOOKUP(IF(VALUE(LEFT($E3842,2))&gt;9,VALUE(LEFT($E3842,2)),"0"&amp;VALUE(LEFT($E3842,2))),Sheet1!$E:$E,Sheet1!$F:$F)),"")</f>
        <v>大阪府</v>
      </c>
      <c r="G3842" s="4" t="str">
        <f t="shared" si="119"/>
        <v>公立</v>
      </c>
      <c r="H3842" s="7" t="str">
        <f>IF($D3842="上記以外の高等学校等",_xlfn.XLOOKUP(IF(VALUE(LEFT($E3842,2))&gt;10,VALUE(LEFT($E3842,2)),"0"&amp;VALUE(LEFT($E3842,2))),Sheet1!$E:$E,Sheet1!$F:$F)&amp;"所在の"&amp;$D3842,IF(OR($B3842=1,$B3842=2),$D3842&amp;$C3842,IF($B3842=3,$D3842&amp;"学校",IF($B3842=6,_xlfn.TEXTBEFORE($D3842,"高専")&amp;$C3842,IF($B3842=8,$C3842&amp;"（"&amp;$D3842&amp;"）",IF($B3842=9,$D3842,""))))))</f>
        <v>松原高等学校</v>
      </c>
    </row>
    <row r="3843" spans="1:8">
      <c r="A3843" s="4">
        <v>2</v>
      </c>
      <c r="B3843" s="7">
        <v>1</v>
      </c>
      <c r="C3843" s="7" t="str">
        <f t="shared" ref="C3843:C3906" si="120">IF($B3843=1,"高等学校",IF($B3843=2,"中等教育学校",IF($B3843=3,"特別支援学校",IF($B3843=6,"高等専門学校",IF($B3843=8,"高等学校卒業程度認定試験等","")))))</f>
        <v>高等学校</v>
      </c>
      <c r="D3843" s="7" t="s">
        <v>4201</v>
      </c>
      <c r="E3843" s="8" t="s">
        <v>4202</v>
      </c>
      <c r="F3843" s="4" t="str">
        <f>IFERROR(IF(VALUE(LEFT($E3843,5))&gt;50000,"",_xlfn.XLOOKUP(IF(VALUE(LEFT($E3843,2))&gt;9,VALUE(LEFT($E3843,2)),"0"&amp;VALUE(LEFT($E3843,2))),Sheet1!$E:$E,Sheet1!$F:$F)),"")</f>
        <v>大阪府</v>
      </c>
      <c r="G3843" s="4" t="str">
        <f t="shared" ref="G3843:G3906" si="121">IF($A3843=1,"国立",IF($A3843=7,"私立",IF($A3843&lt;7,"公立","")))</f>
        <v>公立</v>
      </c>
      <c r="H3843" s="7" t="str">
        <f>IF($D3843="上記以外の高等学校等",_xlfn.XLOOKUP(IF(VALUE(LEFT($E3843,2))&gt;10,VALUE(LEFT($E3843,2)),"0"&amp;VALUE(LEFT($E3843,2))),Sheet1!$E:$E,Sheet1!$F:$F)&amp;"所在の"&amp;$D3843,IF(OR($B3843=1,$B3843=2),$D3843&amp;$C3843,IF($B3843=3,$D3843&amp;"学校",IF($B3843=6,_xlfn.TEXTBEFORE($D3843,"高専")&amp;$C3843,IF($B3843=8,$C3843&amp;"（"&amp;$D3843&amp;"）",IF($B3843=9,$D3843,""))))))</f>
        <v>河南高等学校</v>
      </c>
    </row>
    <row r="3844" spans="1:8">
      <c r="A3844" s="4">
        <v>2</v>
      </c>
      <c r="B3844" s="7">
        <v>1</v>
      </c>
      <c r="C3844" s="7" t="str">
        <f t="shared" si="120"/>
        <v>高等学校</v>
      </c>
      <c r="D3844" s="7" t="s">
        <v>4199</v>
      </c>
      <c r="E3844" s="8" t="s">
        <v>4200</v>
      </c>
      <c r="F3844" s="4" t="str">
        <f>IFERROR(IF(VALUE(LEFT($E3844,5))&gt;50000,"",_xlfn.XLOOKUP(IF(VALUE(LEFT($E3844,2))&gt;9,VALUE(LEFT($E3844,2)),"0"&amp;VALUE(LEFT($E3844,2))),Sheet1!$E:$E,Sheet1!$F:$F)),"")</f>
        <v>大阪府</v>
      </c>
      <c r="G3844" s="4" t="str">
        <f t="shared" si="121"/>
        <v>公立</v>
      </c>
      <c r="H3844" s="7" t="str">
        <f>IF($D3844="上記以外の高等学校等",_xlfn.XLOOKUP(IF(VALUE(LEFT($E3844,2))&gt;10,VALUE(LEFT($E3844,2)),"0"&amp;VALUE(LEFT($E3844,2))),Sheet1!$E:$E,Sheet1!$F:$F)&amp;"所在の"&amp;$D3844,IF(OR($B3844=1,$B3844=2),$D3844&amp;$C3844,IF($B3844=3,$D3844&amp;"学校",IF($B3844=6,_xlfn.TEXTBEFORE($D3844,"高専")&amp;$C3844,IF($B3844=8,$C3844&amp;"（"&amp;$D3844&amp;"）",IF($B3844=9,$D3844,""))))))</f>
        <v>富田林高等学校</v>
      </c>
    </row>
    <row r="3845" spans="1:8">
      <c r="A3845" s="4">
        <v>2</v>
      </c>
      <c r="B3845" s="7">
        <v>1</v>
      </c>
      <c r="C3845" s="7" t="str">
        <f t="shared" si="120"/>
        <v>高等学校</v>
      </c>
      <c r="D3845" s="7" t="s">
        <v>4197</v>
      </c>
      <c r="E3845" s="8" t="s">
        <v>4198</v>
      </c>
      <c r="F3845" s="4" t="str">
        <f>IFERROR(IF(VALUE(LEFT($E3845,5))&gt;50000,"",_xlfn.XLOOKUP(IF(VALUE(LEFT($E3845,2))&gt;9,VALUE(LEFT($E3845,2)),"0"&amp;VALUE(LEFT($E3845,2))),Sheet1!$E:$E,Sheet1!$F:$F)),"")</f>
        <v>大阪府</v>
      </c>
      <c r="G3845" s="4" t="str">
        <f t="shared" si="121"/>
        <v>公立</v>
      </c>
      <c r="H3845" s="7" t="str">
        <f>IF($D3845="上記以外の高等学校等",_xlfn.XLOOKUP(IF(VALUE(LEFT($E3845,2))&gt;10,VALUE(LEFT($E3845,2)),"0"&amp;VALUE(LEFT($E3845,2))),Sheet1!$E:$E,Sheet1!$F:$F)&amp;"所在の"&amp;$D3845,IF(OR($B3845=1,$B3845=2),$D3845&amp;$C3845,IF($B3845=3,$D3845&amp;"学校",IF($B3845=6,_xlfn.TEXTBEFORE($D3845,"高専")&amp;$C3845,IF($B3845=8,$C3845&amp;"（"&amp;$D3845&amp;"）",IF($B3845=9,$D3845,""))))))</f>
        <v>長野高等学校</v>
      </c>
    </row>
    <row r="3846" spans="1:8">
      <c r="A3846" s="4">
        <v>2</v>
      </c>
      <c r="B3846" s="7">
        <v>1</v>
      </c>
      <c r="C3846" s="7" t="str">
        <f t="shared" si="120"/>
        <v>高等学校</v>
      </c>
      <c r="D3846" s="7" t="s">
        <v>4195</v>
      </c>
      <c r="E3846" s="8" t="s">
        <v>4196</v>
      </c>
      <c r="F3846" s="4" t="str">
        <f>IFERROR(IF(VALUE(LEFT($E3846,5))&gt;50000,"",_xlfn.XLOOKUP(IF(VALUE(LEFT($E3846,2))&gt;9,VALUE(LEFT($E3846,2)),"0"&amp;VALUE(LEFT($E3846,2))),Sheet1!$E:$E,Sheet1!$F:$F)),"")</f>
        <v>大阪府</v>
      </c>
      <c r="G3846" s="4" t="str">
        <f t="shared" si="121"/>
        <v>公立</v>
      </c>
      <c r="H3846" s="7" t="str">
        <f>IF($D3846="上記以外の高等学校等",_xlfn.XLOOKUP(IF(VALUE(LEFT($E3846,2))&gt;10,VALUE(LEFT($E3846,2)),"0"&amp;VALUE(LEFT($E3846,2))),Sheet1!$E:$E,Sheet1!$F:$F)&amp;"所在の"&amp;$D3846,IF(OR($B3846=1,$B3846=2),$D3846&amp;$C3846,IF($B3846=3,$D3846&amp;"学校",IF($B3846=6,_xlfn.TEXTBEFORE($D3846,"高専")&amp;$C3846,IF($B3846=8,$C3846&amp;"（"&amp;$D3846&amp;"）",IF($B3846=9,$D3846,""))))))</f>
        <v>藤井寺高等学校</v>
      </c>
    </row>
    <row r="3847" spans="1:8">
      <c r="A3847" s="4">
        <v>2</v>
      </c>
      <c r="B3847" s="7">
        <v>1</v>
      </c>
      <c r="C3847" s="7" t="str">
        <f t="shared" si="120"/>
        <v>高等学校</v>
      </c>
      <c r="D3847" s="7" t="s">
        <v>4193</v>
      </c>
      <c r="E3847" s="8" t="s">
        <v>4194</v>
      </c>
      <c r="F3847" s="4" t="str">
        <f>IFERROR(IF(VALUE(LEFT($E3847,5))&gt;50000,"",_xlfn.XLOOKUP(IF(VALUE(LEFT($E3847,2))&gt;9,VALUE(LEFT($E3847,2)),"0"&amp;VALUE(LEFT($E3847,2))),Sheet1!$E:$E,Sheet1!$F:$F)),"")</f>
        <v>大阪府</v>
      </c>
      <c r="G3847" s="4" t="str">
        <f t="shared" si="121"/>
        <v>公立</v>
      </c>
      <c r="H3847" s="7" t="str">
        <f>IF($D3847="上記以外の高等学校等",_xlfn.XLOOKUP(IF(VALUE(LEFT($E3847,2))&gt;10,VALUE(LEFT($E3847,2)),"0"&amp;VALUE(LEFT($E3847,2))),Sheet1!$E:$E,Sheet1!$F:$F)&amp;"所在の"&amp;$D3847,IF(OR($B3847=1,$B3847=2),$D3847&amp;$C3847,IF($B3847=3,$D3847&amp;"学校",IF($B3847=6,_xlfn.TEXTBEFORE($D3847,"高専")&amp;$C3847,IF($B3847=8,$C3847&amp;"（"&amp;$D3847&amp;"）",IF($B3847=9,$D3847,""))))))</f>
        <v>登美丘高等学校</v>
      </c>
    </row>
    <row r="3848" spans="1:8">
      <c r="A3848" s="4">
        <v>2</v>
      </c>
      <c r="B3848" s="7">
        <v>1</v>
      </c>
      <c r="C3848" s="7" t="str">
        <f t="shared" si="120"/>
        <v>高等学校</v>
      </c>
      <c r="D3848" s="7" t="s">
        <v>4191</v>
      </c>
      <c r="E3848" s="8" t="s">
        <v>4192</v>
      </c>
      <c r="F3848" s="4" t="str">
        <f>IFERROR(IF(VALUE(LEFT($E3848,5))&gt;50000,"",_xlfn.XLOOKUP(IF(VALUE(LEFT($E3848,2))&gt;9,VALUE(LEFT($E3848,2)),"0"&amp;VALUE(LEFT($E3848,2))),Sheet1!$E:$E,Sheet1!$F:$F)),"")</f>
        <v>大阪府</v>
      </c>
      <c r="G3848" s="4" t="str">
        <f t="shared" si="121"/>
        <v>公立</v>
      </c>
      <c r="H3848" s="7" t="str">
        <f>IF($D3848="上記以外の高等学校等",_xlfn.XLOOKUP(IF(VALUE(LEFT($E3848,2))&gt;10,VALUE(LEFT($E3848,2)),"0"&amp;VALUE(LEFT($E3848,2))),Sheet1!$E:$E,Sheet1!$F:$F)&amp;"所在の"&amp;$D3848,IF(OR($B3848=1,$B3848=2),$D3848&amp;$C3848,IF($B3848=3,$D3848&amp;"学校",IF($B3848=6,_xlfn.TEXTBEFORE($D3848,"高専")&amp;$C3848,IF($B3848=8,$C3848&amp;"（"&amp;$D3848&amp;"）",IF($B3848=9,$D3848,""))))))</f>
        <v>泉陽高等学校</v>
      </c>
    </row>
    <row r="3849" spans="1:8">
      <c r="A3849" s="4">
        <v>2</v>
      </c>
      <c r="B3849" s="7">
        <v>1</v>
      </c>
      <c r="C3849" s="7" t="str">
        <f t="shared" si="120"/>
        <v>高等学校</v>
      </c>
      <c r="D3849" s="7" t="s">
        <v>4189</v>
      </c>
      <c r="E3849" s="8" t="s">
        <v>4190</v>
      </c>
      <c r="F3849" s="4" t="str">
        <f>IFERROR(IF(VALUE(LEFT($E3849,5))&gt;50000,"",_xlfn.XLOOKUP(IF(VALUE(LEFT($E3849,2))&gt;9,VALUE(LEFT($E3849,2)),"0"&amp;VALUE(LEFT($E3849,2))),Sheet1!$E:$E,Sheet1!$F:$F)),"")</f>
        <v>大阪府</v>
      </c>
      <c r="G3849" s="4" t="str">
        <f t="shared" si="121"/>
        <v>公立</v>
      </c>
      <c r="H3849" s="7" t="str">
        <f>IF($D3849="上記以外の高等学校等",_xlfn.XLOOKUP(IF(VALUE(LEFT($E3849,2))&gt;10,VALUE(LEFT($E3849,2)),"0"&amp;VALUE(LEFT($E3849,2))),Sheet1!$E:$E,Sheet1!$F:$F)&amp;"所在の"&amp;$D3849,IF(OR($B3849=1,$B3849=2),$D3849&amp;$C3849,IF($B3849=3,$D3849&amp;"学校",IF($B3849=6,_xlfn.TEXTBEFORE($D3849,"高専")&amp;$C3849,IF($B3849=8,$C3849&amp;"（"&amp;$D3849&amp;"）",IF($B3849=9,$D3849,""))))))</f>
        <v>三国丘高等学校</v>
      </c>
    </row>
    <row r="3850" spans="1:8">
      <c r="A3850" s="4">
        <v>2</v>
      </c>
      <c r="B3850" s="7">
        <v>1</v>
      </c>
      <c r="C3850" s="7" t="str">
        <f t="shared" si="120"/>
        <v>高等学校</v>
      </c>
      <c r="D3850" s="7" t="s">
        <v>4187</v>
      </c>
      <c r="E3850" s="8" t="s">
        <v>4188</v>
      </c>
      <c r="F3850" s="4" t="str">
        <f>IFERROR(IF(VALUE(LEFT($E3850,5))&gt;50000,"",_xlfn.XLOOKUP(IF(VALUE(LEFT($E3850,2))&gt;9,VALUE(LEFT($E3850,2)),"0"&amp;VALUE(LEFT($E3850,2))),Sheet1!$E:$E,Sheet1!$F:$F)),"")</f>
        <v>大阪府</v>
      </c>
      <c r="G3850" s="4" t="str">
        <f t="shared" si="121"/>
        <v>公立</v>
      </c>
      <c r="H3850" s="7" t="str">
        <f>IF($D3850="上記以外の高等学校等",_xlfn.XLOOKUP(IF(VALUE(LEFT($E3850,2))&gt;10,VALUE(LEFT($E3850,2)),"0"&amp;VALUE(LEFT($E3850,2))),Sheet1!$E:$E,Sheet1!$F:$F)&amp;"所在の"&amp;$D3850,IF(OR($B3850=1,$B3850=2),$D3850&amp;$C3850,IF($B3850=3,$D3850&amp;"学校",IF($B3850=6,_xlfn.TEXTBEFORE($D3850,"高専")&amp;$C3850,IF($B3850=8,$C3850&amp;"（"&amp;$D3850&amp;"）",IF($B3850=9,$D3850,""))))))</f>
        <v>鳳高等学校</v>
      </c>
    </row>
    <row r="3851" spans="1:8">
      <c r="A3851" s="4">
        <v>2</v>
      </c>
      <c r="B3851" s="7">
        <v>1</v>
      </c>
      <c r="C3851" s="7" t="str">
        <f t="shared" si="120"/>
        <v>高等学校</v>
      </c>
      <c r="D3851" s="7" t="s">
        <v>4185</v>
      </c>
      <c r="E3851" s="8" t="s">
        <v>4186</v>
      </c>
      <c r="F3851" s="4" t="str">
        <f>IFERROR(IF(VALUE(LEFT($E3851,5))&gt;50000,"",_xlfn.XLOOKUP(IF(VALUE(LEFT($E3851,2))&gt;9,VALUE(LEFT($E3851,2)),"0"&amp;VALUE(LEFT($E3851,2))),Sheet1!$E:$E,Sheet1!$F:$F)),"")</f>
        <v>大阪府</v>
      </c>
      <c r="G3851" s="4" t="str">
        <f t="shared" si="121"/>
        <v>公立</v>
      </c>
      <c r="H3851" s="7" t="str">
        <f>IF($D3851="上記以外の高等学校等",_xlfn.XLOOKUP(IF(VALUE(LEFT($E3851,2))&gt;10,VALUE(LEFT($E3851,2)),"0"&amp;VALUE(LEFT($E3851,2))),Sheet1!$E:$E,Sheet1!$F:$F)&amp;"所在の"&amp;$D3851,IF(OR($B3851=1,$B3851=2),$D3851&amp;$C3851,IF($B3851=3,$D3851&amp;"学校",IF($B3851=6,_xlfn.TEXTBEFORE($D3851,"高専")&amp;$C3851,IF($B3851=8,$C3851&amp;"（"&amp;$D3851&amp;"）",IF($B3851=9,$D3851,""))))))</f>
        <v>泉北高等学校</v>
      </c>
    </row>
    <row r="3852" spans="1:8">
      <c r="A3852" s="4">
        <v>2</v>
      </c>
      <c r="B3852" s="7">
        <v>1</v>
      </c>
      <c r="C3852" s="7" t="str">
        <f t="shared" si="120"/>
        <v>高等学校</v>
      </c>
      <c r="D3852" s="7" t="s">
        <v>4183</v>
      </c>
      <c r="E3852" s="8" t="s">
        <v>4184</v>
      </c>
      <c r="F3852" s="4" t="str">
        <f>IFERROR(IF(VALUE(LEFT($E3852,5))&gt;50000,"",_xlfn.XLOOKUP(IF(VALUE(LEFT($E3852,2))&gt;9,VALUE(LEFT($E3852,2)),"0"&amp;VALUE(LEFT($E3852,2))),Sheet1!$E:$E,Sheet1!$F:$F)),"")</f>
        <v>大阪府</v>
      </c>
      <c r="G3852" s="4" t="str">
        <f t="shared" si="121"/>
        <v>公立</v>
      </c>
      <c r="H3852" s="7" t="str">
        <f>IF($D3852="上記以外の高等学校等",_xlfn.XLOOKUP(IF(VALUE(LEFT($E3852,2))&gt;10,VALUE(LEFT($E3852,2)),"0"&amp;VALUE(LEFT($E3852,2))),Sheet1!$E:$E,Sheet1!$F:$F)&amp;"所在の"&amp;$D3852,IF(OR($B3852=1,$B3852=2),$D3852&amp;$C3852,IF($B3852=3,$D3852&amp;"学校",IF($B3852=6,_xlfn.TEXTBEFORE($D3852,"高専")&amp;$C3852,IF($B3852=8,$C3852&amp;"（"&amp;$D3852&amp;"）",IF($B3852=9,$D3852,""))))))</f>
        <v>堺東高等学校</v>
      </c>
    </row>
    <row r="3853" spans="1:8">
      <c r="A3853" s="4">
        <v>2</v>
      </c>
      <c r="B3853" s="7">
        <v>1</v>
      </c>
      <c r="C3853" s="7" t="str">
        <f t="shared" si="120"/>
        <v>高等学校</v>
      </c>
      <c r="D3853" s="7" t="s">
        <v>4181</v>
      </c>
      <c r="E3853" s="8" t="s">
        <v>4182</v>
      </c>
      <c r="F3853" s="4" t="str">
        <f>IFERROR(IF(VALUE(LEFT($E3853,5))&gt;50000,"",_xlfn.XLOOKUP(IF(VALUE(LEFT($E3853,2))&gt;9,VALUE(LEFT($E3853,2)),"0"&amp;VALUE(LEFT($E3853,2))),Sheet1!$E:$E,Sheet1!$F:$F)),"")</f>
        <v>大阪府</v>
      </c>
      <c r="G3853" s="4" t="str">
        <f t="shared" si="121"/>
        <v>公立</v>
      </c>
      <c r="H3853" s="7" t="str">
        <f>IF($D3853="上記以外の高等学校等",_xlfn.XLOOKUP(IF(VALUE(LEFT($E3853,2))&gt;10,VALUE(LEFT($E3853,2)),"0"&amp;VALUE(LEFT($E3853,2))),Sheet1!$E:$E,Sheet1!$F:$F)&amp;"所在の"&amp;$D3853,IF(OR($B3853=1,$B3853=2),$D3853&amp;$C3853,IF($B3853=3,$D3853&amp;"学校",IF($B3853=6,_xlfn.TEXTBEFORE($D3853,"高専")&amp;$C3853,IF($B3853=8,$C3853&amp;"（"&amp;$D3853&amp;"）",IF($B3853=9,$D3853,""))))))</f>
        <v>金岡高等学校</v>
      </c>
    </row>
    <row r="3854" spans="1:8">
      <c r="A3854" s="4">
        <v>2</v>
      </c>
      <c r="B3854" s="7">
        <v>1</v>
      </c>
      <c r="C3854" s="7" t="str">
        <f t="shared" si="120"/>
        <v>高等学校</v>
      </c>
      <c r="D3854" s="7" t="s">
        <v>4179</v>
      </c>
      <c r="E3854" s="8" t="s">
        <v>4180</v>
      </c>
      <c r="F3854" s="4" t="str">
        <f>IFERROR(IF(VALUE(LEFT($E3854,5))&gt;50000,"",_xlfn.XLOOKUP(IF(VALUE(LEFT($E3854,2))&gt;9,VALUE(LEFT($E3854,2)),"0"&amp;VALUE(LEFT($E3854,2))),Sheet1!$E:$E,Sheet1!$F:$F)),"")</f>
        <v>大阪府</v>
      </c>
      <c r="G3854" s="4" t="str">
        <f t="shared" si="121"/>
        <v>公立</v>
      </c>
      <c r="H3854" s="7" t="str">
        <f>IF($D3854="上記以外の高等学校等",_xlfn.XLOOKUP(IF(VALUE(LEFT($E3854,2))&gt;10,VALUE(LEFT($E3854,2)),"0"&amp;VALUE(LEFT($E3854,2))),Sheet1!$E:$E,Sheet1!$F:$F)&amp;"所在の"&amp;$D3854,IF(OR($B3854=1,$B3854=2),$D3854&amp;$C3854,IF($B3854=3,$D3854&amp;"学校",IF($B3854=6,_xlfn.TEXTBEFORE($D3854,"高専")&amp;$C3854,IF($B3854=8,$C3854&amp;"（"&amp;$D3854&amp;"）",IF($B3854=9,$D3854,""))))))</f>
        <v>東百舌鳥高等学校</v>
      </c>
    </row>
    <row r="3855" spans="1:8">
      <c r="A3855" s="4">
        <v>2</v>
      </c>
      <c r="B3855" s="7">
        <v>1</v>
      </c>
      <c r="C3855" s="7" t="str">
        <f t="shared" si="120"/>
        <v>高等学校</v>
      </c>
      <c r="D3855" s="7" t="s">
        <v>4177</v>
      </c>
      <c r="E3855" s="8" t="s">
        <v>4178</v>
      </c>
      <c r="F3855" s="4" t="str">
        <f>IFERROR(IF(VALUE(LEFT($E3855,5))&gt;50000,"",_xlfn.XLOOKUP(IF(VALUE(LEFT($E3855,2))&gt;9,VALUE(LEFT($E3855,2)),"0"&amp;VALUE(LEFT($E3855,2))),Sheet1!$E:$E,Sheet1!$F:$F)),"")</f>
        <v>大阪府</v>
      </c>
      <c r="G3855" s="4" t="str">
        <f t="shared" si="121"/>
        <v>公立</v>
      </c>
      <c r="H3855" s="7" t="str">
        <f>IF($D3855="上記以外の高等学校等",_xlfn.XLOOKUP(IF(VALUE(LEFT($E3855,2))&gt;10,VALUE(LEFT($E3855,2)),"0"&amp;VALUE(LEFT($E3855,2))),Sheet1!$E:$E,Sheet1!$F:$F)&amp;"所在の"&amp;$D3855,IF(OR($B3855=1,$B3855=2),$D3855&amp;$C3855,IF($B3855=3,$D3855&amp;"学校",IF($B3855=6,_xlfn.TEXTBEFORE($D3855,"高専")&amp;$C3855,IF($B3855=8,$C3855&amp;"（"&amp;$D3855&amp;"）",IF($B3855=9,$D3855,""))))))</f>
        <v>泉大津高等学校</v>
      </c>
    </row>
    <row r="3856" spans="1:8">
      <c r="A3856" s="4">
        <v>2</v>
      </c>
      <c r="B3856" s="7">
        <v>1</v>
      </c>
      <c r="C3856" s="7" t="str">
        <f t="shared" si="120"/>
        <v>高等学校</v>
      </c>
      <c r="D3856" s="7" t="s">
        <v>4175</v>
      </c>
      <c r="E3856" s="8" t="s">
        <v>4176</v>
      </c>
      <c r="F3856" s="4" t="str">
        <f>IFERROR(IF(VALUE(LEFT($E3856,5))&gt;50000,"",_xlfn.XLOOKUP(IF(VALUE(LEFT($E3856,2))&gt;9,VALUE(LEFT($E3856,2)),"0"&amp;VALUE(LEFT($E3856,2))),Sheet1!$E:$E,Sheet1!$F:$F)),"")</f>
        <v>大阪府</v>
      </c>
      <c r="G3856" s="4" t="str">
        <f t="shared" si="121"/>
        <v>公立</v>
      </c>
      <c r="H3856" s="7" t="str">
        <f>IF($D3856="上記以外の高等学校等",_xlfn.XLOOKUP(IF(VALUE(LEFT($E3856,2))&gt;10,VALUE(LEFT($E3856,2)),"0"&amp;VALUE(LEFT($E3856,2))),Sheet1!$E:$E,Sheet1!$F:$F)&amp;"所在の"&amp;$D3856,IF(OR($B3856=1,$B3856=2),$D3856&amp;$C3856,IF($B3856=3,$D3856&amp;"学校",IF($B3856=6,_xlfn.TEXTBEFORE($D3856,"高専")&amp;$C3856,IF($B3856=8,$C3856&amp;"（"&amp;$D3856&amp;"）",IF($B3856=9,$D3856,""))))))</f>
        <v>和泉高等学校</v>
      </c>
    </row>
    <row r="3857" spans="1:8">
      <c r="A3857" s="4">
        <v>2</v>
      </c>
      <c r="B3857" s="7">
        <v>1</v>
      </c>
      <c r="C3857" s="7" t="str">
        <f t="shared" si="120"/>
        <v>高等学校</v>
      </c>
      <c r="D3857" s="7" t="s">
        <v>4173</v>
      </c>
      <c r="E3857" s="8" t="s">
        <v>4174</v>
      </c>
      <c r="F3857" s="4" t="str">
        <f>IFERROR(IF(VALUE(LEFT($E3857,5))&gt;50000,"",_xlfn.XLOOKUP(IF(VALUE(LEFT($E3857,2))&gt;9,VALUE(LEFT($E3857,2)),"0"&amp;VALUE(LEFT($E3857,2))),Sheet1!$E:$E,Sheet1!$F:$F)),"")</f>
        <v>大阪府</v>
      </c>
      <c r="G3857" s="4" t="str">
        <f t="shared" si="121"/>
        <v>公立</v>
      </c>
      <c r="H3857" s="7" t="str">
        <f>IF($D3857="上記以外の高等学校等",_xlfn.XLOOKUP(IF(VALUE(LEFT($E3857,2))&gt;10,VALUE(LEFT($E3857,2)),"0"&amp;VALUE(LEFT($E3857,2))),Sheet1!$E:$E,Sheet1!$F:$F)&amp;"所在の"&amp;$D3857,IF(OR($B3857=1,$B3857=2),$D3857&amp;$C3857,IF($B3857=3,$D3857&amp;"学校",IF($B3857=6,_xlfn.TEXTBEFORE($D3857,"高専")&amp;$C3857,IF($B3857=8,$C3857&amp;"（"&amp;$D3857&amp;"）",IF($B3857=9,$D3857,""))))))</f>
        <v>岸和田高等学校</v>
      </c>
    </row>
    <row r="3858" spans="1:8">
      <c r="A3858" s="4">
        <v>2</v>
      </c>
      <c r="B3858" s="7">
        <v>1</v>
      </c>
      <c r="C3858" s="7" t="str">
        <f t="shared" si="120"/>
        <v>高等学校</v>
      </c>
      <c r="D3858" s="7" t="s">
        <v>4171</v>
      </c>
      <c r="E3858" s="8" t="s">
        <v>4172</v>
      </c>
      <c r="F3858" s="4" t="str">
        <f>IFERROR(IF(VALUE(LEFT($E3858,5))&gt;50000,"",_xlfn.XLOOKUP(IF(VALUE(LEFT($E3858,2))&gt;9,VALUE(LEFT($E3858,2)),"0"&amp;VALUE(LEFT($E3858,2))),Sheet1!$E:$E,Sheet1!$F:$F)),"")</f>
        <v>大阪府</v>
      </c>
      <c r="G3858" s="4" t="str">
        <f t="shared" si="121"/>
        <v>公立</v>
      </c>
      <c r="H3858" s="7" t="str">
        <f>IF($D3858="上記以外の高等学校等",_xlfn.XLOOKUP(IF(VALUE(LEFT($E3858,2))&gt;10,VALUE(LEFT($E3858,2)),"0"&amp;VALUE(LEFT($E3858,2))),Sheet1!$E:$E,Sheet1!$F:$F)&amp;"所在の"&amp;$D3858,IF(OR($B3858=1,$B3858=2),$D3858&amp;$C3858,IF($B3858=3,$D3858&amp;"学校",IF($B3858=6,_xlfn.TEXTBEFORE($D3858,"高専")&amp;$C3858,IF($B3858=8,$C3858&amp;"（"&amp;$D3858&amp;"）",IF($B3858=9,$D3858,""))))))</f>
        <v>佐野高等学校</v>
      </c>
    </row>
    <row r="3859" spans="1:8">
      <c r="A3859" s="4">
        <v>2</v>
      </c>
      <c r="B3859" s="7">
        <v>1</v>
      </c>
      <c r="C3859" s="7" t="str">
        <f t="shared" si="120"/>
        <v>高等学校</v>
      </c>
      <c r="D3859" s="7" t="s">
        <v>4169</v>
      </c>
      <c r="E3859" s="8" t="s">
        <v>4170</v>
      </c>
      <c r="F3859" s="4" t="str">
        <f>IFERROR(IF(VALUE(LEFT($E3859,5))&gt;50000,"",_xlfn.XLOOKUP(IF(VALUE(LEFT($E3859,2))&gt;9,VALUE(LEFT($E3859,2)),"0"&amp;VALUE(LEFT($E3859,2))),Sheet1!$E:$E,Sheet1!$F:$F)),"")</f>
        <v>大阪府</v>
      </c>
      <c r="G3859" s="4" t="str">
        <f t="shared" si="121"/>
        <v>公立</v>
      </c>
      <c r="H3859" s="7" t="str">
        <f>IF($D3859="上記以外の高等学校等",_xlfn.XLOOKUP(IF(VALUE(LEFT($E3859,2))&gt;10,VALUE(LEFT($E3859,2)),"0"&amp;VALUE(LEFT($E3859,2))),Sheet1!$E:$E,Sheet1!$F:$F)&amp;"所在の"&amp;$D3859,IF(OR($B3859=1,$B3859=2),$D3859&amp;$C3859,IF($B3859=3,$D3859&amp;"学校",IF($B3859=6,_xlfn.TEXTBEFORE($D3859,"高専")&amp;$C3859,IF($B3859=8,$C3859&amp;"（"&amp;$D3859&amp;"）",IF($B3859=9,$D3859,""))))))</f>
        <v>貝塚高等学校</v>
      </c>
    </row>
    <row r="3860" spans="1:8">
      <c r="A3860" s="4">
        <v>2</v>
      </c>
      <c r="B3860" s="7">
        <v>1</v>
      </c>
      <c r="C3860" s="7" t="str">
        <f t="shared" si="120"/>
        <v>高等学校</v>
      </c>
      <c r="D3860" s="7" t="s">
        <v>4167</v>
      </c>
      <c r="E3860" s="8" t="s">
        <v>4168</v>
      </c>
      <c r="F3860" s="4" t="str">
        <f>IFERROR(IF(VALUE(LEFT($E3860,5))&gt;50000,"",_xlfn.XLOOKUP(IF(VALUE(LEFT($E3860,2))&gt;9,VALUE(LEFT($E3860,2)),"0"&amp;VALUE(LEFT($E3860,2))),Sheet1!$E:$E,Sheet1!$F:$F)),"")</f>
        <v>大阪府</v>
      </c>
      <c r="G3860" s="4" t="str">
        <f t="shared" si="121"/>
        <v>公立</v>
      </c>
      <c r="H3860" s="7" t="str">
        <f>IF($D3860="上記以外の高等学校等",_xlfn.XLOOKUP(IF(VALUE(LEFT($E3860,2))&gt;10,VALUE(LEFT($E3860,2)),"0"&amp;VALUE(LEFT($E3860,2))),Sheet1!$E:$E,Sheet1!$F:$F)&amp;"所在の"&amp;$D3860,IF(OR($B3860=1,$B3860=2),$D3860&amp;$C3860,IF($B3860=3,$D3860&amp;"学校",IF($B3860=6,_xlfn.TEXTBEFORE($D3860,"高専")&amp;$C3860,IF($B3860=8,$C3860&amp;"（"&amp;$D3860&amp;"）",IF($B3860=9,$D3860,""))))))</f>
        <v>貝塚南高等学校</v>
      </c>
    </row>
    <row r="3861" spans="1:8">
      <c r="A3861" s="4">
        <v>2</v>
      </c>
      <c r="B3861" s="7">
        <v>1</v>
      </c>
      <c r="C3861" s="7" t="str">
        <f t="shared" si="120"/>
        <v>高等学校</v>
      </c>
      <c r="D3861" s="7" t="s">
        <v>4165</v>
      </c>
      <c r="E3861" s="8" t="s">
        <v>4166</v>
      </c>
      <c r="F3861" s="4" t="str">
        <f>IFERROR(IF(VALUE(LEFT($E3861,5))&gt;50000,"",_xlfn.XLOOKUP(IF(VALUE(LEFT($E3861,2))&gt;9,VALUE(LEFT($E3861,2)),"0"&amp;VALUE(LEFT($E3861,2))),Sheet1!$E:$E,Sheet1!$F:$F)),"")</f>
        <v>大阪府</v>
      </c>
      <c r="G3861" s="4" t="str">
        <f t="shared" si="121"/>
        <v>公立</v>
      </c>
      <c r="H3861" s="7" t="str">
        <f>IF($D3861="上記以外の高等学校等",_xlfn.XLOOKUP(IF(VALUE(LEFT($E3861,2))&gt;10,VALUE(LEFT($E3861,2)),"0"&amp;VALUE(LEFT($E3861,2))),Sheet1!$E:$E,Sheet1!$F:$F)&amp;"所在の"&amp;$D3861,IF(OR($B3861=1,$B3861=2),$D3861&amp;$C3861,IF($B3861=3,$D3861&amp;"学校",IF($B3861=6,_xlfn.TEXTBEFORE($D3861,"高専")&amp;$C3861,IF($B3861=8,$C3861&amp;"（"&amp;$D3861&amp;"）",IF($B3861=9,$D3861,""))))))</f>
        <v>園芸高等学校</v>
      </c>
    </row>
    <row r="3862" spans="1:8">
      <c r="A3862" s="4">
        <v>2</v>
      </c>
      <c r="B3862" s="7">
        <v>1</v>
      </c>
      <c r="C3862" s="7" t="str">
        <f t="shared" si="120"/>
        <v>高等学校</v>
      </c>
      <c r="D3862" s="7" t="s">
        <v>4163</v>
      </c>
      <c r="E3862" s="8" t="s">
        <v>4164</v>
      </c>
      <c r="F3862" s="4" t="str">
        <f>IFERROR(IF(VALUE(LEFT($E3862,5))&gt;50000,"",_xlfn.XLOOKUP(IF(VALUE(LEFT($E3862,2))&gt;9,VALUE(LEFT($E3862,2)),"0"&amp;VALUE(LEFT($E3862,2))),Sheet1!$E:$E,Sheet1!$F:$F)),"")</f>
        <v>大阪府</v>
      </c>
      <c r="G3862" s="4" t="str">
        <f t="shared" si="121"/>
        <v>公立</v>
      </c>
      <c r="H3862" s="7" t="str">
        <f>IF($D3862="上記以外の高等学校等",_xlfn.XLOOKUP(IF(VALUE(LEFT($E3862,2))&gt;10,VALUE(LEFT($E3862,2)),"0"&amp;VALUE(LEFT($E3862,2))),Sheet1!$E:$E,Sheet1!$F:$F)&amp;"所在の"&amp;$D3862,IF(OR($B3862=1,$B3862=2),$D3862&amp;$C3862,IF($B3862=3,$D3862&amp;"学校",IF($B3862=6,_xlfn.TEXTBEFORE($D3862,"高専")&amp;$C3862,IF($B3862=8,$C3862&amp;"（"&amp;$D3862&amp;"）",IF($B3862=9,$D3862,""))))))</f>
        <v>農芸高等学校</v>
      </c>
    </row>
    <row r="3863" spans="1:8">
      <c r="A3863" s="4">
        <v>2</v>
      </c>
      <c r="B3863" s="7">
        <v>1</v>
      </c>
      <c r="C3863" s="7" t="str">
        <f t="shared" si="120"/>
        <v>高等学校</v>
      </c>
      <c r="D3863" s="7" t="s">
        <v>4161</v>
      </c>
      <c r="E3863" s="8" t="s">
        <v>4162</v>
      </c>
      <c r="F3863" s="4" t="str">
        <f>IFERROR(IF(VALUE(LEFT($E3863,5))&gt;50000,"",_xlfn.XLOOKUP(IF(VALUE(LEFT($E3863,2))&gt;9,VALUE(LEFT($E3863,2)),"0"&amp;VALUE(LEFT($E3863,2))),Sheet1!$E:$E,Sheet1!$F:$F)),"")</f>
        <v>大阪府</v>
      </c>
      <c r="G3863" s="4" t="str">
        <f t="shared" si="121"/>
        <v>公立</v>
      </c>
      <c r="H3863" s="7" t="str">
        <f>IF($D3863="上記以外の高等学校等",_xlfn.XLOOKUP(IF(VALUE(LEFT($E3863,2))&gt;10,VALUE(LEFT($E3863,2)),"0"&amp;VALUE(LEFT($E3863,2))),Sheet1!$E:$E,Sheet1!$F:$F)&amp;"所在の"&amp;$D3863,IF(OR($B3863=1,$B3863=2),$D3863&amp;$C3863,IF($B3863=3,$D3863&amp;"学校",IF($B3863=6,_xlfn.TEXTBEFORE($D3863,"高専")&amp;$C3863,IF($B3863=8,$C3863&amp;"（"&amp;$D3863&amp;"）",IF($B3863=9,$D3863,""))))))</f>
        <v>桃谷高等学校</v>
      </c>
    </row>
    <row r="3864" spans="1:8">
      <c r="A3864" s="4">
        <v>2</v>
      </c>
      <c r="B3864" s="7">
        <v>1</v>
      </c>
      <c r="C3864" s="7" t="str">
        <f t="shared" si="120"/>
        <v>高等学校</v>
      </c>
      <c r="D3864" s="7" t="s">
        <v>4159</v>
      </c>
      <c r="E3864" s="8" t="s">
        <v>4160</v>
      </c>
      <c r="F3864" s="4" t="str">
        <f>IFERROR(IF(VALUE(LEFT($E3864,5))&gt;50000,"",_xlfn.XLOOKUP(IF(VALUE(LEFT($E3864,2))&gt;9,VALUE(LEFT($E3864,2)),"0"&amp;VALUE(LEFT($E3864,2))),Sheet1!$E:$E,Sheet1!$F:$F)),"")</f>
        <v>大阪府</v>
      </c>
      <c r="G3864" s="4" t="str">
        <f t="shared" si="121"/>
        <v>公立</v>
      </c>
      <c r="H3864" s="7" t="str">
        <f>IF($D3864="上記以外の高等学校等",_xlfn.XLOOKUP(IF(VALUE(LEFT($E3864,2))&gt;10,VALUE(LEFT($E3864,2)),"0"&amp;VALUE(LEFT($E3864,2))),Sheet1!$E:$E,Sheet1!$F:$F)&amp;"所在の"&amp;$D3864,IF(OR($B3864=1,$B3864=2),$D3864&amp;$C3864,IF($B3864=3,$D3864&amp;"学校",IF($B3864=6,_xlfn.TEXTBEFORE($D3864,"高専")&amp;$C3864,IF($B3864=8,$C3864&amp;"（"&amp;$D3864&amp;"）",IF($B3864=9,$D3864,""))))))</f>
        <v>刀根山高等学校</v>
      </c>
    </row>
    <row r="3865" spans="1:8">
      <c r="A3865" s="4">
        <v>2</v>
      </c>
      <c r="B3865" s="7">
        <v>1</v>
      </c>
      <c r="C3865" s="7" t="str">
        <f t="shared" si="120"/>
        <v>高等学校</v>
      </c>
      <c r="D3865" s="7" t="s">
        <v>4157</v>
      </c>
      <c r="E3865" s="8" t="s">
        <v>4158</v>
      </c>
      <c r="F3865" s="4" t="str">
        <f>IFERROR(IF(VALUE(LEFT($E3865,5))&gt;50000,"",_xlfn.XLOOKUP(IF(VALUE(LEFT($E3865,2))&gt;9,VALUE(LEFT($E3865,2)),"0"&amp;VALUE(LEFT($E3865,2))),Sheet1!$E:$E,Sheet1!$F:$F)),"")</f>
        <v>大阪府</v>
      </c>
      <c r="G3865" s="4" t="str">
        <f t="shared" si="121"/>
        <v>公立</v>
      </c>
      <c r="H3865" s="7" t="str">
        <f>IF($D3865="上記以外の高等学校等",_xlfn.XLOOKUP(IF(VALUE(LEFT($E3865,2))&gt;10,VALUE(LEFT($E3865,2)),"0"&amp;VALUE(LEFT($E3865,2))),Sheet1!$E:$E,Sheet1!$F:$F)&amp;"所在の"&amp;$D3865,IF(OR($B3865=1,$B3865=2),$D3865&amp;$C3865,IF($B3865=3,$D3865&amp;"学校",IF($B3865=6,_xlfn.TEXTBEFORE($D3865,"高専")&amp;$C3865,IF($B3865=8,$C3865&amp;"（"&amp;$D3865&amp;"）",IF($B3865=9,$D3865,""))))))</f>
        <v>高槻北高等学校</v>
      </c>
    </row>
    <row r="3866" spans="1:8">
      <c r="A3866" s="4">
        <v>2</v>
      </c>
      <c r="B3866" s="7">
        <v>1</v>
      </c>
      <c r="C3866" s="7" t="str">
        <f t="shared" si="120"/>
        <v>高等学校</v>
      </c>
      <c r="D3866" s="7" t="s">
        <v>4155</v>
      </c>
      <c r="E3866" s="8" t="s">
        <v>4156</v>
      </c>
      <c r="F3866" s="4" t="str">
        <f>IFERROR(IF(VALUE(LEFT($E3866,5))&gt;50000,"",_xlfn.XLOOKUP(IF(VALUE(LEFT($E3866,2))&gt;9,VALUE(LEFT($E3866,2)),"0"&amp;VALUE(LEFT($E3866,2))),Sheet1!$E:$E,Sheet1!$F:$F)),"")</f>
        <v>大阪府</v>
      </c>
      <c r="G3866" s="4" t="str">
        <f t="shared" si="121"/>
        <v>公立</v>
      </c>
      <c r="H3866" s="7" t="str">
        <f>IF($D3866="上記以外の高等学校等",_xlfn.XLOOKUP(IF(VALUE(LEFT($E3866,2))&gt;10,VALUE(LEFT($E3866,2)),"0"&amp;VALUE(LEFT($E3866,2))),Sheet1!$E:$E,Sheet1!$F:$F)&amp;"所在の"&amp;$D3866,IF(OR($B3866=1,$B3866=2),$D3866&amp;$C3866,IF($B3866=3,$D3866&amp;"学校",IF($B3866=6,_xlfn.TEXTBEFORE($D3866,"高専")&amp;$C3866,IF($B3866=8,$C3866&amp;"（"&amp;$D3866&amp;"）",IF($B3866=9,$D3866,""))))))</f>
        <v>門真西高等学校</v>
      </c>
    </row>
    <row r="3867" spans="1:8">
      <c r="A3867" s="4">
        <v>2</v>
      </c>
      <c r="B3867" s="7">
        <v>1</v>
      </c>
      <c r="C3867" s="7" t="str">
        <f t="shared" si="120"/>
        <v>高等学校</v>
      </c>
      <c r="D3867" s="7" t="s">
        <v>4153</v>
      </c>
      <c r="E3867" s="8" t="s">
        <v>4154</v>
      </c>
      <c r="F3867" s="4" t="str">
        <f>IFERROR(IF(VALUE(LEFT($E3867,5))&gt;50000,"",_xlfn.XLOOKUP(IF(VALUE(LEFT($E3867,2))&gt;9,VALUE(LEFT($E3867,2)),"0"&amp;VALUE(LEFT($E3867,2))),Sheet1!$E:$E,Sheet1!$F:$F)),"")</f>
        <v>大阪府</v>
      </c>
      <c r="G3867" s="4" t="str">
        <f t="shared" si="121"/>
        <v>公立</v>
      </c>
      <c r="H3867" s="7" t="str">
        <f>IF($D3867="上記以外の高等学校等",_xlfn.XLOOKUP(IF(VALUE(LEFT($E3867,2))&gt;10,VALUE(LEFT($E3867,2)),"0"&amp;VALUE(LEFT($E3867,2))),Sheet1!$E:$E,Sheet1!$F:$F)&amp;"所在の"&amp;$D3867,IF(OR($B3867=1,$B3867=2),$D3867&amp;$C3867,IF($B3867=3,$D3867&amp;"学校",IF($B3867=6,_xlfn.TEXTBEFORE($D3867,"高専")&amp;$C3867,IF($B3867=8,$C3867&amp;"（"&amp;$D3867&amp;"）",IF($B3867=9,$D3867,""))))))</f>
        <v>高石高等学校</v>
      </c>
    </row>
    <row r="3868" spans="1:8">
      <c r="A3868" s="4">
        <v>3</v>
      </c>
      <c r="B3868" s="7">
        <v>1</v>
      </c>
      <c r="C3868" s="7" t="str">
        <f t="shared" si="120"/>
        <v>高等学校</v>
      </c>
      <c r="D3868" s="7" t="s">
        <v>4151</v>
      </c>
      <c r="E3868" s="8" t="s">
        <v>4152</v>
      </c>
      <c r="F3868" s="4" t="str">
        <f>IFERROR(IF(VALUE(LEFT($E3868,5))&gt;50000,"",_xlfn.XLOOKUP(IF(VALUE(LEFT($E3868,2))&gt;9,VALUE(LEFT($E3868,2)),"0"&amp;VALUE(LEFT($E3868,2))),Sheet1!$E:$E,Sheet1!$F:$F)),"")</f>
        <v>大阪府</v>
      </c>
      <c r="G3868" s="4" t="str">
        <f t="shared" si="121"/>
        <v>公立</v>
      </c>
      <c r="H3868" s="7" t="str">
        <f>IF($D3868="上記以外の高等学校等",_xlfn.XLOOKUP(IF(VALUE(LEFT($E3868,2))&gt;10,VALUE(LEFT($E3868,2)),"0"&amp;VALUE(LEFT($E3868,2))),Sheet1!$E:$E,Sheet1!$F:$F)&amp;"所在の"&amp;$D3868,IF(OR($B3868=1,$B3868=2),$D3868&amp;$C3868,IF($B3868=3,$D3868&amp;"学校",IF($B3868=6,_xlfn.TEXTBEFORE($D3868,"高専")&amp;$C3868,IF($B3868=8,$C3868&amp;"（"&amp;$D3868&amp;"）",IF($B3868=9,$D3868,""))))))</f>
        <v>東大阪市立日新高等学校</v>
      </c>
    </row>
    <row r="3869" spans="1:8">
      <c r="A3869" s="4">
        <v>2</v>
      </c>
      <c r="B3869" s="7">
        <v>1</v>
      </c>
      <c r="C3869" s="7" t="str">
        <f t="shared" si="120"/>
        <v>高等学校</v>
      </c>
      <c r="D3869" s="7" t="s">
        <v>4149</v>
      </c>
      <c r="E3869" s="8" t="s">
        <v>4150</v>
      </c>
      <c r="F3869" s="4" t="str">
        <f>IFERROR(IF(VALUE(LEFT($E3869,5))&gt;50000,"",_xlfn.XLOOKUP(IF(VALUE(LEFT($E3869,2))&gt;9,VALUE(LEFT($E3869,2)),"0"&amp;VALUE(LEFT($E3869,2))),Sheet1!$E:$E,Sheet1!$F:$F)),"")</f>
        <v>大阪府</v>
      </c>
      <c r="G3869" s="4" t="str">
        <f t="shared" si="121"/>
        <v>公立</v>
      </c>
      <c r="H3869" s="7" t="str">
        <f>IF($D3869="上記以外の高等学校等",_xlfn.XLOOKUP(IF(VALUE(LEFT($E3869,2))&gt;10,VALUE(LEFT($E3869,2)),"0"&amp;VALUE(LEFT($E3869,2))),Sheet1!$E:$E,Sheet1!$F:$F)&amp;"所在の"&amp;$D3869,IF(OR($B3869=1,$B3869=2),$D3869&amp;$C3869,IF($B3869=3,$D3869&amp;"学校",IF($B3869=6,_xlfn.TEXTBEFORE($D3869,"高専")&amp;$C3869,IF($B3869=8,$C3869&amp;"（"&amp;$D3869&amp;"）",IF($B3869=9,$D3869,""))))))</f>
        <v>堺西高等学校</v>
      </c>
    </row>
    <row r="3870" spans="1:8">
      <c r="A3870" s="4">
        <v>3</v>
      </c>
      <c r="B3870" s="7">
        <v>1</v>
      </c>
      <c r="C3870" s="7" t="str">
        <f t="shared" si="120"/>
        <v>高等学校</v>
      </c>
      <c r="D3870" s="7" t="s">
        <v>4147</v>
      </c>
      <c r="E3870" s="8" t="s">
        <v>4148</v>
      </c>
      <c r="F3870" s="4" t="str">
        <f>IFERROR(IF(VALUE(LEFT($E3870,5))&gt;50000,"",_xlfn.XLOOKUP(IF(VALUE(LEFT($E3870,2))&gt;9,VALUE(LEFT($E3870,2)),"0"&amp;VALUE(LEFT($E3870,2))),Sheet1!$E:$E,Sheet1!$F:$F)),"")</f>
        <v>大阪府</v>
      </c>
      <c r="G3870" s="4" t="str">
        <f t="shared" si="121"/>
        <v>公立</v>
      </c>
      <c r="H3870" s="7" t="str">
        <f>IF($D3870="上記以外の高等学校等",_xlfn.XLOOKUP(IF(VALUE(LEFT($E3870,2))&gt;10,VALUE(LEFT($E3870,2)),"0"&amp;VALUE(LEFT($E3870,2))),Sheet1!$E:$E,Sheet1!$F:$F)&amp;"所在の"&amp;$D3870,IF(OR($B3870=1,$B3870=2),$D3870&amp;$C3870,IF($B3870=3,$D3870&amp;"学校",IF($B3870=6,_xlfn.TEXTBEFORE($D3870,"高専")&amp;$C3870,IF($B3870=8,$C3870&amp;"（"&amp;$D3870&amp;"）",IF($B3870=9,$D3870,""))))))</f>
        <v>岸和田市立産業高等学校</v>
      </c>
    </row>
    <row r="3871" spans="1:8">
      <c r="A3871" s="4">
        <v>2</v>
      </c>
      <c r="B3871" s="7">
        <v>1</v>
      </c>
      <c r="C3871" s="7" t="str">
        <f t="shared" si="120"/>
        <v>高等学校</v>
      </c>
      <c r="D3871" s="7" t="s">
        <v>4145</v>
      </c>
      <c r="E3871" s="8" t="s">
        <v>4146</v>
      </c>
      <c r="F3871" s="4" t="str">
        <f>IFERROR(IF(VALUE(LEFT($E3871,5))&gt;50000,"",_xlfn.XLOOKUP(IF(VALUE(LEFT($E3871,2))&gt;9,VALUE(LEFT($E3871,2)),"0"&amp;VALUE(LEFT($E3871,2))),Sheet1!$E:$E,Sheet1!$F:$F)),"")</f>
        <v>大阪府</v>
      </c>
      <c r="G3871" s="4" t="str">
        <f t="shared" si="121"/>
        <v>公立</v>
      </c>
      <c r="H3871" s="7" t="str">
        <f>IF($D3871="上記以外の高等学校等",_xlfn.XLOOKUP(IF(VALUE(LEFT($E3871,2))&gt;10,VALUE(LEFT($E3871,2)),"0"&amp;VALUE(LEFT($E3871,2))),Sheet1!$E:$E,Sheet1!$F:$F)&amp;"所在の"&amp;$D3871,IF(OR($B3871=1,$B3871=2),$D3871&amp;$C3871,IF($B3871=3,$D3871&amp;"学校",IF($B3871=6,_xlfn.TEXTBEFORE($D3871,"高専")&amp;$C3871,IF($B3871=8,$C3871&amp;"（"&amp;$D3871&amp;"）",IF($B3871=9,$D3871,""))))))</f>
        <v>桜宮高等学校</v>
      </c>
    </row>
    <row r="3872" spans="1:8">
      <c r="A3872" s="4">
        <v>2</v>
      </c>
      <c r="B3872" s="7">
        <v>1</v>
      </c>
      <c r="C3872" s="7" t="str">
        <f t="shared" si="120"/>
        <v>高等学校</v>
      </c>
      <c r="D3872" s="7" t="s">
        <v>2366</v>
      </c>
      <c r="E3872" s="8" t="s">
        <v>4144</v>
      </c>
      <c r="F3872" s="4" t="str">
        <f>IFERROR(IF(VALUE(LEFT($E3872,5))&gt;50000,"",_xlfn.XLOOKUP(IF(VALUE(LEFT($E3872,2))&gt;9,VALUE(LEFT($E3872,2)),"0"&amp;VALUE(LEFT($E3872,2))),Sheet1!$E:$E,Sheet1!$F:$F)),"")</f>
        <v>大阪府</v>
      </c>
      <c r="G3872" s="4" t="str">
        <f t="shared" si="121"/>
        <v>公立</v>
      </c>
      <c r="H3872" s="7" t="str">
        <f>IF($D3872="上記以外の高等学校等",_xlfn.XLOOKUP(IF(VALUE(LEFT($E3872,2))&gt;10,VALUE(LEFT($E3872,2)),"0"&amp;VALUE(LEFT($E3872,2))),Sheet1!$E:$E,Sheet1!$F:$F)&amp;"所在の"&amp;$D3872,IF(OR($B3872=1,$B3872=2),$D3872&amp;$C3872,IF($B3872=3,$D3872&amp;"学校",IF($B3872=6,_xlfn.TEXTBEFORE($D3872,"高専")&amp;$C3872,IF($B3872=8,$C3872&amp;"（"&amp;$D3872&amp;"）",IF($B3872=9,$D3872,""))))))</f>
        <v>東高等学校</v>
      </c>
    </row>
    <row r="3873" spans="1:8">
      <c r="A3873" s="4">
        <v>2</v>
      </c>
      <c r="B3873" s="7">
        <v>1</v>
      </c>
      <c r="C3873" s="7" t="str">
        <f t="shared" si="120"/>
        <v>高等学校</v>
      </c>
      <c r="D3873" s="7" t="s">
        <v>4142</v>
      </c>
      <c r="E3873" s="8" t="s">
        <v>4143</v>
      </c>
      <c r="F3873" s="4" t="str">
        <f>IFERROR(IF(VALUE(LEFT($E3873,5))&gt;50000,"",_xlfn.XLOOKUP(IF(VALUE(LEFT($E3873,2))&gt;9,VALUE(LEFT($E3873,2)),"0"&amp;VALUE(LEFT($E3873,2))),Sheet1!$E:$E,Sheet1!$F:$F)),"")</f>
        <v>大阪府</v>
      </c>
      <c r="G3873" s="4" t="str">
        <f t="shared" si="121"/>
        <v>公立</v>
      </c>
      <c r="H3873" s="7" t="str">
        <f>IF($D3873="上記以外の高等学校等",_xlfn.XLOOKUP(IF(VALUE(LEFT($E3873,2))&gt;10,VALUE(LEFT($E3873,2)),"0"&amp;VALUE(LEFT($E3873,2))),Sheet1!$E:$E,Sheet1!$F:$F)&amp;"所在の"&amp;$D3873,IF(OR($B3873=1,$B3873=2),$D3873&amp;$C3873,IF($B3873=3,$D3873&amp;"学校",IF($B3873=6,_xlfn.TEXTBEFORE($D3873,"高専")&amp;$C3873,IF($B3873=8,$C3873&amp;"（"&amp;$D3873&amp;"）",IF($B3873=9,$D3873,""))))))</f>
        <v>汎愛高等学校</v>
      </c>
    </row>
    <row r="3874" spans="1:8">
      <c r="A3874" s="4">
        <v>2</v>
      </c>
      <c r="B3874" s="7">
        <v>1</v>
      </c>
      <c r="C3874" s="7" t="str">
        <f t="shared" si="120"/>
        <v>高等学校</v>
      </c>
      <c r="D3874" s="7" t="s">
        <v>4140</v>
      </c>
      <c r="E3874" s="8" t="s">
        <v>4141</v>
      </c>
      <c r="F3874" s="4" t="str">
        <f>IFERROR(IF(VALUE(LEFT($E3874,5))&gt;50000,"",_xlfn.XLOOKUP(IF(VALUE(LEFT($E3874,2))&gt;9,VALUE(LEFT($E3874,2)),"0"&amp;VALUE(LEFT($E3874,2))),Sheet1!$E:$E,Sheet1!$F:$F)),"")</f>
        <v>大阪府</v>
      </c>
      <c r="G3874" s="4" t="str">
        <f t="shared" si="121"/>
        <v>公立</v>
      </c>
      <c r="H3874" s="7" t="str">
        <f>IF($D3874="上記以外の高等学校等",_xlfn.XLOOKUP(IF(VALUE(LEFT($E3874,2))&gt;10,VALUE(LEFT($E3874,2)),"0"&amp;VALUE(LEFT($E3874,2))),Sheet1!$E:$E,Sheet1!$F:$F)&amp;"所在の"&amp;$D3874,IF(OR($B3874=1,$B3874=2),$D3874&amp;$C3874,IF($B3874=3,$D3874&amp;"学校",IF($B3874=6,_xlfn.TEXTBEFORE($D3874,"高専")&amp;$C3874,IF($B3874=8,$C3874&amp;"（"&amp;$D3874&amp;"）",IF($B3874=9,$D3874,""))))))</f>
        <v>いちりつ高等学校</v>
      </c>
    </row>
    <row r="3875" spans="1:8">
      <c r="A3875" s="4">
        <v>2</v>
      </c>
      <c r="B3875" s="7">
        <v>1</v>
      </c>
      <c r="C3875" s="7" t="str">
        <f t="shared" si="120"/>
        <v>高等学校</v>
      </c>
      <c r="D3875" s="7" t="s">
        <v>4138</v>
      </c>
      <c r="E3875" s="8" t="s">
        <v>4139</v>
      </c>
      <c r="F3875" s="4" t="str">
        <f>IFERROR(IF(VALUE(LEFT($E3875,5))&gt;50000,"",_xlfn.XLOOKUP(IF(VALUE(LEFT($E3875,2))&gt;9,VALUE(LEFT($E3875,2)),"0"&amp;VALUE(LEFT($E3875,2))),Sheet1!$E:$E,Sheet1!$F:$F)),"")</f>
        <v>大阪府</v>
      </c>
      <c r="G3875" s="4" t="str">
        <f t="shared" si="121"/>
        <v>公立</v>
      </c>
      <c r="H3875" s="7" t="str">
        <f>IF($D3875="上記以外の高等学校等",_xlfn.XLOOKUP(IF(VALUE(LEFT($E3875,2))&gt;10,VALUE(LEFT($E3875,2)),"0"&amp;VALUE(LEFT($E3875,2))),Sheet1!$E:$E,Sheet1!$F:$F)&amp;"所在の"&amp;$D3875,IF(OR($B3875=1,$B3875=2),$D3875&amp;$C3875,IF($B3875=3,$D3875&amp;"学校",IF($B3875=6,_xlfn.TEXTBEFORE($D3875,"高専")&amp;$C3875,IF($B3875=8,$C3875&amp;"（"&amp;$D3875&amp;"）",IF($B3875=9,$D3875,""))))))</f>
        <v>淀商業高等学校</v>
      </c>
    </row>
    <row r="3876" spans="1:8">
      <c r="A3876" s="4">
        <v>2</v>
      </c>
      <c r="B3876" s="7">
        <v>1</v>
      </c>
      <c r="C3876" s="7" t="str">
        <f t="shared" si="120"/>
        <v>高等学校</v>
      </c>
      <c r="D3876" s="7" t="s">
        <v>4136</v>
      </c>
      <c r="E3876" s="8" t="s">
        <v>4137</v>
      </c>
      <c r="F3876" s="4" t="str">
        <f>IFERROR(IF(VALUE(LEFT($E3876,5))&gt;50000,"",_xlfn.XLOOKUP(IF(VALUE(LEFT($E3876,2))&gt;9,VALUE(LEFT($E3876,2)),"0"&amp;VALUE(LEFT($E3876,2))),Sheet1!$E:$E,Sheet1!$F:$F)),"")</f>
        <v>大阪府</v>
      </c>
      <c r="G3876" s="4" t="str">
        <f t="shared" si="121"/>
        <v>公立</v>
      </c>
      <c r="H3876" s="7" t="str">
        <f>IF($D3876="上記以外の高等学校等",_xlfn.XLOOKUP(IF(VALUE(LEFT($E3876,2))&gt;10,VALUE(LEFT($E3876,2)),"0"&amp;VALUE(LEFT($E3876,2))),Sheet1!$E:$E,Sheet1!$F:$F)&amp;"所在の"&amp;$D3876,IF(OR($B3876=1,$B3876=2),$D3876&amp;$C3876,IF($B3876=3,$D3876&amp;"学校",IF($B3876=6,_xlfn.TEXTBEFORE($D3876,"高専")&amp;$C3876,IF($B3876=8,$C3876&amp;"（"&amp;$D3876&amp;"）",IF($B3876=9,$D3876,""))))))</f>
        <v>鶴見商業高等学校</v>
      </c>
    </row>
    <row r="3877" spans="1:8">
      <c r="A3877" s="4">
        <v>2</v>
      </c>
      <c r="B3877" s="7">
        <v>1</v>
      </c>
      <c r="C3877" s="7" t="str">
        <f t="shared" si="120"/>
        <v>高等学校</v>
      </c>
      <c r="D3877" s="7" t="s">
        <v>4134</v>
      </c>
      <c r="E3877" s="8" t="s">
        <v>4135</v>
      </c>
      <c r="F3877" s="4" t="str">
        <f>IFERROR(IF(VALUE(LEFT($E3877,5))&gt;50000,"",_xlfn.XLOOKUP(IF(VALUE(LEFT($E3877,2))&gt;9,VALUE(LEFT($E3877,2)),"0"&amp;VALUE(LEFT($E3877,2))),Sheet1!$E:$E,Sheet1!$F:$F)),"")</f>
        <v>大阪府</v>
      </c>
      <c r="G3877" s="4" t="str">
        <f t="shared" si="121"/>
        <v>公立</v>
      </c>
      <c r="H3877" s="7" t="str">
        <f>IF($D3877="上記以外の高等学校等",_xlfn.XLOOKUP(IF(VALUE(LEFT($E3877,2))&gt;10,VALUE(LEFT($E3877,2)),"0"&amp;VALUE(LEFT($E3877,2))),Sheet1!$E:$E,Sheet1!$F:$F)&amp;"所在の"&amp;$D3877,IF(OR($B3877=1,$B3877=2),$D3877&amp;$C3877,IF($B3877=3,$D3877&amp;"学校",IF($B3877=6,_xlfn.TEXTBEFORE($D3877,"高専")&amp;$C3877,IF($B3877=8,$C3877&amp;"（"&amp;$D3877&amp;"）",IF($B3877=9,$D3877,""))))))</f>
        <v>住吉商業高等学校</v>
      </c>
    </row>
    <row r="3878" spans="1:8">
      <c r="A3878" s="4">
        <v>2</v>
      </c>
      <c r="B3878" s="7">
        <v>1</v>
      </c>
      <c r="C3878" s="7" t="str">
        <f t="shared" si="120"/>
        <v>高等学校</v>
      </c>
      <c r="D3878" s="7" t="s">
        <v>4132</v>
      </c>
      <c r="E3878" s="8" t="s">
        <v>4133</v>
      </c>
      <c r="F3878" s="4" t="str">
        <f>IFERROR(IF(VALUE(LEFT($E3878,5))&gt;50000,"",_xlfn.XLOOKUP(IF(VALUE(LEFT($E3878,2))&gt;9,VALUE(LEFT($E3878,2)),"0"&amp;VALUE(LEFT($E3878,2))),Sheet1!$E:$E,Sheet1!$F:$F)),"")</f>
        <v>大阪府</v>
      </c>
      <c r="G3878" s="4" t="str">
        <f t="shared" si="121"/>
        <v>公立</v>
      </c>
      <c r="H3878" s="7" t="str">
        <f>IF($D3878="上記以外の高等学校等",_xlfn.XLOOKUP(IF(VALUE(LEFT($E3878,2))&gt;10,VALUE(LEFT($E3878,2)),"0"&amp;VALUE(LEFT($E3878,2))),Sheet1!$E:$E,Sheet1!$F:$F)&amp;"所在の"&amp;$D3878,IF(OR($B3878=1,$B3878=2),$D3878&amp;$C3878,IF($B3878=3,$D3878&amp;"学校",IF($B3878=6,_xlfn.TEXTBEFORE($D3878,"高専")&amp;$C3878,IF($B3878=8,$C3878&amp;"（"&amp;$D3878&amp;"）",IF($B3878=9,$D3878,""))))))</f>
        <v>都島工業高等学校</v>
      </c>
    </row>
    <row r="3879" spans="1:8">
      <c r="A3879" s="4">
        <v>2</v>
      </c>
      <c r="B3879" s="7">
        <v>1</v>
      </c>
      <c r="C3879" s="7" t="str">
        <f t="shared" si="120"/>
        <v>高等学校</v>
      </c>
      <c r="D3879" s="7" t="s">
        <v>4130</v>
      </c>
      <c r="E3879" s="8" t="s">
        <v>4131</v>
      </c>
      <c r="F3879" s="4" t="str">
        <f>IFERROR(IF(VALUE(LEFT($E3879,5))&gt;50000,"",_xlfn.XLOOKUP(IF(VALUE(LEFT($E3879,2))&gt;9,VALUE(LEFT($E3879,2)),"0"&amp;VALUE(LEFT($E3879,2))),Sheet1!$E:$E,Sheet1!$F:$F)),"")</f>
        <v>大阪府</v>
      </c>
      <c r="G3879" s="4" t="str">
        <f t="shared" si="121"/>
        <v>公立</v>
      </c>
      <c r="H3879" s="7" t="str">
        <f>IF($D3879="上記以外の高等学校等",_xlfn.XLOOKUP(IF(VALUE(LEFT($E3879,2))&gt;10,VALUE(LEFT($E3879,2)),"0"&amp;VALUE(LEFT($E3879,2))),Sheet1!$E:$E,Sheet1!$F:$F)&amp;"所在の"&amp;$D3879,IF(OR($B3879=1,$B3879=2),$D3879&amp;$C3879,IF($B3879=3,$D3879&amp;"学校",IF($B3879=6,_xlfn.TEXTBEFORE($D3879,"高専")&amp;$C3879,IF($B3879=8,$C3879&amp;"（"&amp;$D3879&amp;"）",IF($B3879=9,$D3879,""))))))</f>
        <v>泉尾工業高等学校</v>
      </c>
    </row>
    <row r="3880" spans="1:8">
      <c r="A3880" s="4">
        <v>2</v>
      </c>
      <c r="B3880" s="7">
        <v>1</v>
      </c>
      <c r="C3880" s="7" t="str">
        <f t="shared" si="120"/>
        <v>高等学校</v>
      </c>
      <c r="D3880" s="7" t="s">
        <v>4128</v>
      </c>
      <c r="E3880" s="8" t="s">
        <v>4129</v>
      </c>
      <c r="F3880" s="4" t="str">
        <f>IFERROR(IF(VALUE(LEFT($E3880,5))&gt;50000,"",_xlfn.XLOOKUP(IF(VALUE(LEFT($E3880,2))&gt;9,VALUE(LEFT($E3880,2)),"0"&amp;VALUE(LEFT($E3880,2))),Sheet1!$E:$E,Sheet1!$F:$F)),"")</f>
        <v>大阪府</v>
      </c>
      <c r="G3880" s="4" t="str">
        <f t="shared" si="121"/>
        <v>公立</v>
      </c>
      <c r="H3880" s="7" t="str">
        <f>IF($D3880="上記以外の高等学校等",_xlfn.XLOOKUP(IF(VALUE(LEFT($E3880,2))&gt;10,VALUE(LEFT($E3880,2)),"0"&amp;VALUE(LEFT($E3880,2))),Sheet1!$E:$E,Sheet1!$F:$F)&amp;"所在の"&amp;$D3880,IF(OR($B3880=1,$B3880=2),$D3880&amp;$C3880,IF($B3880=3,$D3880&amp;"学校",IF($B3880=6,_xlfn.TEXTBEFORE($D3880,"高専")&amp;$C3880,IF($B3880=8,$C3880&amp;"（"&amp;$D3880&amp;"）",IF($B3880=9,$D3880,""))))))</f>
        <v>東淀工業高等学校</v>
      </c>
    </row>
    <row r="3881" spans="1:8">
      <c r="A3881" s="4">
        <v>2</v>
      </c>
      <c r="B3881" s="7">
        <v>1</v>
      </c>
      <c r="C3881" s="7" t="str">
        <f t="shared" si="120"/>
        <v>高等学校</v>
      </c>
      <c r="D3881" s="7" t="s">
        <v>4126</v>
      </c>
      <c r="E3881" s="8" t="s">
        <v>4127</v>
      </c>
      <c r="F3881" s="4" t="str">
        <f>IFERROR(IF(VALUE(LEFT($E3881,5))&gt;50000,"",_xlfn.XLOOKUP(IF(VALUE(LEFT($E3881,2))&gt;9,VALUE(LEFT($E3881,2)),"0"&amp;VALUE(LEFT($E3881,2))),Sheet1!$E:$E,Sheet1!$F:$F)),"")</f>
        <v>大阪府</v>
      </c>
      <c r="G3881" s="4" t="str">
        <f t="shared" si="121"/>
        <v>公立</v>
      </c>
      <c r="H3881" s="7" t="str">
        <f>IF($D3881="上記以外の高等学校等",_xlfn.XLOOKUP(IF(VALUE(LEFT($E3881,2))&gt;10,VALUE(LEFT($E3881,2)),"0"&amp;VALUE(LEFT($E3881,2))),Sheet1!$E:$E,Sheet1!$F:$F)&amp;"所在の"&amp;$D3881,IF(OR($B3881=1,$B3881=2),$D3881&amp;$C3881,IF($B3881=3,$D3881&amp;"学校",IF($B3881=6,_xlfn.TEXTBEFORE($D3881,"高専")&amp;$C3881,IF($B3881=8,$C3881&amp;"（"&amp;$D3881&amp;"）",IF($B3881=9,$D3881,""))))))</f>
        <v>生野工業高等学校</v>
      </c>
    </row>
    <row r="3882" spans="1:8">
      <c r="A3882" s="4">
        <v>2</v>
      </c>
      <c r="B3882" s="7">
        <v>1</v>
      </c>
      <c r="C3882" s="7" t="str">
        <f t="shared" si="120"/>
        <v>高等学校</v>
      </c>
      <c r="D3882" s="7" t="s">
        <v>4124</v>
      </c>
      <c r="E3882" s="8" t="s">
        <v>4125</v>
      </c>
      <c r="F3882" s="4" t="str">
        <f>IFERROR(IF(VALUE(LEFT($E3882,5))&gt;50000,"",_xlfn.XLOOKUP(IF(VALUE(LEFT($E3882,2))&gt;9,VALUE(LEFT($E3882,2)),"0"&amp;VALUE(LEFT($E3882,2))),Sheet1!$E:$E,Sheet1!$F:$F)),"")</f>
        <v>大阪府</v>
      </c>
      <c r="G3882" s="4" t="str">
        <f t="shared" si="121"/>
        <v>公立</v>
      </c>
      <c r="H3882" s="7" t="str">
        <f>IF($D3882="上記以外の高等学校等",_xlfn.XLOOKUP(IF(VALUE(LEFT($E3882,2))&gt;10,VALUE(LEFT($E3882,2)),"0"&amp;VALUE(LEFT($E3882,2))),Sheet1!$E:$E,Sheet1!$F:$F)&amp;"所在の"&amp;$D3882,IF(OR($B3882=1,$B3882=2),$D3882&amp;$C3882,IF($B3882=3,$D3882&amp;"学校",IF($B3882=6,_xlfn.TEXTBEFORE($D3882,"高専")&amp;$C3882,IF($B3882=8,$C3882&amp;"（"&amp;$D3882&amp;"）",IF($B3882=9,$D3882,""))))))</f>
        <v>工芸高等学校</v>
      </c>
    </row>
    <row r="3883" spans="1:8">
      <c r="A3883" s="4">
        <v>2</v>
      </c>
      <c r="B3883" s="7">
        <v>1</v>
      </c>
      <c r="C3883" s="7" t="str">
        <f t="shared" si="120"/>
        <v>高等学校</v>
      </c>
      <c r="D3883" s="7" t="s">
        <v>4122</v>
      </c>
      <c r="E3883" s="8" t="s">
        <v>4123</v>
      </c>
      <c r="F3883" s="4" t="str">
        <f>IFERROR(IF(VALUE(LEFT($E3883,5))&gt;50000,"",_xlfn.XLOOKUP(IF(VALUE(LEFT($E3883,2))&gt;9,VALUE(LEFT($E3883,2)),"0"&amp;VALUE(LEFT($E3883,2))),Sheet1!$E:$E,Sheet1!$F:$F)),"")</f>
        <v>大阪府</v>
      </c>
      <c r="G3883" s="4" t="str">
        <f t="shared" si="121"/>
        <v>公立</v>
      </c>
      <c r="H3883" s="7" t="str">
        <f>IF($D3883="上記以外の高等学校等",_xlfn.XLOOKUP(IF(VALUE(LEFT($E3883,2))&gt;10,VALUE(LEFT($E3883,2)),"0"&amp;VALUE(LEFT($E3883,2))),Sheet1!$E:$E,Sheet1!$F:$F)&amp;"所在の"&amp;$D3883,IF(OR($B3883=1,$B3883=2),$D3883&amp;$C3883,IF($B3883=3,$D3883&amp;"学校",IF($B3883=6,_xlfn.TEXTBEFORE($D3883,"高専")&amp;$C3883,IF($B3883=8,$C3883&amp;"（"&amp;$D3883&amp;"）",IF($B3883=9,$D3883,""))))))</f>
        <v>北千里高等学校</v>
      </c>
    </row>
    <row r="3884" spans="1:8">
      <c r="A3884" s="4">
        <v>2</v>
      </c>
      <c r="B3884" s="7">
        <v>1</v>
      </c>
      <c r="C3884" s="7" t="str">
        <f t="shared" si="120"/>
        <v>高等学校</v>
      </c>
      <c r="D3884" s="7" t="s">
        <v>4120</v>
      </c>
      <c r="E3884" s="8" t="s">
        <v>4121</v>
      </c>
      <c r="F3884" s="4" t="str">
        <f>IFERROR(IF(VALUE(LEFT($E3884,5))&gt;50000,"",_xlfn.XLOOKUP(IF(VALUE(LEFT($E3884,2))&gt;9,VALUE(LEFT($E3884,2)),"0"&amp;VALUE(LEFT($E3884,2))),Sheet1!$E:$E,Sheet1!$F:$F)),"")</f>
        <v>大阪府</v>
      </c>
      <c r="G3884" s="4" t="str">
        <f t="shared" si="121"/>
        <v>公立</v>
      </c>
      <c r="H3884" s="7" t="str">
        <f>IF($D3884="上記以外の高等学校等",_xlfn.XLOOKUP(IF(VALUE(LEFT($E3884,2))&gt;10,VALUE(LEFT($E3884,2)),"0"&amp;VALUE(LEFT($E3884,2))),Sheet1!$E:$E,Sheet1!$F:$F)&amp;"所在の"&amp;$D3884,IF(OR($B3884=1,$B3884=2),$D3884&amp;$C3884,IF($B3884=3,$D3884&amp;"学校",IF($B3884=6,_xlfn.TEXTBEFORE($D3884,"高専")&amp;$C3884,IF($B3884=8,$C3884&amp;"（"&amp;$D3884&amp;"）",IF($B3884=9,$D3884,""))))))</f>
        <v>布施北高等学校</v>
      </c>
    </row>
    <row r="3885" spans="1:8">
      <c r="A3885" s="4">
        <v>2</v>
      </c>
      <c r="B3885" s="7">
        <v>1</v>
      </c>
      <c r="C3885" s="7" t="str">
        <f t="shared" si="120"/>
        <v>高等学校</v>
      </c>
      <c r="D3885" s="7" t="s">
        <v>4118</v>
      </c>
      <c r="E3885" s="8" t="s">
        <v>4119</v>
      </c>
      <c r="F3885" s="4" t="str">
        <f>IFERROR(IF(VALUE(LEFT($E3885,5))&gt;50000,"",_xlfn.XLOOKUP(IF(VALUE(LEFT($E3885,2))&gt;9,VALUE(LEFT($E3885,2)),"0"&amp;VALUE(LEFT($E3885,2))),Sheet1!$E:$E,Sheet1!$F:$F)),"")</f>
        <v>大阪府</v>
      </c>
      <c r="G3885" s="4" t="str">
        <f t="shared" si="121"/>
        <v>公立</v>
      </c>
      <c r="H3885" s="7" t="str">
        <f>IF($D3885="上記以外の高等学校等",_xlfn.XLOOKUP(IF(VALUE(LEFT($E3885,2))&gt;10,VALUE(LEFT($E3885,2)),"0"&amp;VALUE(LEFT($E3885,2))),Sheet1!$E:$E,Sheet1!$F:$F)&amp;"所在の"&amp;$D3885,IF(OR($B3885=1,$B3885=2),$D3885&amp;$C3885,IF($B3885=3,$D3885&amp;"学校",IF($B3885=6,_xlfn.TEXTBEFORE($D3885,"高専")&amp;$C3885,IF($B3885=8,$C3885&amp;"（"&amp;$D3885&amp;"）",IF($B3885=9,$D3885,""))))))</f>
        <v>伯太高等学校</v>
      </c>
    </row>
    <row r="3886" spans="1:8">
      <c r="A3886" s="4">
        <v>2</v>
      </c>
      <c r="B3886" s="7">
        <v>1</v>
      </c>
      <c r="C3886" s="7" t="str">
        <f t="shared" si="120"/>
        <v>高等学校</v>
      </c>
      <c r="D3886" s="7" t="s">
        <v>4116</v>
      </c>
      <c r="E3886" s="8" t="s">
        <v>4117</v>
      </c>
      <c r="F3886" s="4" t="str">
        <f>IFERROR(IF(VALUE(LEFT($E3886,5))&gt;50000,"",_xlfn.XLOOKUP(IF(VALUE(LEFT($E3886,2))&gt;9,VALUE(LEFT($E3886,2)),"0"&amp;VALUE(LEFT($E3886,2))),Sheet1!$E:$E,Sheet1!$F:$F)),"")</f>
        <v>大阪府</v>
      </c>
      <c r="G3886" s="4" t="str">
        <f t="shared" si="121"/>
        <v>公立</v>
      </c>
      <c r="H3886" s="7" t="str">
        <f>IF($D3886="上記以外の高等学校等",_xlfn.XLOOKUP(IF(VALUE(LEFT($E3886,2))&gt;10,VALUE(LEFT($E3886,2)),"0"&amp;VALUE(LEFT($E3886,2))),Sheet1!$E:$E,Sheet1!$F:$F)&amp;"所在の"&amp;$D3886,IF(OR($B3886=1,$B3886=2),$D3886&amp;$C3886,IF($B3886=3,$D3886&amp;"学校",IF($B3886=6,_xlfn.TEXTBEFORE($D3886,"高専")&amp;$C3886,IF($B3886=8,$C3886&amp;"（"&amp;$D3886&amp;"）",IF($B3886=9,$D3886,""))))))</f>
        <v>久米田高等学校</v>
      </c>
    </row>
    <row r="3887" spans="1:8">
      <c r="A3887" s="4">
        <v>2</v>
      </c>
      <c r="B3887" s="7">
        <v>1</v>
      </c>
      <c r="C3887" s="7" t="str">
        <f t="shared" si="120"/>
        <v>高等学校</v>
      </c>
      <c r="D3887" s="7" t="s">
        <v>4114</v>
      </c>
      <c r="E3887" s="8" t="s">
        <v>4115</v>
      </c>
      <c r="F3887" s="4" t="str">
        <f>IFERROR(IF(VALUE(LEFT($E3887,5))&gt;50000,"",_xlfn.XLOOKUP(IF(VALUE(LEFT($E3887,2))&gt;9,VALUE(LEFT($E3887,2)),"0"&amp;VALUE(LEFT($E3887,2))),Sheet1!$E:$E,Sheet1!$F:$F)),"")</f>
        <v>大阪府</v>
      </c>
      <c r="G3887" s="4" t="str">
        <f t="shared" si="121"/>
        <v>公立</v>
      </c>
      <c r="H3887" s="7" t="str">
        <f>IF($D3887="上記以外の高等学校等",_xlfn.XLOOKUP(IF(VALUE(LEFT($E3887,2))&gt;10,VALUE(LEFT($E3887,2)),"0"&amp;VALUE(LEFT($E3887,2))),Sheet1!$E:$E,Sheet1!$F:$F)&amp;"所在の"&amp;$D3887,IF(OR($B3887=1,$B3887=2),$D3887&amp;$C3887,IF($B3887=3,$D3887&amp;"学校",IF($B3887=6,_xlfn.TEXTBEFORE($D3887,"高専")&amp;$C3887,IF($B3887=8,$C3887&amp;"（"&amp;$D3887&amp;"）",IF($B3887=9,$D3887,""))))))</f>
        <v>岬高等学校</v>
      </c>
    </row>
    <row r="3888" spans="1:8">
      <c r="A3888" s="4">
        <v>2</v>
      </c>
      <c r="B3888" s="7">
        <v>1</v>
      </c>
      <c r="C3888" s="7" t="str">
        <f t="shared" si="120"/>
        <v>高等学校</v>
      </c>
      <c r="D3888" s="7" t="s">
        <v>4112</v>
      </c>
      <c r="E3888" s="8" t="s">
        <v>4113</v>
      </c>
      <c r="F3888" s="4" t="str">
        <f>IFERROR(IF(VALUE(LEFT($E3888,5))&gt;50000,"",_xlfn.XLOOKUP(IF(VALUE(LEFT($E3888,2))&gt;9,VALUE(LEFT($E3888,2)),"0"&amp;VALUE(LEFT($E3888,2))),Sheet1!$E:$E,Sheet1!$F:$F)),"")</f>
        <v>大阪府</v>
      </c>
      <c r="G3888" s="4" t="str">
        <f t="shared" si="121"/>
        <v>公立</v>
      </c>
      <c r="H3888" s="7" t="str">
        <f>IF($D3888="上記以外の高等学校等",_xlfn.XLOOKUP(IF(VALUE(LEFT($E3888,2))&gt;10,VALUE(LEFT($E3888,2)),"0"&amp;VALUE(LEFT($E3888,2))),Sheet1!$E:$E,Sheet1!$F:$F)&amp;"所在の"&amp;$D3888,IF(OR($B3888=1,$B3888=2),$D3888&amp;$C3888,IF($B3888=3,$D3888&amp;"学校",IF($B3888=6,_xlfn.TEXTBEFORE($D3888,"高専")&amp;$C3888,IF($B3888=8,$C3888&amp;"（"&amp;$D3888&amp;"）",IF($B3888=9,$D3888,""))))))</f>
        <v>狭山高等学校</v>
      </c>
    </row>
    <row r="3889" spans="1:8">
      <c r="A3889" s="4">
        <v>2</v>
      </c>
      <c r="B3889" s="7">
        <v>1</v>
      </c>
      <c r="C3889" s="7" t="str">
        <f t="shared" si="120"/>
        <v>高等学校</v>
      </c>
      <c r="D3889" s="7" t="s">
        <v>4110</v>
      </c>
      <c r="E3889" s="8" t="s">
        <v>4111</v>
      </c>
      <c r="F3889" s="4" t="str">
        <f>IFERROR(IF(VALUE(LEFT($E3889,5))&gt;50000,"",_xlfn.XLOOKUP(IF(VALUE(LEFT($E3889,2))&gt;9,VALUE(LEFT($E3889,2)),"0"&amp;VALUE(LEFT($E3889,2))),Sheet1!$E:$E,Sheet1!$F:$F)),"")</f>
        <v>大阪府</v>
      </c>
      <c r="G3889" s="4" t="str">
        <f t="shared" si="121"/>
        <v>公立</v>
      </c>
      <c r="H3889" s="7" t="str">
        <f>IF($D3889="上記以外の高等学校等",_xlfn.XLOOKUP(IF(VALUE(LEFT($E3889,2))&gt;10,VALUE(LEFT($E3889,2)),"0"&amp;VALUE(LEFT($E3889,2))),Sheet1!$E:$E,Sheet1!$F:$F)&amp;"所在の"&amp;$D3889,IF(OR($B3889=1,$B3889=2),$D3889&amp;$C3889,IF($B3889=3,$D3889&amp;"学校",IF($B3889=6,_xlfn.TEXTBEFORE($D3889,"高専")&amp;$C3889,IF($B3889=8,$C3889&amp;"（"&amp;$D3889&amp;"）",IF($B3889=9,$D3889,""))))))</f>
        <v>金剛高等学校</v>
      </c>
    </row>
    <row r="3890" spans="1:8">
      <c r="A3890" s="4">
        <v>2</v>
      </c>
      <c r="B3890" s="7">
        <v>1</v>
      </c>
      <c r="C3890" s="7" t="str">
        <f t="shared" si="120"/>
        <v>高等学校</v>
      </c>
      <c r="D3890" s="7" t="s">
        <v>4108</v>
      </c>
      <c r="E3890" s="8" t="s">
        <v>4109</v>
      </c>
      <c r="F3890" s="4" t="str">
        <f>IFERROR(IF(VALUE(LEFT($E3890,5))&gt;50000,"",_xlfn.XLOOKUP(IF(VALUE(LEFT($E3890,2))&gt;9,VALUE(LEFT($E3890,2)),"0"&amp;VALUE(LEFT($E3890,2))),Sheet1!$E:$E,Sheet1!$F:$F)),"")</f>
        <v>大阪府</v>
      </c>
      <c r="G3890" s="4" t="str">
        <f t="shared" si="121"/>
        <v>公立</v>
      </c>
      <c r="H3890" s="7" t="str">
        <f>IF($D3890="上記以外の高等学校等",_xlfn.XLOOKUP(IF(VALUE(LEFT($E3890,2))&gt;10,VALUE(LEFT($E3890,2)),"0"&amp;VALUE(LEFT($E3890,2))),Sheet1!$E:$E,Sheet1!$F:$F)&amp;"所在の"&amp;$D3890,IF(OR($B3890=1,$B3890=2),$D3890&amp;$C3890,IF($B3890=3,$D3890&amp;"学校",IF($B3890=6,_xlfn.TEXTBEFORE($D3890,"高専")&amp;$C3890,IF($B3890=8,$C3890&amp;"（"&amp;$D3890&amp;"）",IF($B3890=9,$D3890,""))))))</f>
        <v>芥川高等学校</v>
      </c>
    </row>
    <row r="3891" spans="1:8">
      <c r="A3891" s="4">
        <v>2</v>
      </c>
      <c r="B3891" s="7">
        <v>1</v>
      </c>
      <c r="C3891" s="7" t="str">
        <f t="shared" si="120"/>
        <v>高等学校</v>
      </c>
      <c r="D3891" s="7" t="s">
        <v>4106</v>
      </c>
      <c r="E3891" s="8" t="s">
        <v>4107</v>
      </c>
      <c r="F3891" s="4" t="str">
        <f>IFERROR(IF(VALUE(LEFT($E3891,5))&gt;50000,"",_xlfn.XLOOKUP(IF(VALUE(LEFT($E3891,2))&gt;9,VALUE(LEFT($E3891,2)),"0"&amp;VALUE(LEFT($E3891,2))),Sheet1!$E:$E,Sheet1!$F:$F)),"")</f>
        <v>大阪府</v>
      </c>
      <c r="G3891" s="4" t="str">
        <f t="shared" si="121"/>
        <v>公立</v>
      </c>
      <c r="H3891" s="7" t="str">
        <f>IF($D3891="上記以外の高等学校等",_xlfn.XLOOKUP(IF(VALUE(LEFT($E3891,2))&gt;10,VALUE(LEFT($E3891,2)),"0"&amp;VALUE(LEFT($E3891,2))),Sheet1!$E:$E,Sheet1!$F:$F)&amp;"所在の"&amp;$D3891,IF(OR($B3891=1,$B3891=2),$D3891&amp;$C3891,IF($B3891=3,$D3891&amp;"学校",IF($B3891=6,_xlfn.TEXTBEFORE($D3891,"高専")&amp;$C3891,IF($B3891=8,$C3891&amp;"（"&amp;$D3891&amp;"）",IF($B3891=9,$D3891,""))))))</f>
        <v>西寝屋川高等学校</v>
      </c>
    </row>
    <row r="3892" spans="1:8">
      <c r="A3892" s="4">
        <v>2</v>
      </c>
      <c r="B3892" s="7">
        <v>1</v>
      </c>
      <c r="C3892" s="7" t="str">
        <f t="shared" si="120"/>
        <v>高等学校</v>
      </c>
      <c r="D3892" s="7" t="s">
        <v>4104</v>
      </c>
      <c r="E3892" s="8" t="s">
        <v>4105</v>
      </c>
      <c r="F3892" s="4" t="str">
        <f>IFERROR(IF(VALUE(LEFT($E3892,5))&gt;50000,"",_xlfn.XLOOKUP(IF(VALUE(LEFT($E3892,2))&gt;9,VALUE(LEFT($E3892,2)),"0"&amp;VALUE(LEFT($E3892,2))),Sheet1!$E:$E,Sheet1!$F:$F)),"")</f>
        <v>大阪府</v>
      </c>
      <c r="G3892" s="4" t="str">
        <f t="shared" si="121"/>
        <v>公立</v>
      </c>
      <c r="H3892" s="7" t="str">
        <f>IF($D3892="上記以外の高等学校等",_xlfn.XLOOKUP(IF(VALUE(LEFT($E3892,2))&gt;10,VALUE(LEFT($E3892,2)),"0"&amp;VALUE(LEFT($E3892,2))),Sheet1!$E:$E,Sheet1!$F:$F)&amp;"所在の"&amp;$D3892,IF(OR($B3892=1,$B3892=2),$D3892&amp;$C3892,IF($B3892=3,$D3892&amp;"学校",IF($B3892=6,_xlfn.TEXTBEFORE($D3892,"高専")&amp;$C3892,IF($B3892=8,$C3892&amp;"（"&amp;$D3892&amp;"）",IF($B3892=9,$D3892,""))))))</f>
        <v>香里丘高等学校</v>
      </c>
    </row>
    <row r="3893" spans="1:8">
      <c r="A3893" s="4">
        <v>2</v>
      </c>
      <c r="B3893" s="7">
        <v>1</v>
      </c>
      <c r="C3893" s="7" t="str">
        <f t="shared" si="120"/>
        <v>高等学校</v>
      </c>
      <c r="D3893" s="7" t="s">
        <v>4102</v>
      </c>
      <c r="E3893" s="8" t="s">
        <v>4103</v>
      </c>
      <c r="F3893" s="4" t="str">
        <f>IFERROR(IF(VALUE(LEFT($E3893,5))&gt;50000,"",_xlfn.XLOOKUP(IF(VALUE(LEFT($E3893,2))&gt;9,VALUE(LEFT($E3893,2)),"0"&amp;VALUE(LEFT($E3893,2))),Sheet1!$E:$E,Sheet1!$F:$F)),"")</f>
        <v>大阪府</v>
      </c>
      <c r="G3893" s="4" t="str">
        <f t="shared" si="121"/>
        <v>公立</v>
      </c>
      <c r="H3893" s="7" t="str">
        <f>IF($D3893="上記以外の高等学校等",_xlfn.XLOOKUP(IF(VALUE(LEFT($E3893,2))&gt;10,VALUE(LEFT($E3893,2)),"0"&amp;VALUE(LEFT($E3893,2))),Sheet1!$E:$E,Sheet1!$F:$F)&amp;"所在の"&amp;$D3893,IF(OR($B3893=1,$B3893=2),$D3893&amp;$C3893,IF($B3893=3,$D3893&amp;"学校",IF($B3893=6,_xlfn.TEXTBEFORE($D3893,"高専")&amp;$C3893,IF($B3893=8,$C3893&amp;"（"&amp;$D3893&amp;"）",IF($B3893=9,$D3893,""))))))</f>
        <v>阿武野高等学校</v>
      </c>
    </row>
    <row r="3894" spans="1:8">
      <c r="A3894" s="4">
        <v>2</v>
      </c>
      <c r="B3894" s="7">
        <v>1</v>
      </c>
      <c r="C3894" s="7" t="str">
        <f t="shared" si="120"/>
        <v>高等学校</v>
      </c>
      <c r="D3894" s="7" t="s">
        <v>4100</v>
      </c>
      <c r="E3894" s="8" t="s">
        <v>4101</v>
      </c>
      <c r="F3894" s="4" t="str">
        <f>IFERROR(IF(VALUE(LEFT($E3894,5))&gt;50000,"",_xlfn.XLOOKUP(IF(VALUE(LEFT($E3894,2))&gt;9,VALUE(LEFT($E3894,2)),"0"&amp;VALUE(LEFT($E3894,2))),Sheet1!$E:$E,Sheet1!$F:$F)),"")</f>
        <v>大阪府</v>
      </c>
      <c r="G3894" s="4" t="str">
        <f t="shared" si="121"/>
        <v>公立</v>
      </c>
      <c r="H3894" s="7" t="str">
        <f>IF($D3894="上記以外の高等学校等",_xlfn.XLOOKUP(IF(VALUE(LEFT($E3894,2))&gt;10,VALUE(LEFT($E3894,2)),"0"&amp;VALUE(LEFT($E3894,2))),Sheet1!$E:$E,Sheet1!$F:$F)&amp;"所在の"&amp;$D3894,IF(OR($B3894=1,$B3894=2),$D3894&amp;$C3894,IF($B3894=3,$D3894&amp;"学校",IF($B3894=6,_xlfn.TEXTBEFORE($D3894,"高専")&amp;$C3894,IF($B3894=8,$C3894&amp;"（"&amp;$D3894&amp;"）",IF($B3894=9,$D3894,""))))))</f>
        <v>守口東高等学校</v>
      </c>
    </row>
    <row r="3895" spans="1:8">
      <c r="A3895" s="4">
        <v>2</v>
      </c>
      <c r="B3895" s="7">
        <v>1</v>
      </c>
      <c r="C3895" s="7" t="str">
        <f t="shared" si="120"/>
        <v>高等学校</v>
      </c>
      <c r="D3895" s="7" t="s">
        <v>4098</v>
      </c>
      <c r="E3895" s="8" t="s">
        <v>4099</v>
      </c>
      <c r="F3895" s="4" t="str">
        <f>IFERROR(IF(VALUE(LEFT($E3895,5))&gt;50000,"",_xlfn.XLOOKUP(IF(VALUE(LEFT($E3895,2))&gt;9,VALUE(LEFT($E3895,2)),"0"&amp;VALUE(LEFT($E3895,2))),Sheet1!$E:$E,Sheet1!$F:$F)),"")</f>
        <v>大阪府</v>
      </c>
      <c r="G3895" s="4" t="str">
        <f t="shared" si="121"/>
        <v>公立</v>
      </c>
      <c r="H3895" s="7" t="str">
        <f>IF($D3895="上記以外の高等学校等",_xlfn.XLOOKUP(IF(VALUE(LEFT($E3895,2))&gt;10,VALUE(LEFT($E3895,2)),"0"&amp;VALUE(LEFT($E3895,2))),Sheet1!$E:$E,Sheet1!$F:$F)&amp;"所在の"&amp;$D3895,IF(OR($B3895=1,$B3895=2),$D3895&amp;$C3895,IF($B3895=3,$D3895&amp;"学校",IF($B3895=6,_xlfn.TEXTBEFORE($D3895,"高専")&amp;$C3895,IF($B3895=8,$C3895&amp;"（"&amp;$D3895&amp;"）",IF($B3895=9,$D3895,""))))))</f>
        <v>八尾北高等学校</v>
      </c>
    </row>
    <row r="3896" spans="1:8">
      <c r="A3896" s="4">
        <v>2</v>
      </c>
      <c r="B3896" s="7">
        <v>1</v>
      </c>
      <c r="C3896" s="7" t="str">
        <f t="shared" si="120"/>
        <v>高等学校</v>
      </c>
      <c r="D3896" s="7" t="s">
        <v>4096</v>
      </c>
      <c r="E3896" s="8" t="s">
        <v>4097</v>
      </c>
      <c r="F3896" s="4" t="str">
        <f>IFERROR(IF(VALUE(LEFT($E3896,5))&gt;50000,"",_xlfn.XLOOKUP(IF(VALUE(LEFT($E3896,2))&gt;9,VALUE(LEFT($E3896,2)),"0"&amp;VALUE(LEFT($E3896,2))),Sheet1!$E:$E,Sheet1!$F:$F)),"")</f>
        <v>大阪府</v>
      </c>
      <c r="G3896" s="4" t="str">
        <f t="shared" si="121"/>
        <v>公立</v>
      </c>
      <c r="H3896" s="7" t="str">
        <f>IF($D3896="上記以外の高等学校等",_xlfn.XLOOKUP(IF(VALUE(LEFT($E3896,2))&gt;10,VALUE(LEFT($E3896,2)),"0"&amp;VALUE(LEFT($E3896,2))),Sheet1!$E:$E,Sheet1!$F:$F)&amp;"所在の"&amp;$D3896,IF(OR($B3896=1,$B3896=2),$D3896&amp;$C3896,IF($B3896=3,$D3896&amp;"学校",IF($B3896=6,_xlfn.TEXTBEFORE($D3896,"高専")&amp;$C3896,IF($B3896=8,$C3896&amp;"（"&amp;$D3896&amp;"）",IF($B3896=9,$D3896,""))))))</f>
        <v>大塚高等学校</v>
      </c>
    </row>
    <row r="3897" spans="1:8">
      <c r="A3897" s="4">
        <v>2</v>
      </c>
      <c r="B3897" s="7">
        <v>1</v>
      </c>
      <c r="C3897" s="7" t="str">
        <f t="shared" si="120"/>
        <v>高等学校</v>
      </c>
      <c r="D3897" s="7" t="s">
        <v>4094</v>
      </c>
      <c r="E3897" s="8" t="s">
        <v>4095</v>
      </c>
      <c r="F3897" s="4" t="str">
        <f>IFERROR(IF(VALUE(LEFT($E3897,5))&gt;50000,"",_xlfn.XLOOKUP(IF(VALUE(LEFT($E3897,2))&gt;9,VALUE(LEFT($E3897,2)),"0"&amp;VALUE(LEFT($E3897,2))),Sheet1!$E:$E,Sheet1!$F:$F)),"")</f>
        <v>大阪府</v>
      </c>
      <c r="G3897" s="4" t="str">
        <f t="shared" si="121"/>
        <v>公立</v>
      </c>
      <c r="H3897" s="7" t="str">
        <f>IF($D3897="上記以外の高等学校等",_xlfn.XLOOKUP(IF(VALUE(LEFT($E3897,2))&gt;10,VALUE(LEFT($E3897,2)),"0"&amp;VALUE(LEFT($E3897,2))),Sheet1!$E:$E,Sheet1!$F:$F)&amp;"所在の"&amp;$D3897,IF(OR($B3897=1,$B3897=2),$D3897&amp;$C3897,IF($B3897=3,$D3897&amp;"学校",IF($B3897=6,_xlfn.TEXTBEFORE($D3897,"高専")&amp;$C3897,IF($B3897=8,$C3897&amp;"（"&amp;$D3897&amp;"）",IF($B3897=9,$D3897,""))))))</f>
        <v>福泉高等学校</v>
      </c>
    </row>
    <row r="3898" spans="1:8">
      <c r="A3898" s="4">
        <v>2</v>
      </c>
      <c r="B3898" s="7">
        <v>1</v>
      </c>
      <c r="C3898" s="7" t="str">
        <f t="shared" si="120"/>
        <v>高等学校</v>
      </c>
      <c r="D3898" s="7" t="s">
        <v>4092</v>
      </c>
      <c r="E3898" s="8" t="s">
        <v>4093</v>
      </c>
      <c r="F3898" s="4" t="str">
        <f>IFERROR(IF(VALUE(LEFT($E3898,5))&gt;50000,"",_xlfn.XLOOKUP(IF(VALUE(LEFT($E3898,2))&gt;9,VALUE(LEFT($E3898,2)),"0"&amp;VALUE(LEFT($E3898,2))),Sheet1!$E:$E,Sheet1!$F:$F)),"")</f>
        <v>大阪府</v>
      </c>
      <c r="G3898" s="4" t="str">
        <f t="shared" si="121"/>
        <v>公立</v>
      </c>
      <c r="H3898" s="7" t="str">
        <f>IF($D3898="上記以外の高等学校等",_xlfn.XLOOKUP(IF(VALUE(LEFT($E3898,2))&gt;10,VALUE(LEFT($E3898,2)),"0"&amp;VALUE(LEFT($E3898,2))),Sheet1!$E:$E,Sheet1!$F:$F)&amp;"所在の"&amp;$D3898,IF(OR($B3898=1,$B3898=2),$D3898&amp;$C3898,IF($B3898=3,$D3898&amp;"学校",IF($B3898=6,_xlfn.TEXTBEFORE($D3898,"高専")&amp;$C3898,IF($B3898=8,$C3898&amp;"（"&amp;$D3898&amp;"）",IF($B3898=9,$D3898,""))))))</f>
        <v>信太高等学校</v>
      </c>
    </row>
    <row r="3899" spans="1:8">
      <c r="A3899" s="4">
        <v>2</v>
      </c>
      <c r="B3899" s="7">
        <v>1</v>
      </c>
      <c r="C3899" s="7" t="str">
        <f t="shared" si="120"/>
        <v>高等学校</v>
      </c>
      <c r="D3899" s="7" t="s">
        <v>4090</v>
      </c>
      <c r="E3899" s="8" t="s">
        <v>4091</v>
      </c>
      <c r="F3899" s="4" t="str">
        <f>IFERROR(IF(VALUE(LEFT($E3899,5))&gt;50000,"",_xlfn.XLOOKUP(IF(VALUE(LEFT($E3899,2))&gt;9,VALUE(LEFT($E3899,2)),"0"&amp;VALUE(LEFT($E3899,2))),Sheet1!$E:$E,Sheet1!$F:$F)),"")</f>
        <v>大阪府</v>
      </c>
      <c r="G3899" s="4" t="str">
        <f t="shared" si="121"/>
        <v>公立</v>
      </c>
      <c r="H3899" s="7" t="str">
        <f>IF($D3899="上記以外の高等学校等",_xlfn.XLOOKUP(IF(VALUE(LEFT($E3899,2))&gt;10,VALUE(LEFT($E3899,2)),"0"&amp;VALUE(LEFT($E3899,2))),Sheet1!$E:$E,Sheet1!$F:$F)&amp;"所在の"&amp;$D3899,IF(OR($B3899=1,$B3899=2),$D3899&amp;$C3899,IF($B3899=3,$D3899&amp;"学校",IF($B3899=6,_xlfn.TEXTBEFORE($D3899,"高専")&amp;$C3899,IF($B3899=8,$C3899&amp;"（"&amp;$D3899&amp;"）",IF($B3899=9,$D3899,""))))))</f>
        <v>福井高等学校</v>
      </c>
    </row>
    <row r="3900" spans="1:8">
      <c r="A3900" s="4">
        <v>2</v>
      </c>
      <c r="B3900" s="7">
        <v>1</v>
      </c>
      <c r="C3900" s="7" t="str">
        <f t="shared" si="120"/>
        <v>高等学校</v>
      </c>
      <c r="D3900" s="7" t="s">
        <v>1695</v>
      </c>
      <c r="E3900" s="8" t="s">
        <v>4089</v>
      </c>
      <c r="F3900" s="4" t="str">
        <f>IFERROR(IF(VALUE(LEFT($E3900,5))&gt;50000,"",_xlfn.XLOOKUP(IF(VALUE(LEFT($E3900,2))&gt;9,VALUE(LEFT($E3900,2)),"0"&amp;VALUE(LEFT($E3900,2))),Sheet1!$E:$E,Sheet1!$F:$F)),"")</f>
        <v>大阪府</v>
      </c>
      <c r="G3900" s="4" t="str">
        <f t="shared" si="121"/>
        <v>公立</v>
      </c>
      <c r="H3900" s="7" t="str">
        <f>IF($D3900="上記以外の高等学校等",_xlfn.XLOOKUP(IF(VALUE(LEFT($E3900,2))&gt;10,VALUE(LEFT($E3900,2)),"0"&amp;VALUE(LEFT($E3900,2))),Sheet1!$E:$E,Sheet1!$F:$F)&amp;"所在の"&amp;$D3900,IF(OR($B3900=1,$B3900=2),$D3900&amp;$C3900,IF($B3900=3,$D3900&amp;"学校",IF($B3900=6,_xlfn.TEXTBEFORE($D3900,"高専")&amp;$C3900,IF($B3900=8,$C3900&amp;"（"&amp;$D3900&amp;"）",IF($B3900=9,$D3900,""))))))</f>
        <v>山田高等学校</v>
      </c>
    </row>
    <row r="3901" spans="1:8">
      <c r="A3901" s="4">
        <v>2</v>
      </c>
      <c r="B3901" s="7">
        <v>1</v>
      </c>
      <c r="C3901" s="7" t="str">
        <f t="shared" si="120"/>
        <v>高等学校</v>
      </c>
      <c r="D3901" s="7" t="s">
        <v>4087</v>
      </c>
      <c r="E3901" s="8" t="s">
        <v>4088</v>
      </c>
      <c r="F3901" s="4" t="str">
        <f>IFERROR(IF(VALUE(LEFT($E3901,5))&gt;50000,"",_xlfn.XLOOKUP(IF(VALUE(LEFT($E3901,2))&gt;9,VALUE(LEFT($E3901,2)),"0"&amp;VALUE(LEFT($E3901,2))),Sheet1!$E:$E,Sheet1!$F:$F)),"")</f>
        <v>大阪府</v>
      </c>
      <c r="G3901" s="4" t="str">
        <f t="shared" si="121"/>
        <v>公立</v>
      </c>
      <c r="H3901" s="7" t="str">
        <f>IF($D3901="上記以外の高等学校等",_xlfn.XLOOKUP(IF(VALUE(LEFT($E3901,2))&gt;10,VALUE(LEFT($E3901,2)),"0"&amp;VALUE(LEFT($E3901,2))),Sheet1!$E:$E,Sheet1!$F:$F)&amp;"所在の"&amp;$D3901,IF(OR($B3901=1,$B3901=2),$D3901&amp;$C3901,IF($B3901=3,$D3901&amp;"学校",IF($B3901=6,_xlfn.TEXTBEFORE($D3901,"高専")&amp;$C3901,IF($B3901=8,$C3901&amp;"（"&amp;$D3901&amp;"）",IF($B3901=9,$D3901,""))))))</f>
        <v>堺上高等学校</v>
      </c>
    </row>
    <row r="3902" spans="1:8">
      <c r="A3902" s="4">
        <v>2</v>
      </c>
      <c r="B3902" s="7">
        <v>1</v>
      </c>
      <c r="C3902" s="7" t="str">
        <f t="shared" si="120"/>
        <v>高等学校</v>
      </c>
      <c r="D3902" s="7" t="s">
        <v>4085</v>
      </c>
      <c r="E3902" s="8" t="s">
        <v>4086</v>
      </c>
      <c r="F3902" s="4" t="str">
        <f>IFERROR(IF(VALUE(LEFT($E3902,5))&gt;50000,"",_xlfn.XLOOKUP(IF(VALUE(LEFT($E3902,2))&gt;9,VALUE(LEFT($E3902,2)),"0"&amp;VALUE(LEFT($E3902,2))),Sheet1!$E:$E,Sheet1!$F:$F)),"")</f>
        <v>大阪府</v>
      </c>
      <c r="G3902" s="4" t="str">
        <f t="shared" si="121"/>
        <v>公立</v>
      </c>
      <c r="H3902" s="7" t="str">
        <f>IF($D3902="上記以外の高等学校等",_xlfn.XLOOKUP(IF(VALUE(LEFT($E3902,2))&gt;10,VALUE(LEFT($E3902,2)),"0"&amp;VALUE(LEFT($E3902,2))),Sheet1!$E:$E,Sheet1!$F:$F)&amp;"所在の"&amp;$D3902,IF(OR($B3902=1,$B3902=2),$D3902&amp;$C3902,IF($B3902=3,$D3902&amp;"学校",IF($B3902=6,_xlfn.TEXTBEFORE($D3902,"高専")&amp;$C3902,IF($B3902=8,$C3902&amp;"（"&amp;$D3902&amp;"）",IF($B3902=9,$D3902,""))))))</f>
        <v>大冠高等学校</v>
      </c>
    </row>
    <row r="3903" spans="1:8">
      <c r="A3903" s="4">
        <v>2</v>
      </c>
      <c r="B3903" s="7">
        <v>1</v>
      </c>
      <c r="C3903" s="7" t="str">
        <f t="shared" si="120"/>
        <v>高等学校</v>
      </c>
      <c r="D3903" s="7" t="s">
        <v>4083</v>
      </c>
      <c r="E3903" s="8" t="s">
        <v>4084</v>
      </c>
      <c r="F3903" s="4" t="str">
        <f>IFERROR(IF(VALUE(LEFT($E3903,5))&gt;50000,"",_xlfn.XLOOKUP(IF(VALUE(LEFT($E3903,2))&gt;9,VALUE(LEFT($E3903,2)),"0"&amp;VALUE(LEFT($E3903,2))),Sheet1!$E:$E,Sheet1!$F:$F)),"")</f>
        <v>大阪府</v>
      </c>
      <c r="G3903" s="4" t="str">
        <f t="shared" si="121"/>
        <v>公立</v>
      </c>
      <c r="H3903" s="7" t="str">
        <f>IF($D3903="上記以外の高等学校等",_xlfn.XLOOKUP(IF(VALUE(LEFT($E3903,2))&gt;10,VALUE(LEFT($E3903,2)),"0"&amp;VALUE(LEFT($E3903,2))),Sheet1!$E:$E,Sheet1!$F:$F)&amp;"所在の"&amp;$D3903,IF(OR($B3903=1,$B3903=2),$D3903&amp;$C3903,IF($B3903=3,$D3903&amp;"学校",IF($B3903=6,_xlfn.TEXTBEFORE($D3903,"高専")&amp;$C3903,IF($B3903=8,$C3903&amp;"（"&amp;$D3903&amp;"）",IF($B3903=9,$D3903,""))))))</f>
        <v>枚方津田高等学校</v>
      </c>
    </row>
    <row r="3904" spans="1:8">
      <c r="A3904" s="4">
        <v>2</v>
      </c>
      <c r="B3904" s="7">
        <v>1</v>
      </c>
      <c r="C3904" s="7" t="str">
        <f t="shared" si="120"/>
        <v>高等学校</v>
      </c>
      <c r="D3904" s="7" t="s">
        <v>4081</v>
      </c>
      <c r="E3904" s="8" t="s">
        <v>4082</v>
      </c>
      <c r="F3904" s="4" t="str">
        <f>IFERROR(IF(VALUE(LEFT($E3904,5))&gt;50000,"",_xlfn.XLOOKUP(IF(VALUE(LEFT($E3904,2))&gt;9,VALUE(LEFT($E3904,2)),"0"&amp;VALUE(LEFT($E3904,2))),Sheet1!$E:$E,Sheet1!$F:$F)),"")</f>
        <v>大阪府</v>
      </c>
      <c r="G3904" s="4" t="str">
        <f t="shared" si="121"/>
        <v>公立</v>
      </c>
      <c r="H3904" s="7" t="str">
        <f>IF($D3904="上記以外の高等学校等",_xlfn.XLOOKUP(IF(VALUE(LEFT($E3904,2))&gt;10,VALUE(LEFT($E3904,2)),"0"&amp;VALUE(LEFT($E3904,2))),Sheet1!$E:$E,Sheet1!$F:$F)&amp;"所在の"&amp;$D3904,IF(OR($B3904=1,$B3904=2),$D3904&amp;$C3904,IF($B3904=3,$D3904&amp;"学校",IF($B3904=6,_xlfn.TEXTBEFORE($D3904,"高専")&amp;$C3904,IF($B3904=8,$C3904&amp;"（"&amp;$D3904&amp;"）",IF($B3904=9,$D3904,""))))))</f>
        <v>日根野高等学校</v>
      </c>
    </row>
    <row r="3905" spans="1:8">
      <c r="A3905" s="4">
        <v>2</v>
      </c>
      <c r="B3905" s="7">
        <v>1</v>
      </c>
      <c r="C3905" s="7" t="str">
        <f t="shared" si="120"/>
        <v>高等学校</v>
      </c>
      <c r="D3905" s="7" t="s">
        <v>4079</v>
      </c>
      <c r="E3905" s="8" t="s">
        <v>4080</v>
      </c>
      <c r="F3905" s="4" t="str">
        <f>IFERROR(IF(VALUE(LEFT($E3905,5))&gt;50000,"",_xlfn.XLOOKUP(IF(VALUE(LEFT($E3905,2))&gt;9,VALUE(LEFT($E3905,2)),"0"&amp;VALUE(LEFT($E3905,2))),Sheet1!$E:$E,Sheet1!$F:$F)),"")</f>
        <v>大阪府</v>
      </c>
      <c r="G3905" s="4" t="str">
        <f t="shared" si="121"/>
        <v>公立</v>
      </c>
      <c r="H3905" s="7" t="str">
        <f>IF($D3905="上記以外の高等学校等",_xlfn.XLOOKUP(IF(VALUE(LEFT($E3905,2))&gt;10,VALUE(LEFT($E3905,2)),"0"&amp;VALUE(LEFT($E3905,2))),Sheet1!$E:$E,Sheet1!$F:$F)&amp;"所在の"&amp;$D3905,IF(OR($B3905=1,$B3905=2),$D3905&amp;$C3905,IF($B3905=3,$D3905&amp;"学校",IF($B3905=6,_xlfn.TEXTBEFORE($D3905,"高専")&amp;$C3905,IF($B3905=8,$C3905&amp;"（"&amp;$D3905&amp;"）",IF($B3905=9,$D3905,""))))))</f>
        <v>中央高等学校</v>
      </c>
    </row>
    <row r="3906" spans="1:8">
      <c r="A3906" s="4">
        <v>2</v>
      </c>
      <c r="B3906" s="7">
        <v>1</v>
      </c>
      <c r="C3906" s="7" t="str">
        <f t="shared" si="120"/>
        <v>高等学校</v>
      </c>
      <c r="D3906" s="7" t="s">
        <v>4077</v>
      </c>
      <c r="E3906" s="8" t="s">
        <v>4078</v>
      </c>
      <c r="F3906" s="4" t="str">
        <f>IFERROR(IF(VALUE(LEFT($E3906,5))&gt;50000,"",_xlfn.XLOOKUP(IF(VALUE(LEFT($E3906,2))&gt;9,VALUE(LEFT($E3906,2)),"0"&amp;VALUE(LEFT($E3906,2))),Sheet1!$E:$E,Sheet1!$F:$F)),"")</f>
        <v>大阪府</v>
      </c>
      <c r="G3906" s="4" t="str">
        <f t="shared" si="121"/>
        <v>公立</v>
      </c>
      <c r="H3906" s="7" t="str">
        <f>IF($D3906="上記以外の高等学校等",_xlfn.XLOOKUP(IF(VALUE(LEFT($E3906,2))&gt;10,VALUE(LEFT($E3906,2)),"0"&amp;VALUE(LEFT($E3906,2))),Sheet1!$E:$E,Sheet1!$F:$F)&amp;"所在の"&amp;$D3906,IF(OR($B3906=1,$B3906=2),$D3906&amp;$C3906,IF($B3906=3,$D3906&amp;"学校",IF($B3906=6,_xlfn.TEXTBEFORE($D3906,"高専")&amp;$C3906,IF($B3906=8,$C3906&amp;"（"&amp;$D3906&amp;"）",IF($B3906=9,$D3906,""))))))</f>
        <v>門真なみはや高等学校</v>
      </c>
    </row>
    <row r="3907" spans="1:8">
      <c r="A3907" s="4">
        <v>2</v>
      </c>
      <c r="B3907" s="7">
        <v>1</v>
      </c>
      <c r="C3907" s="7" t="str">
        <f t="shared" ref="C3907:C3970" si="122">IF($B3907=1,"高等学校",IF($B3907=2,"中等教育学校",IF($B3907=3,"特別支援学校",IF($B3907=6,"高等専門学校",IF($B3907=8,"高等学校卒業程度認定試験等","")))))</f>
        <v>高等学校</v>
      </c>
      <c r="D3907" s="7" t="s">
        <v>4075</v>
      </c>
      <c r="E3907" s="8" t="s">
        <v>4076</v>
      </c>
      <c r="F3907" s="4" t="str">
        <f>IFERROR(IF(VALUE(LEFT($E3907,5))&gt;50000,"",_xlfn.XLOOKUP(IF(VALUE(LEFT($E3907,2))&gt;9,VALUE(LEFT($E3907,2)),"0"&amp;VALUE(LEFT($E3907,2))),Sheet1!$E:$E,Sheet1!$F:$F)),"")</f>
        <v>大阪府</v>
      </c>
      <c r="G3907" s="4" t="str">
        <f t="shared" ref="G3907:G3970" si="123">IF($A3907=1,"国立",IF($A3907=7,"私立",IF($A3907&lt;7,"公立","")))</f>
        <v>公立</v>
      </c>
      <c r="H3907" s="7" t="str">
        <f>IF($D3907="上記以外の高等学校等",_xlfn.XLOOKUP(IF(VALUE(LEFT($E3907,2))&gt;10,VALUE(LEFT($E3907,2)),"0"&amp;VALUE(LEFT($E3907,2))),Sheet1!$E:$E,Sheet1!$F:$F)&amp;"所在の"&amp;$D3907,IF(OR($B3907=1,$B3907=2),$D3907&amp;$C3907,IF($B3907=3,$D3907&amp;"学校",IF($B3907=6,_xlfn.TEXTBEFORE($D3907,"高専")&amp;$C3907,IF($B3907=8,$C3907&amp;"（"&amp;$D3907&amp;"）",IF($B3907=9,$D3907,""))))))</f>
        <v>枚岡樟風高等学校</v>
      </c>
    </row>
    <row r="3908" spans="1:8">
      <c r="A3908" s="4">
        <v>2</v>
      </c>
      <c r="B3908" s="7">
        <v>1</v>
      </c>
      <c r="C3908" s="7" t="str">
        <f t="shared" si="122"/>
        <v>高等学校</v>
      </c>
      <c r="D3908" s="7" t="s">
        <v>4073</v>
      </c>
      <c r="E3908" s="8" t="s">
        <v>4074</v>
      </c>
      <c r="F3908" s="4" t="str">
        <f>IFERROR(IF(VALUE(LEFT($E3908,5))&gt;50000,"",_xlfn.XLOOKUP(IF(VALUE(LEFT($E3908,2))&gt;9,VALUE(LEFT($E3908,2)),"0"&amp;VALUE(LEFT($E3908,2))),Sheet1!$E:$E,Sheet1!$F:$F)),"")</f>
        <v>大阪府</v>
      </c>
      <c r="G3908" s="4" t="str">
        <f t="shared" si="123"/>
        <v>公立</v>
      </c>
      <c r="H3908" s="7" t="str">
        <f>IF($D3908="上記以外の高等学校等",_xlfn.XLOOKUP(IF(VALUE(LEFT($E3908,2))&gt;10,VALUE(LEFT($E3908,2)),"0"&amp;VALUE(LEFT($E3908,2))),Sheet1!$E:$E,Sheet1!$F:$F)&amp;"所在の"&amp;$D3908,IF(OR($B3908=1,$B3908=2),$D3908&amp;$C3908,IF($B3908=3,$D3908&amp;"学校",IF($B3908=6,_xlfn.TEXTBEFORE($D3908,"高専")&amp;$C3908,IF($B3908=8,$C3908&amp;"（"&amp;$D3908&amp;"）",IF($B3908=9,$D3908,""))))))</f>
        <v>八尾翠翔高等学校</v>
      </c>
    </row>
    <row r="3909" spans="1:8">
      <c r="A3909" s="4">
        <v>2</v>
      </c>
      <c r="B3909" s="7">
        <v>1</v>
      </c>
      <c r="C3909" s="7" t="str">
        <f t="shared" si="122"/>
        <v>高等学校</v>
      </c>
      <c r="D3909" s="7" t="s">
        <v>4071</v>
      </c>
      <c r="E3909" s="8" t="s">
        <v>4072</v>
      </c>
      <c r="F3909" s="4" t="str">
        <f>IFERROR(IF(VALUE(LEFT($E3909,5))&gt;50000,"",_xlfn.XLOOKUP(IF(VALUE(LEFT($E3909,2))&gt;9,VALUE(LEFT($E3909,2)),"0"&amp;VALUE(LEFT($E3909,2))),Sheet1!$E:$E,Sheet1!$F:$F)),"")</f>
        <v>大阪府</v>
      </c>
      <c r="G3909" s="4" t="str">
        <f t="shared" si="123"/>
        <v>公立</v>
      </c>
      <c r="H3909" s="7" t="str">
        <f>IF($D3909="上記以外の高等学校等",_xlfn.XLOOKUP(IF(VALUE(LEFT($E3909,2))&gt;10,VALUE(LEFT($E3909,2)),"0"&amp;VALUE(LEFT($E3909,2))),Sheet1!$E:$E,Sheet1!$F:$F)&amp;"所在の"&amp;$D3909,IF(OR($B3909=1,$B3909=2),$D3909&amp;$C3909,IF($B3909=3,$D3909&amp;"学校",IF($B3909=6,_xlfn.TEXTBEFORE($D3909,"高専")&amp;$C3909,IF($B3909=8,$C3909&amp;"（"&amp;$D3909&amp;"）",IF($B3909=9,$D3909,""))))))</f>
        <v>芦間高等学校</v>
      </c>
    </row>
    <row r="3910" spans="1:8">
      <c r="A3910" s="4">
        <v>2</v>
      </c>
      <c r="B3910" s="7">
        <v>1</v>
      </c>
      <c r="C3910" s="7" t="str">
        <f t="shared" si="122"/>
        <v>高等学校</v>
      </c>
      <c r="D3910" s="7" t="s">
        <v>4069</v>
      </c>
      <c r="E3910" s="8" t="s">
        <v>4070</v>
      </c>
      <c r="F3910" s="4" t="str">
        <f>IFERROR(IF(VALUE(LEFT($E3910,5))&gt;50000,"",_xlfn.XLOOKUP(IF(VALUE(LEFT($E3910,2))&gt;9,VALUE(LEFT($E3910,2)),"0"&amp;VALUE(LEFT($E3910,2))),Sheet1!$E:$E,Sheet1!$F:$F)),"")</f>
        <v>大阪府</v>
      </c>
      <c r="G3910" s="4" t="str">
        <f t="shared" si="123"/>
        <v>公立</v>
      </c>
      <c r="H3910" s="7" t="str">
        <f>IF($D3910="上記以外の高等学校等",_xlfn.XLOOKUP(IF(VALUE(LEFT($E3910,2))&gt;10,VALUE(LEFT($E3910,2)),"0"&amp;VALUE(LEFT($E3910,2))),Sheet1!$E:$E,Sheet1!$F:$F)&amp;"所在の"&amp;$D3910,IF(OR($B3910=1,$B3910=2),$D3910&amp;$C3910,IF($B3910=3,$D3910&amp;"学校",IF($B3910=6,_xlfn.TEXTBEFORE($D3910,"高専")&amp;$C3910,IF($B3910=8,$C3910&amp;"（"&amp;$D3910&amp;"）",IF($B3910=9,$D3910,""))))))</f>
        <v>港南造形高等学校</v>
      </c>
    </row>
    <row r="3911" spans="1:8">
      <c r="A3911" s="4">
        <v>2</v>
      </c>
      <c r="B3911" s="7">
        <v>1</v>
      </c>
      <c r="C3911" s="7" t="str">
        <f t="shared" si="122"/>
        <v>高等学校</v>
      </c>
      <c r="D3911" s="7" t="s">
        <v>4067</v>
      </c>
      <c r="E3911" s="8" t="s">
        <v>4068</v>
      </c>
      <c r="F3911" s="4" t="str">
        <f>IFERROR(IF(VALUE(LEFT($E3911,5))&gt;50000,"",_xlfn.XLOOKUP(IF(VALUE(LEFT($E3911,2))&gt;9,VALUE(LEFT($E3911,2)),"0"&amp;VALUE(LEFT($E3911,2))),Sheet1!$E:$E,Sheet1!$F:$F)),"")</f>
        <v>大阪府</v>
      </c>
      <c r="G3911" s="4" t="str">
        <f t="shared" si="123"/>
        <v>公立</v>
      </c>
      <c r="H3911" s="7" t="str">
        <f>IF($D3911="上記以外の高等学校等",_xlfn.XLOOKUP(IF(VALUE(LEFT($E3911,2))&gt;10,VALUE(LEFT($E3911,2)),"0"&amp;VALUE(LEFT($E3911,2))),Sheet1!$E:$E,Sheet1!$F:$F)&amp;"所在の"&amp;$D3911,IF(OR($B3911=1,$B3911=2),$D3911&amp;$C3911,IF($B3911=3,$D3911&amp;"学校",IF($B3911=6,_xlfn.TEXTBEFORE($D3911,"高専")&amp;$C3911,IF($B3911=8,$C3911&amp;"（"&amp;$D3911&amp;"）",IF($B3911=9,$D3911,""))))))</f>
        <v>槻の木高等学校</v>
      </c>
    </row>
    <row r="3912" spans="1:8">
      <c r="A3912" s="4">
        <v>2</v>
      </c>
      <c r="B3912" s="7">
        <v>1</v>
      </c>
      <c r="C3912" s="7" t="str">
        <f t="shared" si="122"/>
        <v>高等学校</v>
      </c>
      <c r="D3912" s="7" t="s">
        <v>4065</v>
      </c>
      <c r="E3912" s="8" t="s">
        <v>4066</v>
      </c>
      <c r="F3912" s="4" t="str">
        <f>IFERROR(IF(VALUE(LEFT($E3912,5))&gt;50000,"",_xlfn.XLOOKUP(IF(VALUE(LEFT($E3912,2))&gt;9,VALUE(LEFT($E3912,2)),"0"&amp;VALUE(LEFT($E3912,2))),Sheet1!$E:$E,Sheet1!$F:$F)),"")</f>
        <v>大阪府</v>
      </c>
      <c r="G3912" s="4" t="str">
        <f t="shared" si="123"/>
        <v>公立</v>
      </c>
      <c r="H3912" s="7" t="str">
        <f>IF($D3912="上記以外の高等学校等",_xlfn.XLOOKUP(IF(VALUE(LEFT($E3912,2))&gt;10,VALUE(LEFT($E3912,2)),"0"&amp;VALUE(LEFT($E3912,2))),Sheet1!$E:$E,Sheet1!$F:$F)&amp;"所在の"&amp;$D3912,IF(OR($B3912=1,$B3912=2),$D3912&amp;$C3912,IF($B3912=3,$D3912&amp;"学校",IF($B3912=6,_xlfn.TEXTBEFORE($D3912,"高専")&amp;$C3912,IF($B3912=8,$C3912&amp;"（"&amp;$D3912&amp;"）",IF($B3912=9,$D3912,""))))))</f>
        <v>成美高等学校</v>
      </c>
    </row>
    <row r="3913" spans="1:8">
      <c r="A3913" s="4">
        <v>2</v>
      </c>
      <c r="B3913" s="7">
        <v>1</v>
      </c>
      <c r="C3913" s="7" t="str">
        <f t="shared" si="122"/>
        <v>高等学校</v>
      </c>
      <c r="D3913" s="7" t="s">
        <v>4063</v>
      </c>
      <c r="E3913" s="8" t="s">
        <v>4064</v>
      </c>
      <c r="F3913" s="4" t="str">
        <f>IFERROR(IF(VALUE(LEFT($E3913,5))&gt;50000,"",_xlfn.XLOOKUP(IF(VALUE(LEFT($E3913,2))&gt;9,VALUE(LEFT($E3913,2)),"0"&amp;VALUE(LEFT($E3913,2))),Sheet1!$E:$E,Sheet1!$F:$F)),"")</f>
        <v>大阪府</v>
      </c>
      <c r="G3913" s="4" t="str">
        <f t="shared" si="123"/>
        <v>公立</v>
      </c>
      <c r="H3913" s="7" t="str">
        <f>IF($D3913="上記以外の高等学校等",_xlfn.XLOOKUP(IF(VALUE(LEFT($E3913,2))&gt;10,VALUE(LEFT($E3913,2)),"0"&amp;VALUE(LEFT($E3913,2))),Sheet1!$E:$E,Sheet1!$F:$F)&amp;"所在の"&amp;$D3913,IF(OR($B3913=1,$B3913=2),$D3913&amp;$C3913,IF($B3913=3,$D3913&amp;"学校",IF($B3913=6,_xlfn.TEXTBEFORE($D3913,"高専")&amp;$C3913,IF($B3913=8,$C3913&amp;"（"&amp;$D3913&amp;"）",IF($B3913=9,$D3913,""))))))</f>
        <v>枚方なぎさ高等学校</v>
      </c>
    </row>
    <row r="3914" spans="1:8">
      <c r="A3914" s="4">
        <v>2</v>
      </c>
      <c r="B3914" s="7">
        <v>1</v>
      </c>
      <c r="C3914" s="7" t="str">
        <f t="shared" si="122"/>
        <v>高等学校</v>
      </c>
      <c r="D3914" s="7" t="s">
        <v>4061</v>
      </c>
      <c r="E3914" s="8" t="s">
        <v>4062</v>
      </c>
      <c r="F3914" s="4" t="str">
        <f>IFERROR(IF(VALUE(LEFT($E3914,5))&gt;50000,"",_xlfn.XLOOKUP(IF(VALUE(LEFT($E3914,2))&gt;9,VALUE(LEFT($E3914,2)),"0"&amp;VALUE(LEFT($E3914,2))),Sheet1!$E:$E,Sheet1!$F:$F)),"")</f>
        <v>大阪府</v>
      </c>
      <c r="G3914" s="4" t="str">
        <f t="shared" si="123"/>
        <v>公立</v>
      </c>
      <c r="H3914" s="7" t="str">
        <f>IF($D3914="上記以外の高等学校等",_xlfn.XLOOKUP(IF(VALUE(LEFT($E3914,2))&gt;10,VALUE(LEFT($E3914,2)),"0"&amp;VALUE(LEFT($E3914,2))),Sheet1!$E:$E,Sheet1!$F:$F)&amp;"所在の"&amp;$D3914,IF(OR($B3914=1,$B3914=2),$D3914&amp;$C3914,IF($B3914=3,$D3914&amp;"学校",IF($B3914=6,_xlfn.TEXTBEFORE($D3914,"高専")&amp;$C3914,IF($B3914=8,$C3914&amp;"（"&amp;$D3914&amp;"）",IF($B3914=9,$D3914,""))))))</f>
        <v>淀川工科高等学校</v>
      </c>
    </row>
    <row r="3915" spans="1:8">
      <c r="A3915" s="4">
        <v>2</v>
      </c>
      <c r="B3915" s="7">
        <v>1</v>
      </c>
      <c r="C3915" s="7" t="str">
        <f t="shared" si="122"/>
        <v>高等学校</v>
      </c>
      <c r="D3915" s="7" t="s">
        <v>4059</v>
      </c>
      <c r="E3915" s="8" t="s">
        <v>4060</v>
      </c>
      <c r="F3915" s="4" t="str">
        <f>IFERROR(IF(VALUE(LEFT($E3915,5))&gt;50000,"",_xlfn.XLOOKUP(IF(VALUE(LEFT($E3915,2))&gt;9,VALUE(LEFT($E3915,2)),"0"&amp;VALUE(LEFT($E3915,2))),Sheet1!$E:$E,Sheet1!$F:$F)),"")</f>
        <v>大阪府</v>
      </c>
      <c r="G3915" s="4" t="str">
        <f t="shared" si="123"/>
        <v>公立</v>
      </c>
      <c r="H3915" s="7" t="str">
        <f>IF($D3915="上記以外の高等学校等",_xlfn.XLOOKUP(IF(VALUE(LEFT($E3915,2))&gt;10,VALUE(LEFT($E3915,2)),"0"&amp;VALUE(LEFT($E3915,2))),Sheet1!$E:$E,Sheet1!$F:$F)&amp;"所在の"&amp;$D3915,IF(OR($B3915=1,$B3915=2),$D3915&amp;$C3915,IF($B3915=3,$D3915&amp;"学校",IF($B3915=6,_xlfn.TEXTBEFORE($D3915,"高専")&amp;$C3915,IF($B3915=8,$C3915&amp;"（"&amp;$D3915&amp;"）",IF($B3915=9,$D3915,""))))))</f>
        <v>西野田工科高等学校</v>
      </c>
    </row>
    <row r="3916" spans="1:8">
      <c r="A3916" s="4">
        <v>2</v>
      </c>
      <c r="B3916" s="7">
        <v>1</v>
      </c>
      <c r="C3916" s="7" t="str">
        <f t="shared" si="122"/>
        <v>高等学校</v>
      </c>
      <c r="D3916" s="7" t="s">
        <v>4057</v>
      </c>
      <c r="E3916" s="8" t="s">
        <v>4058</v>
      </c>
      <c r="F3916" s="4" t="str">
        <f>IFERROR(IF(VALUE(LEFT($E3916,5))&gt;50000,"",_xlfn.XLOOKUP(IF(VALUE(LEFT($E3916,2))&gt;9,VALUE(LEFT($E3916,2)),"0"&amp;VALUE(LEFT($E3916,2))),Sheet1!$E:$E,Sheet1!$F:$F)),"")</f>
        <v>大阪府</v>
      </c>
      <c r="G3916" s="4" t="str">
        <f t="shared" si="123"/>
        <v>公立</v>
      </c>
      <c r="H3916" s="7" t="str">
        <f>IF($D3916="上記以外の高等学校等",_xlfn.XLOOKUP(IF(VALUE(LEFT($E3916,2))&gt;10,VALUE(LEFT($E3916,2)),"0"&amp;VALUE(LEFT($E3916,2))),Sheet1!$E:$E,Sheet1!$F:$F)&amp;"所在の"&amp;$D3916,IF(OR($B3916=1,$B3916=2),$D3916&amp;$C3916,IF($B3916=3,$D3916&amp;"学校",IF($B3916=6,_xlfn.TEXTBEFORE($D3916,"高専")&amp;$C3916,IF($B3916=8,$C3916&amp;"（"&amp;$D3916&amp;"）",IF($B3916=9,$D3916,""))))))</f>
        <v>今宮工科高等学校</v>
      </c>
    </row>
    <row r="3917" spans="1:8">
      <c r="A3917" s="4">
        <v>2</v>
      </c>
      <c r="B3917" s="7">
        <v>1</v>
      </c>
      <c r="C3917" s="7" t="str">
        <f t="shared" si="122"/>
        <v>高等学校</v>
      </c>
      <c r="D3917" s="7" t="s">
        <v>4055</v>
      </c>
      <c r="E3917" s="8" t="s">
        <v>4056</v>
      </c>
      <c r="F3917" s="4" t="str">
        <f>IFERROR(IF(VALUE(LEFT($E3917,5))&gt;50000,"",_xlfn.XLOOKUP(IF(VALUE(LEFT($E3917,2))&gt;9,VALUE(LEFT($E3917,2)),"0"&amp;VALUE(LEFT($E3917,2))),Sheet1!$E:$E,Sheet1!$F:$F)),"")</f>
        <v>大阪府</v>
      </c>
      <c r="G3917" s="4" t="str">
        <f t="shared" si="123"/>
        <v>公立</v>
      </c>
      <c r="H3917" s="7" t="str">
        <f>IF($D3917="上記以外の高等学校等",_xlfn.XLOOKUP(IF(VALUE(LEFT($E3917,2))&gt;10,VALUE(LEFT($E3917,2)),"0"&amp;VALUE(LEFT($E3917,2))),Sheet1!$E:$E,Sheet1!$F:$F)&amp;"所在の"&amp;$D3917,IF(OR($B3917=1,$B3917=2),$D3917&amp;$C3917,IF($B3917=3,$D3917&amp;"学校",IF($B3917=6,_xlfn.TEXTBEFORE($D3917,"高専")&amp;$C3917,IF($B3917=8,$C3917&amp;"（"&amp;$D3917&amp;"）",IF($B3917=9,$D3917,""))))))</f>
        <v>茨木工科高等学校</v>
      </c>
    </row>
    <row r="3918" spans="1:8">
      <c r="A3918" s="4">
        <v>2</v>
      </c>
      <c r="B3918" s="7">
        <v>1</v>
      </c>
      <c r="C3918" s="7" t="str">
        <f t="shared" si="122"/>
        <v>高等学校</v>
      </c>
      <c r="D3918" s="7" t="s">
        <v>4053</v>
      </c>
      <c r="E3918" s="8" t="s">
        <v>4054</v>
      </c>
      <c r="F3918" s="4" t="str">
        <f>IFERROR(IF(VALUE(LEFT($E3918,5))&gt;50000,"",_xlfn.XLOOKUP(IF(VALUE(LEFT($E3918,2))&gt;9,VALUE(LEFT($E3918,2)),"0"&amp;VALUE(LEFT($E3918,2))),Sheet1!$E:$E,Sheet1!$F:$F)),"")</f>
        <v>大阪府</v>
      </c>
      <c r="G3918" s="4" t="str">
        <f t="shared" si="123"/>
        <v>公立</v>
      </c>
      <c r="H3918" s="7" t="str">
        <f>IF($D3918="上記以外の高等学校等",_xlfn.XLOOKUP(IF(VALUE(LEFT($E3918,2))&gt;10,VALUE(LEFT($E3918,2)),"0"&amp;VALUE(LEFT($E3918,2))),Sheet1!$E:$E,Sheet1!$F:$F)&amp;"所在の"&amp;$D3918,IF(OR($B3918=1,$B3918=2),$D3918&amp;$C3918,IF($B3918=3,$D3918&amp;"学校",IF($B3918=6,_xlfn.TEXTBEFORE($D3918,"高専")&amp;$C3918,IF($B3918=8,$C3918&amp;"（"&amp;$D3918&amp;"）",IF($B3918=9,$D3918,""))))))</f>
        <v>城東工科高等学校</v>
      </c>
    </row>
    <row r="3919" spans="1:8">
      <c r="A3919" s="4">
        <v>2</v>
      </c>
      <c r="B3919" s="7">
        <v>1</v>
      </c>
      <c r="C3919" s="7" t="str">
        <f t="shared" si="122"/>
        <v>高等学校</v>
      </c>
      <c r="D3919" s="7" t="s">
        <v>4051</v>
      </c>
      <c r="E3919" s="8" t="s">
        <v>4052</v>
      </c>
      <c r="F3919" s="4" t="str">
        <f>IFERROR(IF(VALUE(LEFT($E3919,5))&gt;50000,"",_xlfn.XLOOKUP(IF(VALUE(LEFT($E3919,2))&gt;9,VALUE(LEFT($E3919,2)),"0"&amp;VALUE(LEFT($E3919,2))),Sheet1!$E:$E,Sheet1!$F:$F)),"")</f>
        <v>大阪府</v>
      </c>
      <c r="G3919" s="4" t="str">
        <f t="shared" si="123"/>
        <v>公立</v>
      </c>
      <c r="H3919" s="7" t="str">
        <f>IF($D3919="上記以外の高等学校等",_xlfn.XLOOKUP(IF(VALUE(LEFT($E3919,2))&gt;10,VALUE(LEFT($E3919,2)),"0"&amp;VALUE(LEFT($E3919,2))),Sheet1!$E:$E,Sheet1!$F:$F)&amp;"所在の"&amp;$D3919,IF(OR($B3919=1,$B3919=2),$D3919&amp;$C3919,IF($B3919=3,$D3919&amp;"学校",IF($B3919=6,_xlfn.TEXTBEFORE($D3919,"高専")&amp;$C3919,IF($B3919=8,$C3919&amp;"（"&amp;$D3919&amp;"）",IF($B3919=9,$D3919,""))))))</f>
        <v>布施工科高等学校</v>
      </c>
    </row>
    <row r="3920" spans="1:8">
      <c r="A3920" s="4">
        <v>2</v>
      </c>
      <c r="B3920" s="7">
        <v>1</v>
      </c>
      <c r="C3920" s="7" t="str">
        <f t="shared" si="122"/>
        <v>高等学校</v>
      </c>
      <c r="D3920" s="7" t="s">
        <v>4049</v>
      </c>
      <c r="E3920" s="8" t="s">
        <v>4050</v>
      </c>
      <c r="F3920" s="4" t="str">
        <f>IFERROR(IF(VALUE(LEFT($E3920,5))&gt;50000,"",_xlfn.XLOOKUP(IF(VALUE(LEFT($E3920,2))&gt;9,VALUE(LEFT($E3920,2)),"0"&amp;VALUE(LEFT($E3920,2))),Sheet1!$E:$E,Sheet1!$F:$F)),"")</f>
        <v>大阪府</v>
      </c>
      <c r="G3920" s="4" t="str">
        <f t="shared" si="123"/>
        <v>公立</v>
      </c>
      <c r="H3920" s="7" t="str">
        <f>IF($D3920="上記以外の高等学校等",_xlfn.XLOOKUP(IF(VALUE(LEFT($E3920,2))&gt;10,VALUE(LEFT($E3920,2)),"0"&amp;VALUE(LEFT($E3920,2))),Sheet1!$E:$E,Sheet1!$F:$F)&amp;"所在の"&amp;$D3920,IF(OR($B3920=1,$B3920=2),$D3920&amp;$C3920,IF($B3920=3,$D3920&amp;"学校",IF($B3920=6,_xlfn.TEXTBEFORE($D3920,"高専")&amp;$C3920,IF($B3920=8,$C3920&amp;"（"&amp;$D3920&amp;"）",IF($B3920=9,$D3920,""))))))</f>
        <v>藤井寺工科高等学校</v>
      </c>
    </row>
    <row r="3921" spans="1:8">
      <c r="A3921" s="4">
        <v>2</v>
      </c>
      <c r="B3921" s="7">
        <v>1</v>
      </c>
      <c r="C3921" s="7" t="str">
        <f t="shared" si="122"/>
        <v>高等学校</v>
      </c>
      <c r="D3921" s="7" t="s">
        <v>4047</v>
      </c>
      <c r="E3921" s="8" t="s">
        <v>4048</v>
      </c>
      <c r="F3921" s="4" t="str">
        <f>IFERROR(IF(VALUE(LEFT($E3921,5))&gt;50000,"",_xlfn.XLOOKUP(IF(VALUE(LEFT($E3921,2))&gt;9,VALUE(LEFT($E3921,2)),"0"&amp;VALUE(LEFT($E3921,2))),Sheet1!$E:$E,Sheet1!$F:$F)),"")</f>
        <v>大阪府</v>
      </c>
      <c r="G3921" s="4" t="str">
        <f t="shared" si="123"/>
        <v>公立</v>
      </c>
      <c r="H3921" s="7" t="str">
        <f>IF($D3921="上記以外の高等学校等",_xlfn.XLOOKUP(IF(VALUE(LEFT($E3921,2))&gt;10,VALUE(LEFT($E3921,2)),"0"&amp;VALUE(LEFT($E3921,2))),Sheet1!$E:$E,Sheet1!$F:$F)&amp;"所在の"&amp;$D3921,IF(OR($B3921=1,$B3921=2),$D3921&amp;$C3921,IF($B3921=3,$D3921&amp;"学校",IF($B3921=6,_xlfn.TEXTBEFORE($D3921,"高専")&amp;$C3921,IF($B3921=8,$C3921&amp;"（"&amp;$D3921&amp;"）",IF($B3921=9,$D3921,""))))))</f>
        <v>堺工科高等学校</v>
      </c>
    </row>
    <row r="3922" spans="1:8">
      <c r="A3922" s="4">
        <v>2</v>
      </c>
      <c r="B3922" s="7">
        <v>1</v>
      </c>
      <c r="C3922" s="7" t="str">
        <f t="shared" si="122"/>
        <v>高等学校</v>
      </c>
      <c r="D3922" s="7" t="s">
        <v>4045</v>
      </c>
      <c r="E3922" s="8" t="s">
        <v>4046</v>
      </c>
      <c r="F3922" s="4" t="str">
        <f>IFERROR(IF(VALUE(LEFT($E3922,5))&gt;50000,"",_xlfn.XLOOKUP(IF(VALUE(LEFT($E3922,2))&gt;9,VALUE(LEFT($E3922,2)),"0"&amp;VALUE(LEFT($E3922,2))),Sheet1!$E:$E,Sheet1!$F:$F)),"")</f>
        <v>大阪府</v>
      </c>
      <c r="G3922" s="4" t="str">
        <f t="shared" si="123"/>
        <v>公立</v>
      </c>
      <c r="H3922" s="7" t="str">
        <f>IF($D3922="上記以外の高等学校等",_xlfn.XLOOKUP(IF(VALUE(LEFT($E3922,2))&gt;10,VALUE(LEFT($E3922,2)),"0"&amp;VALUE(LEFT($E3922,2))),Sheet1!$E:$E,Sheet1!$F:$F)&amp;"所在の"&amp;$D3922,IF(OR($B3922=1,$B3922=2),$D3922&amp;$C3922,IF($B3922=3,$D3922&amp;"学校",IF($B3922=6,_xlfn.TEXTBEFORE($D3922,"高専")&amp;$C3922,IF($B3922=8,$C3922&amp;"（"&amp;$D3922&amp;"）",IF($B3922=9,$D3922,""))))))</f>
        <v>佐野工科高等学校</v>
      </c>
    </row>
    <row r="3923" spans="1:8">
      <c r="A3923" s="4">
        <v>2</v>
      </c>
      <c r="B3923" s="7">
        <v>1</v>
      </c>
      <c r="C3923" s="7" t="str">
        <f t="shared" si="122"/>
        <v>高等学校</v>
      </c>
      <c r="D3923" s="7" t="s">
        <v>4043</v>
      </c>
      <c r="E3923" s="8" t="s">
        <v>4044</v>
      </c>
      <c r="F3923" s="4" t="str">
        <f>IFERROR(IF(VALUE(LEFT($E3923,5))&gt;50000,"",_xlfn.XLOOKUP(IF(VALUE(LEFT($E3923,2))&gt;9,VALUE(LEFT($E3923,2)),"0"&amp;VALUE(LEFT($E3923,2))),Sheet1!$E:$E,Sheet1!$F:$F)),"")</f>
        <v>大阪府</v>
      </c>
      <c r="G3923" s="4" t="str">
        <f t="shared" si="123"/>
        <v>公立</v>
      </c>
      <c r="H3923" s="7" t="str">
        <f>IF($D3923="上記以外の高等学校等",_xlfn.XLOOKUP(IF(VALUE(LEFT($E3923,2))&gt;10,VALUE(LEFT($E3923,2)),"0"&amp;VALUE(LEFT($E3923,2))),Sheet1!$E:$E,Sheet1!$F:$F)&amp;"所在の"&amp;$D3923,IF(OR($B3923=1,$B3923=2),$D3923&amp;$C3923,IF($B3923=3,$D3923&amp;"学校",IF($B3923=6,_xlfn.TEXTBEFORE($D3923,"高専")&amp;$C3923,IF($B3923=8,$C3923&amp;"（"&amp;$D3923&amp;"）",IF($B3923=9,$D3923,""))))))</f>
        <v>成城高等学校</v>
      </c>
    </row>
    <row r="3924" spans="1:8">
      <c r="A3924" s="4">
        <v>2</v>
      </c>
      <c r="B3924" s="7">
        <v>1</v>
      </c>
      <c r="C3924" s="7" t="str">
        <f t="shared" si="122"/>
        <v>高等学校</v>
      </c>
      <c r="D3924" s="7" t="s">
        <v>4041</v>
      </c>
      <c r="E3924" s="8" t="s">
        <v>4042</v>
      </c>
      <c r="F3924" s="4" t="str">
        <f>IFERROR(IF(VALUE(LEFT($E3924,5))&gt;50000,"",_xlfn.XLOOKUP(IF(VALUE(LEFT($E3924,2))&gt;9,VALUE(LEFT($E3924,2)),"0"&amp;VALUE(LEFT($E3924,2))),Sheet1!$E:$E,Sheet1!$F:$F)),"")</f>
        <v>大阪府</v>
      </c>
      <c r="G3924" s="4" t="str">
        <f t="shared" si="123"/>
        <v>公立</v>
      </c>
      <c r="H3924" s="7" t="str">
        <f>IF($D3924="上記以外の高等学校等",_xlfn.XLOOKUP(IF(VALUE(LEFT($E3924,2))&gt;10,VALUE(LEFT($E3924,2)),"0"&amp;VALUE(LEFT($E3924,2))),Sheet1!$E:$E,Sheet1!$F:$F)&amp;"所在の"&amp;$D3924,IF(OR($B3924=1,$B3924=2),$D3924&amp;$C3924,IF($B3924=3,$D3924&amp;"学校",IF($B3924=6,_xlfn.TEXTBEFORE($D3924,"高専")&amp;$C3924,IF($B3924=8,$C3924&amp;"（"&amp;$D3924&amp;"）",IF($B3924=9,$D3924,""))))))</f>
        <v>東住吉総合高等学校</v>
      </c>
    </row>
    <row r="3925" spans="1:8">
      <c r="A3925" s="4">
        <v>2</v>
      </c>
      <c r="B3925" s="7">
        <v>1</v>
      </c>
      <c r="C3925" s="7" t="str">
        <f t="shared" si="122"/>
        <v>高等学校</v>
      </c>
      <c r="D3925" s="7" t="s">
        <v>4039</v>
      </c>
      <c r="E3925" s="8" t="s">
        <v>4040</v>
      </c>
      <c r="F3925" s="4" t="str">
        <f>IFERROR(IF(VALUE(LEFT($E3925,5))&gt;50000,"",_xlfn.XLOOKUP(IF(VALUE(LEFT($E3925,2))&gt;9,VALUE(LEFT($E3925,2)),"0"&amp;VALUE(LEFT($E3925,2))),Sheet1!$E:$E,Sheet1!$F:$F)),"")</f>
        <v>大阪府</v>
      </c>
      <c r="G3925" s="4" t="str">
        <f t="shared" si="123"/>
        <v>公立</v>
      </c>
      <c r="H3925" s="7" t="str">
        <f>IF($D3925="上記以外の高等学校等",_xlfn.XLOOKUP(IF(VALUE(LEFT($E3925,2))&gt;10,VALUE(LEFT($E3925,2)),"0"&amp;VALUE(LEFT($E3925,2))),Sheet1!$E:$E,Sheet1!$F:$F)&amp;"所在の"&amp;$D3925,IF(OR($B3925=1,$B3925=2),$D3925&amp;$C3925,IF($B3925=3,$D3925&amp;"学校",IF($B3925=6,_xlfn.TEXTBEFORE($D3925,"高専")&amp;$C3925,IF($B3925=8,$C3925&amp;"（"&amp;$D3925&amp;"）",IF($B3925=9,$D3925,""))))))</f>
        <v>和泉総合高等学校</v>
      </c>
    </row>
    <row r="3926" spans="1:8">
      <c r="A3926" s="4">
        <v>2</v>
      </c>
      <c r="B3926" s="7">
        <v>1</v>
      </c>
      <c r="C3926" s="7" t="str">
        <f t="shared" si="122"/>
        <v>高等学校</v>
      </c>
      <c r="D3926" s="7" t="s">
        <v>4037</v>
      </c>
      <c r="E3926" s="8" t="s">
        <v>4038</v>
      </c>
      <c r="F3926" s="4" t="str">
        <f>IFERROR(IF(VALUE(LEFT($E3926,5))&gt;50000,"",_xlfn.XLOOKUP(IF(VALUE(LEFT($E3926,2))&gt;9,VALUE(LEFT($E3926,2)),"0"&amp;VALUE(LEFT($E3926,2))),Sheet1!$E:$E,Sheet1!$F:$F)),"")</f>
        <v>大阪府</v>
      </c>
      <c r="G3926" s="4" t="str">
        <f t="shared" si="123"/>
        <v>公立</v>
      </c>
      <c r="H3926" s="7" t="str">
        <f>IF($D3926="上記以外の高等学校等",_xlfn.XLOOKUP(IF(VALUE(LEFT($E3926,2))&gt;10,VALUE(LEFT($E3926,2)),"0"&amp;VALUE(LEFT($E3926,2))),Sheet1!$E:$E,Sheet1!$F:$F)&amp;"所在の"&amp;$D3926,IF(OR($B3926=1,$B3926=2),$D3926&amp;$C3926,IF($B3926=3,$D3926&amp;"学校",IF($B3926=6,_xlfn.TEXTBEFORE($D3926,"高専")&amp;$C3926,IF($B3926=8,$C3926&amp;"（"&amp;$D3926&amp;"）",IF($B3926=9,$D3926,""))))))</f>
        <v>緑風冠高等学校</v>
      </c>
    </row>
    <row r="3927" spans="1:8">
      <c r="A3927" s="4">
        <v>2</v>
      </c>
      <c r="B3927" s="7">
        <v>1</v>
      </c>
      <c r="C3927" s="7" t="str">
        <f t="shared" si="122"/>
        <v>高等学校</v>
      </c>
      <c r="D3927" s="7" t="s">
        <v>4035</v>
      </c>
      <c r="E3927" s="8" t="s">
        <v>4036</v>
      </c>
      <c r="F3927" s="4" t="str">
        <f>IFERROR(IF(VALUE(LEFT($E3927,5))&gt;50000,"",_xlfn.XLOOKUP(IF(VALUE(LEFT($E3927,2))&gt;9,VALUE(LEFT($E3927,2)),"0"&amp;VALUE(LEFT($E3927,2))),Sheet1!$E:$E,Sheet1!$F:$F)),"")</f>
        <v>大阪府</v>
      </c>
      <c r="G3927" s="4" t="str">
        <f t="shared" si="123"/>
        <v>公立</v>
      </c>
      <c r="H3927" s="7" t="str">
        <f>IF($D3927="上記以外の高等学校等",_xlfn.XLOOKUP(IF(VALUE(LEFT($E3927,2))&gt;10,VALUE(LEFT($E3927,2)),"0"&amp;VALUE(LEFT($E3927,2))),Sheet1!$E:$E,Sheet1!$F:$F)&amp;"所在の"&amp;$D3927,IF(OR($B3927=1,$B3927=2),$D3927&amp;$C3927,IF($B3927=3,$D3927&amp;"学校",IF($B3927=6,_xlfn.TEXTBEFORE($D3927,"高専")&amp;$C3927,IF($B3927=8,$C3927&amp;"（"&amp;$D3927&amp;"）",IF($B3927=9,$D3927,""))))))</f>
        <v>北摂つばさ高等学校</v>
      </c>
    </row>
    <row r="3928" spans="1:8">
      <c r="A3928" s="4">
        <v>2</v>
      </c>
      <c r="B3928" s="7">
        <v>1</v>
      </c>
      <c r="C3928" s="7" t="str">
        <f t="shared" si="122"/>
        <v>高等学校</v>
      </c>
      <c r="D3928" s="7" t="s">
        <v>4033</v>
      </c>
      <c r="E3928" s="8" t="s">
        <v>4034</v>
      </c>
      <c r="F3928" s="4" t="str">
        <f>IFERROR(IF(VALUE(LEFT($E3928,5))&gt;50000,"",_xlfn.XLOOKUP(IF(VALUE(LEFT($E3928,2))&gt;9,VALUE(LEFT($E3928,2)),"0"&amp;VALUE(LEFT($E3928,2))),Sheet1!$E:$E,Sheet1!$F:$F)),"")</f>
        <v>大阪府</v>
      </c>
      <c r="G3928" s="4" t="str">
        <f t="shared" si="123"/>
        <v>公立</v>
      </c>
      <c r="H3928" s="7" t="str">
        <f>IF($D3928="上記以外の高等学校等",_xlfn.XLOOKUP(IF(VALUE(LEFT($E3928,2))&gt;10,VALUE(LEFT($E3928,2)),"0"&amp;VALUE(LEFT($E3928,2))),Sheet1!$E:$E,Sheet1!$F:$F)&amp;"所在の"&amp;$D3928,IF(OR($B3928=1,$B3928=2),$D3928&amp;$C3928,IF($B3928=3,$D3928&amp;"学校",IF($B3928=6,_xlfn.TEXTBEFORE($D3928,"高専")&amp;$C3928,IF($B3928=8,$C3928&amp;"（"&amp;$D3928&amp;"）",IF($B3928=9,$D3928,""))))))</f>
        <v>千里青雲高等学校</v>
      </c>
    </row>
    <row r="3929" spans="1:8">
      <c r="A3929" s="4">
        <v>3</v>
      </c>
      <c r="B3929" s="7">
        <v>1</v>
      </c>
      <c r="C3929" s="7" t="str">
        <f t="shared" si="122"/>
        <v>高等学校</v>
      </c>
      <c r="D3929" s="7" t="s">
        <v>4031</v>
      </c>
      <c r="E3929" s="8" t="s">
        <v>4032</v>
      </c>
      <c r="F3929" s="4" t="str">
        <f>IFERROR(IF(VALUE(LEFT($E3929,5))&gt;50000,"",_xlfn.XLOOKUP(IF(VALUE(LEFT($E3929,2))&gt;9,VALUE(LEFT($E3929,2)),"0"&amp;VALUE(LEFT($E3929,2))),Sheet1!$E:$E,Sheet1!$F:$F)),"")</f>
        <v>大阪府</v>
      </c>
      <c r="G3929" s="4" t="str">
        <f t="shared" si="123"/>
        <v>公立</v>
      </c>
      <c r="H3929" s="7" t="str">
        <f>IF($D3929="上記以外の高等学校等",_xlfn.XLOOKUP(IF(VALUE(LEFT($E3929,2))&gt;10,VALUE(LEFT($E3929,2)),"0"&amp;VALUE(LEFT($E3929,2))),Sheet1!$E:$E,Sheet1!$F:$F)&amp;"所在の"&amp;$D3929,IF(OR($B3929=1,$B3929=2),$D3929&amp;$C3929,IF($B3929=3,$D3929&amp;"学校",IF($B3929=6,_xlfn.TEXTBEFORE($D3929,"高専")&amp;$C3929,IF($B3929=8,$C3929&amp;"（"&amp;$D3929&amp;"）",IF($B3929=9,$D3929,""))))))</f>
        <v>堺高等学校</v>
      </c>
    </row>
    <row r="3930" spans="1:8">
      <c r="A3930" s="4">
        <v>2</v>
      </c>
      <c r="B3930" s="7">
        <v>1</v>
      </c>
      <c r="C3930" s="7" t="str">
        <f t="shared" si="122"/>
        <v>高等学校</v>
      </c>
      <c r="D3930" s="7" t="s">
        <v>4029</v>
      </c>
      <c r="E3930" s="8" t="s">
        <v>4030</v>
      </c>
      <c r="F3930" s="4" t="str">
        <f>IFERROR(IF(VALUE(LEFT($E3930,5))&gt;50000,"",_xlfn.XLOOKUP(IF(VALUE(LEFT($E3930,2))&gt;9,VALUE(LEFT($E3930,2)),"0"&amp;VALUE(LEFT($E3930,2))),Sheet1!$E:$E,Sheet1!$F:$F)),"")</f>
        <v>大阪府</v>
      </c>
      <c r="G3930" s="4" t="str">
        <f t="shared" si="123"/>
        <v>公立</v>
      </c>
      <c r="H3930" s="7" t="str">
        <f>IF($D3930="上記以外の高等学校等",_xlfn.XLOOKUP(IF(VALUE(LEFT($E3930,2))&gt;10,VALUE(LEFT($E3930,2)),"0"&amp;VALUE(LEFT($E3930,2))),Sheet1!$E:$E,Sheet1!$F:$F)&amp;"所在の"&amp;$D3930,IF(OR($B3930=1,$B3930=2),$D3930&amp;$C3930,IF($B3930=3,$D3930&amp;"学校",IF($B3930=6,_xlfn.TEXTBEFORE($D3930,"高専")&amp;$C3930,IF($B3930=8,$C3930&amp;"（"&amp;$D3930&amp;"）",IF($B3930=9,$D3930,""))))))</f>
        <v>咲くやこの花高等学校</v>
      </c>
    </row>
    <row r="3931" spans="1:8">
      <c r="A3931" s="4">
        <v>2</v>
      </c>
      <c r="B3931" s="7">
        <v>1</v>
      </c>
      <c r="C3931" s="7" t="str">
        <f t="shared" si="122"/>
        <v>高等学校</v>
      </c>
      <c r="D3931" s="7" t="s">
        <v>4027</v>
      </c>
      <c r="E3931" s="8" t="s">
        <v>4028</v>
      </c>
      <c r="F3931" s="4" t="str">
        <f>IFERROR(IF(VALUE(LEFT($E3931,5))&gt;50000,"",_xlfn.XLOOKUP(IF(VALUE(LEFT($E3931,2))&gt;9,VALUE(LEFT($E3931,2)),"0"&amp;VALUE(LEFT($E3931,2))),Sheet1!$E:$E,Sheet1!$F:$F)),"")</f>
        <v>大阪府</v>
      </c>
      <c r="G3931" s="4" t="str">
        <f t="shared" si="123"/>
        <v>公立</v>
      </c>
      <c r="H3931" s="7" t="str">
        <f>IF($D3931="上記以外の高等学校等",_xlfn.XLOOKUP(IF(VALUE(LEFT($E3931,2))&gt;10,VALUE(LEFT($E3931,2)),"0"&amp;VALUE(LEFT($E3931,2))),Sheet1!$E:$E,Sheet1!$F:$F)&amp;"所在の"&amp;$D3931,IF(OR($B3931=1,$B3931=2),$D3931&amp;$C3931,IF($B3931=3,$D3931&amp;"学校",IF($B3931=6,_xlfn.TEXTBEFORE($D3931,"高専")&amp;$C3931,IF($B3931=8,$C3931&amp;"（"&amp;$D3931&amp;"）",IF($B3931=9,$D3931,""))))))</f>
        <v>北かわち皐が丘高等学校</v>
      </c>
    </row>
    <row r="3932" spans="1:8">
      <c r="A3932" s="4">
        <v>2</v>
      </c>
      <c r="B3932" s="7">
        <v>1</v>
      </c>
      <c r="C3932" s="7" t="str">
        <f t="shared" si="122"/>
        <v>高等学校</v>
      </c>
      <c r="D3932" s="7" t="s">
        <v>4025</v>
      </c>
      <c r="E3932" s="8" t="s">
        <v>4026</v>
      </c>
      <c r="F3932" s="4" t="str">
        <f>IFERROR(IF(VALUE(LEFT($E3932,5))&gt;50000,"",_xlfn.XLOOKUP(IF(VALUE(LEFT($E3932,2))&gt;9,VALUE(LEFT($E3932,2)),"0"&amp;VALUE(LEFT($E3932,2))),Sheet1!$E:$E,Sheet1!$F:$F)),"")</f>
        <v>大阪府</v>
      </c>
      <c r="G3932" s="4" t="str">
        <f t="shared" si="123"/>
        <v>公立</v>
      </c>
      <c r="H3932" s="7" t="str">
        <f>IF($D3932="上記以外の高等学校等",_xlfn.XLOOKUP(IF(VALUE(LEFT($E3932,2))&gt;10,VALUE(LEFT($E3932,2)),"0"&amp;VALUE(LEFT($E3932,2))),Sheet1!$E:$E,Sheet1!$F:$F)&amp;"所在の"&amp;$D3932,IF(OR($B3932=1,$B3932=2),$D3932&amp;$C3932,IF($B3932=3,$D3932&amp;"学校",IF($B3932=6,_xlfn.TEXTBEFORE($D3932,"高専")&amp;$C3932,IF($B3932=8,$C3932&amp;"（"&amp;$D3932&amp;"）",IF($B3932=9,$D3932,""))))))</f>
        <v>みどり清朋高等学校</v>
      </c>
    </row>
    <row r="3933" spans="1:8">
      <c r="A3933" s="4">
        <v>2</v>
      </c>
      <c r="B3933" s="7">
        <v>1</v>
      </c>
      <c r="C3933" s="7" t="str">
        <f t="shared" si="122"/>
        <v>高等学校</v>
      </c>
      <c r="D3933" s="7" t="s">
        <v>4023</v>
      </c>
      <c r="E3933" s="8" t="s">
        <v>4024</v>
      </c>
      <c r="F3933" s="4" t="str">
        <f>IFERROR(IF(VALUE(LEFT($E3933,5))&gt;50000,"",_xlfn.XLOOKUP(IF(VALUE(LEFT($E3933,2))&gt;9,VALUE(LEFT($E3933,2)),"0"&amp;VALUE(LEFT($E3933,2))),Sheet1!$E:$E,Sheet1!$F:$F)),"")</f>
        <v>大阪府</v>
      </c>
      <c r="G3933" s="4" t="str">
        <f t="shared" si="123"/>
        <v>公立</v>
      </c>
      <c r="H3933" s="7" t="str">
        <f>IF($D3933="上記以外の高等学校等",_xlfn.XLOOKUP(IF(VALUE(LEFT($E3933,2))&gt;10,VALUE(LEFT($E3933,2)),"0"&amp;VALUE(LEFT($E3933,2))),Sheet1!$E:$E,Sheet1!$F:$F)&amp;"所在の"&amp;$D3933,IF(OR($B3933=1,$B3933=2),$D3933&amp;$C3933,IF($B3933=3,$D3933&amp;"学校",IF($B3933=6,_xlfn.TEXTBEFORE($D3933,"高専")&amp;$C3933,IF($B3933=8,$C3933&amp;"（"&amp;$D3933&amp;"）",IF($B3933=9,$D3933,""))))))</f>
        <v>懐風館高等学校</v>
      </c>
    </row>
    <row r="3934" spans="1:8">
      <c r="A3934" s="4">
        <v>2</v>
      </c>
      <c r="B3934" s="7">
        <v>1</v>
      </c>
      <c r="C3934" s="7" t="str">
        <f t="shared" si="122"/>
        <v>高等学校</v>
      </c>
      <c r="D3934" s="7" t="s">
        <v>4021</v>
      </c>
      <c r="E3934" s="8" t="s">
        <v>4022</v>
      </c>
      <c r="F3934" s="4" t="str">
        <f>IFERROR(IF(VALUE(LEFT($E3934,5))&gt;50000,"",_xlfn.XLOOKUP(IF(VALUE(LEFT($E3934,2))&gt;9,VALUE(LEFT($E3934,2)),"0"&amp;VALUE(LEFT($E3934,2))),Sheet1!$E:$E,Sheet1!$F:$F)),"")</f>
        <v>大阪府</v>
      </c>
      <c r="G3934" s="4" t="str">
        <f t="shared" si="123"/>
        <v>公立</v>
      </c>
      <c r="H3934" s="7" t="str">
        <f>IF($D3934="上記以外の高等学校等",_xlfn.XLOOKUP(IF(VALUE(LEFT($E3934,2))&gt;10,VALUE(LEFT($E3934,2)),"0"&amp;VALUE(LEFT($E3934,2))),Sheet1!$E:$E,Sheet1!$F:$F)&amp;"所在の"&amp;$D3934,IF(OR($B3934=1,$B3934=2),$D3934&amp;$C3934,IF($B3934=3,$D3934&amp;"学校",IF($B3934=6,_xlfn.TEXTBEFORE($D3934,"高専")&amp;$C3934,IF($B3934=8,$C3934&amp;"（"&amp;$D3934&amp;"）",IF($B3934=9,$D3934,""))))))</f>
        <v>りんくう翔南高等学校</v>
      </c>
    </row>
    <row r="3935" spans="1:8">
      <c r="A3935" s="4">
        <v>2</v>
      </c>
      <c r="B3935" s="7">
        <v>1</v>
      </c>
      <c r="C3935" s="7" t="str">
        <f t="shared" si="122"/>
        <v>高等学校</v>
      </c>
      <c r="D3935" s="7" t="s">
        <v>4019</v>
      </c>
      <c r="E3935" s="8" t="s">
        <v>4020</v>
      </c>
      <c r="F3935" s="4" t="str">
        <f>IFERROR(IF(VALUE(LEFT($E3935,5))&gt;50000,"",_xlfn.XLOOKUP(IF(VALUE(LEFT($E3935,2))&gt;9,VALUE(LEFT($E3935,2)),"0"&amp;VALUE(LEFT($E3935,2))),Sheet1!$E:$E,Sheet1!$F:$F)),"")</f>
        <v>大阪府</v>
      </c>
      <c r="G3935" s="4" t="str">
        <f t="shared" si="123"/>
        <v>公立</v>
      </c>
      <c r="H3935" s="7" t="str">
        <f>IF($D3935="上記以外の高等学校等",_xlfn.XLOOKUP(IF(VALUE(LEFT($E3935,2))&gt;10,VALUE(LEFT($E3935,2)),"0"&amp;VALUE(LEFT($E3935,2))),Sheet1!$E:$E,Sheet1!$F:$F)&amp;"所在の"&amp;$D3935,IF(OR($B3935=1,$B3935=2),$D3935&amp;$C3935,IF($B3935=3,$D3935&amp;"学校",IF($B3935=6,_xlfn.TEXTBEFORE($D3935,"高専")&amp;$C3935,IF($B3935=8,$C3935&amp;"（"&amp;$D3935&amp;"）",IF($B3935=9,$D3935,""))))))</f>
        <v>大阪府教育センター附属高等学校</v>
      </c>
    </row>
    <row r="3936" spans="1:8">
      <c r="A3936" s="4">
        <v>2</v>
      </c>
      <c r="B3936" s="7">
        <v>1</v>
      </c>
      <c r="C3936" s="7" t="str">
        <f t="shared" si="122"/>
        <v>高等学校</v>
      </c>
      <c r="D3936" s="7" t="s">
        <v>4017</v>
      </c>
      <c r="E3936" s="8" t="s">
        <v>4018</v>
      </c>
      <c r="F3936" s="4" t="str">
        <f>IFERROR(IF(VALUE(LEFT($E3936,5))&gt;50000,"",_xlfn.XLOOKUP(IF(VALUE(LEFT($E3936,2))&gt;9,VALUE(LEFT($E3936,2)),"0"&amp;VALUE(LEFT($E3936,2))),Sheet1!$E:$E,Sheet1!$F:$F)),"")</f>
        <v>大阪府</v>
      </c>
      <c r="G3936" s="4" t="str">
        <f t="shared" si="123"/>
        <v>公立</v>
      </c>
      <c r="H3936" s="7" t="str">
        <f>IF($D3936="上記以外の高等学校等",_xlfn.XLOOKUP(IF(VALUE(LEFT($E3936,2))&gt;10,VALUE(LEFT($E3936,2)),"0"&amp;VALUE(LEFT($E3936,2))),Sheet1!$E:$E,Sheet1!$F:$F)&amp;"所在の"&amp;$D3936,IF(OR($B3936=1,$B3936=2),$D3936&amp;$C3936,IF($B3936=3,$D3936&amp;"学校",IF($B3936=6,_xlfn.TEXTBEFORE($D3936,"高専")&amp;$C3936,IF($B3936=8,$C3936&amp;"（"&amp;$D3936&amp;"）",IF($B3936=9,$D3936,""))))))</f>
        <v>大阪ビジネスフロンティア高等学校</v>
      </c>
    </row>
    <row r="3937" spans="1:8">
      <c r="A3937" s="4">
        <v>2</v>
      </c>
      <c r="B3937" s="7">
        <v>1</v>
      </c>
      <c r="C3937" s="7" t="str">
        <f t="shared" si="122"/>
        <v>高等学校</v>
      </c>
      <c r="D3937" s="7" t="s">
        <v>4015</v>
      </c>
      <c r="E3937" s="8" t="s">
        <v>4016</v>
      </c>
      <c r="F3937" s="4" t="str">
        <f>IFERROR(IF(VALUE(LEFT($E3937,5))&gt;50000,"",_xlfn.XLOOKUP(IF(VALUE(LEFT($E3937,2))&gt;9,VALUE(LEFT($E3937,2)),"0"&amp;VALUE(LEFT($E3937,2))),Sheet1!$E:$E,Sheet1!$F:$F)),"")</f>
        <v>大阪府</v>
      </c>
      <c r="G3937" s="4" t="str">
        <f t="shared" si="123"/>
        <v>公立</v>
      </c>
      <c r="H3937" s="7" t="str">
        <f>IF($D3937="上記以外の高等学校等",_xlfn.XLOOKUP(IF(VALUE(LEFT($E3937,2))&gt;10,VALUE(LEFT($E3937,2)),"0"&amp;VALUE(LEFT($E3937,2))),Sheet1!$E:$E,Sheet1!$F:$F)&amp;"所在の"&amp;$D3937,IF(OR($B3937=1,$B3937=2),$D3937&amp;$C3937,IF($B3937=3,$D3937&amp;"学校",IF($B3937=6,_xlfn.TEXTBEFORE($D3937,"高専")&amp;$C3937,IF($B3937=8,$C3937&amp;"（"&amp;$D3937&amp;"）",IF($B3937=9,$D3937,""))))))</f>
        <v>淀川清流高等学校</v>
      </c>
    </row>
    <row r="3938" spans="1:8">
      <c r="A3938" s="4">
        <v>2</v>
      </c>
      <c r="B3938" s="7">
        <v>1</v>
      </c>
      <c r="C3938" s="7" t="str">
        <f t="shared" si="122"/>
        <v>高等学校</v>
      </c>
      <c r="D3938" s="7" t="s">
        <v>4013</v>
      </c>
      <c r="E3938" s="8" t="s">
        <v>4014</v>
      </c>
      <c r="F3938" s="4" t="str">
        <f>IFERROR(IF(VALUE(LEFT($E3938,5))&gt;50000,"",_xlfn.XLOOKUP(IF(VALUE(LEFT($E3938,2))&gt;9,VALUE(LEFT($E3938,2)),"0"&amp;VALUE(LEFT($E3938,2))),Sheet1!$E:$E,Sheet1!$F:$F)),"")</f>
        <v>大阪府</v>
      </c>
      <c r="G3938" s="4" t="str">
        <f t="shared" si="123"/>
        <v>公立</v>
      </c>
      <c r="H3938" s="7" t="str">
        <f>IF($D3938="上記以外の高等学校等",_xlfn.XLOOKUP(IF(VALUE(LEFT($E3938,2))&gt;10,VALUE(LEFT($E3938,2)),"0"&amp;VALUE(LEFT($E3938,2))),Sheet1!$E:$E,Sheet1!$F:$F)&amp;"所在の"&amp;$D3938,IF(OR($B3938=1,$B3938=2),$D3938&amp;$C3938,IF($B3938=3,$D3938&amp;"学校",IF($B3938=6,_xlfn.TEXTBEFORE($D3938,"高専")&amp;$C3938,IF($B3938=8,$C3938&amp;"（"&amp;$D3938&amp;"）",IF($B3938=9,$D3938,""))))))</f>
        <v>大正白稜高等学校</v>
      </c>
    </row>
    <row r="3939" spans="1:8">
      <c r="A3939" s="4">
        <v>2</v>
      </c>
      <c r="B3939" s="7">
        <v>1</v>
      </c>
      <c r="C3939" s="7" t="str">
        <f t="shared" si="122"/>
        <v>高等学校</v>
      </c>
      <c r="D3939" s="7" t="s">
        <v>4011</v>
      </c>
      <c r="E3939" s="8" t="s">
        <v>4012</v>
      </c>
      <c r="F3939" s="4" t="str">
        <f>IFERROR(IF(VALUE(LEFT($E3939,5))&gt;50000,"",_xlfn.XLOOKUP(IF(VALUE(LEFT($E3939,2))&gt;9,VALUE(LEFT($E3939,2)),"0"&amp;VALUE(LEFT($E3939,2))),Sheet1!$E:$E,Sheet1!$F:$F)),"")</f>
        <v>大阪府</v>
      </c>
      <c r="G3939" s="4" t="str">
        <f t="shared" si="123"/>
        <v>公立</v>
      </c>
      <c r="H3939" s="7" t="str">
        <f>IF($D3939="上記以外の高等学校等",_xlfn.XLOOKUP(IF(VALUE(LEFT($E3939,2))&gt;10,VALUE(LEFT($E3939,2)),"0"&amp;VALUE(LEFT($E3939,2))),Sheet1!$E:$E,Sheet1!$F:$F)&amp;"所在の"&amp;$D3939,IF(OR($B3939=1,$B3939=2),$D3939&amp;$C3939,IF($B3939=3,$D3939&amp;"学校",IF($B3939=6,_xlfn.TEXTBEFORE($D3939,"高専")&amp;$C3939,IF($B3939=8,$C3939&amp;"（"&amp;$D3939&amp;"）",IF($B3939=9,$D3939,""))))))</f>
        <v>水都国際高等学校</v>
      </c>
    </row>
    <row r="3940" spans="1:8">
      <c r="A3940" s="4">
        <v>2</v>
      </c>
      <c r="B3940" s="7">
        <v>1</v>
      </c>
      <c r="C3940" s="7" t="str">
        <f t="shared" si="122"/>
        <v>高等学校</v>
      </c>
      <c r="D3940" s="7" t="s">
        <v>4009</v>
      </c>
      <c r="E3940" s="8" t="s">
        <v>4010</v>
      </c>
      <c r="F3940" s="4" t="str">
        <f>IFERROR(IF(VALUE(LEFT($E3940,5))&gt;50000,"",_xlfn.XLOOKUP(IF(VALUE(LEFT($E3940,2))&gt;9,VALUE(LEFT($E3940,2)),"0"&amp;VALUE(LEFT($E3940,2))),Sheet1!$E:$E,Sheet1!$F:$F)),"")</f>
        <v>大阪府</v>
      </c>
      <c r="G3940" s="4" t="str">
        <f t="shared" si="123"/>
        <v>公立</v>
      </c>
      <c r="H3940" s="7" t="str">
        <f>IF($D3940="上記以外の高等学校等",_xlfn.XLOOKUP(IF(VALUE(LEFT($E3940,2))&gt;10,VALUE(LEFT($E3940,2)),"0"&amp;VALUE(LEFT($E3940,2))),Sheet1!$E:$E,Sheet1!$F:$F)&amp;"所在の"&amp;$D3940,IF(OR($B3940=1,$B3940=2),$D3940&amp;$C3940,IF($B3940=3,$D3940&amp;"学校",IF($B3940=6,_xlfn.TEXTBEFORE($D3940,"高専")&amp;$C3940,IF($B3940=8,$C3940&amp;"（"&amp;$D3940&amp;"）",IF($B3940=9,$D3940,""))))))</f>
        <v>大阪わかば高等学校</v>
      </c>
    </row>
    <row r="3941" spans="1:8">
      <c r="A3941" s="4">
        <v>2</v>
      </c>
      <c r="B3941" s="7">
        <v>1</v>
      </c>
      <c r="C3941" s="7" t="str">
        <f t="shared" si="122"/>
        <v>高等学校</v>
      </c>
      <c r="D3941" s="7" t="s">
        <v>4007</v>
      </c>
      <c r="E3941" s="8" t="s">
        <v>4008</v>
      </c>
      <c r="F3941" s="4" t="str">
        <f>IFERROR(IF(VALUE(LEFT($E3941,5))&gt;50000,"",_xlfn.XLOOKUP(IF(VALUE(LEFT($E3941,2))&gt;9,VALUE(LEFT($E3941,2)),"0"&amp;VALUE(LEFT($E3941,2))),Sheet1!$E:$E,Sheet1!$F:$F)),"")</f>
        <v>大阪府</v>
      </c>
      <c r="G3941" s="4" t="str">
        <f t="shared" si="123"/>
        <v>公立</v>
      </c>
      <c r="H3941" s="7" t="str">
        <f>IF($D3941="上記以外の高等学校等",_xlfn.XLOOKUP(IF(VALUE(LEFT($E3941,2))&gt;10,VALUE(LEFT($E3941,2)),"0"&amp;VALUE(LEFT($E3941,2))),Sheet1!$E:$E,Sheet1!$F:$F)&amp;"所在の"&amp;$D3941,IF(OR($B3941=1,$B3941=2),$D3941&amp;$C3941,IF($B3941=3,$D3941&amp;"学校",IF($B3941=6,_xlfn.TEXTBEFORE($D3941,"高専")&amp;$C3941,IF($B3941=8,$C3941&amp;"（"&amp;$D3941&amp;"）",IF($B3941=9,$D3941,""))))))</f>
        <v>桜和高等学校</v>
      </c>
    </row>
    <row r="3942" spans="1:8">
      <c r="A3942" s="4">
        <v>2</v>
      </c>
      <c r="B3942" s="7">
        <v>1</v>
      </c>
      <c r="C3942" s="7" t="str">
        <f t="shared" si="122"/>
        <v>高等学校</v>
      </c>
      <c r="D3942" s="7" t="s">
        <v>4005</v>
      </c>
      <c r="E3942" s="8" t="s">
        <v>4006</v>
      </c>
      <c r="F3942" s="4" t="str">
        <f>IFERROR(IF(VALUE(LEFT($E3942,5))&gt;50000,"",_xlfn.XLOOKUP(IF(VALUE(LEFT($E3942,2))&gt;9,VALUE(LEFT($E3942,2)),"0"&amp;VALUE(LEFT($E3942,2))),Sheet1!$E:$E,Sheet1!$F:$F)),"")</f>
        <v>大阪府</v>
      </c>
      <c r="G3942" s="4" t="str">
        <f t="shared" si="123"/>
        <v>公立</v>
      </c>
      <c r="H3942" s="7" t="str">
        <f>IF($D3942="上記以外の高等学校等",_xlfn.XLOOKUP(IF(VALUE(LEFT($E3942,2))&gt;10,VALUE(LEFT($E3942,2)),"0"&amp;VALUE(LEFT($E3942,2))),Sheet1!$E:$E,Sheet1!$F:$F)&amp;"所在の"&amp;$D3942,IF(OR($B3942=1,$B3942=2),$D3942&amp;$C3942,IF($B3942=3,$D3942&amp;"学校",IF($B3942=6,_xlfn.TEXTBEFORE($D3942,"高専")&amp;$C3942,IF($B3942=8,$C3942&amp;"（"&amp;$D3942&amp;"）",IF($B3942=9,$D3942,""))))))</f>
        <v>東大阪みらい工科高等学校</v>
      </c>
    </row>
    <row r="3943" spans="1:8">
      <c r="A3943" s="4">
        <v>2</v>
      </c>
      <c r="B3943" s="7">
        <v>3</v>
      </c>
      <c r="C3943" s="7" t="str">
        <f t="shared" si="122"/>
        <v>特別支援学校</v>
      </c>
      <c r="D3943" s="7" t="s">
        <v>4003</v>
      </c>
      <c r="E3943" s="8" t="s">
        <v>4004</v>
      </c>
      <c r="F3943" s="4" t="str">
        <f>IFERROR(IF(VALUE(LEFT($E3943,5))&gt;50000,"",_xlfn.XLOOKUP(IF(VALUE(LEFT($E3943,2))&gt;9,VALUE(LEFT($E3943,2)),"0"&amp;VALUE(LEFT($E3943,2))),Sheet1!$E:$E,Sheet1!$F:$F)),"")</f>
        <v>大阪府</v>
      </c>
      <c r="G3943" s="4" t="str">
        <f t="shared" si="123"/>
        <v>公立</v>
      </c>
      <c r="H3943" s="7" t="str">
        <f>IF($D3943="上記以外の高等学校等",_xlfn.XLOOKUP(IF(VALUE(LEFT($E3943,2))&gt;10,VALUE(LEFT($E3943,2)),"0"&amp;VALUE(LEFT($E3943,2))),Sheet1!$E:$E,Sheet1!$F:$F)&amp;"所在の"&amp;$D3943,IF(OR($B3943=1,$B3943=2),$D3943&amp;$C3943,IF($B3943=3,$D3943&amp;"学校",IF($B3943=6,_xlfn.TEXTBEFORE($D3943,"高専")&amp;$C3943,IF($B3943=8,$C3943&amp;"（"&amp;$D3943&amp;"）",IF($B3943=9,$D3943,""))))))</f>
        <v>出来島支援学校</v>
      </c>
    </row>
    <row r="3944" spans="1:8">
      <c r="A3944" s="4">
        <v>2</v>
      </c>
      <c r="B3944" s="7">
        <v>3</v>
      </c>
      <c r="C3944" s="7" t="str">
        <f t="shared" si="122"/>
        <v>特別支援学校</v>
      </c>
      <c r="D3944" s="7" t="s">
        <v>4001</v>
      </c>
      <c r="E3944" s="8" t="s">
        <v>4002</v>
      </c>
      <c r="F3944" s="4" t="str">
        <f>IFERROR(IF(VALUE(LEFT($E3944,5))&gt;50000,"",_xlfn.XLOOKUP(IF(VALUE(LEFT($E3944,2))&gt;9,VALUE(LEFT($E3944,2)),"0"&amp;VALUE(LEFT($E3944,2))),Sheet1!$E:$E,Sheet1!$F:$F)),"")</f>
        <v>大阪府</v>
      </c>
      <c r="G3944" s="4" t="str">
        <f t="shared" si="123"/>
        <v>公立</v>
      </c>
      <c r="H3944" s="7" t="str">
        <f>IF($D3944="上記以外の高等学校等",_xlfn.XLOOKUP(IF(VALUE(LEFT($E3944,2))&gt;10,VALUE(LEFT($E3944,2)),"0"&amp;VALUE(LEFT($E3944,2))),Sheet1!$E:$E,Sheet1!$F:$F)&amp;"所在の"&amp;$D3944,IF(OR($B3944=1,$B3944=2),$D3944&amp;$C3944,IF($B3944=3,$D3944&amp;"学校",IF($B3944=6,_xlfn.TEXTBEFORE($D3944,"高専")&amp;$C3944,IF($B3944=8,$C3944&amp;"（"&amp;$D3944&amp;"）",IF($B3944=9,$D3944,""))))))</f>
        <v>泉南支援学校</v>
      </c>
    </row>
    <row r="3945" spans="1:8">
      <c r="A3945" s="4">
        <v>2</v>
      </c>
      <c r="B3945" s="7">
        <v>3</v>
      </c>
      <c r="C3945" s="7" t="str">
        <f t="shared" si="122"/>
        <v>特別支援学校</v>
      </c>
      <c r="D3945" s="7" t="s">
        <v>3999</v>
      </c>
      <c r="E3945" s="8" t="s">
        <v>4000</v>
      </c>
      <c r="F3945" s="4" t="str">
        <f>IFERROR(IF(VALUE(LEFT($E3945,5))&gt;50000,"",_xlfn.XLOOKUP(IF(VALUE(LEFT($E3945,2))&gt;9,VALUE(LEFT($E3945,2)),"0"&amp;VALUE(LEFT($E3945,2))),Sheet1!$E:$E,Sheet1!$F:$F)),"")</f>
        <v>大阪府</v>
      </c>
      <c r="G3945" s="4" t="str">
        <f t="shared" si="123"/>
        <v>公立</v>
      </c>
      <c r="H3945" s="7" t="str">
        <f>IF($D3945="上記以外の高等学校等",_xlfn.XLOOKUP(IF(VALUE(LEFT($E3945,2))&gt;10,VALUE(LEFT($E3945,2)),"0"&amp;VALUE(LEFT($E3945,2))),Sheet1!$E:$E,Sheet1!$F:$F)&amp;"所在の"&amp;$D3945,IF(OR($B3945=1,$B3945=2),$D3945&amp;$C3945,IF($B3945=3,$D3945&amp;"学校",IF($B3945=6,_xlfn.TEXTBEFORE($D3945,"高専")&amp;$C3945,IF($B3945=8,$C3945&amp;"（"&amp;$D3945&amp;"）",IF($B3945=9,$D3945,""))))))</f>
        <v>すながわ高等支援学校</v>
      </c>
    </row>
    <row r="3946" spans="1:8">
      <c r="A3946" s="4">
        <v>2</v>
      </c>
      <c r="B3946" s="7">
        <v>3</v>
      </c>
      <c r="C3946" s="7" t="str">
        <f t="shared" si="122"/>
        <v>特別支援学校</v>
      </c>
      <c r="D3946" s="7" t="s">
        <v>3997</v>
      </c>
      <c r="E3946" s="8" t="s">
        <v>3998</v>
      </c>
      <c r="F3946" s="4" t="str">
        <f>IFERROR(IF(VALUE(LEFT($E3946,5))&gt;50000,"",_xlfn.XLOOKUP(IF(VALUE(LEFT($E3946,2))&gt;9,VALUE(LEFT($E3946,2)),"0"&amp;VALUE(LEFT($E3946,2))),Sheet1!$E:$E,Sheet1!$F:$F)),"")</f>
        <v>大阪府</v>
      </c>
      <c r="G3946" s="4" t="str">
        <f t="shared" si="123"/>
        <v>公立</v>
      </c>
      <c r="H3946" s="7" t="str">
        <f>IF($D3946="上記以外の高等学校等",_xlfn.XLOOKUP(IF(VALUE(LEFT($E3946,2))&gt;10,VALUE(LEFT($E3946,2)),"0"&amp;VALUE(LEFT($E3946,2))),Sheet1!$E:$E,Sheet1!$F:$F)&amp;"所在の"&amp;$D3946,IF(OR($B3946=1,$B3946=2),$D3946&amp;$C3946,IF($B3946=3,$D3946&amp;"学校",IF($B3946=6,_xlfn.TEXTBEFORE($D3946,"高専")&amp;$C3946,IF($B3946=8,$C3946&amp;"（"&amp;$D3946&amp;"）",IF($B3946=9,$D3946,""))))))</f>
        <v>東淀川支援学校</v>
      </c>
    </row>
    <row r="3947" spans="1:8">
      <c r="A3947" s="4">
        <v>2</v>
      </c>
      <c r="B3947" s="7">
        <v>3</v>
      </c>
      <c r="C3947" s="7" t="str">
        <f t="shared" si="122"/>
        <v>特別支援学校</v>
      </c>
      <c r="D3947" s="7" t="s">
        <v>3995</v>
      </c>
      <c r="E3947" s="8" t="s">
        <v>3996</v>
      </c>
      <c r="F3947" s="4" t="str">
        <f>IFERROR(IF(VALUE(LEFT($E3947,5))&gt;50000,"",_xlfn.XLOOKUP(IF(VALUE(LEFT($E3947,2))&gt;9,VALUE(LEFT($E3947,2)),"0"&amp;VALUE(LEFT($E3947,2))),Sheet1!$E:$E,Sheet1!$F:$F)),"")</f>
        <v>大阪府</v>
      </c>
      <c r="G3947" s="4" t="str">
        <f t="shared" si="123"/>
        <v>公立</v>
      </c>
      <c r="H3947" s="7" t="str">
        <f>IF($D3947="上記以外の高等学校等",_xlfn.XLOOKUP(IF(VALUE(LEFT($E3947,2))&gt;10,VALUE(LEFT($E3947,2)),"0"&amp;VALUE(LEFT($E3947,2))),Sheet1!$E:$E,Sheet1!$F:$F)&amp;"所在の"&amp;$D3947,IF(OR($B3947=1,$B3947=2),$D3947&amp;$C3947,IF($B3947=3,$D3947&amp;"学校",IF($B3947=6,_xlfn.TEXTBEFORE($D3947,"高専")&amp;$C3947,IF($B3947=8,$C3947&amp;"（"&amp;$D3947&amp;"）",IF($B3947=9,$D3947,""))))))</f>
        <v>なにわ高等支援学校</v>
      </c>
    </row>
    <row r="3948" spans="1:8">
      <c r="A3948" s="4">
        <v>2</v>
      </c>
      <c r="B3948" s="7">
        <v>3</v>
      </c>
      <c r="C3948" s="7" t="str">
        <f t="shared" si="122"/>
        <v>特別支援学校</v>
      </c>
      <c r="D3948" s="7" t="s">
        <v>3993</v>
      </c>
      <c r="E3948" s="8" t="s">
        <v>3994</v>
      </c>
      <c r="F3948" s="4" t="str">
        <f>IFERROR(IF(VALUE(LEFT($E3948,5))&gt;50000,"",_xlfn.XLOOKUP(IF(VALUE(LEFT($E3948,2))&gt;9,VALUE(LEFT($E3948,2)),"0"&amp;VALUE(LEFT($E3948,2))),Sheet1!$E:$E,Sheet1!$F:$F)),"")</f>
        <v>大阪府</v>
      </c>
      <c r="G3948" s="4" t="str">
        <f t="shared" si="123"/>
        <v>公立</v>
      </c>
      <c r="H3948" s="7" t="str">
        <f>IF($D3948="上記以外の高等学校等",_xlfn.XLOOKUP(IF(VALUE(LEFT($E3948,2))&gt;10,VALUE(LEFT($E3948,2)),"0"&amp;VALUE(LEFT($E3948,2))),Sheet1!$E:$E,Sheet1!$F:$F)&amp;"所在の"&amp;$D3948,IF(OR($B3948=1,$B3948=2),$D3948&amp;$C3948,IF($B3948=3,$D3948&amp;"学校",IF($B3948=6,_xlfn.TEXTBEFORE($D3948,"高専")&amp;$C3948,IF($B3948=8,$C3948&amp;"（"&amp;$D3948&amp;"）",IF($B3948=9,$D3948,""))))))</f>
        <v>枚方支援学校</v>
      </c>
    </row>
    <row r="3949" spans="1:8">
      <c r="A3949" s="4">
        <v>2</v>
      </c>
      <c r="B3949" s="7">
        <v>3</v>
      </c>
      <c r="C3949" s="7" t="str">
        <f t="shared" si="122"/>
        <v>特別支援学校</v>
      </c>
      <c r="D3949" s="7" t="s">
        <v>3991</v>
      </c>
      <c r="E3949" s="8" t="s">
        <v>3992</v>
      </c>
      <c r="F3949" s="4" t="str">
        <f>IFERROR(IF(VALUE(LEFT($E3949,5))&gt;50000,"",_xlfn.XLOOKUP(IF(VALUE(LEFT($E3949,2))&gt;9,VALUE(LEFT($E3949,2)),"0"&amp;VALUE(LEFT($E3949,2))),Sheet1!$E:$E,Sheet1!$F:$F)),"")</f>
        <v>大阪府</v>
      </c>
      <c r="G3949" s="4" t="str">
        <f t="shared" si="123"/>
        <v>公立</v>
      </c>
      <c r="H3949" s="7" t="str">
        <f>IF($D3949="上記以外の高等学校等",_xlfn.XLOOKUP(IF(VALUE(LEFT($E3949,2))&gt;10,VALUE(LEFT($E3949,2)),"0"&amp;VALUE(LEFT($E3949,2))),Sheet1!$E:$E,Sheet1!$F:$F)&amp;"所在の"&amp;$D3949,IF(OR($B3949=1,$B3949=2),$D3949&amp;$C3949,IF($B3949=3,$D3949&amp;"学校",IF($B3949=6,_xlfn.TEXTBEFORE($D3949,"高専")&amp;$C3949,IF($B3949=8,$C3949&amp;"（"&amp;$D3949&amp;"）",IF($B3949=9,$D3949,""))))))</f>
        <v>むらの高等支援学校</v>
      </c>
    </row>
    <row r="3950" spans="1:8">
      <c r="A3950" s="4">
        <v>2</v>
      </c>
      <c r="B3950" s="7">
        <v>3</v>
      </c>
      <c r="C3950" s="7" t="str">
        <f t="shared" si="122"/>
        <v>特別支援学校</v>
      </c>
      <c r="D3950" s="7" t="s">
        <v>3989</v>
      </c>
      <c r="E3950" s="8" t="s">
        <v>3990</v>
      </c>
      <c r="F3950" s="4" t="str">
        <f>IFERROR(IF(VALUE(LEFT($E3950,5))&gt;50000,"",_xlfn.XLOOKUP(IF(VALUE(LEFT($E3950,2))&gt;9,VALUE(LEFT($E3950,2)),"0"&amp;VALUE(LEFT($E3950,2))),Sheet1!$E:$E,Sheet1!$F:$F)),"")</f>
        <v>大阪府</v>
      </c>
      <c r="G3950" s="4" t="str">
        <f t="shared" si="123"/>
        <v>公立</v>
      </c>
      <c r="H3950" s="7" t="str">
        <f>IF($D3950="上記以外の高等学校等",_xlfn.XLOOKUP(IF(VALUE(LEFT($E3950,2))&gt;10,VALUE(LEFT($E3950,2)),"0"&amp;VALUE(LEFT($E3950,2))),Sheet1!$E:$E,Sheet1!$F:$F)&amp;"所在の"&amp;$D3950,IF(OR($B3950=1,$B3950=2),$D3950&amp;$C3950,IF($B3950=3,$D3950&amp;"学校",IF($B3950=6,_xlfn.TEXTBEFORE($D3950,"高専")&amp;$C3950,IF($B3950=8,$C3950&amp;"（"&amp;$D3950&amp;"）",IF($B3950=9,$D3950,""))))))</f>
        <v>西浦支援学校</v>
      </c>
    </row>
    <row r="3951" spans="1:8">
      <c r="A3951" s="4">
        <v>2</v>
      </c>
      <c r="B3951" s="7">
        <v>3</v>
      </c>
      <c r="C3951" s="7" t="str">
        <f t="shared" si="122"/>
        <v>特別支援学校</v>
      </c>
      <c r="D3951" s="7" t="s">
        <v>3987</v>
      </c>
      <c r="E3951" s="8" t="s">
        <v>3988</v>
      </c>
      <c r="F3951" s="4" t="str">
        <f>IFERROR(IF(VALUE(LEFT($E3951,5))&gt;50000,"",_xlfn.XLOOKUP(IF(VALUE(LEFT($E3951,2))&gt;9,VALUE(LEFT($E3951,2)),"0"&amp;VALUE(LEFT($E3951,2))),Sheet1!$E:$E,Sheet1!$F:$F)),"")</f>
        <v>大阪府</v>
      </c>
      <c r="G3951" s="4" t="str">
        <f t="shared" si="123"/>
        <v>公立</v>
      </c>
      <c r="H3951" s="7" t="str">
        <f>IF($D3951="上記以外の高等学校等",_xlfn.XLOOKUP(IF(VALUE(LEFT($E3951,2))&gt;10,VALUE(LEFT($E3951,2)),"0"&amp;VALUE(LEFT($E3951,2))),Sheet1!$E:$E,Sheet1!$F:$F)&amp;"所在の"&amp;$D3951,IF(OR($B3951=1,$B3951=2),$D3951&amp;$C3951,IF($B3951=3,$D3951&amp;"学校",IF($B3951=6,_xlfn.TEXTBEFORE($D3951,"高専")&amp;$C3951,IF($B3951=8,$C3951&amp;"（"&amp;$D3951&amp;"）",IF($B3951=9,$D3951,""))))))</f>
        <v>吹田支援学校</v>
      </c>
    </row>
    <row r="3952" spans="1:8">
      <c r="A3952" s="4">
        <v>2</v>
      </c>
      <c r="B3952" s="7">
        <v>3</v>
      </c>
      <c r="C3952" s="7" t="str">
        <f t="shared" si="122"/>
        <v>特別支援学校</v>
      </c>
      <c r="D3952" s="7" t="s">
        <v>3985</v>
      </c>
      <c r="E3952" s="8" t="s">
        <v>3986</v>
      </c>
      <c r="F3952" s="4" t="str">
        <f>IFERROR(IF(VALUE(LEFT($E3952,5))&gt;50000,"",_xlfn.XLOOKUP(IF(VALUE(LEFT($E3952,2))&gt;9,VALUE(LEFT($E3952,2)),"0"&amp;VALUE(LEFT($E3952,2))),Sheet1!$E:$E,Sheet1!$F:$F)),"")</f>
        <v>大阪府</v>
      </c>
      <c r="G3952" s="4" t="str">
        <f t="shared" si="123"/>
        <v>公立</v>
      </c>
      <c r="H3952" s="7" t="str">
        <f>IF($D3952="上記以外の高等学校等",_xlfn.XLOOKUP(IF(VALUE(LEFT($E3952,2))&gt;10,VALUE(LEFT($E3952,2)),"0"&amp;VALUE(LEFT($E3952,2))),Sheet1!$E:$E,Sheet1!$F:$F)&amp;"所在の"&amp;$D3952,IF(OR($B3952=1,$B3952=2),$D3952&amp;$C3952,IF($B3952=3,$D3952&amp;"学校",IF($B3952=6,_xlfn.TEXTBEFORE($D3952,"高専")&amp;$C3952,IF($B3952=8,$C3952&amp;"（"&amp;$D3952&amp;"）",IF($B3952=9,$D3952,""))))))</f>
        <v>泉北高等支援学校</v>
      </c>
    </row>
    <row r="3953" spans="1:8">
      <c r="A3953" s="4">
        <v>2</v>
      </c>
      <c r="B3953" s="7">
        <v>3</v>
      </c>
      <c r="C3953" s="7" t="str">
        <f t="shared" si="122"/>
        <v>特別支援学校</v>
      </c>
      <c r="D3953" s="7" t="s">
        <v>3983</v>
      </c>
      <c r="E3953" s="8" t="s">
        <v>3984</v>
      </c>
      <c r="F3953" s="4" t="str">
        <f>IFERROR(IF(VALUE(LEFT($E3953,5))&gt;50000,"",_xlfn.XLOOKUP(IF(VALUE(LEFT($E3953,2))&gt;9,VALUE(LEFT($E3953,2)),"0"&amp;VALUE(LEFT($E3953,2))),Sheet1!$E:$E,Sheet1!$F:$F)),"")</f>
        <v>大阪府</v>
      </c>
      <c r="G3953" s="4" t="str">
        <f t="shared" si="123"/>
        <v>公立</v>
      </c>
      <c r="H3953" s="7" t="str">
        <f>IF($D3953="上記以外の高等学校等",_xlfn.XLOOKUP(IF(VALUE(LEFT($E3953,2))&gt;10,VALUE(LEFT($E3953,2)),"0"&amp;VALUE(LEFT($E3953,2))),Sheet1!$E:$E,Sheet1!$F:$F)&amp;"所在の"&amp;$D3953,IF(OR($B3953=1,$B3953=2),$D3953&amp;$C3953,IF($B3953=3,$D3953&amp;"学校",IF($B3953=6,_xlfn.TEXTBEFORE($D3953,"高専")&amp;$C3953,IF($B3953=8,$C3953&amp;"（"&amp;$D3953&amp;"）",IF($B3953=9,$D3953,""))))))</f>
        <v>だいせん聴覚高等支援学校</v>
      </c>
    </row>
    <row r="3954" spans="1:8">
      <c r="A3954" s="4">
        <v>2</v>
      </c>
      <c r="B3954" s="7">
        <v>3</v>
      </c>
      <c r="C3954" s="7" t="str">
        <f t="shared" si="122"/>
        <v>特別支援学校</v>
      </c>
      <c r="D3954" s="7" t="s">
        <v>3981</v>
      </c>
      <c r="E3954" s="8" t="s">
        <v>3982</v>
      </c>
      <c r="F3954" s="4" t="str">
        <f>IFERROR(IF(VALUE(LEFT($E3954,5))&gt;50000,"",_xlfn.XLOOKUP(IF(VALUE(LEFT($E3954,2))&gt;9,VALUE(LEFT($E3954,2)),"0"&amp;VALUE(LEFT($E3954,2))),Sheet1!$E:$E,Sheet1!$F:$F)),"")</f>
        <v>大阪府</v>
      </c>
      <c r="G3954" s="4" t="str">
        <f t="shared" si="123"/>
        <v>公立</v>
      </c>
      <c r="H3954" s="7" t="str">
        <f>IF($D3954="上記以外の高等学校等",_xlfn.XLOOKUP(IF(VALUE(LEFT($E3954,2))&gt;10,VALUE(LEFT($E3954,2)),"0"&amp;VALUE(LEFT($E3954,2))),Sheet1!$E:$E,Sheet1!$F:$F)&amp;"所在の"&amp;$D3954,IF(OR($B3954=1,$B3954=2),$D3954&amp;$C3954,IF($B3954=3,$D3954&amp;"学校",IF($B3954=6,_xlfn.TEXTBEFORE($D3954,"高専")&amp;$C3954,IF($B3954=8,$C3954&amp;"（"&amp;$D3954&amp;"）",IF($B3954=9,$D3954,""))))))</f>
        <v>たまがわ高等支援学校</v>
      </c>
    </row>
    <row r="3955" spans="1:8">
      <c r="A3955" s="4">
        <v>2</v>
      </c>
      <c r="B3955" s="7">
        <v>3</v>
      </c>
      <c r="C3955" s="7" t="str">
        <f t="shared" si="122"/>
        <v>特別支援学校</v>
      </c>
      <c r="D3955" s="7" t="s">
        <v>3979</v>
      </c>
      <c r="E3955" s="8" t="s">
        <v>3980</v>
      </c>
      <c r="F3955" s="4" t="str">
        <f>IFERROR(IF(VALUE(LEFT($E3955,5))&gt;50000,"",_xlfn.XLOOKUP(IF(VALUE(LEFT($E3955,2))&gt;9,VALUE(LEFT($E3955,2)),"0"&amp;VALUE(LEFT($E3955,2))),Sheet1!$E:$E,Sheet1!$F:$F)),"")</f>
        <v>大阪府</v>
      </c>
      <c r="G3955" s="4" t="str">
        <f t="shared" si="123"/>
        <v>公立</v>
      </c>
      <c r="H3955" s="7" t="str">
        <f>IF($D3955="上記以外の高等学校等",_xlfn.XLOOKUP(IF(VALUE(LEFT($E3955,2))&gt;10,VALUE(LEFT($E3955,2)),"0"&amp;VALUE(LEFT($E3955,2))),Sheet1!$E:$E,Sheet1!$F:$F)&amp;"所在の"&amp;$D3955,IF(OR($B3955=1,$B3955=2),$D3955&amp;$C3955,IF($B3955=3,$D3955&amp;"学校",IF($B3955=6,_xlfn.TEXTBEFORE($D3955,"高専")&amp;$C3955,IF($B3955=8,$C3955&amp;"（"&amp;$D3955&amp;"）",IF($B3955=9,$D3955,""))))))</f>
        <v>大阪南視覚支援学校</v>
      </c>
    </row>
    <row r="3956" spans="1:8">
      <c r="A3956" s="4">
        <v>2</v>
      </c>
      <c r="B3956" s="7">
        <v>3</v>
      </c>
      <c r="C3956" s="7" t="str">
        <f t="shared" si="122"/>
        <v>特別支援学校</v>
      </c>
      <c r="D3956" s="7" t="s">
        <v>3977</v>
      </c>
      <c r="E3956" s="8" t="s">
        <v>3978</v>
      </c>
      <c r="F3956" s="4" t="str">
        <f>IFERROR(IF(VALUE(LEFT($E3956,5))&gt;50000,"",_xlfn.XLOOKUP(IF(VALUE(LEFT($E3956,2))&gt;9,VALUE(LEFT($E3956,2)),"0"&amp;VALUE(LEFT($E3956,2))),Sheet1!$E:$E,Sheet1!$F:$F)),"")</f>
        <v>大阪府</v>
      </c>
      <c r="G3956" s="4" t="str">
        <f t="shared" si="123"/>
        <v>公立</v>
      </c>
      <c r="H3956" s="7" t="str">
        <f>IF($D3956="上記以外の高等学校等",_xlfn.XLOOKUP(IF(VALUE(LEFT($E3956,2))&gt;10,VALUE(LEFT($E3956,2)),"0"&amp;VALUE(LEFT($E3956,2))),Sheet1!$E:$E,Sheet1!$F:$F)&amp;"所在の"&amp;$D3956,IF(OR($B3956=1,$B3956=2),$D3956&amp;$C3956,IF($B3956=3,$D3956&amp;"学校",IF($B3956=6,_xlfn.TEXTBEFORE($D3956,"高専")&amp;$C3956,IF($B3956=8,$C3956&amp;"（"&amp;$D3956&amp;"）",IF($B3956=9,$D3956,""))))))</f>
        <v>堺支援学校</v>
      </c>
    </row>
    <row r="3957" spans="1:8">
      <c r="A3957" s="4">
        <v>2</v>
      </c>
      <c r="B3957" s="7">
        <v>3</v>
      </c>
      <c r="C3957" s="7" t="str">
        <f t="shared" si="122"/>
        <v>特別支援学校</v>
      </c>
      <c r="D3957" s="7" t="s">
        <v>3975</v>
      </c>
      <c r="E3957" s="8" t="s">
        <v>3976</v>
      </c>
      <c r="F3957" s="4" t="str">
        <f>IFERROR(IF(VALUE(LEFT($E3957,5))&gt;50000,"",_xlfn.XLOOKUP(IF(VALUE(LEFT($E3957,2))&gt;9,VALUE(LEFT($E3957,2)),"0"&amp;VALUE(LEFT($E3957,2))),Sheet1!$E:$E,Sheet1!$F:$F)),"")</f>
        <v>大阪府</v>
      </c>
      <c r="G3957" s="4" t="str">
        <f t="shared" si="123"/>
        <v>公立</v>
      </c>
      <c r="H3957" s="7" t="str">
        <f>IF($D3957="上記以外の高等学校等",_xlfn.XLOOKUP(IF(VALUE(LEFT($E3957,2))&gt;10,VALUE(LEFT($E3957,2)),"0"&amp;VALUE(LEFT($E3957,2))),Sheet1!$E:$E,Sheet1!$F:$F)&amp;"所在の"&amp;$D3957,IF(OR($B3957=1,$B3957=2),$D3957&amp;$C3957,IF($B3957=3,$D3957&amp;"学校",IF($B3957=6,_xlfn.TEXTBEFORE($D3957,"高専")&amp;$C3957,IF($B3957=8,$C3957&amp;"（"&amp;$D3957&amp;"）",IF($B3957=9,$D3957,""))))))</f>
        <v>茨木支援学校</v>
      </c>
    </row>
    <row r="3958" spans="1:8">
      <c r="A3958" s="4">
        <v>2</v>
      </c>
      <c r="B3958" s="7">
        <v>3</v>
      </c>
      <c r="C3958" s="7" t="str">
        <f t="shared" si="122"/>
        <v>特別支援学校</v>
      </c>
      <c r="D3958" s="7" t="s">
        <v>3973</v>
      </c>
      <c r="E3958" s="8" t="s">
        <v>3974</v>
      </c>
      <c r="F3958" s="4" t="str">
        <f>IFERROR(IF(VALUE(LEFT($E3958,5))&gt;50000,"",_xlfn.XLOOKUP(IF(VALUE(LEFT($E3958,2))&gt;9,VALUE(LEFT($E3958,2)),"0"&amp;VALUE(LEFT($E3958,2))),Sheet1!$E:$E,Sheet1!$F:$F)),"")</f>
        <v>大阪府</v>
      </c>
      <c r="G3958" s="4" t="str">
        <f t="shared" si="123"/>
        <v>公立</v>
      </c>
      <c r="H3958" s="7" t="str">
        <f>IF($D3958="上記以外の高等学校等",_xlfn.XLOOKUP(IF(VALUE(LEFT($E3958,2))&gt;10,VALUE(LEFT($E3958,2)),"0"&amp;VALUE(LEFT($E3958,2))),Sheet1!$E:$E,Sheet1!$F:$F)&amp;"所在の"&amp;$D3958,IF(OR($B3958=1,$B3958=2),$D3958&amp;$C3958,IF($B3958=3,$D3958&amp;"学校",IF($B3958=6,_xlfn.TEXTBEFORE($D3958,"高専")&amp;$C3958,IF($B3958=8,$C3958&amp;"（"&amp;$D3958&amp;"）",IF($B3958=9,$D3958,""))))))</f>
        <v>高槻支援学校</v>
      </c>
    </row>
    <row r="3959" spans="1:8">
      <c r="A3959" s="4">
        <v>2</v>
      </c>
      <c r="B3959" s="7">
        <v>3</v>
      </c>
      <c r="C3959" s="7" t="str">
        <f t="shared" si="122"/>
        <v>特別支援学校</v>
      </c>
      <c r="D3959" s="7" t="s">
        <v>3971</v>
      </c>
      <c r="E3959" s="8" t="s">
        <v>3972</v>
      </c>
      <c r="F3959" s="4" t="str">
        <f>IFERROR(IF(VALUE(LEFT($E3959,5))&gt;50000,"",_xlfn.XLOOKUP(IF(VALUE(LEFT($E3959,2))&gt;9,VALUE(LEFT($E3959,2)),"0"&amp;VALUE(LEFT($E3959,2))),Sheet1!$E:$E,Sheet1!$F:$F)),"")</f>
        <v>大阪府</v>
      </c>
      <c r="G3959" s="4" t="str">
        <f t="shared" si="123"/>
        <v>公立</v>
      </c>
      <c r="H3959" s="7" t="str">
        <f>IF($D3959="上記以外の高等学校等",_xlfn.XLOOKUP(IF(VALUE(LEFT($E3959,2))&gt;10,VALUE(LEFT($E3959,2)),"0"&amp;VALUE(LEFT($E3959,2))),Sheet1!$E:$E,Sheet1!$F:$F)&amp;"所在の"&amp;$D3959,IF(OR($B3959=1,$B3959=2),$D3959&amp;$C3959,IF($B3959=3,$D3959&amp;"学校",IF($B3959=6,_xlfn.TEXTBEFORE($D3959,"高専")&amp;$C3959,IF($B3959=8,$C3959&amp;"（"&amp;$D3959&amp;"）",IF($B3959=9,$D3959,""))))))</f>
        <v>八尾支援学校</v>
      </c>
    </row>
    <row r="3960" spans="1:8">
      <c r="A3960" s="4">
        <v>2</v>
      </c>
      <c r="B3960" s="7">
        <v>3</v>
      </c>
      <c r="C3960" s="7" t="str">
        <f t="shared" si="122"/>
        <v>特別支援学校</v>
      </c>
      <c r="D3960" s="7" t="s">
        <v>3969</v>
      </c>
      <c r="E3960" s="8" t="s">
        <v>3970</v>
      </c>
      <c r="F3960" s="4" t="str">
        <f>IFERROR(IF(VALUE(LEFT($E3960,5))&gt;50000,"",_xlfn.XLOOKUP(IF(VALUE(LEFT($E3960,2))&gt;9,VALUE(LEFT($E3960,2)),"0"&amp;VALUE(LEFT($E3960,2))),Sheet1!$E:$E,Sheet1!$F:$F)),"")</f>
        <v>大阪府</v>
      </c>
      <c r="G3960" s="4" t="str">
        <f t="shared" si="123"/>
        <v>公立</v>
      </c>
      <c r="H3960" s="7" t="str">
        <f>IF($D3960="上記以外の高等学校等",_xlfn.XLOOKUP(IF(VALUE(LEFT($E3960,2))&gt;10,VALUE(LEFT($E3960,2)),"0"&amp;VALUE(LEFT($E3960,2))),Sheet1!$E:$E,Sheet1!$F:$F)&amp;"所在の"&amp;$D3960,IF(OR($B3960=1,$B3960=2),$D3960&amp;$C3960,IF($B3960=3,$D3960&amp;"学校",IF($B3960=6,_xlfn.TEXTBEFORE($D3960,"高専")&amp;$C3960,IF($B3960=8,$C3960&amp;"（"&amp;$D3960&amp;"）",IF($B3960=9,$D3960,""))))))</f>
        <v>富田林支援学校</v>
      </c>
    </row>
    <row r="3961" spans="1:8">
      <c r="A3961" s="4">
        <v>2</v>
      </c>
      <c r="B3961" s="7">
        <v>3</v>
      </c>
      <c r="C3961" s="7" t="str">
        <f t="shared" si="122"/>
        <v>特別支援学校</v>
      </c>
      <c r="D3961" s="7" t="s">
        <v>3967</v>
      </c>
      <c r="E3961" s="8" t="s">
        <v>3968</v>
      </c>
      <c r="F3961" s="4" t="str">
        <f>IFERROR(IF(VALUE(LEFT($E3961,5))&gt;50000,"",_xlfn.XLOOKUP(IF(VALUE(LEFT($E3961,2))&gt;9,VALUE(LEFT($E3961,2)),"0"&amp;VALUE(LEFT($E3961,2))),Sheet1!$E:$E,Sheet1!$F:$F)),"")</f>
        <v>大阪府</v>
      </c>
      <c r="G3961" s="4" t="str">
        <f t="shared" si="123"/>
        <v>公立</v>
      </c>
      <c r="H3961" s="7" t="str">
        <f>IF($D3961="上記以外の高等学校等",_xlfn.XLOOKUP(IF(VALUE(LEFT($E3961,2))&gt;10,VALUE(LEFT($E3961,2)),"0"&amp;VALUE(LEFT($E3961,2))),Sheet1!$E:$E,Sheet1!$F:$F)&amp;"所在の"&amp;$D3961,IF(OR($B3961=1,$B3961=2),$D3961&amp;$C3961,IF($B3961=3,$D3961&amp;"学校",IF($B3961=6,_xlfn.TEXTBEFORE($D3961,"高専")&amp;$C3961,IF($B3961=8,$C3961&amp;"（"&amp;$D3961&amp;"）",IF($B3961=9,$D3961,""))))))</f>
        <v>佐野支援学校</v>
      </c>
    </row>
    <row r="3962" spans="1:8">
      <c r="A3962" s="4">
        <v>2</v>
      </c>
      <c r="B3962" s="7">
        <v>3</v>
      </c>
      <c r="C3962" s="7" t="str">
        <f t="shared" si="122"/>
        <v>特別支援学校</v>
      </c>
      <c r="D3962" s="7" t="s">
        <v>3965</v>
      </c>
      <c r="E3962" s="8" t="s">
        <v>3966</v>
      </c>
      <c r="F3962" s="4" t="str">
        <f>IFERROR(IF(VALUE(LEFT($E3962,5))&gt;50000,"",_xlfn.XLOOKUP(IF(VALUE(LEFT($E3962,2))&gt;9,VALUE(LEFT($E3962,2)),"0"&amp;VALUE(LEFT($E3962,2))),Sheet1!$E:$E,Sheet1!$F:$F)),"")</f>
        <v>大阪府</v>
      </c>
      <c r="G3962" s="4" t="str">
        <f t="shared" si="123"/>
        <v>公立</v>
      </c>
      <c r="H3962" s="7" t="str">
        <f>IF($D3962="上記以外の高等学校等",_xlfn.XLOOKUP(IF(VALUE(LEFT($E3962,2))&gt;10,VALUE(LEFT($E3962,2)),"0"&amp;VALUE(LEFT($E3962,2))),Sheet1!$E:$E,Sheet1!$F:$F)&amp;"所在の"&amp;$D3962,IF(OR($B3962=1,$B3962=2),$D3962&amp;$C3962,IF($B3962=3,$D3962&amp;"学校",IF($B3962=6,_xlfn.TEXTBEFORE($D3962,"高専")&amp;$C3962,IF($B3962=8,$C3962&amp;"（"&amp;$D3962&amp;"）",IF($B3962=9,$D3962,""))))))</f>
        <v>豊中支援学校</v>
      </c>
    </row>
    <row r="3963" spans="1:8">
      <c r="A3963" s="4">
        <v>2</v>
      </c>
      <c r="B3963" s="7">
        <v>3</v>
      </c>
      <c r="C3963" s="7" t="str">
        <f t="shared" si="122"/>
        <v>特別支援学校</v>
      </c>
      <c r="D3963" s="7" t="s">
        <v>3963</v>
      </c>
      <c r="E3963" s="8" t="s">
        <v>3964</v>
      </c>
      <c r="F3963" s="4" t="str">
        <f>IFERROR(IF(VALUE(LEFT($E3963,5))&gt;50000,"",_xlfn.XLOOKUP(IF(VALUE(LEFT($E3963,2))&gt;9,VALUE(LEFT($E3963,2)),"0"&amp;VALUE(LEFT($E3963,2))),Sheet1!$E:$E,Sheet1!$F:$F)),"")</f>
        <v>大阪府</v>
      </c>
      <c r="G3963" s="4" t="str">
        <f t="shared" si="123"/>
        <v>公立</v>
      </c>
      <c r="H3963" s="7" t="str">
        <f>IF($D3963="上記以外の高等学校等",_xlfn.XLOOKUP(IF(VALUE(LEFT($E3963,2))&gt;10,VALUE(LEFT($E3963,2)),"0"&amp;VALUE(LEFT($E3963,2))),Sheet1!$E:$E,Sheet1!$F:$F)&amp;"所在の"&amp;$D3963,IF(OR($B3963=1,$B3963=2),$D3963&amp;$C3963,IF($B3963=3,$D3963&amp;"学校",IF($B3963=6,_xlfn.TEXTBEFORE($D3963,"高専")&amp;$C3963,IF($B3963=8,$C3963&amp;"（"&amp;$D3963&amp;"）",IF($B3963=9,$D3963,""))))))</f>
        <v>寝屋川支援学校</v>
      </c>
    </row>
    <row r="3964" spans="1:8">
      <c r="A3964" s="4">
        <v>2</v>
      </c>
      <c r="B3964" s="7">
        <v>3</v>
      </c>
      <c r="C3964" s="7" t="str">
        <f t="shared" si="122"/>
        <v>特別支援学校</v>
      </c>
      <c r="D3964" s="7" t="s">
        <v>3961</v>
      </c>
      <c r="E3964" s="8" t="s">
        <v>3962</v>
      </c>
      <c r="F3964" s="4" t="str">
        <f>IFERROR(IF(VALUE(LEFT($E3964,5))&gt;50000,"",_xlfn.XLOOKUP(IF(VALUE(LEFT($E3964,2))&gt;9,VALUE(LEFT($E3964,2)),"0"&amp;VALUE(LEFT($E3964,2))),Sheet1!$E:$E,Sheet1!$F:$F)),"")</f>
        <v>大阪府</v>
      </c>
      <c r="G3964" s="4" t="str">
        <f t="shared" si="123"/>
        <v>公立</v>
      </c>
      <c r="H3964" s="7" t="str">
        <f>IF($D3964="上記以外の高等学校等",_xlfn.XLOOKUP(IF(VALUE(LEFT($E3964,2))&gt;10,VALUE(LEFT($E3964,2)),"0"&amp;VALUE(LEFT($E3964,2))),Sheet1!$E:$E,Sheet1!$F:$F)&amp;"所在の"&amp;$D3964,IF(OR($B3964=1,$B3964=2),$D3964&amp;$C3964,IF($B3964=3,$D3964&amp;"学校",IF($B3964=6,_xlfn.TEXTBEFORE($D3964,"高専")&amp;$C3964,IF($B3964=8,$C3964&amp;"（"&amp;$D3964&amp;"）",IF($B3964=9,$D3964,""))))))</f>
        <v>東大阪支援学校</v>
      </c>
    </row>
    <row r="3965" spans="1:8">
      <c r="A3965" s="4">
        <v>2</v>
      </c>
      <c r="B3965" s="7">
        <v>3</v>
      </c>
      <c r="C3965" s="7" t="str">
        <f t="shared" si="122"/>
        <v>特別支援学校</v>
      </c>
      <c r="D3965" s="7" t="s">
        <v>3959</v>
      </c>
      <c r="E3965" s="8" t="s">
        <v>3960</v>
      </c>
      <c r="F3965" s="4" t="str">
        <f>IFERROR(IF(VALUE(LEFT($E3965,5))&gt;50000,"",_xlfn.XLOOKUP(IF(VALUE(LEFT($E3965,2))&gt;9,VALUE(LEFT($E3965,2)),"0"&amp;VALUE(LEFT($E3965,2))),Sheet1!$E:$E,Sheet1!$F:$F)),"")</f>
        <v>大阪府</v>
      </c>
      <c r="G3965" s="4" t="str">
        <f t="shared" si="123"/>
        <v>公立</v>
      </c>
      <c r="H3965" s="7" t="str">
        <f>IF($D3965="上記以外の高等学校等",_xlfn.XLOOKUP(IF(VALUE(LEFT($E3965,2))&gt;10,VALUE(LEFT($E3965,2)),"0"&amp;VALUE(LEFT($E3965,2))),Sheet1!$E:$E,Sheet1!$F:$F)&amp;"所在の"&amp;$D3965,IF(OR($B3965=1,$B3965=2),$D3965&amp;$C3965,IF($B3965=3,$D3965&amp;"学校",IF($B3965=6,_xlfn.TEXTBEFORE($D3965,"高専")&amp;$C3965,IF($B3965=8,$C3965&amp;"（"&amp;$D3965&amp;"）",IF($B3965=9,$D3965,""))))))</f>
        <v>大阪北視覚支援学校</v>
      </c>
    </row>
    <row r="3966" spans="1:8">
      <c r="A3966" s="4">
        <v>2</v>
      </c>
      <c r="B3966" s="7">
        <v>3</v>
      </c>
      <c r="C3966" s="7" t="str">
        <f t="shared" si="122"/>
        <v>特別支援学校</v>
      </c>
      <c r="D3966" s="7" t="s">
        <v>3957</v>
      </c>
      <c r="E3966" s="8" t="s">
        <v>3958</v>
      </c>
      <c r="F3966" s="4" t="str">
        <f>IFERROR(IF(VALUE(LEFT($E3966,5))&gt;50000,"",_xlfn.XLOOKUP(IF(VALUE(LEFT($E3966,2))&gt;9,VALUE(LEFT($E3966,2)),"0"&amp;VALUE(LEFT($E3966,2))),Sheet1!$E:$E,Sheet1!$F:$F)),"")</f>
        <v>大阪府</v>
      </c>
      <c r="G3966" s="4" t="str">
        <f t="shared" si="123"/>
        <v>公立</v>
      </c>
      <c r="H3966" s="7" t="str">
        <f>IF($D3966="上記以外の高等学校等",_xlfn.XLOOKUP(IF(VALUE(LEFT($E3966,2))&gt;10,VALUE(LEFT($E3966,2)),"0"&amp;VALUE(LEFT($E3966,2))),Sheet1!$E:$E,Sheet1!$F:$F)&amp;"所在の"&amp;$D3966,IF(OR($B3966=1,$B3966=2),$D3966&amp;$C3966,IF($B3966=3,$D3966&amp;"学校",IF($B3966=6,_xlfn.TEXTBEFORE($D3966,"高専")&amp;$C3966,IF($B3966=8,$C3966&amp;"（"&amp;$D3966&amp;"）",IF($B3966=9,$D3966,""))))))</f>
        <v>中央聴覚支援学校</v>
      </c>
    </row>
    <row r="3967" spans="1:8">
      <c r="A3967" s="4">
        <v>2</v>
      </c>
      <c r="B3967" s="7">
        <v>3</v>
      </c>
      <c r="C3967" s="7" t="str">
        <f t="shared" si="122"/>
        <v>特別支援学校</v>
      </c>
      <c r="D3967" s="7" t="s">
        <v>3955</v>
      </c>
      <c r="E3967" s="8" t="s">
        <v>3956</v>
      </c>
      <c r="F3967" s="4" t="str">
        <f>IFERROR(IF(VALUE(LEFT($E3967,5))&gt;50000,"",_xlfn.XLOOKUP(IF(VALUE(LEFT($E3967,2))&gt;9,VALUE(LEFT($E3967,2)),"0"&amp;VALUE(LEFT($E3967,2))),Sheet1!$E:$E,Sheet1!$F:$F)),"")</f>
        <v>大阪府</v>
      </c>
      <c r="G3967" s="4" t="str">
        <f t="shared" si="123"/>
        <v>公立</v>
      </c>
      <c r="H3967" s="7" t="str">
        <f>IF($D3967="上記以外の高等学校等",_xlfn.XLOOKUP(IF(VALUE(LEFT($E3967,2))&gt;10,VALUE(LEFT($E3967,2)),"0"&amp;VALUE(LEFT($E3967,2))),Sheet1!$E:$E,Sheet1!$F:$F)&amp;"所在の"&amp;$D3967,IF(OR($B3967=1,$B3967=2),$D3967&amp;$C3967,IF($B3967=3,$D3967&amp;"学校",IF($B3967=6,_xlfn.TEXTBEFORE($D3967,"高専")&amp;$C3967,IF($B3967=8,$C3967&amp;"（"&amp;$D3967&amp;"）",IF($B3967=9,$D3967,""))))))</f>
        <v>思斉支援学校</v>
      </c>
    </row>
    <row r="3968" spans="1:8">
      <c r="A3968" s="4">
        <v>2</v>
      </c>
      <c r="B3968" s="7">
        <v>3</v>
      </c>
      <c r="C3968" s="7" t="str">
        <f t="shared" si="122"/>
        <v>特別支援学校</v>
      </c>
      <c r="D3968" s="7" t="s">
        <v>3953</v>
      </c>
      <c r="E3968" s="8" t="s">
        <v>3954</v>
      </c>
      <c r="F3968" s="4" t="str">
        <f>IFERROR(IF(VALUE(LEFT($E3968,5))&gt;50000,"",_xlfn.XLOOKUP(IF(VALUE(LEFT($E3968,2))&gt;9,VALUE(LEFT($E3968,2)),"0"&amp;VALUE(LEFT($E3968,2))),Sheet1!$E:$E,Sheet1!$F:$F)),"")</f>
        <v>大阪府</v>
      </c>
      <c r="G3968" s="4" t="str">
        <f t="shared" si="123"/>
        <v>公立</v>
      </c>
      <c r="H3968" s="7" t="str">
        <f>IF($D3968="上記以外の高等学校等",_xlfn.XLOOKUP(IF(VALUE(LEFT($E3968,2))&gt;10,VALUE(LEFT($E3968,2)),"0"&amp;VALUE(LEFT($E3968,2))),Sheet1!$E:$E,Sheet1!$F:$F)&amp;"所在の"&amp;$D3968,IF(OR($B3968=1,$B3968=2),$D3968&amp;$C3968,IF($B3968=3,$D3968&amp;"学校",IF($B3968=6,_xlfn.TEXTBEFORE($D3968,"高専")&amp;$C3968,IF($B3968=8,$C3968&amp;"（"&amp;$D3968&amp;"）",IF($B3968=9,$D3968,""))))))</f>
        <v>難波支援学校</v>
      </c>
    </row>
    <row r="3969" spans="1:8">
      <c r="A3969" s="4">
        <v>2</v>
      </c>
      <c r="B3969" s="7">
        <v>3</v>
      </c>
      <c r="C3969" s="7" t="str">
        <f t="shared" si="122"/>
        <v>特別支援学校</v>
      </c>
      <c r="D3969" s="7" t="s">
        <v>3951</v>
      </c>
      <c r="E3969" s="8" t="s">
        <v>3952</v>
      </c>
      <c r="F3969" s="4" t="str">
        <f>IFERROR(IF(VALUE(LEFT($E3969,5))&gt;50000,"",_xlfn.XLOOKUP(IF(VALUE(LEFT($E3969,2))&gt;9,VALUE(LEFT($E3969,2)),"0"&amp;VALUE(LEFT($E3969,2))),Sheet1!$E:$E,Sheet1!$F:$F)),"")</f>
        <v>大阪府</v>
      </c>
      <c r="G3969" s="4" t="str">
        <f t="shared" si="123"/>
        <v>公立</v>
      </c>
      <c r="H3969" s="7" t="str">
        <f>IF($D3969="上記以外の高等学校等",_xlfn.XLOOKUP(IF(VALUE(LEFT($E3969,2))&gt;10,VALUE(LEFT($E3969,2)),"0"&amp;VALUE(LEFT($E3969,2))),Sheet1!$E:$E,Sheet1!$F:$F)&amp;"所在の"&amp;$D3969,IF(OR($B3969=1,$B3969=2),$D3969&amp;$C3969,IF($B3969=3,$D3969&amp;"学校",IF($B3969=6,_xlfn.TEXTBEFORE($D3969,"高専")&amp;$C3969,IF($B3969=8,$C3969&amp;"（"&amp;$D3969&amp;"）",IF($B3969=9,$D3969,""))))))</f>
        <v>光陽支援学校</v>
      </c>
    </row>
    <row r="3970" spans="1:8">
      <c r="A3970" s="4">
        <v>2</v>
      </c>
      <c r="B3970" s="7">
        <v>3</v>
      </c>
      <c r="C3970" s="7" t="str">
        <f t="shared" si="122"/>
        <v>特別支援学校</v>
      </c>
      <c r="D3970" s="7" t="s">
        <v>3949</v>
      </c>
      <c r="E3970" s="8" t="s">
        <v>3950</v>
      </c>
      <c r="F3970" s="4" t="str">
        <f>IFERROR(IF(VALUE(LEFT($E3970,5))&gt;50000,"",_xlfn.XLOOKUP(IF(VALUE(LEFT($E3970,2))&gt;9,VALUE(LEFT($E3970,2)),"0"&amp;VALUE(LEFT($E3970,2))),Sheet1!$E:$E,Sheet1!$F:$F)),"")</f>
        <v>大阪府</v>
      </c>
      <c r="G3970" s="4" t="str">
        <f t="shared" si="123"/>
        <v>公立</v>
      </c>
      <c r="H3970" s="7" t="str">
        <f>IF($D3970="上記以外の高等学校等",_xlfn.XLOOKUP(IF(VALUE(LEFT($E3970,2))&gt;10,VALUE(LEFT($E3970,2)),"0"&amp;VALUE(LEFT($E3970,2))),Sheet1!$E:$E,Sheet1!$F:$F)&amp;"所在の"&amp;$D3970,IF(OR($B3970=1,$B3970=2),$D3970&amp;$C3970,IF($B3970=3,$D3970&amp;"学校",IF($B3970=6,_xlfn.TEXTBEFORE($D3970,"高専")&amp;$C3970,IF($B3970=8,$C3970&amp;"（"&amp;$D3970&amp;"）",IF($B3970=9,$D3970,""))))))</f>
        <v>生野支援学校</v>
      </c>
    </row>
    <row r="3971" spans="1:8">
      <c r="A3971" s="4">
        <v>2</v>
      </c>
      <c r="B3971" s="7">
        <v>3</v>
      </c>
      <c r="C3971" s="7" t="str">
        <f t="shared" ref="C3971:C4034" si="124">IF($B3971=1,"高等学校",IF($B3971=2,"中等教育学校",IF($B3971=3,"特別支援学校",IF($B3971=6,"高等専門学校",IF($B3971=8,"高等学校卒業程度認定試験等","")))))</f>
        <v>特別支援学校</v>
      </c>
      <c r="D3971" s="7" t="s">
        <v>3947</v>
      </c>
      <c r="E3971" s="8" t="s">
        <v>3948</v>
      </c>
      <c r="F3971" s="4" t="str">
        <f>IFERROR(IF(VALUE(LEFT($E3971,5))&gt;50000,"",_xlfn.XLOOKUP(IF(VALUE(LEFT($E3971,2))&gt;9,VALUE(LEFT($E3971,2)),"0"&amp;VALUE(LEFT($E3971,2))),Sheet1!$E:$E,Sheet1!$F:$F)),"")</f>
        <v>大阪府</v>
      </c>
      <c r="G3971" s="4" t="str">
        <f t="shared" ref="G3971:G4034" si="125">IF($A3971=1,"国立",IF($A3971=7,"私立",IF($A3971&lt;7,"公立","")))</f>
        <v>公立</v>
      </c>
      <c r="H3971" s="7" t="str">
        <f>IF($D3971="上記以外の高等学校等",_xlfn.XLOOKUP(IF(VALUE(LEFT($E3971,2))&gt;10,VALUE(LEFT($E3971,2)),"0"&amp;VALUE(LEFT($E3971,2))),Sheet1!$E:$E,Sheet1!$F:$F)&amp;"所在の"&amp;$D3971,IF(OR($B3971=1,$B3971=2),$D3971&amp;$C3971,IF($B3971=3,$D3971&amp;"学校",IF($B3971=6,_xlfn.TEXTBEFORE($D3971,"高専")&amp;$C3971,IF($B3971=8,$C3971&amp;"（"&amp;$D3971&amp;"）",IF($B3971=9,$D3971,""))))))</f>
        <v>和泉支援学校</v>
      </c>
    </row>
    <row r="3972" spans="1:8">
      <c r="A3972" s="4">
        <v>2</v>
      </c>
      <c r="B3972" s="7">
        <v>3</v>
      </c>
      <c r="C3972" s="7" t="str">
        <f t="shared" si="124"/>
        <v>特別支援学校</v>
      </c>
      <c r="D3972" s="7" t="s">
        <v>3945</v>
      </c>
      <c r="E3972" s="8" t="s">
        <v>3946</v>
      </c>
      <c r="F3972" s="4" t="str">
        <f>IFERROR(IF(VALUE(LEFT($E3972,5))&gt;50000,"",_xlfn.XLOOKUP(IF(VALUE(LEFT($E3972,2))&gt;9,VALUE(LEFT($E3972,2)),"0"&amp;VALUE(LEFT($E3972,2))),Sheet1!$E:$E,Sheet1!$F:$F)),"")</f>
        <v>大阪府</v>
      </c>
      <c r="G3972" s="4" t="str">
        <f t="shared" si="125"/>
        <v>公立</v>
      </c>
      <c r="H3972" s="7" t="str">
        <f>IF($D3972="上記以外の高等学校等",_xlfn.XLOOKUP(IF(VALUE(LEFT($E3972,2))&gt;10,VALUE(LEFT($E3972,2)),"0"&amp;VALUE(LEFT($E3972,2))),Sheet1!$E:$E,Sheet1!$F:$F)&amp;"所在の"&amp;$D3972,IF(OR($B3972=1,$B3972=2),$D3972&amp;$C3972,IF($B3972=3,$D3972&amp;"学校",IF($B3972=6,_xlfn.TEXTBEFORE($D3972,"高専")&amp;$C3972,IF($B3972=8,$C3972&amp;"（"&amp;$D3972&amp;"）",IF($B3972=9,$D3972,""))))))</f>
        <v>住之江支援学校</v>
      </c>
    </row>
    <row r="3973" spans="1:8">
      <c r="A3973" s="4">
        <v>2</v>
      </c>
      <c r="B3973" s="7">
        <v>3</v>
      </c>
      <c r="C3973" s="7" t="str">
        <f t="shared" si="124"/>
        <v>特別支援学校</v>
      </c>
      <c r="D3973" s="7" t="s">
        <v>3943</v>
      </c>
      <c r="E3973" s="8" t="s">
        <v>3944</v>
      </c>
      <c r="F3973" s="4" t="str">
        <f>IFERROR(IF(VALUE(LEFT($E3973,5))&gt;50000,"",_xlfn.XLOOKUP(IF(VALUE(LEFT($E3973,2))&gt;9,VALUE(LEFT($E3973,2)),"0"&amp;VALUE(LEFT($E3973,2))),Sheet1!$E:$E,Sheet1!$F:$F)),"")</f>
        <v>大阪府</v>
      </c>
      <c r="G3973" s="4" t="str">
        <f t="shared" si="125"/>
        <v>公立</v>
      </c>
      <c r="H3973" s="7" t="str">
        <f>IF($D3973="上記以外の高等学校等",_xlfn.XLOOKUP(IF(VALUE(LEFT($E3973,2))&gt;10,VALUE(LEFT($E3973,2)),"0"&amp;VALUE(LEFT($E3973,2))),Sheet1!$E:$E,Sheet1!$F:$F)&amp;"所在の"&amp;$D3973,IF(OR($B3973=1,$B3973=2),$D3973&amp;$C3973,IF($B3973=3,$D3973&amp;"学校",IF($B3973=6,_xlfn.TEXTBEFORE($D3973,"高専")&amp;$C3973,IF($B3973=8,$C3973&amp;"（"&amp;$D3973&amp;"）",IF($B3973=9,$D3973,""))))))</f>
        <v>岸和田支援学校</v>
      </c>
    </row>
    <row r="3974" spans="1:8">
      <c r="A3974" s="4">
        <v>2</v>
      </c>
      <c r="B3974" s="7">
        <v>3</v>
      </c>
      <c r="C3974" s="7" t="str">
        <f t="shared" si="124"/>
        <v>特別支援学校</v>
      </c>
      <c r="D3974" s="7" t="s">
        <v>3941</v>
      </c>
      <c r="E3974" s="8" t="s">
        <v>3942</v>
      </c>
      <c r="F3974" s="4" t="str">
        <f>IFERROR(IF(VALUE(LEFT($E3974,5))&gt;50000,"",_xlfn.XLOOKUP(IF(VALUE(LEFT($E3974,2))&gt;9,VALUE(LEFT($E3974,2)),"0"&amp;VALUE(LEFT($E3974,2))),Sheet1!$E:$E,Sheet1!$F:$F)),"")</f>
        <v>大阪府</v>
      </c>
      <c r="G3974" s="4" t="str">
        <f t="shared" si="125"/>
        <v>公立</v>
      </c>
      <c r="H3974" s="7" t="str">
        <f>IF($D3974="上記以外の高等学校等",_xlfn.XLOOKUP(IF(VALUE(LEFT($E3974,2))&gt;10,VALUE(LEFT($E3974,2)),"0"&amp;VALUE(LEFT($E3974,2))),Sheet1!$E:$E,Sheet1!$F:$F)&amp;"所在の"&amp;$D3974,IF(OR($B3974=1,$B3974=2),$D3974&amp;$C3974,IF($B3974=3,$D3974&amp;"学校",IF($B3974=6,_xlfn.TEXTBEFORE($D3974,"高専")&amp;$C3974,IF($B3974=8,$C3974&amp;"（"&amp;$D3974&amp;"）",IF($B3974=9,$D3974,""))))))</f>
        <v>西淀川支援学校</v>
      </c>
    </row>
    <row r="3975" spans="1:8">
      <c r="A3975" s="4">
        <v>2</v>
      </c>
      <c r="B3975" s="7">
        <v>3</v>
      </c>
      <c r="C3975" s="7" t="str">
        <f t="shared" si="124"/>
        <v>特別支援学校</v>
      </c>
      <c r="D3975" s="7" t="s">
        <v>3939</v>
      </c>
      <c r="E3975" s="8" t="s">
        <v>3940</v>
      </c>
      <c r="F3975" s="4" t="str">
        <f>IFERROR(IF(VALUE(LEFT($E3975,5))&gt;50000,"",_xlfn.XLOOKUP(IF(VALUE(LEFT($E3975,2))&gt;9,VALUE(LEFT($E3975,2)),"0"&amp;VALUE(LEFT($E3975,2))),Sheet1!$E:$E,Sheet1!$F:$F)),"")</f>
        <v>大阪府</v>
      </c>
      <c r="G3975" s="4" t="str">
        <f t="shared" si="125"/>
        <v>公立</v>
      </c>
      <c r="H3975" s="7" t="str">
        <f>IF($D3975="上記以外の高等学校等",_xlfn.XLOOKUP(IF(VALUE(LEFT($E3975,2))&gt;10,VALUE(LEFT($E3975,2)),"0"&amp;VALUE(LEFT($E3975,2))),Sheet1!$E:$E,Sheet1!$F:$F)&amp;"所在の"&amp;$D3975,IF(OR($B3975=1,$B3975=2),$D3975&amp;$C3975,IF($B3975=3,$D3975&amp;"学校",IF($B3975=6,_xlfn.TEXTBEFORE($D3975,"高専")&amp;$C3975,IF($B3975=8,$C3975&amp;"（"&amp;$D3975&amp;"）",IF($B3975=9,$D3975,""))))))</f>
        <v>藤井寺支援学校</v>
      </c>
    </row>
    <row r="3976" spans="1:8">
      <c r="A3976" s="4">
        <v>2</v>
      </c>
      <c r="B3976" s="7">
        <v>3</v>
      </c>
      <c r="C3976" s="7" t="str">
        <f t="shared" si="124"/>
        <v>特別支援学校</v>
      </c>
      <c r="D3976" s="7" t="s">
        <v>3937</v>
      </c>
      <c r="E3976" s="8" t="s">
        <v>3938</v>
      </c>
      <c r="F3976" s="4" t="str">
        <f>IFERROR(IF(VALUE(LEFT($E3976,5))&gt;50000,"",_xlfn.XLOOKUP(IF(VALUE(LEFT($E3976,2))&gt;9,VALUE(LEFT($E3976,2)),"0"&amp;VALUE(LEFT($E3976,2))),Sheet1!$E:$E,Sheet1!$F:$F)),"")</f>
        <v>大阪府</v>
      </c>
      <c r="G3976" s="4" t="str">
        <f t="shared" si="125"/>
        <v>公立</v>
      </c>
      <c r="H3976" s="7" t="str">
        <f>IF($D3976="上記以外の高等学校等",_xlfn.XLOOKUP(IF(VALUE(LEFT($E3976,2))&gt;10,VALUE(LEFT($E3976,2)),"0"&amp;VALUE(LEFT($E3976,2))),Sheet1!$E:$E,Sheet1!$F:$F)&amp;"所在の"&amp;$D3976,IF(OR($B3976=1,$B3976=2),$D3976&amp;$C3976,IF($B3976=3,$D3976&amp;"学校",IF($B3976=6,_xlfn.TEXTBEFORE($D3976,"高専")&amp;$C3976,IF($B3976=8,$C3976&amp;"（"&amp;$D3976&amp;"）",IF($B3976=9,$D3976,""))))))</f>
        <v>交野支援学校</v>
      </c>
    </row>
    <row r="3977" spans="1:8">
      <c r="A3977" s="4">
        <v>2</v>
      </c>
      <c r="B3977" s="7">
        <v>3</v>
      </c>
      <c r="C3977" s="7" t="str">
        <f t="shared" si="124"/>
        <v>特別支援学校</v>
      </c>
      <c r="D3977" s="7" t="s">
        <v>3935</v>
      </c>
      <c r="E3977" s="8" t="s">
        <v>3936</v>
      </c>
      <c r="F3977" s="4" t="str">
        <f>IFERROR(IF(VALUE(LEFT($E3977,5))&gt;50000,"",_xlfn.XLOOKUP(IF(VALUE(LEFT($E3977,2))&gt;9,VALUE(LEFT($E3977,2)),"0"&amp;VALUE(LEFT($E3977,2))),Sheet1!$E:$E,Sheet1!$F:$F)),"")</f>
        <v>大阪府</v>
      </c>
      <c r="G3977" s="4" t="str">
        <f t="shared" si="125"/>
        <v>公立</v>
      </c>
      <c r="H3977" s="7" t="str">
        <f>IF($D3977="上記以外の高等学校等",_xlfn.XLOOKUP(IF(VALUE(LEFT($E3977,2))&gt;10,VALUE(LEFT($E3977,2)),"0"&amp;VALUE(LEFT($E3977,2))),Sheet1!$E:$E,Sheet1!$F:$F)&amp;"所在の"&amp;$D3977,IF(OR($B3977=1,$B3977=2),$D3977&amp;$C3977,IF($B3977=3,$D3977&amp;"学校",IF($B3977=6,_xlfn.TEXTBEFORE($D3977,"高専")&amp;$C3977,IF($B3977=8,$C3977&amp;"（"&amp;$D3977&amp;"）",IF($B3977=9,$D3977,""))))))</f>
        <v>平野支援学校</v>
      </c>
    </row>
    <row r="3978" spans="1:8">
      <c r="A3978" s="4">
        <v>2</v>
      </c>
      <c r="B3978" s="7">
        <v>3</v>
      </c>
      <c r="C3978" s="7" t="str">
        <f t="shared" si="124"/>
        <v>特別支援学校</v>
      </c>
      <c r="D3978" s="7" t="s">
        <v>3933</v>
      </c>
      <c r="E3978" s="8" t="s">
        <v>3934</v>
      </c>
      <c r="F3978" s="4" t="str">
        <f>IFERROR(IF(VALUE(LEFT($E3978,5))&gt;50000,"",_xlfn.XLOOKUP(IF(VALUE(LEFT($E3978,2))&gt;9,VALUE(LEFT($E3978,2)),"0"&amp;VALUE(LEFT($E3978,2))),Sheet1!$E:$E,Sheet1!$F:$F)),"")</f>
        <v>大阪府</v>
      </c>
      <c r="G3978" s="4" t="str">
        <f t="shared" si="125"/>
        <v>公立</v>
      </c>
      <c r="H3978" s="7" t="str">
        <f>IF($D3978="上記以外の高等学校等",_xlfn.XLOOKUP(IF(VALUE(LEFT($E3978,2))&gt;10,VALUE(LEFT($E3978,2)),"0"&amp;VALUE(LEFT($E3978,2))),Sheet1!$E:$E,Sheet1!$F:$F)&amp;"所在の"&amp;$D3978,IF(OR($B3978=1,$B3978=2),$D3978&amp;$C3978,IF($B3978=3,$D3978&amp;"学校",IF($B3978=6,_xlfn.TEXTBEFORE($D3978,"高専")&amp;$C3978,IF($B3978=8,$C3978&amp;"（"&amp;$D3978&amp;"）",IF($B3978=9,$D3978,""))))))</f>
        <v>刀根山支援学校</v>
      </c>
    </row>
    <row r="3979" spans="1:8">
      <c r="A3979" s="4">
        <v>2</v>
      </c>
      <c r="B3979" s="7">
        <v>3</v>
      </c>
      <c r="C3979" s="7" t="str">
        <f t="shared" si="124"/>
        <v>特別支援学校</v>
      </c>
      <c r="D3979" s="7" t="s">
        <v>3931</v>
      </c>
      <c r="E3979" s="8" t="s">
        <v>3932</v>
      </c>
      <c r="F3979" s="4" t="str">
        <f>IFERROR(IF(VALUE(LEFT($E3979,5))&gt;50000,"",_xlfn.XLOOKUP(IF(VALUE(LEFT($E3979,2))&gt;9,VALUE(LEFT($E3979,2)),"0"&amp;VALUE(LEFT($E3979,2))),Sheet1!$E:$E,Sheet1!$F:$F)),"")</f>
        <v>大阪府</v>
      </c>
      <c r="G3979" s="4" t="str">
        <f t="shared" si="125"/>
        <v>公立</v>
      </c>
      <c r="H3979" s="7" t="str">
        <f>IF($D3979="上記以外の高等学校等",_xlfn.XLOOKUP(IF(VALUE(LEFT($E3979,2))&gt;10,VALUE(LEFT($E3979,2)),"0"&amp;VALUE(LEFT($E3979,2))),Sheet1!$E:$E,Sheet1!$F:$F)&amp;"所在の"&amp;$D3979,IF(OR($B3979=1,$B3979=2),$D3979&amp;$C3979,IF($B3979=3,$D3979&amp;"学校",IF($B3979=6,_xlfn.TEXTBEFORE($D3979,"高専")&amp;$C3979,IF($B3979=8,$C3979&amp;"（"&amp;$D3979&amp;"）",IF($B3979=9,$D3979,""))))))</f>
        <v>箕面支援学校</v>
      </c>
    </row>
    <row r="3980" spans="1:8">
      <c r="A3980" s="4">
        <v>2</v>
      </c>
      <c r="B3980" s="7">
        <v>3</v>
      </c>
      <c r="C3980" s="7" t="str">
        <f t="shared" si="124"/>
        <v>特別支援学校</v>
      </c>
      <c r="D3980" s="7" t="s">
        <v>614</v>
      </c>
      <c r="E3980" s="8" t="s">
        <v>3930</v>
      </c>
      <c r="F3980" s="4" t="str">
        <f>IFERROR(IF(VALUE(LEFT($E3980,5))&gt;50000,"",_xlfn.XLOOKUP(IF(VALUE(LEFT($E3980,2))&gt;9,VALUE(LEFT($E3980,2)),"0"&amp;VALUE(LEFT($E3980,2))),Sheet1!$E:$E,Sheet1!$F:$F)),"")</f>
        <v>大阪府</v>
      </c>
      <c r="G3980" s="4" t="str">
        <f t="shared" si="125"/>
        <v>公立</v>
      </c>
      <c r="H3980" s="7" t="str">
        <f>IF($D3980="上記以外の高等学校等",_xlfn.XLOOKUP(IF(VALUE(LEFT($E3980,2))&gt;10,VALUE(LEFT($E3980,2)),"0"&amp;VALUE(LEFT($E3980,2))),Sheet1!$E:$E,Sheet1!$F:$F)&amp;"所在の"&amp;$D3980,IF(OR($B3980=1,$B3980=2),$D3980&amp;$C3980,IF($B3980=3,$D3980&amp;"学校",IF($B3980=6,_xlfn.TEXTBEFORE($D3980,"高専")&amp;$C3980,IF($B3980=8,$C3980&amp;"（"&amp;$D3980&amp;"）",IF($B3980=9,$D3980,""))))))</f>
        <v>中津支援学校</v>
      </c>
    </row>
    <row r="3981" spans="1:8">
      <c r="A3981" s="4">
        <v>2</v>
      </c>
      <c r="B3981" s="7">
        <v>3</v>
      </c>
      <c r="C3981" s="7" t="str">
        <f t="shared" si="124"/>
        <v>特別支援学校</v>
      </c>
      <c r="D3981" s="7" t="s">
        <v>3928</v>
      </c>
      <c r="E3981" s="8" t="s">
        <v>3929</v>
      </c>
      <c r="F3981" s="4" t="str">
        <f>IFERROR(IF(VALUE(LEFT($E3981,5))&gt;50000,"",_xlfn.XLOOKUP(IF(VALUE(LEFT($E3981,2))&gt;9,VALUE(LEFT($E3981,2)),"0"&amp;VALUE(LEFT($E3981,2))),Sheet1!$E:$E,Sheet1!$F:$F)),"")</f>
        <v>大阪府</v>
      </c>
      <c r="G3981" s="4" t="str">
        <f t="shared" si="125"/>
        <v>公立</v>
      </c>
      <c r="H3981" s="7" t="str">
        <f>IF($D3981="上記以外の高等学校等",_xlfn.XLOOKUP(IF(VALUE(LEFT($E3981,2))&gt;10,VALUE(LEFT($E3981,2)),"0"&amp;VALUE(LEFT($E3981,2))),Sheet1!$E:$E,Sheet1!$F:$F)&amp;"所在の"&amp;$D3981,IF(OR($B3981=1,$B3981=2),$D3981&amp;$C3981,IF($B3981=3,$D3981&amp;"学校",IF($B3981=6,_xlfn.TEXTBEFORE($D3981,"高専")&amp;$C3981,IF($B3981=8,$C3981&amp;"（"&amp;$D3981&amp;"）",IF($B3981=9,$D3981,""))))))</f>
        <v>守口支援学校</v>
      </c>
    </row>
    <row r="3982" spans="1:8">
      <c r="A3982" s="4">
        <v>2</v>
      </c>
      <c r="B3982" s="7">
        <v>3</v>
      </c>
      <c r="C3982" s="7" t="str">
        <f t="shared" si="124"/>
        <v>特別支援学校</v>
      </c>
      <c r="D3982" s="7" t="s">
        <v>3926</v>
      </c>
      <c r="E3982" s="8" t="s">
        <v>3927</v>
      </c>
      <c r="F3982" s="4" t="str">
        <f>IFERROR(IF(VALUE(LEFT($E3982,5))&gt;50000,"",_xlfn.XLOOKUP(IF(VALUE(LEFT($E3982,2))&gt;9,VALUE(LEFT($E3982,2)),"0"&amp;VALUE(LEFT($E3982,2))),Sheet1!$E:$E,Sheet1!$F:$F)),"")</f>
        <v>大阪府</v>
      </c>
      <c r="G3982" s="4" t="str">
        <f t="shared" si="125"/>
        <v>公立</v>
      </c>
      <c r="H3982" s="7" t="str">
        <f>IF($D3982="上記以外の高等学校等",_xlfn.XLOOKUP(IF(VALUE(LEFT($E3982,2))&gt;10,VALUE(LEFT($E3982,2)),"0"&amp;VALUE(LEFT($E3982,2))),Sheet1!$E:$E,Sheet1!$F:$F)&amp;"所在の"&amp;$D3982,IF(OR($B3982=1,$B3982=2),$D3982&amp;$C3982,IF($B3982=3,$D3982&amp;"学校",IF($B3982=6,_xlfn.TEXTBEFORE($D3982,"高専")&amp;$C3982,IF($B3982=8,$C3982&amp;"（"&amp;$D3982&amp;"）",IF($B3982=9,$D3982,""))))))</f>
        <v>東住吉支援学校</v>
      </c>
    </row>
    <row r="3983" spans="1:8">
      <c r="A3983" s="4">
        <v>2</v>
      </c>
      <c r="B3983" s="7">
        <v>3</v>
      </c>
      <c r="C3983" s="7" t="str">
        <f t="shared" si="124"/>
        <v>特別支援学校</v>
      </c>
      <c r="D3983" s="7" t="s">
        <v>3924</v>
      </c>
      <c r="E3983" s="8" t="s">
        <v>3925</v>
      </c>
      <c r="F3983" s="4" t="str">
        <f>IFERROR(IF(VALUE(LEFT($E3983,5))&gt;50000,"",_xlfn.XLOOKUP(IF(VALUE(LEFT($E3983,2))&gt;9,VALUE(LEFT($E3983,2)),"0"&amp;VALUE(LEFT($E3983,2))),Sheet1!$E:$E,Sheet1!$F:$F)),"")</f>
        <v>大阪府</v>
      </c>
      <c r="G3983" s="4" t="str">
        <f t="shared" si="125"/>
        <v>公立</v>
      </c>
      <c r="H3983" s="7" t="str">
        <f>IF($D3983="上記以外の高等学校等",_xlfn.XLOOKUP(IF(VALUE(LEFT($E3983,2))&gt;10,VALUE(LEFT($E3983,2)),"0"&amp;VALUE(LEFT($E3983,2))),Sheet1!$E:$E,Sheet1!$F:$F)&amp;"所在の"&amp;$D3983,IF(OR($B3983=1,$B3983=2),$D3983&amp;$C3983,IF($B3983=3,$D3983&amp;"学校",IF($B3983=6,_xlfn.TEXTBEFORE($D3983,"高専")&amp;$C3983,IF($B3983=8,$C3983&amp;"（"&amp;$D3983&amp;"）",IF($B3983=9,$D3983,""))))))</f>
        <v>とりかい高等支援学校</v>
      </c>
    </row>
    <row r="3984" spans="1:8">
      <c r="A3984" s="4">
        <v>2</v>
      </c>
      <c r="B3984" s="7">
        <v>3</v>
      </c>
      <c r="C3984" s="7" t="str">
        <f t="shared" si="124"/>
        <v>特別支援学校</v>
      </c>
      <c r="D3984" s="7" t="s">
        <v>3922</v>
      </c>
      <c r="E3984" s="8" t="s">
        <v>3923</v>
      </c>
      <c r="F3984" s="4" t="str">
        <f>IFERROR(IF(VALUE(LEFT($E3984,5))&gt;50000,"",_xlfn.XLOOKUP(IF(VALUE(LEFT($E3984,2))&gt;9,VALUE(LEFT($E3984,2)),"0"&amp;VALUE(LEFT($E3984,2))),Sheet1!$E:$E,Sheet1!$F:$F)),"")</f>
        <v>大阪府</v>
      </c>
      <c r="G3984" s="4" t="str">
        <f t="shared" si="125"/>
        <v>公立</v>
      </c>
      <c r="H3984" s="7" t="str">
        <f>IF($D3984="上記以外の高等学校等",_xlfn.XLOOKUP(IF(VALUE(LEFT($E3984,2))&gt;10,VALUE(LEFT($E3984,2)),"0"&amp;VALUE(LEFT($E3984,2))),Sheet1!$E:$E,Sheet1!$F:$F)&amp;"所在の"&amp;$D3984,IF(OR($B3984=1,$B3984=2),$D3984&amp;$C3984,IF($B3984=3,$D3984&amp;"学校",IF($B3984=6,_xlfn.TEXTBEFORE($D3984,"高専")&amp;$C3984,IF($B3984=8,$C3984&amp;"（"&amp;$D3984&amp;"）",IF($B3984=9,$D3984,""))))))</f>
        <v>摂津支援学校</v>
      </c>
    </row>
    <row r="3985" spans="1:8">
      <c r="A3985" s="4">
        <v>2</v>
      </c>
      <c r="B3985" s="7">
        <v>6</v>
      </c>
      <c r="C3985" s="7" t="str">
        <f t="shared" si="124"/>
        <v>高等専門学校</v>
      </c>
      <c r="D3985" s="7" t="s">
        <v>3920</v>
      </c>
      <c r="E3985" s="8" t="s">
        <v>3921</v>
      </c>
      <c r="F3985" s="4" t="str">
        <f>IFERROR(IF(VALUE(LEFT($E3985,5))&gt;50000,"",_xlfn.XLOOKUP(IF(VALUE(LEFT($E3985,2))&gt;9,VALUE(LEFT($E3985,2)),"0"&amp;VALUE(LEFT($E3985,2))),Sheet1!$E:$E,Sheet1!$F:$F)),"")</f>
        <v>大阪府</v>
      </c>
      <c r="G3985" s="4" t="str">
        <f t="shared" si="125"/>
        <v>公立</v>
      </c>
      <c r="H3985" s="7" t="str">
        <f>IF($D3985="上記以外の高等学校等",_xlfn.XLOOKUP(IF(VALUE(LEFT($E3985,2))&gt;10,VALUE(LEFT($E3985,2)),"0"&amp;VALUE(LEFT($E3985,2))),Sheet1!$E:$E,Sheet1!$F:$F)&amp;"所在の"&amp;$D3985,IF(OR($B3985=1,$B3985=2),$D3985&amp;$C3985,IF($B3985=3,$D3985&amp;"学校",IF($B3985=6,_xlfn.TEXTBEFORE($D3985,"高専")&amp;$C3985,IF($B3985=8,$C3985&amp;"（"&amp;$D3985&amp;"）",IF($B3985=9,$D3985,""))))))</f>
        <v>大阪公立大学工業高等専門学校</v>
      </c>
    </row>
    <row r="3986" spans="1:8">
      <c r="A3986" s="4">
        <v>7</v>
      </c>
      <c r="B3986" s="7">
        <v>1</v>
      </c>
      <c r="C3986" s="7" t="str">
        <f t="shared" si="124"/>
        <v>高等学校</v>
      </c>
      <c r="D3986" s="7" t="s">
        <v>3918</v>
      </c>
      <c r="E3986" s="8" t="s">
        <v>3919</v>
      </c>
      <c r="F3986" s="4" t="str">
        <f>IFERROR(IF(VALUE(LEFT($E3986,5))&gt;50000,"",_xlfn.XLOOKUP(IF(VALUE(LEFT($E3986,2))&gt;9,VALUE(LEFT($E3986,2)),"0"&amp;VALUE(LEFT($E3986,2))),Sheet1!$E:$E,Sheet1!$F:$F)),"")</f>
        <v>大阪府</v>
      </c>
      <c r="G3986" s="4" t="str">
        <f t="shared" si="125"/>
        <v>私立</v>
      </c>
      <c r="H3986" s="7" t="str">
        <f>IF($D3986="上記以外の高等学校等",_xlfn.XLOOKUP(IF(VALUE(LEFT($E3986,2))&gt;10,VALUE(LEFT($E3986,2)),"0"&amp;VALUE(LEFT($E3986,2))),Sheet1!$E:$E,Sheet1!$F:$F)&amp;"所在の"&amp;$D3986,IF(OR($B3986=1,$B3986=2),$D3986&amp;$C3986,IF($B3986=3,$D3986&amp;"学校",IF($B3986=6,_xlfn.TEXTBEFORE($D3986,"高専")&amp;$C3986,IF($B3986=8,$C3986&amp;"（"&amp;$D3986&amp;"）",IF($B3986=9,$D3986,""))))))</f>
        <v>プール学院高等学校</v>
      </c>
    </row>
    <row r="3987" spans="1:8">
      <c r="A3987" s="4">
        <v>7</v>
      </c>
      <c r="B3987" s="7">
        <v>1</v>
      </c>
      <c r="C3987" s="7" t="str">
        <f t="shared" si="124"/>
        <v>高等学校</v>
      </c>
      <c r="D3987" s="7" t="s">
        <v>3916</v>
      </c>
      <c r="E3987" s="8" t="s">
        <v>3917</v>
      </c>
      <c r="F3987" s="4" t="str">
        <f>IFERROR(IF(VALUE(LEFT($E3987,5))&gt;50000,"",_xlfn.XLOOKUP(IF(VALUE(LEFT($E3987,2))&gt;9,VALUE(LEFT($E3987,2)),"0"&amp;VALUE(LEFT($E3987,2))),Sheet1!$E:$E,Sheet1!$F:$F)),"")</f>
        <v>大阪府</v>
      </c>
      <c r="G3987" s="4" t="str">
        <f t="shared" si="125"/>
        <v>私立</v>
      </c>
      <c r="H3987" s="7" t="str">
        <f>IF($D3987="上記以外の高等学校等",_xlfn.XLOOKUP(IF(VALUE(LEFT($E3987,2))&gt;10,VALUE(LEFT($E3987,2)),"0"&amp;VALUE(LEFT($E3987,2))),Sheet1!$E:$E,Sheet1!$F:$F)&amp;"所在の"&amp;$D3987,IF(OR($B3987=1,$B3987=2),$D3987&amp;$C3987,IF($B3987=3,$D3987&amp;"学校",IF($B3987=6,_xlfn.TEXTBEFORE($D3987,"高専")&amp;$C3987,IF($B3987=8,$C3987&amp;"（"&amp;$D3987&amp;"）",IF($B3987=9,$D3987,""))))))</f>
        <v>追手門学院大手前高等学校</v>
      </c>
    </row>
    <row r="3988" spans="1:8">
      <c r="A3988" s="4">
        <v>7</v>
      </c>
      <c r="B3988" s="7">
        <v>1</v>
      </c>
      <c r="C3988" s="7" t="str">
        <f t="shared" si="124"/>
        <v>高等学校</v>
      </c>
      <c r="D3988" s="7" t="s">
        <v>3914</v>
      </c>
      <c r="E3988" s="8" t="s">
        <v>3915</v>
      </c>
      <c r="F3988" s="4" t="str">
        <f>IFERROR(IF(VALUE(LEFT($E3988,5))&gt;50000,"",_xlfn.XLOOKUP(IF(VALUE(LEFT($E3988,2))&gt;9,VALUE(LEFT($E3988,2)),"0"&amp;VALUE(LEFT($E3988,2))),Sheet1!$E:$E,Sheet1!$F:$F)),"")</f>
        <v>大阪府</v>
      </c>
      <c r="G3988" s="4" t="str">
        <f t="shared" si="125"/>
        <v>私立</v>
      </c>
      <c r="H3988" s="7" t="str">
        <f>IF($D3988="上記以外の高等学校等",_xlfn.XLOOKUP(IF(VALUE(LEFT($E3988,2))&gt;10,VALUE(LEFT($E3988,2)),"0"&amp;VALUE(LEFT($E3988,2))),Sheet1!$E:$E,Sheet1!$F:$F)&amp;"所在の"&amp;$D3988,IF(OR($B3988=1,$B3988=2),$D3988&amp;$C3988,IF($B3988=3,$D3988&amp;"学校",IF($B3988=6,_xlfn.TEXTBEFORE($D3988,"高専")&amp;$C3988,IF($B3988=8,$C3988&amp;"（"&amp;$D3988&amp;"）",IF($B3988=9,$D3988,""))))))</f>
        <v>大阪暁光高等学校</v>
      </c>
    </row>
    <row r="3989" spans="1:8">
      <c r="A3989" s="4">
        <v>7</v>
      </c>
      <c r="B3989" s="7">
        <v>1</v>
      </c>
      <c r="C3989" s="7" t="str">
        <f t="shared" si="124"/>
        <v>高等学校</v>
      </c>
      <c r="D3989" s="7" t="s">
        <v>3912</v>
      </c>
      <c r="E3989" s="8" t="s">
        <v>3913</v>
      </c>
      <c r="F3989" s="4" t="str">
        <f>IFERROR(IF(VALUE(LEFT($E3989,5))&gt;50000,"",_xlfn.XLOOKUP(IF(VALUE(LEFT($E3989,2))&gt;9,VALUE(LEFT($E3989,2)),"0"&amp;VALUE(LEFT($E3989,2))),Sheet1!$E:$E,Sheet1!$F:$F)),"")</f>
        <v>大阪府</v>
      </c>
      <c r="G3989" s="4" t="str">
        <f t="shared" si="125"/>
        <v>私立</v>
      </c>
      <c r="H3989" s="7" t="str">
        <f>IF($D3989="上記以外の高等学校等",_xlfn.XLOOKUP(IF(VALUE(LEFT($E3989,2))&gt;10,VALUE(LEFT($E3989,2)),"0"&amp;VALUE(LEFT($E3989,2))),Sheet1!$E:$E,Sheet1!$F:$F)&amp;"所在の"&amp;$D3989,IF(OR($B3989=1,$B3989=2),$D3989&amp;$C3989,IF($B3989=3,$D3989&amp;"学校",IF($B3989=6,_xlfn.TEXTBEFORE($D3989,"高専")&amp;$C3989,IF($B3989=8,$C3989&amp;"（"&amp;$D3989&amp;"）",IF($B3989=9,$D3989,""))))))</f>
        <v>大阪夕陽丘学園高等学校</v>
      </c>
    </row>
    <row r="3990" spans="1:8">
      <c r="A3990" s="4">
        <v>7</v>
      </c>
      <c r="B3990" s="7">
        <v>1</v>
      </c>
      <c r="C3990" s="7" t="str">
        <f t="shared" si="124"/>
        <v>高等学校</v>
      </c>
      <c r="D3990" s="7" t="s">
        <v>3910</v>
      </c>
      <c r="E3990" s="8" t="s">
        <v>3911</v>
      </c>
      <c r="F3990" s="4" t="str">
        <f>IFERROR(IF(VALUE(LEFT($E3990,5))&gt;50000,"",_xlfn.XLOOKUP(IF(VALUE(LEFT($E3990,2))&gt;9,VALUE(LEFT($E3990,2)),"0"&amp;VALUE(LEFT($E3990,2))),Sheet1!$E:$E,Sheet1!$F:$F)),"")</f>
        <v>大阪府</v>
      </c>
      <c r="G3990" s="4" t="str">
        <f t="shared" si="125"/>
        <v>私立</v>
      </c>
      <c r="H3990" s="7" t="str">
        <f>IF($D3990="上記以外の高等学校等",_xlfn.XLOOKUP(IF(VALUE(LEFT($E3990,2))&gt;10,VALUE(LEFT($E3990,2)),"0"&amp;VALUE(LEFT($E3990,2))),Sheet1!$E:$E,Sheet1!$F:$F)&amp;"所在の"&amp;$D3990,IF(OR($B3990=1,$B3990=2),$D3990&amp;$C3990,IF($B3990=3,$D3990&amp;"学校",IF($B3990=6,_xlfn.TEXTBEFORE($D3990,"高専")&amp;$C3990,IF($B3990=8,$C3990&amp;"（"&amp;$D3990&amp;"）",IF($B3990=9,$D3990,""))))))</f>
        <v>大商学園高等学校</v>
      </c>
    </row>
    <row r="3991" spans="1:8">
      <c r="A3991" s="4">
        <v>7</v>
      </c>
      <c r="B3991" s="7">
        <v>1</v>
      </c>
      <c r="C3991" s="7" t="str">
        <f t="shared" si="124"/>
        <v>高等学校</v>
      </c>
      <c r="D3991" s="7" t="s">
        <v>3908</v>
      </c>
      <c r="E3991" s="8" t="s">
        <v>3909</v>
      </c>
      <c r="F3991" s="4" t="str">
        <f>IFERROR(IF(VALUE(LEFT($E3991,5))&gt;50000,"",_xlfn.XLOOKUP(IF(VALUE(LEFT($E3991,2))&gt;9,VALUE(LEFT($E3991,2)),"0"&amp;VALUE(LEFT($E3991,2))),Sheet1!$E:$E,Sheet1!$F:$F)),"")</f>
        <v>大阪府</v>
      </c>
      <c r="G3991" s="4" t="str">
        <f t="shared" si="125"/>
        <v>私立</v>
      </c>
      <c r="H3991" s="7" t="str">
        <f>IF($D3991="上記以外の高等学校等",_xlfn.XLOOKUP(IF(VALUE(LEFT($E3991,2))&gt;10,VALUE(LEFT($E3991,2)),"0"&amp;VALUE(LEFT($E3991,2))),Sheet1!$E:$E,Sheet1!$F:$F)&amp;"所在の"&amp;$D3991,IF(OR($B3991=1,$B3991=2),$D3991&amp;$C3991,IF($B3991=3,$D3991&amp;"学校",IF($B3991=6,_xlfn.TEXTBEFORE($D3991,"高専")&amp;$C3991,IF($B3991=8,$C3991&amp;"（"&amp;$D3991&amp;"）",IF($B3991=9,$D3991,""))))))</f>
        <v>賢明学院高等学校</v>
      </c>
    </row>
    <row r="3992" spans="1:8">
      <c r="A3992" s="4">
        <v>7</v>
      </c>
      <c r="B3992" s="7">
        <v>1</v>
      </c>
      <c r="C3992" s="7" t="str">
        <f t="shared" si="124"/>
        <v>高等学校</v>
      </c>
      <c r="D3992" s="7" t="s">
        <v>3906</v>
      </c>
      <c r="E3992" s="8" t="s">
        <v>3907</v>
      </c>
      <c r="F3992" s="4" t="str">
        <f>IFERROR(IF(VALUE(LEFT($E3992,5))&gt;50000,"",_xlfn.XLOOKUP(IF(VALUE(LEFT($E3992,2))&gt;9,VALUE(LEFT($E3992,2)),"0"&amp;VALUE(LEFT($E3992,2))),Sheet1!$E:$E,Sheet1!$F:$F)),"")</f>
        <v>大阪府</v>
      </c>
      <c r="G3992" s="4" t="str">
        <f t="shared" si="125"/>
        <v>私立</v>
      </c>
      <c r="H3992" s="7" t="str">
        <f>IF($D3992="上記以外の高等学校等",_xlfn.XLOOKUP(IF(VALUE(LEFT($E3992,2))&gt;10,VALUE(LEFT($E3992,2)),"0"&amp;VALUE(LEFT($E3992,2))),Sheet1!$E:$E,Sheet1!$F:$F)&amp;"所在の"&amp;$D3992,IF(OR($B3992=1,$B3992=2),$D3992&amp;$C3992,IF($B3992=3,$D3992&amp;"学校",IF($B3992=6,_xlfn.TEXTBEFORE($D3992,"高専")&amp;$C3992,IF($B3992=8,$C3992&amp;"（"&amp;$D3992&amp;"）",IF($B3992=9,$D3992,""))))))</f>
        <v>大阪学芸高等学校</v>
      </c>
    </row>
    <row r="3993" spans="1:8">
      <c r="A3993" s="4">
        <v>7</v>
      </c>
      <c r="B3993" s="7">
        <v>1</v>
      </c>
      <c r="C3993" s="7" t="str">
        <f t="shared" si="124"/>
        <v>高等学校</v>
      </c>
      <c r="D3993" s="7" t="s">
        <v>3904</v>
      </c>
      <c r="E3993" s="8" t="s">
        <v>3905</v>
      </c>
      <c r="F3993" s="4" t="str">
        <f>IFERROR(IF(VALUE(LEFT($E3993,5))&gt;50000,"",_xlfn.XLOOKUP(IF(VALUE(LEFT($E3993,2))&gt;9,VALUE(LEFT($E3993,2)),"0"&amp;VALUE(LEFT($E3993,2))),Sheet1!$E:$E,Sheet1!$F:$F)),"")</f>
        <v>大阪府</v>
      </c>
      <c r="G3993" s="4" t="str">
        <f t="shared" si="125"/>
        <v>私立</v>
      </c>
      <c r="H3993" s="7" t="str">
        <f>IF($D3993="上記以外の高等学校等",_xlfn.XLOOKUP(IF(VALUE(LEFT($E3993,2))&gt;10,VALUE(LEFT($E3993,2)),"0"&amp;VALUE(LEFT($E3993,2))),Sheet1!$E:$E,Sheet1!$F:$F)&amp;"所在の"&amp;$D3993,IF(OR($B3993=1,$B3993=2),$D3993&amp;$C3993,IF($B3993=3,$D3993&amp;"学校",IF($B3993=6,_xlfn.TEXTBEFORE($D3993,"高専")&amp;$C3993,IF($B3993=8,$C3993&amp;"（"&amp;$D3993&amp;"）",IF($B3993=9,$D3993,""))))))</f>
        <v>開明高等学校</v>
      </c>
    </row>
    <row r="3994" spans="1:8">
      <c r="A3994" s="4">
        <v>7</v>
      </c>
      <c r="B3994" s="7">
        <v>1</v>
      </c>
      <c r="C3994" s="7" t="str">
        <f t="shared" si="124"/>
        <v>高等学校</v>
      </c>
      <c r="D3994" s="7" t="s">
        <v>3902</v>
      </c>
      <c r="E3994" s="8" t="s">
        <v>3903</v>
      </c>
      <c r="F3994" s="4" t="str">
        <f>IFERROR(IF(VALUE(LEFT($E3994,5))&gt;50000,"",_xlfn.XLOOKUP(IF(VALUE(LEFT($E3994,2))&gt;9,VALUE(LEFT($E3994,2)),"0"&amp;VALUE(LEFT($E3994,2))),Sheet1!$E:$E,Sheet1!$F:$F)),"")</f>
        <v>大阪府</v>
      </c>
      <c r="G3994" s="4" t="str">
        <f t="shared" si="125"/>
        <v>私立</v>
      </c>
      <c r="H3994" s="7" t="str">
        <f>IF($D3994="上記以外の高等学校等",_xlfn.XLOOKUP(IF(VALUE(LEFT($E3994,2))&gt;10,VALUE(LEFT($E3994,2)),"0"&amp;VALUE(LEFT($E3994,2))),Sheet1!$E:$E,Sheet1!$F:$F)&amp;"所在の"&amp;$D3994,IF(OR($B3994=1,$B3994=2),$D3994&amp;$C3994,IF($B3994=3,$D3994&amp;"学校",IF($B3994=6,_xlfn.TEXTBEFORE($D3994,"高専")&amp;$C3994,IF($B3994=8,$C3994&amp;"（"&amp;$D3994&amp;"）",IF($B3994=9,$D3994,""))))))</f>
        <v>履正社高等学校</v>
      </c>
    </row>
    <row r="3995" spans="1:8">
      <c r="A3995" s="4">
        <v>7</v>
      </c>
      <c r="B3995" s="7">
        <v>1</v>
      </c>
      <c r="C3995" s="7" t="str">
        <f t="shared" si="124"/>
        <v>高等学校</v>
      </c>
      <c r="D3995" s="7" t="s">
        <v>3900</v>
      </c>
      <c r="E3995" s="8" t="s">
        <v>3901</v>
      </c>
      <c r="F3995" s="4" t="str">
        <f>IFERROR(IF(VALUE(LEFT($E3995,5))&gt;50000,"",_xlfn.XLOOKUP(IF(VALUE(LEFT($E3995,2))&gt;9,VALUE(LEFT($E3995,2)),"0"&amp;VALUE(LEFT($E3995,2))),Sheet1!$E:$E,Sheet1!$F:$F)),"")</f>
        <v>大阪府</v>
      </c>
      <c r="G3995" s="4" t="str">
        <f t="shared" si="125"/>
        <v>私立</v>
      </c>
      <c r="H3995" s="7" t="str">
        <f>IF($D3995="上記以外の高等学校等",_xlfn.XLOOKUP(IF(VALUE(LEFT($E3995,2))&gt;10,VALUE(LEFT($E3995,2)),"0"&amp;VALUE(LEFT($E3995,2))),Sheet1!$E:$E,Sheet1!$F:$F)&amp;"所在の"&amp;$D3995,IF(OR($B3995=1,$B3995=2),$D3995&amp;$C3995,IF($B3995=3,$D3995&amp;"学校",IF($B3995=6,_xlfn.TEXTBEFORE($D3995,"高専")&amp;$C3995,IF($B3995=8,$C3995&amp;"（"&amp;$D3995&amp;"）",IF($B3995=9,$D3995,""))))))</f>
        <v>大阪体育大学浪商高等学校</v>
      </c>
    </row>
    <row r="3996" spans="1:8">
      <c r="A3996" s="4">
        <v>7</v>
      </c>
      <c r="B3996" s="7">
        <v>1</v>
      </c>
      <c r="C3996" s="7" t="str">
        <f t="shared" si="124"/>
        <v>高等学校</v>
      </c>
      <c r="D3996" s="7" t="s">
        <v>3898</v>
      </c>
      <c r="E3996" s="8" t="s">
        <v>3899</v>
      </c>
      <c r="F3996" s="4" t="str">
        <f>IFERROR(IF(VALUE(LEFT($E3996,5))&gt;50000,"",_xlfn.XLOOKUP(IF(VALUE(LEFT($E3996,2))&gt;9,VALUE(LEFT($E3996,2)),"0"&amp;VALUE(LEFT($E3996,2))),Sheet1!$E:$E,Sheet1!$F:$F)),"")</f>
        <v>大阪府</v>
      </c>
      <c r="G3996" s="4" t="str">
        <f t="shared" si="125"/>
        <v>私立</v>
      </c>
      <c r="H3996" s="7" t="str">
        <f>IF($D3996="上記以外の高等学校等",_xlfn.XLOOKUP(IF(VALUE(LEFT($E3996,2))&gt;10,VALUE(LEFT($E3996,2)),"0"&amp;VALUE(LEFT($E3996,2))),Sheet1!$E:$E,Sheet1!$F:$F)&amp;"所在の"&amp;$D3996,IF(OR($B3996=1,$B3996=2),$D3996&amp;$C3996,IF($B3996=3,$D3996&amp;"学校",IF($B3996=6,_xlfn.TEXTBEFORE($D3996,"高専")&amp;$C3996,IF($B3996=8,$C3996&amp;"（"&amp;$D3996&amp;"）",IF($B3996=9,$D3996,""))))))</f>
        <v>関西大学北陽高等学校</v>
      </c>
    </row>
    <row r="3997" spans="1:8">
      <c r="A3997" s="4">
        <v>7</v>
      </c>
      <c r="B3997" s="7">
        <v>1</v>
      </c>
      <c r="C3997" s="7" t="str">
        <f t="shared" si="124"/>
        <v>高等学校</v>
      </c>
      <c r="D3997" s="7" t="s">
        <v>3896</v>
      </c>
      <c r="E3997" s="8" t="s">
        <v>3897</v>
      </c>
      <c r="F3997" s="4" t="str">
        <f>IFERROR(IF(VALUE(LEFT($E3997,5))&gt;50000,"",_xlfn.XLOOKUP(IF(VALUE(LEFT($E3997,2))&gt;9,VALUE(LEFT($E3997,2)),"0"&amp;VALUE(LEFT($E3997,2))),Sheet1!$E:$E,Sheet1!$F:$F)),"")</f>
        <v>大阪府</v>
      </c>
      <c r="G3997" s="4" t="str">
        <f t="shared" si="125"/>
        <v>私立</v>
      </c>
      <c r="H3997" s="7" t="str">
        <f>IF($D3997="上記以外の高等学校等",_xlfn.XLOOKUP(IF(VALUE(LEFT($E3997,2))&gt;10,VALUE(LEFT($E3997,2)),"0"&amp;VALUE(LEFT($E3997,2))),Sheet1!$E:$E,Sheet1!$F:$F)&amp;"所在の"&amp;$D3997,IF(OR($B3997=1,$B3997=2),$D3997&amp;$C3997,IF($B3997=3,$D3997&amp;"学校",IF($B3997=6,_xlfn.TEXTBEFORE($D3997,"高専")&amp;$C3997,IF($B3997=8,$C3997&amp;"（"&amp;$D3997&amp;"）",IF($B3997=9,$D3997,""))))))</f>
        <v>興國高等学校</v>
      </c>
    </row>
    <row r="3998" spans="1:8">
      <c r="A3998" s="4">
        <v>7</v>
      </c>
      <c r="B3998" s="7">
        <v>1</v>
      </c>
      <c r="C3998" s="7" t="str">
        <f t="shared" si="124"/>
        <v>高等学校</v>
      </c>
      <c r="D3998" s="7" t="s">
        <v>3894</v>
      </c>
      <c r="E3998" s="8" t="s">
        <v>3895</v>
      </c>
      <c r="F3998" s="4" t="str">
        <f>IFERROR(IF(VALUE(LEFT($E3998,5))&gt;50000,"",_xlfn.XLOOKUP(IF(VALUE(LEFT($E3998,2))&gt;9,VALUE(LEFT($E3998,2)),"0"&amp;VALUE(LEFT($E3998,2))),Sheet1!$E:$E,Sheet1!$F:$F)),"")</f>
        <v>大阪府</v>
      </c>
      <c r="G3998" s="4" t="str">
        <f t="shared" si="125"/>
        <v>私立</v>
      </c>
      <c r="H3998" s="7" t="str">
        <f>IF($D3998="上記以外の高等学校等",_xlfn.XLOOKUP(IF(VALUE(LEFT($E3998,2))&gt;10,VALUE(LEFT($E3998,2)),"0"&amp;VALUE(LEFT($E3998,2))),Sheet1!$E:$E,Sheet1!$F:$F)&amp;"所在の"&amp;$D3998,IF(OR($B3998=1,$B3998=2),$D3998&amp;$C3998,IF($B3998=3,$D3998&amp;"学校",IF($B3998=6,_xlfn.TEXTBEFORE($D3998,"高専")&amp;$C3998,IF($B3998=8,$C3998&amp;"（"&amp;$D3998&amp;"）",IF($B3998=9,$D3998,""))))))</f>
        <v>精華高等学校</v>
      </c>
    </row>
    <row r="3999" spans="1:8">
      <c r="A3999" s="4">
        <v>7</v>
      </c>
      <c r="B3999" s="7">
        <v>1</v>
      </c>
      <c r="C3999" s="7" t="str">
        <f t="shared" si="124"/>
        <v>高等学校</v>
      </c>
      <c r="D3999" s="7" t="s">
        <v>3892</v>
      </c>
      <c r="E3999" s="8" t="s">
        <v>3893</v>
      </c>
      <c r="F3999" s="4" t="str">
        <f>IFERROR(IF(VALUE(LEFT($E3999,5))&gt;50000,"",_xlfn.XLOOKUP(IF(VALUE(LEFT($E3999,2))&gt;9,VALUE(LEFT($E3999,2)),"0"&amp;VALUE(LEFT($E3999,2))),Sheet1!$E:$E,Sheet1!$F:$F)),"")</f>
        <v>大阪府</v>
      </c>
      <c r="G3999" s="4" t="str">
        <f t="shared" si="125"/>
        <v>私立</v>
      </c>
      <c r="H3999" s="7" t="str">
        <f>IF($D3999="上記以外の高等学校等",_xlfn.XLOOKUP(IF(VALUE(LEFT($E3999,2))&gt;10,VALUE(LEFT($E3999,2)),"0"&amp;VALUE(LEFT($E3999,2))),Sheet1!$E:$E,Sheet1!$F:$F)&amp;"所在の"&amp;$D3999,IF(OR($B3999=1,$B3999=2),$D3999&amp;$C3999,IF($B3999=3,$D3999&amp;"学校",IF($B3999=6,_xlfn.TEXTBEFORE($D3999,"高専")&amp;$C3999,IF($B3999=8,$C3999&amp;"（"&amp;$D3999&amp;"）",IF($B3999=9,$D3999,""))))))</f>
        <v>英真学園高等学校</v>
      </c>
    </row>
    <row r="4000" spans="1:8">
      <c r="A4000" s="4">
        <v>7</v>
      </c>
      <c r="B4000" s="7">
        <v>1</v>
      </c>
      <c r="C4000" s="7" t="str">
        <f t="shared" si="124"/>
        <v>高等学校</v>
      </c>
      <c r="D4000" s="7" t="s">
        <v>3890</v>
      </c>
      <c r="E4000" s="8" t="s">
        <v>3891</v>
      </c>
      <c r="F4000" s="4" t="str">
        <f>IFERROR(IF(VALUE(LEFT($E4000,5))&gt;50000,"",_xlfn.XLOOKUP(IF(VALUE(LEFT($E4000,2))&gt;9,VALUE(LEFT($E4000,2)),"0"&amp;VALUE(LEFT($E4000,2))),Sheet1!$E:$E,Sheet1!$F:$F)),"")</f>
        <v>大阪府</v>
      </c>
      <c r="G4000" s="4" t="str">
        <f t="shared" si="125"/>
        <v>私立</v>
      </c>
      <c r="H4000" s="7" t="str">
        <f>IF($D4000="上記以外の高等学校等",_xlfn.XLOOKUP(IF(VALUE(LEFT($E4000,2))&gt;10,VALUE(LEFT($E4000,2)),"0"&amp;VALUE(LEFT($E4000,2))),Sheet1!$E:$E,Sheet1!$F:$F)&amp;"所在の"&amp;$D4000,IF(OR($B4000=1,$B4000=2),$D4000&amp;$C4000,IF($B4000=3,$D4000&amp;"学校",IF($B4000=6,_xlfn.TEXTBEFORE($D4000,"高専")&amp;$C4000,IF($B4000=8,$C4000&amp;"（"&amp;$D4000&amp;"）",IF($B4000=9,$D4000,""))))))</f>
        <v>大阪商業大学高等学校</v>
      </c>
    </row>
    <row r="4001" spans="1:8">
      <c r="A4001" s="4">
        <v>7</v>
      </c>
      <c r="B4001" s="7">
        <v>1</v>
      </c>
      <c r="C4001" s="7" t="str">
        <f t="shared" si="124"/>
        <v>高等学校</v>
      </c>
      <c r="D4001" s="7" t="s">
        <v>3888</v>
      </c>
      <c r="E4001" s="8" t="s">
        <v>3889</v>
      </c>
      <c r="F4001" s="4" t="str">
        <f>IFERROR(IF(VALUE(LEFT($E4001,5))&gt;50000,"",_xlfn.XLOOKUP(IF(VALUE(LEFT($E4001,2))&gt;9,VALUE(LEFT($E4001,2)),"0"&amp;VALUE(LEFT($E4001,2))),Sheet1!$E:$E,Sheet1!$F:$F)),"")</f>
        <v>大阪府</v>
      </c>
      <c r="G4001" s="4" t="str">
        <f t="shared" si="125"/>
        <v>私立</v>
      </c>
      <c r="H4001" s="7" t="str">
        <f>IF($D4001="上記以外の高等学校等",_xlfn.XLOOKUP(IF(VALUE(LEFT($E4001,2))&gt;10,VALUE(LEFT($E4001,2)),"0"&amp;VALUE(LEFT($E4001,2))),Sheet1!$E:$E,Sheet1!$F:$F)&amp;"所在の"&amp;$D4001,IF(OR($B4001=1,$B4001=2),$D4001&amp;$C4001,IF($B4001=3,$D4001&amp;"学校",IF($B4001=6,_xlfn.TEXTBEFORE($D4001,"高専")&amp;$C4001,IF($B4001=8,$C4001&amp;"（"&amp;$D4001&amp;"）",IF($B4001=9,$D4001,""))))))</f>
        <v>あべの翔学高等学校</v>
      </c>
    </row>
    <row r="4002" spans="1:8">
      <c r="A4002" s="4">
        <v>7</v>
      </c>
      <c r="B4002" s="7">
        <v>1</v>
      </c>
      <c r="C4002" s="7" t="str">
        <f t="shared" si="124"/>
        <v>高等学校</v>
      </c>
      <c r="D4002" s="7" t="s">
        <v>3886</v>
      </c>
      <c r="E4002" s="8" t="s">
        <v>3887</v>
      </c>
      <c r="F4002" s="4" t="str">
        <f>IFERROR(IF(VALUE(LEFT($E4002,5))&gt;50000,"",_xlfn.XLOOKUP(IF(VALUE(LEFT($E4002,2))&gt;9,VALUE(LEFT($E4002,2)),"0"&amp;VALUE(LEFT($E4002,2))),Sheet1!$E:$E,Sheet1!$F:$F)),"")</f>
        <v>大阪府</v>
      </c>
      <c r="G4002" s="4" t="str">
        <f t="shared" si="125"/>
        <v>私立</v>
      </c>
      <c r="H4002" s="7" t="str">
        <f>IF($D4002="上記以外の高等学校等",_xlfn.XLOOKUP(IF(VALUE(LEFT($E4002,2))&gt;10,VALUE(LEFT($E4002,2)),"0"&amp;VALUE(LEFT($E4002,2))),Sheet1!$E:$E,Sheet1!$F:$F)&amp;"所在の"&amp;$D4002,IF(OR($B4002=1,$B4002=2),$D4002&amp;$C4002,IF($B4002=3,$D4002&amp;"学校",IF($B4002=6,_xlfn.TEXTBEFORE($D4002,"高専")&amp;$C4002,IF($B4002=8,$C4002&amp;"（"&amp;$D4002&amp;"）",IF($B4002=9,$D4002,""))))))</f>
        <v>大阪偕星学園高等学校</v>
      </c>
    </row>
    <row r="4003" spans="1:8">
      <c r="A4003" s="4">
        <v>7</v>
      </c>
      <c r="B4003" s="7">
        <v>1</v>
      </c>
      <c r="C4003" s="7" t="str">
        <f t="shared" si="124"/>
        <v>高等学校</v>
      </c>
      <c r="D4003" s="7" t="s">
        <v>3884</v>
      </c>
      <c r="E4003" s="8" t="s">
        <v>3885</v>
      </c>
      <c r="F4003" s="4" t="str">
        <f>IFERROR(IF(VALUE(LEFT($E4003,5))&gt;50000,"",_xlfn.XLOOKUP(IF(VALUE(LEFT($E4003,2))&gt;9,VALUE(LEFT($E4003,2)),"0"&amp;VALUE(LEFT($E4003,2))),Sheet1!$E:$E,Sheet1!$F:$F)),"")</f>
        <v>大阪府</v>
      </c>
      <c r="G4003" s="4" t="str">
        <f t="shared" si="125"/>
        <v>私立</v>
      </c>
      <c r="H4003" s="7" t="str">
        <f>IF($D4003="上記以外の高等学校等",_xlfn.XLOOKUP(IF(VALUE(LEFT($E4003,2))&gt;10,VALUE(LEFT($E4003,2)),"0"&amp;VALUE(LEFT($E4003,2))),Sheet1!$E:$E,Sheet1!$F:$F)&amp;"所在の"&amp;$D4003,IF(OR($B4003=1,$B4003=2),$D4003&amp;$C4003,IF($B4003=3,$D4003&amp;"学校",IF($B4003=6,_xlfn.TEXTBEFORE($D4003,"高専")&amp;$C4003,IF($B4003=8,$C4003&amp;"（"&amp;$D4003&amp;"）",IF($B4003=9,$D4003,""))))))</f>
        <v>太成学院大学高等学校</v>
      </c>
    </row>
    <row r="4004" spans="1:8">
      <c r="A4004" s="4">
        <v>7</v>
      </c>
      <c r="B4004" s="7">
        <v>1</v>
      </c>
      <c r="C4004" s="7" t="str">
        <f t="shared" si="124"/>
        <v>高等学校</v>
      </c>
      <c r="D4004" s="7" t="s">
        <v>3882</v>
      </c>
      <c r="E4004" s="8" t="s">
        <v>3883</v>
      </c>
      <c r="F4004" s="4" t="str">
        <f>IFERROR(IF(VALUE(LEFT($E4004,5))&gt;50000,"",_xlfn.XLOOKUP(IF(VALUE(LEFT($E4004,2))&gt;9,VALUE(LEFT($E4004,2)),"0"&amp;VALUE(LEFT($E4004,2))),Sheet1!$E:$E,Sheet1!$F:$F)),"")</f>
        <v>大阪府</v>
      </c>
      <c r="G4004" s="4" t="str">
        <f t="shared" si="125"/>
        <v>私立</v>
      </c>
      <c r="H4004" s="7" t="str">
        <f>IF($D4004="上記以外の高等学校等",_xlfn.XLOOKUP(IF(VALUE(LEFT($E4004,2))&gt;10,VALUE(LEFT($E4004,2)),"0"&amp;VALUE(LEFT($E4004,2))),Sheet1!$E:$E,Sheet1!$F:$F)&amp;"所在の"&amp;$D4004,IF(OR($B4004=1,$B4004=2),$D4004&amp;$C4004,IF($B4004=3,$D4004&amp;"学校",IF($B4004=6,_xlfn.TEXTBEFORE($D4004,"高専")&amp;$C4004,IF($B4004=8,$C4004&amp;"（"&amp;$D4004&amp;"）",IF($B4004=9,$D4004,""))))))</f>
        <v>金光大阪高等学校</v>
      </c>
    </row>
    <row r="4005" spans="1:8">
      <c r="A4005" s="4">
        <v>7</v>
      </c>
      <c r="B4005" s="7">
        <v>1</v>
      </c>
      <c r="C4005" s="7" t="str">
        <f t="shared" si="124"/>
        <v>高等学校</v>
      </c>
      <c r="D4005" s="7" t="s">
        <v>3880</v>
      </c>
      <c r="E4005" s="8" t="s">
        <v>3881</v>
      </c>
      <c r="F4005" s="4" t="str">
        <f>IFERROR(IF(VALUE(LEFT($E4005,5))&gt;50000,"",_xlfn.XLOOKUP(IF(VALUE(LEFT($E4005,2))&gt;9,VALUE(LEFT($E4005,2)),"0"&amp;VALUE(LEFT($E4005,2))),Sheet1!$E:$E,Sheet1!$F:$F)),"")</f>
        <v>大阪府</v>
      </c>
      <c r="G4005" s="4" t="str">
        <f t="shared" si="125"/>
        <v>私立</v>
      </c>
      <c r="H4005" s="7" t="str">
        <f>IF($D4005="上記以外の高等学校等",_xlfn.XLOOKUP(IF(VALUE(LEFT($E4005,2))&gt;10,VALUE(LEFT($E4005,2)),"0"&amp;VALUE(LEFT($E4005,2))),Sheet1!$E:$E,Sheet1!$F:$F)&amp;"所在の"&amp;$D4005,IF(OR($B4005=1,$B4005=2),$D4005&amp;$C4005,IF($B4005=3,$D4005&amp;"学校",IF($B4005=6,_xlfn.TEXTBEFORE($D4005,"高専")&amp;$C4005,IF($B4005=8,$C4005&amp;"（"&amp;$D4005&amp;"）",IF($B4005=9,$D4005,""))))))</f>
        <v>好文学園女子高等学校</v>
      </c>
    </row>
    <row r="4006" spans="1:8">
      <c r="A4006" s="4">
        <v>7</v>
      </c>
      <c r="B4006" s="7">
        <v>1</v>
      </c>
      <c r="C4006" s="7" t="str">
        <f t="shared" si="124"/>
        <v>高等学校</v>
      </c>
      <c r="D4006" s="7" t="s">
        <v>3878</v>
      </c>
      <c r="E4006" s="8" t="s">
        <v>3879</v>
      </c>
      <c r="F4006" s="4" t="str">
        <f>IFERROR(IF(VALUE(LEFT($E4006,5))&gt;50000,"",_xlfn.XLOOKUP(IF(VALUE(LEFT($E4006,2))&gt;9,VALUE(LEFT($E4006,2)),"0"&amp;VALUE(LEFT($E4006,2))),Sheet1!$E:$E,Sheet1!$F:$F)),"")</f>
        <v>大阪府</v>
      </c>
      <c r="G4006" s="4" t="str">
        <f t="shared" si="125"/>
        <v>私立</v>
      </c>
      <c r="H4006" s="7" t="str">
        <f>IF($D4006="上記以外の高等学校等",_xlfn.XLOOKUP(IF(VALUE(LEFT($E4006,2))&gt;10,VALUE(LEFT($E4006,2)),"0"&amp;VALUE(LEFT($E4006,2))),Sheet1!$E:$E,Sheet1!$F:$F)&amp;"所在の"&amp;$D4006,IF(OR($B4006=1,$B4006=2),$D4006&amp;$C4006,IF($B4006=3,$D4006&amp;"学校",IF($B4006=6,_xlfn.TEXTBEFORE($D4006,"高専")&amp;$C4006,IF($B4006=8,$C4006&amp;"（"&amp;$D4006&amp;"）",IF($B4006=9,$D4006,""))))))</f>
        <v>利晶学園大阪立命館高等学校</v>
      </c>
    </row>
    <row r="4007" spans="1:8">
      <c r="A4007" s="4">
        <v>7</v>
      </c>
      <c r="B4007" s="7">
        <v>1</v>
      </c>
      <c r="C4007" s="7" t="str">
        <f t="shared" si="124"/>
        <v>高等学校</v>
      </c>
      <c r="D4007" s="7" t="s">
        <v>3876</v>
      </c>
      <c r="E4007" s="8" t="s">
        <v>3877</v>
      </c>
      <c r="F4007" s="4" t="str">
        <f>IFERROR(IF(VALUE(LEFT($E4007,5))&gt;50000,"",_xlfn.XLOOKUP(IF(VALUE(LEFT($E4007,2))&gt;9,VALUE(LEFT($E4007,2)),"0"&amp;VALUE(LEFT($E4007,2))),Sheet1!$E:$E,Sheet1!$F:$F)),"")</f>
        <v>大阪府</v>
      </c>
      <c r="G4007" s="4" t="str">
        <f t="shared" si="125"/>
        <v>私立</v>
      </c>
      <c r="H4007" s="7" t="str">
        <f>IF($D4007="上記以外の高等学校等",_xlfn.XLOOKUP(IF(VALUE(LEFT($E4007,2))&gt;10,VALUE(LEFT($E4007,2)),"0"&amp;VALUE(LEFT($E4007,2))),Sheet1!$E:$E,Sheet1!$F:$F)&amp;"所在の"&amp;$D4007,IF(OR($B4007=1,$B4007=2),$D4007&amp;$C4007,IF($B4007=3,$D4007&amp;"学校",IF($B4007=6,_xlfn.TEXTBEFORE($D4007,"高専")&amp;$C4007,IF($B4007=8,$C4007&amp;"（"&amp;$D4007&amp;"）",IF($B4007=9,$D4007,""))))))</f>
        <v>関西大学第一高等学校</v>
      </c>
    </row>
    <row r="4008" spans="1:8">
      <c r="A4008" s="4">
        <v>7</v>
      </c>
      <c r="B4008" s="7">
        <v>1</v>
      </c>
      <c r="C4008" s="7" t="str">
        <f t="shared" si="124"/>
        <v>高等学校</v>
      </c>
      <c r="D4008" s="7" t="s">
        <v>3874</v>
      </c>
      <c r="E4008" s="8" t="s">
        <v>3875</v>
      </c>
      <c r="F4008" s="4" t="str">
        <f>IFERROR(IF(VALUE(LEFT($E4008,5))&gt;50000,"",_xlfn.XLOOKUP(IF(VALUE(LEFT($E4008,2))&gt;9,VALUE(LEFT($E4008,2)),"0"&amp;VALUE(LEFT($E4008,2))),Sheet1!$E:$E,Sheet1!$F:$F)),"")</f>
        <v>大阪府</v>
      </c>
      <c r="G4008" s="4" t="str">
        <f t="shared" si="125"/>
        <v>私立</v>
      </c>
      <c r="H4008" s="7" t="str">
        <f>IF($D4008="上記以外の高等学校等",_xlfn.XLOOKUP(IF(VALUE(LEFT($E4008,2))&gt;10,VALUE(LEFT($E4008,2)),"0"&amp;VALUE(LEFT($E4008,2))),Sheet1!$E:$E,Sheet1!$F:$F)&amp;"所在の"&amp;$D4008,IF(OR($B4008=1,$B4008=2),$D4008&amp;$C4008,IF($B4008=3,$D4008&amp;"学校",IF($B4008=6,_xlfn.TEXTBEFORE($D4008,"高専")&amp;$C4008,IF($B4008=8,$C4008&amp;"（"&amp;$D4008&amp;"）",IF($B4008=9,$D4008,""))))))</f>
        <v>明星高等学校</v>
      </c>
    </row>
    <row r="4009" spans="1:8">
      <c r="A4009" s="4">
        <v>7</v>
      </c>
      <c r="B4009" s="7">
        <v>1</v>
      </c>
      <c r="C4009" s="7" t="str">
        <f t="shared" si="124"/>
        <v>高等学校</v>
      </c>
      <c r="D4009" s="7" t="s">
        <v>3872</v>
      </c>
      <c r="E4009" s="8" t="s">
        <v>3873</v>
      </c>
      <c r="F4009" s="4" t="str">
        <f>IFERROR(IF(VALUE(LEFT($E4009,5))&gt;50000,"",_xlfn.XLOOKUP(IF(VALUE(LEFT($E4009,2))&gt;9,VALUE(LEFT($E4009,2)),"0"&amp;VALUE(LEFT($E4009,2))),Sheet1!$E:$E,Sheet1!$F:$F)),"")</f>
        <v>大阪府</v>
      </c>
      <c r="G4009" s="4" t="str">
        <f t="shared" si="125"/>
        <v>私立</v>
      </c>
      <c r="H4009" s="7" t="str">
        <f>IF($D4009="上記以外の高等学校等",_xlfn.XLOOKUP(IF(VALUE(LEFT($E4009,2))&gt;10,VALUE(LEFT($E4009,2)),"0"&amp;VALUE(LEFT($E4009,2))),Sheet1!$E:$E,Sheet1!$F:$F)&amp;"所在の"&amp;$D4009,IF(OR($B4009=1,$B4009=2),$D4009&amp;$C4009,IF($B4009=3,$D4009&amp;"学校",IF($B4009=6,_xlfn.TEXTBEFORE($D4009,"高専")&amp;$C4009,IF($B4009=8,$C4009&amp;"（"&amp;$D4009&amp;"）",IF($B4009=9,$D4009,""))))))</f>
        <v>桃山学院高等学校</v>
      </c>
    </row>
    <row r="4010" spans="1:8">
      <c r="A4010" s="4">
        <v>7</v>
      </c>
      <c r="B4010" s="7">
        <v>1</v>
      </c>
      <c r="C4010" s="7" t="str">
        <f t="shared" si="124"/>
        <v>高等学校</v>
      </c>
      <c r="D4010" s="7" t="s">
        <v>3870</v>
      </c>
      <c r="E4010" s="8" t="s">
        <v>3871</v>
      </c>
      <c r="F4010" s="4" t="str">
        <f>IFERROR(IF(VALUE(LEFT($E4010,5))&gt;50000,"",_xlfn.XLOOKUP(IF(VALUE(LEFT($E4010,2))&gt;9,VALUE(LEFT($E4010,2)),"0"&amp;VALUE(LEFT($E4010,2))),Sheet1!$E:$E,Sheet1!$F:$F)),"")</f>
        <v>大阪府</v>
      </c>
      <c r="G4010" s="4" t="str">
        <f t="shared" si="125"/>
        <v>私立</v>
      </c>
      <c r="H4010" s="7" t="str">
        <f>IF($D4010="上記以外の高等学校等",_xlfn.XLOOKUP(IF(VALUE(LEFT($E4010,2))&gt;10,VALUE(LEFT($E4010,2)),"0"&amp;VALUE(LEFT($E4010,2))),Sheet1!$E:$E,Sheet1!$F:$F)&amp;"所在の"&amp;$D4010,IF(OR($B4010=1,$B4010=2),$D4010&amp;$C4010,IF($B4010=3,$D4010&amp;"学校",IF($B4010=6,_xlfn.TEXTBEFORE($D4010,"高専")&amp;$C4010,IF($B4010=8,$C4010&amp;"（"&amp;$D4010&amp;"）",IF($B4010=9,$D4010,""))))))</f>
        <v>上宮高等学校</v>
      </c>
    </row>
    <row r="4011" spans="1:8">
      <c r="A4011" s="4">
        <v>7</v>
      </c>
      <c r="B4011" s="7">
        <v>1</v>
      </c>
      <c r="C4011" s="7" t="str">
        <f t="shared" si="124"/>
        <v>高等学校</v>
      </c>
      <c r="D4011" s="7" t="s">
        <v>3868</v>
      </c>
      <c r="E4011" s="8" t="s">
        <v>3869</v>
      </c>
      <c r="F4011" s="4" t="str">
        <f>IFERROR(IF(VALUE(LEFT($E4011,5))&gt;50000,"",_xlfn.XLOOKUP(IF(VALUE(LEFT($E4011,2))&gt;9,VALUE(LEFT($E4011,2)),"0"&amp;VALUE(LEFT($E4011,2))),Sheet1!$E:$E,Sheet1!$F:$F)),"")</f>
        <v>大阪府</v>
      </c>
      <c r="G4011" s="4" t="str">
        <f t="shared" si="125"/>
        <v>私立</v>
      </c>
      <c r="H4011" s="7" t="str">
        <f>IF($D4011="上記以外の高等学校等",_xlfn.XLOOKUP(IF(VALUE(LEFT($E4011,2))&gt;10,VALUE(LEFT($E4011,2)),"0"&amp;VALUE(LEFT($E4011,2))),Sheet1!$E:$E,Sheet1!$F:$F)&amp;"所在の"&amp;$D4011,IF(OR($B4011=1,$B4011=2),$D4011&amp;$C4011,IF($B4011=3,$D4011&amp;"学校",IF($B4011=6,_xlfn.TEXTBEFORE($D4011,"高専")&amp;$C4011,IF($B4011=8,$C4011&amp;"（"&amp;$D4011&amp;"）",IF($B4011=9,$D4011,""))))))</f>
        <v>浪速高等学校</v>
      </c>
    </row>
    <row r="4012" spans="1:8">
      <c r="A4012" s="4">
        <v>7</v>
      </c>
      <c r="B4012" s="7">
        <v>1</v>
      </c>
      <c r="C4012" s="7" t="str">
        <f t="shared" si="124"/>
        <v>高等学校</v>
      </c>
      <c r="D4012" s="7" t="s">
        <v>3866</v>
      </c>
      <c r="E4012" s="8" t="s">
        <v>3867</v>
      </c>
      <c r="F4012" s="4" t="str">
        <f>IFERROR(IF(VALUE(LEFT($E4012,5))&gt;50000,"",_xlfn.XLOOKUP(IF(VALUE(LEFT($E4012,2))&gt;9,VALUE(LEFT($E4012,2)),"0"&amp;VALUE(LEFT($E4012,2))),Sheet1!$E:$E,Sheet1!$F:$F)),"")</f>
        <v>大阪府</v>
      </c>
      <c r="G4012" s="4" t="str">
        <f t="shared" si="125"/>
        <v>私立</v>
      </c>
      <c r="H4012" s="7" t="str">
        <f>IF($D4012="上記以外の高等学校等",_xlfn.XLOOKUP(IF(VALUE(LEFT($E4012,2))&gt;10,VALUE(LEFT($E4012,2)),"0"&amp;VALUE(LEFT($E4012,2))),Sheet1!$E:$E,Sheet1!$F:$F)&amp;"所在の"&amp;$D4012,IF(OR($B4012=1,$B4012=2),$D4012&amp;$C4012,IF($B4012=3,$D4012&amp;"学校",IF($B4012=6,_xlfn.TEXTBEFORE($D4012,"高専")&amp;$C4012,IF($B4012=8,$C4012&amp;"（"&amp;$D4012&amp;"）",IF($B4012=9,$D4012,""))))))</f>
        <v>大阪高等学校</v>
      </c>
    </row>
    <row r="4013" spans="1:8">
      <c r="A4013" s="4">
        <v>7</v>
      </c>
      <c r="B4013" s="7">
        <v>1</v>
      </c>
      <c r="C4013" s="7" t="str">
        <f t="shared" si="124"/>
        <v>高等学校</v>
      </c>
      <c r="D4013" s="7" t="s">
        <v>3864</v>
      </c>
      <c r="E4013" s="8" t="s">
        <v>3865</v>
      </c>
      <c r="F4013" s="4" t="str">
        <f>IFERROR(IF(VALUE(LEFT($E4013,5))&gt;50000,"",_xlfn.XLOOKUP(IF(VALUE(LEFT($E4013,2))&gt;9,VALUE(LEFT($E4013,2)),"0"&amp;VALUE(LEFT($E4013,2))),Sheet1!$E:$E,Sheet1!$F:$F)),"")</f>
        <v>大阪府</v>
      </c>
      <c r="G4013" s="4" t="str">
        <f t="shared" si="125"/>
        <v>私立</v>
      </c>
      <c r="H4013" s="7" t="str">
        <f>IF($D4013="上記以外の高等学校等",_xlfn.XLOOKUP(IF(VALUE(LEFT($E4013,2))&gt;10,VALUE(LEFT($E4013,2)),"0"&amp;VALUE(LEFT($E4013,2))),Sheet1!$E:$E,Sheet1!$F:$F)&amp;"所在の"&amp;$D4013,IF(OR($B4013=1,$B4013=2),$D4013&amp;$C4013,IF($B4013=3,$D4013&amp;"学校",IF($B4013=6,_xlfn.TEXTBEFORE($D4013,"高専")&amp;$C4013,IF($B4013=8,$C4013&amp;"（"&amp;$D4013&amp;"）",IF($B4013=9,$D4013,""))))))</f>
        <v>同志社香里高等学校</v>
      </c>
    </row>
    <row r="4014" spans="1:8">
      <c r="A4014" s="4">
        <v>7</v>
      </c>
      <c r="B4014" s="7">
        <v>1</v>
      </c>
      <c r="C4014" s="7" t="str">
        <f t="shared" si="124"/>
        <v>高等学校</v>
      </c>
      <c r="D4014" s="7" t="s">
        <v>3862</v>
      </c>
      <c r="E4014" s="8" t="s">
        <v>3863</v>
      </c>
      <c r="F4014" s="4" t="str">
        <f>IFERROR(IF(VALUE(LEFT($E4014,5))&gt;50000,"",_xlfn.XLOOKUP(IF(VALUE(LEFT($E4014,2))&gt;9,VALUE(LEFT($E4014,2)),"0"&amp;VALUE(LEFT($E4014,2))),Sheet1!$E:$E,Sheet1!$F:$F)),"")</f>
        <v>大阪府</v>
      </c>
      <c r="G4014" s="4" t="str">
        <f t="shared" si="125"/>
        <v>私立</v>
      </c>
      <c r="H4014" s="7" t="str">
        <f>IF($D4014="上記以外の高等学校等",_xlfn.XLOOKUP(IF(VALUE(LEFT($E4014,2))&gt;10,VALUE(LEFT($E4014,2)),"0"&amp;VALUE(LEFT($E4014,2))),Sheet1!$E:$E,Sheet1!$F:$F)&amp;"所在の"&amp;$D4014,IF(OR($B4014=1,$B4014=2),$D4014&amp;$C4014,IF($B4014=3,$D4014&amp;"学校",IF($B4014=6,_xlfn.TEXTBEFORE($D4014,"高専")&amp;$C4014,IF($B4014=8,$C4014&amp;"（"&amp;$D4014&amp;"）",IF($B4014=9,$D4014,""))))))</f>
        <v>高槻高等学校</v>
      </c>
    </row>
    <row r="4015" spans="1:8">
      <c r="A4015" s="4">
        <v>7</v>
      </c>
      <c r="B4015" s="7">
        <v>1</v>
      </c>
      <c r="C4015" s="7" t="str">
        <f t="shared" si="124"/>
        <v>高等学校</v>
      </c>
      <c r="D4015" s="7" t="s">
        <v>3860</v>
      </c>
      <c r="E4015" s="8" t="s">
        <v>3861</v>
      </c>
      <c r="F4015" s="4" t="str">
        <f>IFERROR(IF(VALUE(LEFT($E4015,5))&gt;50000,"",_xlfn.XLOOKUP(IF(VALUE(LEFT($E4015,2))&gt;9,VALUE(LEFT($E4015,2)),"0"&amp;VALUE(LEFT($E4015,2))),Sheet1!$E:$E,Sheet1!$F:$F)),"")</f>
        <v>大阪府</v>
      </c>
      <c r="G4015" s="4" t="str">
        <f t="shared" si="125"/>
        <v>私立</v>
      </c>
      <c r="H4015" s="7" t="str">
        <f>IF($D4015="上記以外の高等学校等",_xlfn.XLOOKUP(IF(VALUE(LEFT($E4015,2))&gt;10,VALUE(LEFT($E4015,2)),"0"&amp;VALUE(LEFT($E4015,2))),Sheet1!$E:$E,Sheet1!$F:$F)&amp;"所在の"&amp;$D4015,IF(OR($B4015=1,$B4015=2),$D4015&amp;$C4015,IF($B4015=3,$D4015&amp;"学校",IF($B4015=6,_xlfn.TEXTBEFORE($D4015,"高専")&amp;$C4015,IF($B4015=8,$C4015&amp;"（"&amp;$D4015&amp;"）",IF($B4015=9,$D4015,""))))))</f>
        <v>昇陽高等学校</v>
      </c>
    </row>
    <row r="4016" spans="1:8">
      <c r="A4016" s="4">
        <v>7</v>
      </c>
      <c r="B4016" s="7">
        <v>1</v>
      </c>
      <c r="C4016" s="7" t="str">
        <f t="shared" si="124"/>
        <v>高等学校</v>
      </c>
      <c r="D4016" s="7" t="s">
        <v>3858</v>
      </c>
      <c r="E4016" s="8" t="s">
        <v>3859</v>
      </c>
      <c r="F4016" s="4" t="str">
        <f>IFERROR(IF(VALUE(LEFT($E4016,5))&gt;50000,"",_xlfn.XLOOKUP(IF(VALUE(LEFT($E4016,2))&gt;9,VALUE(LEFT($E4016,2)),"0"&amp;VALUE(LEFT($E4016,2))),Sheet1!$E:$E,Sheet1!$F:$F)),"")</f>
        <v>大阪府</v>
      </c>
      <c r="G4016" s="4" t="str">
        <f t="shared" si="125"/>
        <v>私立</v>
      </c>
      <c r="H4016" s="7" t="str">
        <f>IF($D4016="上記以外の高等学校等",_xlfn.XLOOKUP(IF(VALUE(LEFT($E4016,2))&gt;10,VALUE(LEFT($E4016,2)),"0"&amp;VALUE(LEFT($E4016,2))),Sheet1!$E:$E,Sheet1!$F:$F)&amp;"所在の"&amp;$D4016,IF(OR($B4016=1,$B4016=2),$D4016&amp;$C4016,IF($B4016=3,$D4016&amp;"学校",IF($B4016=6,_xlfn.TEXTBEFORE($D4016,"高専")&amp;$C4016,IF($B4016=8,$C4016&amp;"（"&amp;$D4016&amp;"）",IF($B4016=9,$D4016,""))))))</f>
        <v>大阪星光学院高等学校</v>
      </c>
    </row>
    <row r="4017" spans="1:8">
      <c r="A4017" s="4">
        <v>7</v>
      </c>
      <c r="B4017" s="7">
        <v>1</v>
      </c>
      <c r="C4017" s="7" t="str">
        <f t="shared" si="124"/>
        <v>高等学校</v>
      </c>
      <c r="D4017" s="7" t="s">
        <v>3856</v>
      </c>
      <c r="E4017" s="8" t="s">
        <v>3857</v>
      </c>
      <c r="F4017" s="4" t="str">
        <f>IFERROR(IF(VALUE(LEFT($E4017,5))&gt;50000,"",_xlfn.XLOOKUP(IF(VALUE(LEFT($E4017,2))&gt;9,VALUE(LEFT($E4017,2)),"0"&amp;VALUE(LEFT($E4017,2))),Sheet1!$E:$E,Sheet1!$F:$F)),"")</f>
        <v>大阪府</v>
      </c>
      <c r="G4017" s="4" t="str">
        <f t="shared" si="125"/>
        <v>私立</v>
      </c>
      <c r="H4017" s="7" t="str">
        <f>IF($D4017="上記以外の高等学校等",_xlfn.XLOOKUP(IF(VALUE(LEFT($E4017,2))&gt;10,VALUE(LEFT($E4017,2)),"0"&amp;VALUE(LEFT($E4017,2))),Sheet1!$E:$E,Sheet1!$F:$F)&amp;"所在の"&amp;$D4017,IF(OR($B4017=1,$B4017=2),$D4017&amp;$C4017,IF($B4017=3,$D4017&amp;"学校",IF($B4017=6,_xlfn.TEXTBEFORE($D4017,"高専")&amp;$C4017,IF($B4017=8,$C4017&amp;"（"&amp;$D4017&amp;"）",IF($B4017=9,$D4017,""))))))</f>
        <v>梅花高等学校</v>
      </c>
    </row>
    <row r="4018" spans="1:8">
      <c r="A4018" s="4">
        <v>7</v>
      </c>
      <c r="B4018" s="7">
        <v>1</v>
      </c>
      <c r="C4018" s="7" t="str">
        <f t="shared" si="124"/>
        <v>高等学校</v>
      </c>
      <c r="D4018" s="7" t="s">
        <v>3854</v>
      </c>
      <c r="E4018" s="8" t="s">
        <v>3855</v>
      </c>
      <c r="F4018" s="4" t="str">
        <f>IFERROR(IF(VALUE(LEFT($E4018,5))&gt;50000,"",_xlfn.XLOOKUP(IF(VALUE(LEFT($E4018,2))&gt;9,VALUE(LEFT($E4018,2)),"0"&amp;VALUE(LEFT($E4018,2))),Sheet1!$E:$E,Sheet1!$F:$F)),"")</f>
        <v>大阪府</v>
      </c>
      <c r="G4018" s="4" t="str">
        <f t="shared" si="125"/>
        <v>私立</v>
      </c>
      <c r="H4018" s="7" t="str">
        <f>IF($D4018="上記以外の高等学校等",_xlfn.XLOOKUP(IF(VALUE(LEFT($E4018,2))&gt;10,VALUE(LEFT($E4018,2)),"0"&amp;VALUE(LEFT($E4018,2))),Sheet1!$E:$E,Sheet1!$F:$F)&amp;"所在の"&amp;$D4018,IF(OR($B4018=1,$B4018=2),$D4018&amp;$C4018,IF($B4018=3,$D4018&amp;"学校",IF($B4018=6,_xlfn.TEXTBEFORE($D4018,"高専")&amp;$C4018,IF($B4018=8,$C4018&amp;"（"&amp;$D4018&amp;"）",IF($B4018=9,$D4018,""))))))</f>
        <v>大阪女学院高等学校</v>
      </c>
    </row>
    <row r="4019" spans="1:8">
      <c r="A4019" s="4">
        <v>7</v>
      </c>
      <c r="B4019" s="7">
        <v>1</v>
      </c>
      <c r="C4019" s="7" t="str">
        <f t="shared" si="124"/>
        <v>高等学校</v>
      </c>
      <c r="D4019" s="7" t="s">
        <v>3852</v>
      </c>
      <c r="E4019" s="8" t="s">
        <v>3853</v>
      </c>
      <c r="F4019" s="4" t="str">
        <f>IFERROR(IF(VALUE(LEFT($E4019,5))&gt;50000,"",_xlfn.XLOOKUP(IF(VALUE(LEFT($E4019,2))&gt;9,VALUE(LEFT($E4019,2)),"0"&amp;VALUE(LEFT($E4019,2))),Sheet1!$E:$E,Sheet1!$F:$F)),"")</f>
        <v>大阪府</v>
      </c>
      <c r="G4019" s="4" t="str">
        <f t="shared" si="125"/>
        <v>私立</v>
      </c>
      <c r="H4019" s="7" t="str">
        <f>IF($D4019="上記以外の高等学校等",_xlfn.XLOOKUP(IF(VALUE(LEFT($E4019,2))&gt;10,VALUE(LEFT($E4019,2)),"0"&amp;VALUE(LEFT($E4019,2))),Sheet1!$E:$E,Sheet1!$F:$F)&amp;"所在の"&amp;$D4019,IF(OR($B4019=1,$B4019=2),$D4019&amp;$C4019,IF($B4019=3,$D4019&amp;"学校",IF($B4019=6,_xlfn.TEXTBEFORE($D4019,"高専")&amp;$C4019,IF($B4019=8,$C4019&amp;"（"&amp;$D4019&amp;"）",IF($B4019=9,$D4019,""))))))</f>
        <v>金蘭会高等学校</v>
      </c>
    </row>
    <row r="4020" spans="1:8">
      <c r="A4020" s="4">
        <v>7</v>
      </c>
      <c r="B4020" s="7">
        <v>1</v>
      </c>
      <c r="C4020" s="7" t="str">
        <f t="shared" si="124"/>
        <v>高等学校</v>
      </c>
      <c r="D4020" s="7" t="s">
        <v>3850</v>
      </c>
      <c r="E4020" s="8" t="s">
        <v>3851</v>
      </c>
      <c r="F4020" s="4" t="str">
        <f>IFERROR(IF(VALUE(LEFT($E4020,5))&gt;50000,"",_xlfn.XLOOKUP(IF(VALUE(LEFT($E4020,2))&gt;9,VALUE(LEFT($E4020,2)),"0"&amp;VALUE(LEFT($E4020,2))),Sheet1!$E:$E,Sheet1!$F:$F)),"")</f>
        <v>大阪府</v>
      </c>
      <c r="G4020" s="4" t="str">
        <f t="shared" si="125"/>
        <v>私立</v>
      </c>
      <c r="H4020" s="7" t="str">
        <f>IF($D4020="上記以外の高等学校等",_xlfn.XLOOKUP(IF(VALUE(LEFT($E4020,2))&gt;10,VALUE(LEFT($E4020,2)),"0"&amp;VALUE(LEFT($E4020,2))),Sheet1!$E:$E,Sheet1!$F:$F)&amp;"所在の"&amp;$D4020,IF(OR($B4020=1,$B4020=2),$D4020&amp;$C4020,IF($B4020=3,$D4020&amp;"学校",IF($B4020=6,_xlfn.TEXTBEFORE($D4020,"高専")&amp;$C4020,IF($B4020=8,$C4020&amp;"（"&amp;$D4020&amp;"）",IF($B4020=9,$D4020,""))))))</f>
        <v>相愛高等学校</v>
      </c>
    </row>
    <row r="4021" spans="1:8">
      <c r="A4021" s="4">
        <v>7</v>
      </c>
      <c r="B4021" s="7">
        <v>1</v>
      </c>
      <c r="C4021" s="7" t="str">
        <f t="shared" si="124"/>
        <v>高等学校</v>
      </c>
      <c r="D4021" s="7" t="s">
        <v>3848</v>
      </c>
      <c r="E4021" s="8" t="s">
        <v>3849</v>
      </c>
      <c r="F4021" s="4" t="str">
        <f>IFERROR(IF(VALUE(LEFT($E4021,5))&gt;50000,"",_xlfn.XLOOKUP(IF(VALUE(LEFT($E4021,2))&gt;9,VALUE(LEFT($E4021,2)),"0"&amp;VALUE(LEFT($E4021,2))),Sheet1!$E:$E,Sheet1!$F:$F)),"")</f>
        <v>大阪府</v>
      </c>
      <c r="G4021" s="4" t="str">
        <f t="shared" si="125"/>
        <v>私立</v>
      </c>
      <c r="H4021" s="7" t="str">
        <f>IF($D4021="上記以外の高等学校等",_xlfn.XLOOKUP(IF(VALUE(LEFT($E4021,2))&gt;10,VALUE(LEFT($E4021,2)),"0"&amp;VALUE(LEFT($E4021,2))),Sheet1!$E:$E,Sheet1!$F:$F)&amp;"所在の"&amp;$D4021,IF(OR($B4021=1,$B4021=2),$D4021&amp;$C4021,IF($B4021=3,$D4021&amp;"学校",IF($B4021=6,_xlfn.TEXTBEFORE($D4021,"高専")&amp;$C4021,IF($B4021=8,$C4021&amp;"（"&amp;$D4021&amp;"）",IF($B4021=9,$D4021,""))))))</f>
        <v>大阪信愛学院高等学校</v>
      </c>
    </row>
    <row r="4022" spans="1:8">
      <c r="A4022" s="4">
        <v>7</v>
      </c>
      <c r="B4022" s="7">
        <v>1</v>
      </c>
      <c r="C4022" s="7" t="str">
        <f t="shared" si="124"/>
        <v>高等学校</v>
      </c>
      <c r="D4022" s="7" t="s">
        <v>3846</v>
      </c>
      <c r="E4022" s="8" t="s">
        <v>3847</v>
      </c>
      <c r="F4022" s="4" t="str">
        <f>IFERROR(IF(VALUE(LEFT($E4022,5))&gt;50000,"",_xlfn.XLOOKUP(IF(VALUE(LEFT($E4022,2))&gt;9,VALUE(LEFT($E4022,2)),"0"&amp;VALUE(LEFT($E4022,2))),Sheet1!$E:$E,Sheet1!$F:$F)),"")</f>
        <v>大阪府</v>
      </c>
      <c r="G4022" s="4" t="str">
        <f t="shared" si="125"/>
        <v>私立</v>
      </c>
      <c r="H4022" s="7" t="str">
        <f>IF($D4022="上記以外の高等学校等",_xlfn.XLOOKUP(IF(VALUE(LEFT($E4022,2))&gt;10,VALUE(LEFT($E4022,2)),"0"&amp;VALUE(LEFT($E4022,2))),Sheet1!$E:$E,Sheet1!$F:$F)&amp;"所在の"&amp;$D4022,IF(OR($B4022=1,$B4022=2),$D4022&amp;$C4022,IF($B4022=3,$D4022&amp;"学校",IF($B4022=6,_xlfn.TEXTBEFORE($D4022,"高専")&amp;$C4022,IF($B4022=8,$C4022&amp;"（"&amp;$D4022&amp;"）",IF($B4022=9,$D4022,""))))))</f>
        <v>大谷高等学校</v>
      </c>
    </row>
    <row r="4023" spans="1:8">
      <c r="A4023" s="4">
        <v>7</v>
      </c>
      <c r="B4023" s="7">
        <v>1</v>
      </c>
      <c r="C4023" s="7" t="str">
        <f t="shared" si="124"/>
        <v>高等学校</v>
      </c>
      <c r="D4023" s="7" t="s">
        <v>3844</v>
      </c>
      <c r="E4023" s="8" t="s">
        <v>3845</v>
      </c>
      <c r="F4023" s="4" t="str">
        <f>IFERROR(IF(VALUE(LEFT($E4023,5))&gt;50000,"",_xlfn.XLOOKUP(IF(VALUE(LEFT($E4023,2))&gt;9,VALUE(LEFT($E4023,2)),"0"&amp;VALUE(LEFT($E4023,2))),Sheet1!$E:$E,Sheet1!$F:$F)),"")</f>
        <v>大阪府</v>
      </c>
      <c r="G4023" s="4" t="str">
        <f t="shared" si="125"/>
        <v>私立</v>
      </c>
      <c r="H4023" s="7" t="str">
        <f>IF($D4023="上記以外の高等学校等",_xlfn.XLOOKUP(IF(VALUE(LEFT($E4023,2))&gt;10,VALUE(LEFT($E4023,2)),"0"&amp;VALUE(LEFT($E4023,2))),Sheet1!$E:$E,Sheet1!$F:$F)&amp;"所在の"&amp;$D4023,IF(OR($B4023=1,$B4023=2),$D4023&amp;$C4023,IF($B4023=3,$D4023&amp;"学校",IF($B4023=6,_xlfn.TEXTBEFORE($D4023,"高専")&amp;$C4023,IF($B4023=8,$C4023&amp;"（"&amp;$D4023&amp;"）",IF($B4023=9,$D4023,""))))))</f>
        <v>東大谷高等学校</v>
      </c>
    </row>
    <row r="4024" spans="1:8">
      <c r="A4024" s="4">
        <v>7</v>
      </c>
      <c r="B4024" s="7">
        <v>1</v>
      </c>
      <c r="C4024" s="7" t="str">
        <f t="shared" si="124"/>
        <v>高等学校</v>
      </c>
      <c r="D4024" s="7" t="s">
        <v>3842</v>
      </c>
      <c r="E4024" s="8" t="s">
        <v>3843</v>
      </c>
      <c r="F4024" s="4" t="str">
        <f>IFERROR(IF(VALUE(LEFT($E4024,5))&gt;50000,"",_xlfn.XLOOKUP(IF(VALUE(LEFT($E4024,2))&gt;9,VALUE(LEFT($E4024,2)),"0"&amp;VALUE(LEFT($E4024,2))),Sheet1!$E:$E,Sheet1!$F:$F)),"")</f>
        <v>大阪府</v>
      </c>
      <c r="G4024" s="4" t="str">
        <f t="shared" si="125"/>
        <v>私立</v>
      </c>
      <c r="H4024" s="7" t="str">
        <f>IF($D4024="上記以外の高等学校等",_xlfn.XLOOKUP(IF(VALUE(LEFT($E4024,2))&gt;10,VALUE(LEFT($E4024,2)),"0"&amp;VALUE(LEFT($E4024,2))),Sheet1!$E:$E,Sheet1!$F:$F)&amp;"所在の"&amp;$D4024,IF(OR($B4024=1,$B4024=2),$D4024&amp;$C4024,IF($B4024=3,$D4024&amp;"学校",IF($B4024=6,_xlfn.TEXTBEFORE($D4024,"高専")&amp;$C4024,IF($B4024=8,$C4024&amp;"（"&amp;$D4024&amp;"）",IF($B4024=9,$D4024,""))))))</f>
        <v>帝塚山学院高等学校</v>
      </c>
    </row>
    <row r="4025" spans="1:8">
      <c r="A4025" s="4">
        <v>7</v>
      </c>
      <c r="B4025" s="7">
        <v>1</v>
      </c>
      <c r="C4025" s="7" t="str">
        <f t="shared" si="124"/>
        <v>高等学校</v>
      </c>
      <c r="D4025" s="7" t="s">
        <v>3840</v>
      </c>
      <c r="E4025" s="8" t="s">
        <v>3841</v>
      </c>
      <c r="F4025" s="4" t="str">
        <f>IFERROR(IF(VALUE(LEFT($E4025,5))&gt;50000,"",_xlfn.XLOOKUP(IF(VALUE(LEFT($E4025,2))&gt;9,VALUE(LEFT($E4025,2)),"0"&amp;VALUE(LEFT($E4025,2))),Sheet1!$E:$E,Sheet1!$F:$F)),"")</f>
        <v>大阪府</v>
      </c>
      <c r="G4025" s="4" t="str">
        <f t="shared" si="125"/>
        <v>私立</v>
      </c>
      <c r="H4025" s="7" t="str">
        <f>IF($D4025="上記以外の高等学校等",_xlfn.XLOOKUP(IF(VALUE(LEFT($E4025,2))&gt;10,VALUE(LEFT($E4025,2)),"0"&amp;VALUE(LEFT($E4025,2))),Sheet1!$E:$E,Sheet1!$F:$F)&amp;"所在の"&amp;$D4025,IF(OR($B4025=1,$B4025=2),$D4025&amp;$C4025,IF($B4025=3,$D4025&amp;"学校",IF($B4025=6,_xlfn.TEXTBEFORE($D4025,"高専")&amp;$C4025,IF($B4025=8,$C4025&amp;"（"&amp;$D4025&amp;"）",IF($B4025=9,$D4025,""))))))</f>
        <v>樟蔭高等学校</v>
      </c>
    </row>
    <row r="4026" spans="1:8">
      <c r="A4026" s="4">
        <v>7</v>
      </c>
      <c r="B4026" s="7">
        <v>1</v>
      </c>
      <c r="C4026" s="7" t="str">
        <f t="shared" si="124"/>
        <v>高等学校</v>
      </c>
      <c r="D4026" s="7" t="s">
        <v>3838</v>
      </c>
      <c r="E4026" s="8" t="s">
        <v>3839</v>
      </c>
      <c r="F4026" s="4" t="str">
        <f>IFERROR(IF(VALUE(LEFT($E4026,5))&gt;50000,"",_xlfn.XLOOKUP(IF(VALUE(LEFT($E4026,2))&gt;9,VALUE(LEFT($E4026,2)),"0"&amp;VALUE(LEFT($E4026,2))),Sheet1!$E:$E,Sheet1!$F:$F)),"")</f>
        <v>大阪府</v>
      </c>
      <c r="G4026" s="4" t="str">
        <f t="shared" si="125"/>
        <v>私立</v>
      </c>
      <c r="H4026" s="7" t="str">
        <f>IF($D4026="上記以外の高等学校等",_xlfn.XLOOKUP(IF(VALUE(LEFT($E4026,2))&gt;10,VALUE(LEFT($E4026,2)),"0"&amp;VALUE(LEFT($E4026,2))),Sheet1!$E:$E,Sheet1!$F:$F)&amp;"所在の"&amp;$D4026,IF(OR($B4026=1,$B4026=2),$D4026&amp;$C4026,IF($B4026=3,$D4026&amp;"学校",IF($B4026=6,_xlfn.TEXTBEFORE($D4026,"高専")&amp;$C4026,IF($B4026=8,$C4026&amp;"（"&amp;$D4026&amp;"）",IF($B4026=9,$D4026,""))))))</f>
        <v>宣真高等学校</v>
      </c>
    </row>
    <row r="4027" spans="1:8">
      <c r="A4027" s="4">
        <v>7</v>
      </c>
      <c r="B4027" s="7">
        <v>1</v>
      </c>
      <c r="C4027" s="7" t="str">
        <f t="shared" si="124"/>
        <v>高等学校</v>
      </c>
      <c r="D4027" s="7" t="s">
        <v>3836</v>
      </c>
      <c r="E4027" s="8" t="s">
        <v>3837</v>
      </c>
      <c r="F4027" s="4" t="str">
        <f>IFERROR(IF(VALUE(LEFT($E4027,5))&gt;50000,"",_xlfn.XLOOKUP(IF(VALUE(LEFT($E4027,2))&gt;9,VALUE(LEFT($E4027,2)),"0"&amp;VALUE(LEFT($E4027,2))),Sheet1!$E:$E,Sheet1!$F:$F)),"")</f>
        <v>大阪府</v>
      </c>
      <c r="G4027" s="4" t="str">
        <f t="shared" si="125"/>
        <v>私立</v>
      </c>
      <c r="H4027" s="7" t="str">
        <f>IF($D4027="上記以外の高等学校等",_xlfn.XLOOKUP(IF(VALUE(LEFT($E4027,2))&gt;10,VALUE(LEFT($E4027,2)),"0"&amp;VALUE(LEFT($E4027,2))),Sheet1!$E:$E,Sheet1!$F:$F)&amp;"所在の"&amp;$D4027,IF(OR($B4027=1,$B4027=2),$D4027&amp;$C4027,IF($B4027=3,$D4027&amp;"学校",IF($B4027=6,_xlfn.TEXTBEFORE($D4027,"高専")&amp;$C4027,IF($B4027=8,$C4027&amp;"（"&amp;$D4027&amp;"）",IF($B4027=9,$D4027,""))))))</f>
        <v>明浄学院高等学校</v>
      </c>
    </row>
    <row r="4028" spans="1:8">
      <c r="A4028" s="4">
        <v>7</v>
      </c>
      <c r="B4028" s="7">
        <v>1</v>
      </c>
      <c r="C4028" s="7" t="str">
        <f t="shared" si="124"/>
        <v>高等学校</v>
      </c>
      <c r="D4028" s="7" t="s">
        <v>3834</v>
      </c>
      <c r="E4028" s="8" t="s">
        <v>3835</v>
      </c>
      <c r="F4028" s="4" t="str">
        <f>IFERROR(IF(VALUE(LEFT($E4028,5))&gt;50000,"",_xlfn.XLOOKUP(IF(VALUE(LEFT($E4028,2))&gt;9,VALUE(LEFT($E4028,2)),"0"&amp;VALUE(LEFT($E4028,2))),Sheet1!$E:$E,Sheet1!$F:$F)),"")</f>
        <v>大阪府</v>
      </c>
      <c r="G4028" s="4" t="str">
        <f t="shared" si="125"/>
        <v>私立</v>
      </c>
      <c r="H4028" s="7" t="str">
        <f>IF($D4028="上記以外の高等学校等",_xlfn.XLOOKUP(IF(VALUE(LEFT($E4028,2))&gt;10,VALUE(LEFT($E4028,2)),"0"&amp;VALUE(LEFT($E4028,2))),Sheet1!$E:$E,Sheet1!$F:$F)&amp;"所在の"&amp;$D4028,IF(OR($B4028=1,$B4028=2),$D4028&amp;$C4028,IF($B4028=3,$D4028&amp;"学校",IF($B4028=6,_xlfn.TEXTBEFORE($D4028,"高専")&amp;$C4028,IF($B4028=8,$C4028&amp;"（"&amp;$D4028&amp;"）",IF($B4028=9,$D4028,""))))))</f>
        <v>四天王寺高等学校</v>
      </c>
    </row>
    <row r="4029" spans="1:8">
      <c r="A4029" s="4">
        <v>7</v>
      </c>
      <c r="B4029" s="7">
        <v>1</v>
      </c>
      <c r="C4029" s="7" t="str">
        <f t="shared" si="124"/>
        <v>高等学校</v>
      </c>
      <c r="D4029" s="7" t="s">
        <v>3832</v>
      </c>
      <c r="E4029" s="8" t="s">
        <v>3833</v>
      </c>
      <c r="F4029" s="4" t="str">
        <f>IFERROR(IF(VALUE(LEFT($E4029,5))&gt;50000,"",_xlfn.XLOOKUP(IF(VALUE(LEFT($E4029,2))&gt;9,VALUE(LEFT($E4029,2)),"0"&amp;VALUE(LEFT($E4029,2))),Sheet1!$E:$E,Sheet1!$F:$F)),"")</f>
        <v>大阪府</v>
      </c>
      <c r="G4029" s="4" t="str">
        <f t="shared" si="125"/>
        <v>私立</v>
      </c>
      <c r="H4029" s="7" t="str">
        <f>IF($D4029="上記以外の高等学校等",_xlfn.XLOOKUP(IF(VALUE(LEFT($E4029,2))&gt;10,VALUE(LEFT($E4029,2)),"0"&amp;VALUE(LEFT($E4029,2))),Sheet1!$E:$E,Sheet1!$F:$F)&amp;"所在の"&amp;$D4029,IF(OR($B4029=1,$B4029=2),$D4029&amp;$C4029,IF($B4029=3,$D4029&amp;"学校",IF($B4029=6,_xlfn.TEXTBEFORE($D4029,"高専")&amp;$C4029,IF($B4029=8,$C4029&amp;"（"&amp;$D4029&amp;"）",IF($B4029=9,$D4029,""))))))</f>
        <v>羽衣学園高等学校</v>
      </c>
    </row>
    <row r="4030" spans="1:8">
      <c r="A4030" s="4">
        <v>7</v>
      </c>
      <c r="B4030" s="7">
        <v>1</v>
      </c>
      <c r="C4030" s="7" t="str">
        <f t="shared" si="124"/>
        <v>高等学校</v>
      </c>
      <c r="D4030" s="7" t="s">
        <v>3830</v>
      </c>
      <c r="E4030" s="8" t="s">
        <v>3831</v>
      </c>
      <c r="F4030" s="4" t="str">
        <f>IFERROR(IF(VALUE(LEFT($E4030,5))&gt;50000,"",_xlfn.XLOOKUP(IF(VALUE(LEFT($E4030,2))&gt;9,VALUE(LEFT($E4030,2)),"0"&amp;VALUE(LEFT($E4030,2))),Sheet1!$E:$E,Sheet1!$F:$F)),"")</f>
        <v>大阪府</v>
      </c>
      <c r="G4030" s="4" t="str">
        <f t="shared" si="125"/>
        <v>私立</v>
      </c>
      <c r="H4030" s="7" t="str">
        <f>IF($D4030="上記以外の高等学校等",_xlfn.XLOOKUP(IF(VALUE(LEFT($E4030,2))&gt;10,VALUE(LEFT($E4030,2)),"0"&amp;VALUE(LEFT($E4030,2))),Sheet1!$E:$E,Sheet1!$F:$F)&amp;"所在の"&amp;$D4030,IF(OR($B4030=1,$B4030=2),$D4030&amp;$C4030,IF($B4030=3,$D4030&amp;"学校",IF($B4030=6,_xlfn.TEXTBEFORE($D4030,"高専")&amp;$C4030,IF($B4030=8,$C4030&amp;"（"&amp;$D4030&amp;"）",IF($B4030=9,$D4030,""))))))</f>
        <v>香ヶ丘リベルテ高等学校</v>
      </c>
    </row>
    <row r="4031" spans="1:8">
      <c r="A4031" s="4">
        <v>7</v>
      </c>
      <c r="B4031" s="7">
        <v>1</v>
      </c>
      <c r="C4031" s="7" t="str">
        <f t="shared" si="124"/>
        <v>高等学校</v>
      </c>
      <c r="D4031" s="7" t="s">
        <v>3828</v>
      </c>
      <c r="E4031" s="8" t="s">
        <v>3829</v>
      </c>
      <c r="F4031" s="4" t="str">
        <f>IFERROR(IF(VALUE(LEFT($E4031,5))&gt;50000,"",_xlfn.XLOOKUP(IF(VALUE(LEFT($E4031,2))&gt;9,VALUE(LEFT($E4031,2)),"0"&amp;VALUE(LEFT($E4031,2))),Sheet1!$E:$E,Sheet1!$F:$F)),"")</f>
        <v>大阪府</v>
      </c>
      <c r="G4031" s="4" t="str">
        <f t="shared" si="125"/>
        <v>私立</v>
      </c>
      <c r="H4031" s="7" t="str">
        <f>IF($D4031="上記以外の高等学校等",_xlfn.XLOOKUP(IF(VALUE(LEFT($E4031,2))&gt;10,VALUE(LEFT($E4031,2)),"0"&amp;VALUE(LEFT($E4031,2))),Sheet1!$E:$E,Sheet1!$F:$F)&amp;"所在の"&amp;$D4031,IF(OR($B4031=1,$B4031=2),$D4031&amp;$C4031,IF($B4031=3,$D4031&amp;"学校",IF($B4031=6,_xlfn.TEXTBEFORE($D4031,"高専")&amp;$C4031,IF($B4031=8,$C4031&amp;"（"&amp;$D4031&amp;"）",IF($B4031=9,$D4031,""))))))</f>
        <v>香里ヌヴェール学院高等学校</v>
      </c>
    </row>
    <row r="4032" spans="1:8">
      <c r="A4032" s="4">
        <v>7</v>
      </c>
      <c r="B4032" s="7">
        <v>1</v>
      </c>
      <c r="C4032" s="7" t="str">
        <f t="shared" si="124"/>
        <v>高等学校</v>
      </c>
      <c r="D4032" s="7" t="s">
        <v>3826</v>
      </c>
      <c r="E4032" s="8" t="s">
        <v>3827</v>
      </c>
      <c r="F4032" s="4" t="str">
        <f>IFERROR(IF(VALUE(LEFT($E4032,5))&gt;50000,"",_xlfn.XLOOKUP(IF(VALUE(LEFT($E4032,2))&gt;9,VALUE(LEFT($E4032,2)),"0"&amp;VALUE(LEFT($E4032,2))),Sheet1!$E:$E,Sheet1!$F:$F)),"")</f>
        <v>大阪府</v>
      </c>
      <c r="G4032" s="4" t="str">
        <f t="shared" si="125"/>
        <v>私立</v>
      </c>
      <c r="H4032" s="7" t="str">
        <f>IF($D4032="上記以外の高等学校等",_xlfn.XLOOKUP(IF(VALUE(LEFT($E4032,2))&gt;10,VALUE(LEFT($E4032,2)),"0"&amp;VALUE(LEFT($E4032,2))),Sheet1!$E:$E,Sheet1!$F:$F)&amp;"所在の"&amp;$D4032,IF(OR($B4032=1,$B4032=2),$D4032&amp;$C4032,IF($B4032=3,$D4032&amp;"学校",IF($B4032=6,_xlfn.TEXTBEFORE($D4032,"高専")&amp;$C4032,IF($B4032=8,$C4032&amp;"（"&amp;$D4032&amp;"）",IF($B4032=9,$D4032,""))))))</f>
        <v>四條畷学園高等学校</v>
      </c>
    </row>
    <row r="4033" spans="1:8">
      <c r="A4033" s="4">
        <v>7</v>
      </c>
      <c r="B4033" s="7">
        <v>1</v>
      </c>
      <c r="C4033" s="7" t="str">
        <f t="shared" si="124"/>
        <v>高等学校</v>
      </c>
      <c r="D4033" s="7" t="s">
        <v>3824</v>
      </c>
      <c r="E4033" s="8" t="s">
        <v>3825</v>
      </c>
      <c r="F4033" s="4" t="str">
        <f>IFERROR(IF(VALUE(LEFT($E4033,5))&gt;50000,"",_xlfn.XLOOKUP(IF(VALUE(LEFT($E4033,2))&gt;9,VALUE(LEFT($E4033,2)),"0"&amp;VALUE(LEFT($E4033,2))),Sheet1!$E:$E,Sheet1!$F:$F)),"")</f>
        <v>大阪府</v>
      </c>
      <c r="G4033" s="4" t="str">
        <f t="shared" si="125"/>
        <v>私立</v>
      </c>
      <c r="H4033" s="7" t="str">
        <f>IF($D4033="上記以外の高等学校等",_xlfn.XLOOKUP(IF(VALUE(LEFT($E4033,2))&gt;10,VALUE(LEFT($E4033,2)),"0"&amp;VALUE(LEFT($E4033,2))),Sheet1!$E:$E,Sheet1!$F:$F)&amp;"所在の"&amp;$D4033,IF(OR($B4033=1,$B4033=2),$D4033&amp;$C4033,IF($B4033=3,$D4033&amp;"学校",IF($B4033=6,_xlfn.TEXTBEFORE($D4033,"高専")&amp;$C4033,IF($B4033=8,$C4033&amp;"（"&amp;$D4033&amp;"）",IF($B4033=9,$D4033,""))))))</f>
        <v>金光藤蔭高等学校</v>
      </c>
    </row>
    <row r="4034" spans="1:8">
      <c r="A4034" s="4">
        <v>7</v>
      </c>
      <c r="B4034" s="7">
        <v>1</v>
      </c>
      <c r="C4034" s="7" t="str">
        <f t="shared" si="124"/>
        <v>高等学校</v>
      </c>
      <c r="D4034" s="7" t="s">
        <v>3822</v>
      </c>
      <c r="E4034" s="8" t="s">
        <v>3823</v>
      </c>
      <c r="F4034" s="4" t="str">
        <f>IFERROR(IF(VALUE(LEFT($E4034,5))&gt;50000,"",_xlfn.XLOOKUP(IF(VALUE(LEFT($E4034,2))&gt;9,VALUE(LEFT($E4034,2)),"0"&amp;VALUE(LEFT($E4034,2))),Sheet1!$E:$E,Sheet1!$F:$F)),"")</f>
        <v>大阪府</v>
      </c>
      <c r="G4034" s="4" t="str">
        <f t="shared" si="125"/>
        <v>私立</v>
      </c>
      <c r="H4034" s="7" t="str">
        <f>IF($D4034="上記以外の高等学校等",_xlfn.XLOOKUP(IF(VALUE(LEFT($E4034,2))&gt;10,VALUE(LEFT($E4034,2)),"0"&amp;VALUE(LEFT($E4034,2))),Sheet1!$E:$E,Sheet1!$F:$F)&amp;"所在の"&amp;$D4034,IF(OR($B4034=1,$B4034=2),$D4034&amp;$C4034,IF($B4034=3,$D4034&amp;"学校",IF($B4034=6,_xlfn.TEXTBEFORE($D4034,"高専")&amp;$C4034,IF($B4034=8,$C4034&amp;"（"&amp;$D4034&amp;"）",IF($B4034=9,$D4034,""))))))</f>
        <v>大阪薫英女学院高等学校</v>
      </c>
    </row>
    <row r="4035" spans="1:8">
      <c r="A4035" s="4">
        <v>7</v>
      </c>
      <c r="B4035" s="7">
        <v>1</v>
      </c>
      <c r="C4035" s="7" t="str">
        <f t="shared" ref="C4035:C4098" si="126">IF($B4035=1,"高等学校",IF($B4035=2,"中等教育学校",IF($B4035=3,"特別支援学校",IF($B4035=6,"高等専門学校",IF($B4035=8,"高等学校卒業程度認定試験等","")))))</f>
        <v>高等学校</v>
      </c>
      <c r="D4035" s="7" t="s">
        <v>3820</v>
      </c>
      <c r="E4035" s="8" t="s">
        <v>3821</v>
      </c>
      <c r="F4035" s="4" t="str">
        <f>IFERROR(IF(VALUE(LEFT($E4035,5))&gt;50000,"",_xlfn.XLOOKUP(IF(VALUE(LEFT($E4035,2))&gt;9,VALUE(LEFT($E4035,2)),"0"&amp;VALUE(LEFT($E4035,2))),Sheet1!$E:$E,Sheet1!$F:$F)),"")</f>
        <v>大阪府</v>
      </c>
      <c r="G4035" s="4" t="str">
        <f t="shared" ref="G4035:G4098" si="127">IF($A4035=1,"国立",IF($A4035=7,"私立",IF($A4035&lt;7,"公立","")))</f>
        <v>私立</v>
      </c>
      <c r="H4035" s="7" t="str">
        <f>IF($D4035="上記以外の高等学校等",_xlfn.XLOOKUP(IF(VALUE(LEFT($E4035,2))&gt;10,VALUE(LEFT($E4035,2)),"0"&amp;VALUE(LEFT($E4035,2))),Sheet1!$E:$E,Sheet1!$F:$F)&amp;"所在の"&amp;$D4035,IF(OR($B4035=1,$B4035=2),$D4035&amp;$C4035,IF($B4035=3,$D4035&amp;"学校",IF($B4035=6,_xlfn.TEXTBEFORE($D4035,"高専")&amp;$C4035,IF($B4035=8,$C4035&amp;"（"&amp;$D4035&amp;"）",IF($B4035=9,$D4035,""))))))</f>
        <v>大阪成蹊女子高等学校</v>
      </c>
    </row>
    <row r="4036" spans="1:8">
      <c r="A4036" s="4">
        <v>7</v>
      </c>
      <c r="B4036" s="7">
        <v>1</v>
      </c>
      <c r="C4036" s="7" t="str">
        <f t="shared" si="126"/>
        <v>高等学校</v>
      </c>
      <c r="D4036" s="7" t="s">
        <v>3818</v>
      </c>
      <c r="E4036" s="8" t="s">
        <v>3819</v>
      </c>
      <c r="F4036" s="4" t="str">
        <f>IFERROR(IF(VALUE(LEFT($E4036,5))&gt;50000,"",_xlfn.XLOOKUP(IF(VALUE(LEFT($E4036,2))&gt;9,VALUE(LEFT($E4036,2)),"0"&amp;VALUE(LEFT($E4036,2))),Sheet1!$E:$E,Sheet1!$F:$F)),"")</f>
        <v>大阪府</v>
      </c>
      <c r="G4036" s="4" t="str">
        <f t="shared" si="127"/>
        <v>私立</v>
      </c>
      <c r="H4036" s="7" t="str">
        <f>IF($D4036="上記以外の高等学校等",_xlfn.XLOOKUP(IF(VALUE(LEFT($E4036,2))&gt;10,VALUE(LEFT($E4036,2)),"0"&amp;VALUE(LEFT($E4036,2))),Sheet1!$E:$E,Sheet1!$F:$F)&amp;"所在の"&amp;$D4036,IF(OR($B4036=1,$B4036=2),$D4036&amp;$C4036,IF($B4036=3,$D4036&amp;"学校",IF($B4036=6,_xlfn.TEXTBEFORE($D4036,"高専")&amp;$C4036,IF($B4036=8,$C4036&amp;"（"&amp;$D4036&amp;"）",IF($B4036=9,$D4036,""))))))</f>
        <v>城南学園高等学校</v>
      </c>
    </row>
    <row r="4037" spans="1:8">
      <c r="A4037" s="4">
        <v>7</v>
      </c>
      <c r="B4037" s="7">
        <v>1</v>
      </c>
      <c r="C4037" s="7" t="str">
        <f t="shared" si="126"/>
        <v>高等学校</v>
      </c>
      <c r="D4037" s="7" t="s">
        <v>3816</v>
      </c>
      <c r="E4037" s="8" t="s">
        <v>3817</v>
      </c>
      <c r="F4037" s="4" t="str">
        <f>IFERROR(IF(VALUE(LEFT($E4037,5))&gt;50000,"",_xlfn.XLOOKUP(IF(VALUE(LEFT($E4037,2))&gt;9,VALUE(LEFT($E4037,2)),"0"&amp;VALUE(LEFT($E4037,2))),Sheet1!$E:$E,Sheet1!$F:$F)),"")</f>
        <v>大阪府</v>
      </c>
      <c r="G4037" s="4" t="str">
        <f t="shared" si="127"/>
        <v>私立</v>
      </c>
      <c r="H4037" s="7" t="str">
        <f>IF($D4037="上記以外の高等学校等",_xlfn.XLOOKUP(IF(VALUE(LEFT($E4037,2))&gt;10,VALUE(LEFT($E4037,2)),"0"&amp;VALUE(LEFT($E4037,2))),Sheet1!$E:$E,Sheet1!$F:$F)&amp;"所在の"&amp;$D4037,IF(OR($B4037=1,$B4037=2),$D4037&amp;$C4037,IF($B4037=3,$D4037&amp;"学校",IF($B4037=6,_xlfn.TEXTBEFORE($D4037,"高専")&amp;$C4037,IF($B4037=8,$C4037&amp;"（"&amp;$D4037&amp;"）",IF($B4037=9,$D4037,""))))))</f>
        <v>アナン学園高等学校</v>
      </c>
    </row>
    <row r="4038" spans="1:8">
      <c r="A4038" s="4">
        <v>7</v>
      </c>
      <c r="B4038" s="7">
        <v>1</v>
      </c>
      <c r="C4038" s="7" t="str">
        <f t="shared" si="126"/>
        <v>高等学校</v>
      </c>
      <c r="D4038" s="7" t="s">
        <v>3814</v>
      </c>
      <c r="E4038" s="8" t="s">
        <v>3815</v>
      </c>
      <c r="F4038" s="4" t="str">
        <f>IFERROR(IF(VALUE(LEFT($E4038,5))&gt;50000,"",_xlfn.XLOOKUP(IF(VALUE(LEFT($E4038,2))&gt;9,VALUE(LEFT($E4038,2)),"0"&amp;VALUE(LEFT($E4038,2))),Sheet1!$E:$E,Sheet1!$F:$F)),"")</f>
        <v>大阪府</v>
      </c>
      <c r="G4038" s="4" t="str">
        <f t="shared" si="127"/>
        <v>私立</v>
      </c>
      <c r="H4038" s="7" t="str">
        <f>IF($D4038="上記以外の高等学校等",_xlfn.XLOOKUP(IF(VALUE(LEFT($E4038,2))&gt;10,VALUE(LEFT($E4038,2)),"0"&amp;VALUE(LEFT($E4038,2))),Sheet1!$E:$E,Sheet1!$F:$F)&amp;"所在の"&amp;$D4038,IF(OR($B4038=1,$B4038=2),$D4038&amp;$C4038,IF($B4038=3,$D4038&amp;"学校",IF($B4038=6,_xlfn.TEXTBEFORE($D4038,"高専")&amp;$C4038,IF($B4038=8,$C4038&amp;"（"&amp;$D4038&amp;"）",IF($B4038=9,$D4038,""))))))</f>
        <v>大阪緑涼高等学校</v>
      </c>
    </row>
    <row r="4039" spans="1:8">
      <c r="A4039" s="4">
        <v>7</v>
      </c>
      <c r="B4039" s="7">
        <v>1</v>
      </c>
      <c r="C4039" s="7" t="str">
        <f t="shared" si="126"/>
        <v>高等学校</v>
      </c>
      <c r="D4039" s="7" t="s">
        <v>3812</v>
      </c>
      <c r="E4039" s="8" t="s">
        <v>3813</v>
      </c>
      <c r="F4039" s="4" t="str">
        <f>IFERROR(IF(VALUE(LEFT($E4039,5))&gt;50000,"",_xlfn.XLOOKUP(IF(VALUE(LEFT($E4039,2))&gt;9,VALUE(LEFT($E4039,2)),"0"&amp;VALUE(LEFT($E4039,2))),Sheet1!$E:$E,Sheet1!$F:$F)),"")</f>
        <v>大阪府</v>
      </c>
      <c r="G4039" s="4" t="str">
        <f t="shared" si="127"/>
        <v>私立</v>
      </c>
      <c r="H4039" s="7" t="str">
        <f>IF($D4039="上記以外の高等学校等",_xlfn.XLOOKUP(IF(VALUE(LEFT($E4039,2))&gt;10,VALUE(LEFT($E4039,2)),"0"&amp;VALUE(LEFT($E4039,2))),Sheet1!$E:$E,Sheet1!$F:$F)&amp;"所在の"&amp;$D4039,IF(OR($B4039=1,$B4039=2),$D4039&amp;$C4039,IF($B4039=3,$D4039&amp;"学校",IF($B4039=6,_xlfn.TEXTBEFORE($D4039,"高専")&amp;$C4039,IF($B4039=8,$C4039&amp;"（"&amp;$D4039&amp;"）",IF($B4039=9,$D4039,""))))))</f>
        <v>清明学院高等学校</v>
      </c>
    </row>
    <row r="4040" spans="1:8">
      <c r="A4040" s="4">
        <v>7</v>
      </c>
      <c r="B4040" s="7">
        <v>1</v>
      </c>
      <c r="C4040" s="7" t="str">
        <f t="shared" si="126"/>
        <v>高等学校</v>
      </c>
      <c r="D4040" s="7" t="s">
        <v>3810</v>
      </c>
      <c r="E4040" s="8" t="s">
        <v>3811</v>
      </c>
      <c r="F4040" s="4" t="str">
        <f>IFERROR(IF(VALUE(LEFT($E4040,5))&gt;50000,"",_xlfn.XLOOKUP(IF(VALUE(LEFT($E4040,2))&gt;9,VALUE(LEFT($E4040,2)),"0"&amp;VALUE(LEFT($E4040,2))),Sheet1!$E:$E,Sheet1!$F:$F)),"")</f>
        <v>大阪府</v>
      </c>
      <c r="G4040" s="4" t="str">
        <f t="shared" si="127"/>
        <v>私立</v>
      </c>
      <c r="H4040" s="7" t="str">
        <f>IF($D4040="上記以外の高等学校等",_xlfn.XLOOKUP(IF(VALUE(LEFT($E4040,2))&gt;10,VALUE(LEFT($E4040,2)),"0"&amp;VALUE(LEFT($E4040,2))),Sheet1!$E:$E,Sheet1!$F:$F)&amp;"所在の"&amp;$D4040,IF(OR($B4040=1,$B4040=2),$D4040&amp;$C4040,IF($B4040=3,$D4040&amp;"学校",IF($B4040=6,_xlfn.TEXTBEFORE($D4040,"高専")&amp;$C4040,IF($B4040=8,$C4040&amp;"（"&amp;$D4040&amp;"）",IF($B4040=9,$D4040,""))))))</f>
        <v>関西福祉科学大学高等学校</v>
      </c>
    </row>
    <row r="4041" spans="1:8">
      <c r="A4041" s="4">
        <v>7</v>
      </c>
      <c r="B4041" s="7">
        <v>1</v>
      </c>
      <c r="C4041" s="7" t="str">
        <f t="shared" si="126"/>
        <v>高等学校</v>
      </c>
      <c r="D4041" s="7" t="s">
        <v>3808</v>
      </c>
      <c r="E4041" s="8" t="s">
        <v>3809</v>
      </c>
      <c r="F4041" s="4" t="str">
        <f>IFERROR(IF(VALUE(LEFT($E4041,5))&gt;50000,"",_xlfn.XLOOKUP(IF(VALUE(LEFT($E4041,2))&gt;9,VALUE(LEFT($E4041,2)),"0"&amp;VALUE(LEFT($E4041,2))),Sheet1!$E:$E,Sheet1!$F:$F)),"")</f>
        <v>大阪府</v>
      </c>
      <c r="G4041" s="4" t="str">
        <f t="shared" si="127"/>
        <v>私立</v>
      </c>
      <c r="H4041" s="7" t="str">
        <f>IF($D4041="上記以外の高等学校等",_xlfn.XLOOKUP(IF(VALUE(LEFT($E4041,2))&gt;10,VALUE(LEFT($E4041,2)),"0"&amp;VALUE(LEFT($E4041,2))),Sheet1!$E:$E,Sheet1!$F:$F)&amp;"所在の"&amp;$D4041,IF(OR($B4041=1,$B4041=2),$D4041&amp;$C4041,IF($B4041=3,$D4041&amp;"学校",IF($B4041=6,_xlfn.TEXTBEFORE($D4041,"高専")&amp;$C4041,IF($B4041=8,$C4041&amp;"（"&amp;$D4041&amp;"）",IF($B4041=9,$D4041,""))))))</f>
        <v>箕面学園高等学校</v>
      </c>
    </row>
    <row r="4042" spans="1:8">
      <c r="A4042" s="4">
        <v>7</v>
      </c>
      <c r="B4042" s="7">
        <v>1</v>
      </c>
      <c r="C4042" s="7" t="str">
        <f t="shared" si="126"/>
        <v>高等学校</v>
      </c>
      <c r="D4042" s="7" t="s">
        <v>3806</v>
      </c>
      <c r="E4042" s="8" t="s">
        <v>3807</v>
      </c>
      <c r="F4042" s="4" t="str">
        <f>IFERROR(IF(VALUE(LEFT($E4042,5))&gt;50000,"",_xlfn.XLOOKUP(IF(VALUE(LEFT($E4042,2))&gt;9,VALUE(LEFT($E4042,2)),"0"&amp;VALUE(LEFT($E4042,2))),Sheet1!$E:$E,Sheet1!$F:$F)),"")</f>
        <v>大阪府</v>
      </c>
      <c r="G4042" s="4" t="str">
        <f t="shared" si="127"/>
        <v>私立</v>
      </c>
      <c r="H4042" s="7" t="str">
        <f>IF($D4042="上記以外の高等学校等",_xlfn.XLOOKUP(IF(VALUE(LEFT($E4042,2))&gt;10,VALUE(LEFT($E4042,2)),"0"&amp;VALUE(LEFT($E4042,2))),Sheet1!$E:$E,Sheet1!$F:$F)&amp;"所在の"&amp;$D4042,IF(OR($B4042=1,$B4042=2),$D4042&amp;$C4042,IF($B4042=3,$D4042&amp;"学校",IF($B4042=6,_xlfn.TEXTBEFORE($D4042,"高専")&amp;$C4042,IF($B4042=8,$C4042&amp;"（"&amp;$D4042&amp;"）",IF($B4042=9,$D4042,""))))))</f>
        <v>箕面自由学園高等学校</v>
      </c>
    </row>
    <row r="4043" spans="1:8">
      <c r="A4043" s="4">
        <v>7</v>
      </c>
      <c r="B4043" s="7">
        <v>1</v>
      </c>
      <c r="C4043" s="7" t="str">
        <f t="shared" si="126"/>
        <v>高等学校</v>
      </c>
      <c r="D4043" s="7" t="s">
        <v>3804</v>
      </c>
      <c r="E4043" s="8" t="s">
        <v>3805</v>
      </c>
      <c r="F4043" s="4" t="str">
        <f>IFERROR(IF(VALUE(LEFT($E4043,5))&gt;50000,"",_xlfn.XLOOKUP(IF(VALUE(LEFT($E4043,2))&gt;9,VALUE(LEFT($E4043,2)),"0"&amp;VALUE(LEFT($E4043,2))),Sheet1!$E:$E,Sheet1!$F:$F)),"")</f>
        <v>大阪府</v>
      </c>
      <c r="G4043" s="4" t="str">
        <f t="shared" si="127"/>
        <v>私立</v>
      </c>
      <c r="H4043" s="7" t="str">
        <f>IF($D4043="上記以外の高等学校等",_xlfn.XLOOKUP(IF(VALUE(LEFT($E4043,2))&gt;10,VALUE(LEFT($E4043,2)),"0"&amp;VALUE(LEFT($E4043,2))),Sheet1!$E:$E,Sheet1!$F:$F)&amp;"所在の"&amp;$D4043,IF(OR($B4043=1,$B4043=2),$D4043&amp;$C4043,IF($B4043=3,$D4043&amp;"学校",IF($B4043=6,_xlfn.TEXTBEFORE($D4043,"高専")&amp;$C4043,IF($B4043=8,$C4043&amp;"（"&amp;$D4043&amp;"）",IF($B4043=9,$D4043,""))))))</f>
        <v>関西大倉高等学校</v>
      </c>
    </row>
    <row r="4044" spans="1:8">
      <c r="A4044" s="4">
        <v>7</v>
      </c>
      <c r="B4044" s="7">
        <v>1</v>
      </c>
      <c r="C4044" s="7" t="str">
        <f t="shared" si="126"/>
        <v>高等学校</v>
      </c>
      <c r="D4044" s="7" t="s">
        <v>3802</v>
      </c>
      <c r="E4044" s="8" t="s">
        <v>3803</v>
      </c>
      <c r="F4044" s="4" t="str">
        <f>IFERROR(IF(VALUE(LEFT($E4044,5))&gt;50000,"",_xlfn.XLOOKUP(IF(VALUE(LEFT($E4044,2))&gt;9,VALUE(LEFT($E4044,2)),"0"&amp;VALUE(LEFT($E4044,2))),Sheet1!$E:$E,Sheet1!$F:$F)),"")</f>
        <v>大阪府</v>
      </c>
      <c r="G4044" s="4" t="str">
        <f t="shared" si="127"/>
        <v>私立</v>
      </c>
      <c r="H4044" s="7" t="str">
        <f>IF($D4044="上記以外の高等学校等",_xlfn.XLOOKUP(IF(VALUE(LEFT($E4044,2))&gt;10,VALUE(LEFT($E4044,2)),"0"&amp;VALUE(LEFT($E4044,2))),Sheet1!$E:$E,Sheet1!$F:$F)&amp;"所在の"&amp;$D4044,IF(OR($B4044=1,$B4044=2),$D4044&amp;$C4044,IF($B4044=3,$D4044&amp;"学校",IF($B4044=6,_xlfn.TEXTBEFORE($D4044,"高専")&amp;$C4044,IF($B4044=8,$C4044&amp;"（"&amp;$D4044&amp;"）",IF($B4044=9,$D4044,""))))))</f>
        <v>常翔学園高等学校</v>
      </c>
    </row>
    <row r="4045" spans="1:8">
      <c r="A4045" s="4">
        <v>7</v>
      </c>
      <c r="B4045" s="7">
        <v>1</v>
      </c>
      <c r="C4045" s="7" t="str">
        <f t="shared" si="126"/>
        <v>高等学校</v>
      </c>
      <c r="D4045" s="7" t="s">
        <v>3800</v>
      </c>
      <c r="E4045" s="8" t="s">
        <v>3801</v>
      </c>
      <c r="F4045" s="4" t="str">
        <f>IFERROR(IF(VALUE(LEFT($E4045,5))&gt;50000,"",_xlfn.XLOOKUP(IF(VALUE(LEFT($E4045,2))&gt;9,VALUE(LEFT($E4045,2)),"0"&amp;VALUE(LEFT($E4045,2))),Sheet1!$E:$E,Sheet1!$F:$F)),"")</f>
        <v>大阪府</v>
      </c>
      <c r="G4045" s="4" t="str">
        <f t="shared" si="127"/>
        <v>私立</v>
      </c>
      <c r="H4045" s="7" t="str">
        <f>IF($D4045="上記以外の高等学校等",_xlfn.XLOOKUP(IF(VALUE(LEFT($E4045,2))&gt;10,VALUE(LEFT($E4045,2)),"0"&amp;VALUE(LEFT($E4045,2))),Sheet1!$E:$E,Sheet1!$F:$F)&amp;"所在の"&amp;$D4045,IF(OR($B4045=1,$B4045=2),$D4045&amp;$C4045,IF($B4045=3,$D4045&amp;"学校",IF($B4045=6,_xlfn.TEXTBEFORE($D4045,"高専")&amp;$C4045,IF($B4045=8,$C4045&amp;"（"&amp;$D4045&amp;"）",IF($B4045=9,$D4045,""))))))</f>
        <v>大阪産業大学附属高等学校</v>
      </c>
    </row>
    <row r="4046" spans="1:8">
      <c r="A4046" s="4">
        <v>7</v>
      </c>
      <c r="B4046" s="7">
        <v>1</v>
      </c>
      <c r="C4046" s="7" t="str">
        <f t="shared" si="126"/>
        <v>高等学校</v>
      </c>
      <c r="D4046" s="7" t="s">
        <v>3798</v>
      </c>
      <c r="E4046" s="8" t="s">
        <v>3799</v>
      </c>
      <c r="F4046" s="4" t="str">
        <f>IFERROR(IF(VALUE(LEFT($E4046,5))&gt;50000,"",_xlfn.XLOOKUP(IF(VALUE(LEFT($E4046,2))&gt;9,VALUE(LEFT($E4046,2)),"0"&amp;VALUE(LEFT($E4046,2))),Sheet1!$E:$E,Sheet1!$F:$F)),"")</f>
        <v>大阪府</v>
      </c>
      <c r="G4046" s="4" t="str">
        <f t="shared" si="127"/>
        <v>私立</v>
      </c>
      <c r="H4046" s="7" t="str">
        <f>IF($D4046="上記以外の高等学校等",_xlfn.XLOOKUP(IF(VALUE(LEFT($E4046,2))&gt;10,VALUE(LEFT($E4046,2)),"0"&amp;VALUE(LEFT($E4046,2))),Sheet1!$E:$E,Sheet1!$F:$F)&amp;"所在の"&amp;$D4046,IF(OR($B4046=1,$B4046=2),$D4046&amp;$C4046,IF($B4046=3,$D4046&amp;"学校",IF($B4046=6,_xlfn.TEXTBEFORE($D4046,"高専")&amp;$C4046,IF($B4046=8,$C4046&amp;"（"&amp;$D4046&amp;"）",IF($B4046=9,$D4046,""))))))</f>
        <v>阪南大学高等学校</v>
      </c>
    </row>
    <row r="4047" spans="1:8">
      <c r="A4047" s="4">
        <v>7</v>
      </c>
      <c r="B4047" s="7">
        <v>1</v>
      </c>
      <c r="C4047" s="7" t="str">
        <f t="shared" si="126"/>
        <v>高等学校</v>
      </c>
      <c r="D4047" s="7" t="s">
        <v>3796</v>
      </c>
      <c r="E4047" s="8" t="s">
        <v>3797</v>
      </c>
      <c r="F4047" s="4" t="str">
        <f>IFERROR(IF(VALUE(LEFT($E4047,5))&gt;50000,"",_xlfn.XLOOKUP(IF(VALUE(LEFT($E4047,2))&gt;9,VALUE(LEFT($E4047,2)),"0"&amp;VALUE(LEFT($E4047,2))),Sheet1!$E:$E,Sheet1!$F:$F)),"")</f>
        <v>大阪府</v>
      </c>
      <c r="G4047" s="4" t="str">
        <f t="shared" si="127"/>
        <v>私立</v>
      </c>
      <c r="H4047" s="7" t="str">
        <f>IF($D4047="上記以外の高等学校等",_xlfn.XLOOKUP(IF(VALUE(LEFT($E4047,2))&gt;10,VALUE(LEFT($E4047,2)),"0"&amp;VALUE(LEFT($E4047,2))),Sheet1!$E:$E,Sheet1!$F:$F)&amp;"所在の"&amp;$D4047,IF(OR($B4047=1,$B4047=2),$D4047&amp;$C4047,IF($B4047=3,$D4047&amp;"学校",IF($B4047=6,_xlfn.TEXTBEFORE($D4047,"高専")&amp;$C4047,IF($B4047=8,$C4047&amp;"（"&amp;$D4047&amp;"）",IF($B4047=9,$D4047,""))))))</f>
        <v>星翔高等学校</v>
      </c>
    </row>
    <row r="4048" spans="1:8">
      <c r="A4048" s="4">
        <v>7</v>
      </c>
      <c r="B4048" s="7">
        <v>1</v>
      </c>
      <c r="C4048" s="7" t="str">
        <f t="shared" si="126"/>
        <v>高等学校</v>
      </c>
      <c r="D4048" s="7" t="s">
        <v>3794</v>
      </c>
      <c r="E4048" s="8" t="s">
        <v>3795</v>
      </c>
      <c r="F4048" s="4" t="str">
        <f>IFERROR(IF(VALUE(LEFT($E4048,5))&gt;50000,"",_xlfn.XLOOKUP(IF(VALUE(LEFT($E4048,2))&gt;9,VALUE(LEFT($E4048,2)),"0"&amp;VALUE(LEFT($E4048,2))),Sheet1!$E:$E,Sheet1!$F:$F)),"")</f>
        <v>大阪府</v>
      </c>
      <c r="G4048" s="4" t="str">
        <f t="shared" si="127"/>
        <v>私立</v>
      </c>
      <c r="H4048" s="7" t="str">
        <f>IF($D4048="上記以外の高等学校等",_xlfn.XLOOKUP(IF(VALUE(LEFT($E4048,2))&gt;10,VALUE(LEFT($E4048,2)),"0"&amp;VALUE(LEFT($E4048,2))),Sheet1!$E:$E,Sheet1!$F:$F)&amp;"所在の"&amp;$D4048,IF(OR($B4048=1,$B4048=2),$D4048&amp;$C4048,IF($B4048=3,$D4048&amp;"学校",IF($B4048=6,_xlfn.TEXTBEFORE($D4048,"高専")&amp;$C4048,IF($B4048=8,$C4048&amp;"（"&amp;$D4048&amp;"）",IF($B4048=9,$D4048,""))))))</f>
        <v>近畿大学附属高等学校</v>
      </c>
    </row>
    <row r="4049" spans="1:8">
      <c r="A4049" s="4">
        <v>7</v>
      </c>
      <c r="B4049" s="7">
        <v>1</v>
      </c>
      <c r="C4049" s="7" t="str">
        <f t="shared" si="126"/>
        <v>高等学校</v>
      </c>
      <c r="D4049" s="7" t="s">
        <v>3792</v>
      </c>
      <c r="E4049" s="8" t="s">
        <v>3793</v>
      </c>
      <c r="F4049" s="4" t="str">
        <f>IFERROR(IF(VALUE(LEFT($E4049,5))&gt;50000,"",_xlfn.XLOOKUP(IF(VALUE(LEFT($E4049,2))&gt;9,VALUE(LEFT($E4049,2)),"0"&amp;VALUE(LEFT($E4049,2))),Sheet1!$E:$E,Sheet1!$F:$F)),"")</f>
        <v>大阪府</v>
      </c>
      <c r="G4049" s="4" t="str">
        <f t="shared" si="127"/>
        <v>私立</v>
      </c>
      <c r="H4049" s="7" t="str">
        <f>IF($D4049="上記以外の高等学校等",_xlfn.XLOOKUP(IF(VALUE(LEFT($E4049,2))&gt;10,VALUE(LEFT($E4049,2)),"0"&amp;VALUE(LEFT($E4049,2))),Sheet1!$E:$E,Sheet1!$F:$F)&amp;"所在の"&amp;$D4049,IF(OR($B4049=1,$B4049=2),$D4049&amp;$C4049,IF($B4049=3,$D4049&amp;"学校",IF($B4049=6,_xlfn.TEXTBEFORE($D4049,"高専")&amp;$C4049,IF($B4049=8,$C4049&amp;"（"&amp;$D4049&amp;"）",IF($B4049=9,$D4049,""))))))</f>
        <v>大阪電気通信大学高等学校</v>
      </c>
    </row>
    <row r="4050" spans="1:8">
      <c r="A4050" s="4">
        <v>7</v>
      </c>
      <c r="B4050" s="7">
        <v>1</v>
      </c>
      <c r="C4050" s="7" t="str">
        <f t="shared" si="126"/>
        <v>高等学校</v>
      </c>
      <c r="D4050" s="7" t="s">
        <v>3790</v>
      </c>
      <c r="E4050" s="8" t="s">
        <v>3791</v>
      </c>
      <c r="F4050" s="4" t="str">
        <f>IFERROR(IF(VALUE(LEFT($E4050,5))&gt;50000,"",_xlfn.XLOOKUP(IF(VALUE(LEFT($E4050,2))&gt;9,VALUE(LEFT($E4050,2)),"0"&amp;VALUE(LEFT($E4050,2))),Sheet1!$E:$E,Sheet1!$F:$F)),"")</f>
        <v>大阪府</v>
      </c>
      <c r="G4050" s="4" t="str">
        <f t="shared" si="127"/>
        <v>私立</v>
      </c>
      <c r="H4050" s="7" t="str">
        <f>IF($D4050="上記以外の高等学校等",_xlfn.XLOOKUP(IF(VALUE(LEFT($E4050,2))&gt;10,VALUE(LEFT($E4050,2)),"0"&amp;VALUE(LEFT($E4050,2))),Sheet1!$E:$E,Sheet1!$F:$F)&amp;"所在の"&amp;$D4050,IF(OR($B4050=1,$B4050=2),$D4050&amp;$C4050,IF($B4050=3,$D4050&amp;"学校",IF($B4050=6,_xlfn.TEXTBEFORE($D4050,"高専")&amp;$C4050,IF($B4050=8,$C4050&amp;"（"&amp;$D4050&amp;"）",IF($B4050=9,$D4050,""))))))</f>
        <v>清風高等学校</v>
      </c>
    </row>
    <row r="4051" spans="1:8">
      <c r="A4051" s="4">
        <v>7</v>
      </c>
      <c r="B4051" s="7">
        <v>1</v>
      </c>
      <c r="C4051" s="7" t="str">
        <f t="shared" si="126"/>
        <v>高等学校</v>
      </c>
      <c r="D4051" s="7" t="s">
        <v>3788</v>
      </c>
      <c r="E4051" s="8" t="s">
        <v>3789</v>
      </c>
      <c r="F4051" s="4" t="str">
        <f>IFERROR(IF(VALUE(LEFT($E4051,5))&gt;50000,"",_xlfn.XLOOKUP(IF(VALUE(LEFT($E4051,2))&gt;9,VALUE(LEFT($E4051,2)),"0"&amp;VALUE(LEFT($E4051,2))),Sheet1!$E:$E,Sheet1!$F:$F)),"")</f>
        <v>大阪府</v>
      </c>
      <c r="G4051" s="4" t="str">
        <f t="shared" si="127"/>
        <v>私立</v>
      </c>
      <c r="H4051" s="7" t="str">
        <f>IF($D4051="上記以外の高等学校等",_xlfn.XLOOKUP(IF(VALUE(LEFT($E4051,2))&gt;10,VALUE(LEFT($E4051,2)),"0"&amp;VALUE(LEFT($E4051,2))),Sheet1!$E:$E,Sheet1!$F:$F)&amp;"所在の"&amp;$D4051,IF(OR($B4051=1,$B4051=2),$D4051&amp;$C4051,IF($B4051=3,$D4051&amp;"学校",IF($B4051=6,_xlfn.TEXTBEFORE($D4051,"高専")&amp;$C4051,IF($B4051=8,$C4051&amp;"（"&amp;$D4051&amp;"）",IF($B4051=9,$D4051,""))))))</f>
        <v>ＰＬ学園高等学校</v>
      </c>
    </row>
    <row r="4052" spans="1:8">
      <c r="A4052" s="4">
        <v>7</v>
      </c>
      <c r="B4052" s="7">
        <v>1</v>
      </c>
      <c r="C4052" s="7" t="str">
        <f t="shared" si="126"/>
        <v>高等学校</v>
      </c>
      <c r="D4052" s="7" t="s">
        <v>3786</v>
      </c>
      <c r="E4052" s="8" t="s">
        <v>3787</v>
      </c>
      <c r="F4052" s="4" t="str">
        <f>IFERROR(IF(VALUE(LEFT($E4052,5))&gt;50000,"",_xlfn.XLOOKUP(IF(VALUE(LEFT($E4052,2))&gt;9,VALUE(LEFT($E4052,2)),"0"&amp;VALUE(LEFT($E4052,2))),Sheet1!$E:$E,Sheet1!$F:$F)),"")</f>
        <v>大阪府</v>
      </c>
      <c r="G4052" s="4" t="str">
        <f t="shared" si="127"/>
        <v>私立</v>
      </c>
      <c r="H4052" s="7" t="str">
        <f>IF($D4052="上記以外の高等学校等",_xlfn.XLOOKUP(IF(VALUE(LEFT($E4052,2))&gt;10,VALUE(LEFT($E4052,2)),"0"&amp;VALUE(LEFT($E4052,2))),Sheet1!$E:$E,Sheet1!$F:$F)&amp;"所在の"&amp;$D4052,IF(OR($B4052=1,$B4052=2),$D4052&amp;$C4052,IF($B4052=3,$D4052&amp;"学校",IF($B4052=6,_xlfn.TEXTBEFORE($D4052,"高専")&amp;$C4052,IF($B4052=8,$C4052&amp;"（"&amp;$D4052&amp;"）",IF($B4052=9,$D4052,""))))))</f>
        <v>東大阪大学敬愛高等学校</v>
      </c>
    </row>
    <row r="4053" spans="1:8">
      <c r="A4053" s="4">
        <v>7</v>
      </c>
      <c r="B4053" s="7">
        <v>1</v>
      </c>
      <c r="C4053" s="7" t="str">
        <f t="shared" si="126"/>
        <v>高等学校</v>
      </c>
      <c r="D4053" s="7" t="s">
        <v>3784</v>
      </c>
      <c r="E4053" s="8" t="s">
        <v>3785</v>
      </c>
      <c r="F4053" s="4" t="str">
        <f>IFERROR(IF(VALUE(LEFT($E4053,5))&gt;50000,"",_xlfn.XLOOKUP(IF(VALUE(LEFT($E4053,2))&gt;9,VALUE(LEFT($E4053,2)),"0"&amp;VALUE(LEFT($E4053,2))),Sheet1!$E:$E,Sheet1!$F:$F)),"")</f>
        <v>大阪府</v>
      </c>
      <c r="G4053" s="4" t="str">
        <f t="shared" si="127"/>
        <v>私立</v>
      </c>
      <c r="H4053" s="7" t="str">
        <f>IF($D4053="上記以外の高等学校等",_xlfn.XLOOKUP(IF(VALUE(LEFT($E4053,2))&gt;10,VALUE(LEFT($E4053,2)),"0"&amp;VALUE(LEFT($E4053,2))),Sheet1!$E:$E,Sheet1!$F:$F)&amp;"所在の"&amp;$D4053,IF(OR($B4053=1,$B4053=2),$D4053&amp;$C4053,IF($B4053=3,$D4053&amp;"学校",IF($B4053=6,_xlfn.TEXTBEFORE($D4053,"高専")&amp;$C4053,IF($B4053=8,$C4053&amp;"（"&amp;$D4053&amp;"）",IF($B4053=9,$D4053,""))))))</f>
        <v>建国高等学校</v>
      </c>
    </row>
    <row r="4054" spans="1:8">
      <c r="A4054" s="4">
        <v>7</v>
      </c>
      <c r="B4054" s="7">
        <v>1</v>
      </c>
      <c r="C4054" s="7" t="str">
        <f t="shared" si="126"/>
        <v>高等学校</v>
      </c>
      <c r="D4054" s="7" t="s">
        <v>3782</v>
      </c>
      <c r="E4054" s="8" t="s">
        <v>3783</v>
      </c>
      <c r="F4054" s="4" t="str">
        <f>IFERROR(IF(VALUE(LEFT($E4054,5))&gt;50000,"",_xlfn.XLOOKUP(IF(VALUE(LEFT($E4054,2))&gt;9,VALUE(LEFT($E4054,2)),"0"&amp;VALUE(LEFT($E4054,2))),Sheet1!$E:$E,Sheet1!$F:$F)),"")</f>
        <v>大阪府</v>
      </c>
      <c r="G4054" s="4" t="str">
        <f t="shared" si="127"/>
        <v>私立</v>
      </c>
      <c r="H4054" s="7" t="str">
        <f>IF($D4054="上記以外の高等学校等",_xlfn.XLOOKUP(IF(VALUE(LEFT($E4054,2))&gt;10,VALUE(LEFT($E4054,2)),"0"&amp;VALUE(LEFT($E4054,2))),Sheet1!$E:$E,Sheet1!$F:$F)&amp;"所在の"&amp;$D4054,IF(OR($B4054=1,$B4054=2),$D4054&amp;$C4054,IF($B4054=3,$D4054&amp;"学校",IF($B4054=6,_xlfn.TEXTBEFORE($D4054,"高専")&amp;$C4054,IF($B4054=8,$C4054&amp;"（"&amp;$D4054&amp;"）",IF($B4054=9,$D4054,""))))))</f>
        <v>大阪学院大学高等学校</v>
      </c>
    </row>
    <row r="4055" spans="1:8">
      <c r="A4055" s="4">
        <v>7</v>
      </c>
      <c r="B4055" s="7">
        <v>1</v>
      </c>
      <c r="C4055" s="7" t="str">
        <f t="shared" si="126"/>
        <v>高等学校</v>
      </c>
      <c r="D4055" s="7" t="s">
        <v>3780</v>
      </c>
      <c r="E4055" s="8" t="s">
        <v>3781</v>
      </c>
      <c r="F4055" s="4" t="str">
        <f>IFERROR(IF(VALUE(LEFT($E4055,5))&gt;50000,"",_xlfn.XLOOKUP(IF(VALUE(LEFT($E4055,2))&gt;9,VALUE(LEFT($E4055,2)),"0"&amp;VALUE(LEFT($E4055,2))),Sheet1!$E:$E,Sheet1!$F:$F)),"")</f>
        <v>大阪府</v>
      </c>
      <c r="G4055" s="4" t="str">
        <f t="shared" si="127"/>
        <v>私立</v>
      </c>
      <c r="H4055" s="7" t="str">
        <f>IF($D4055="上記以外の高等学校等",_xlfn.XLOOKUP(IF(VALUE(LEFT($E4055,2))&gt;10,VALUE(LEFT($E4055,2)),"0"&amp;VALUE(LEFT($E4055,2))),Sheet1!$E:$E,Sheet1!$F:$F)&amp;"所在の"&amp;$D4055,IF(OR($B4055=1,$B4055=2),$D4055&amp;$C4055,IF($B4055=3,$D4055&amp;"学校",IF($B4055=6,_xlfn.TEXTBEFORE($D4055,"高専")&amp;$C4055,IF($B4055=8,$C4055&amp;"（"&amp;$D4055&amp;"）",IF($B4055=9,$D4055,""))))))</f>
        <v>常翔啓光学園高等学校</v>
      </c>
    </row>
    <row r="4056" spans="1:8">
      <c r="A4056" s="4">
        <v>7</v>
      </c>
      <c r="B4056" s="7">
        <v>1</v>
      </c>
      <c r="C4056" s="7" t="str">
        <f t="shared" si="126"/>
        <v>高等学校</v>
      </c>
      <c r="D4056" s="7" t="s">
        <v>3778</v>
      </c>
      <c r="E4056" s="8" t="s">
        <v>3779</v>
      </c>
      <c r="F4056" s="4" t="str">
        <f>IFERROR(IF(VALUE(LEFT($E4056,5))&gt;50000,"",_xlfn.XLOOKUP(IF(VALUE(LEFT($E4056,2))&gt;9,VALUE(LEFT($E4056,2)),"0"&amp;VALUE(LEFT($E4056,2))),Sheet1!$E:$E,Sheet1!$F:$F)),"")</f>
        <v>大阪府</v>
      </c>
      <c r="G4056" s="4" t="str">
        <f t="shared" si="127"/>
        <v>私立</v>
      </c>
      <c r="H4056" s="7" t="str">
        <f>IF($D4056="上記以外の高等学校等",_xlfn.XLOOKUP(IF(VALUE(LEFT($E4056,2))&gt;10,VALUE(LEFT($E4056,2)),"0"&amp;VALUE(LEFT($E4056,2))),Sheet1!$E:$E,Sheet1!$F:$F)&amp;"所在の"&amp;$D4056,IF(OR($B4056=1,$B4056=2),$D4056&amp;$C4056,IF($B4056=3,$D4056&amp;"学校",IF($B4056=6,_xlfn.TEXTBEFORE($D4056,"高専")&amp;$C4056,IF($B4056=8,$C4056&amp;"（"&amp;$D4056&amp;"）",IF($B4056=9,$D4056,""))))))</f>
        <v>ヴェリタス城星学園高等学校</v>
      </c>
    </row>
    <row r="4057" spans="1:8">
      <c r="A4057" s="4">
        <v>7</v>
      </c>
      <c r="B4057" s="7">
        <v>1</v>
      </c>
      <c r="C4057" s="7" t="str">
        <f t="shared" si="126"/>
        <v>高等学校</v>
      </c>
      <c r="D4057" s="7" t="s">
        <v>3776</v>
      </c>
      <c r="E4057" s="8" t="s">
        <v>3777</v>
      </c>
      <c r="F4057" s="4" t="str">
        <f>IFERROR(IF(VALUE(LEFT($E4057,5))&gt;50000,"",_xlfn.XLOOKUP(IF(VALUE(LEFT($E4057,2))&gt;9,VALUE(LEFT($E4057,2)),"0"&amp;VALUE(LEFT($E4057,2))),Sheet1!$E:$E,Sheet1!$F:$F)),"")</f>
        <v>大阪府</v>
      </c>
      <c r="G4057" s="4" t="str">
        <f t="shared" si="127"/>
        <v>私立</v>
      </c>
      <c r="H4057" s="7" t="str">
        <f>IF($D4057="上記以外の高等学校等",_xlfn.XLOOKUP(IF(VALUE(LEFT($E4057,2))&gt;10,VALUE(LEFT($E4057,2)),"0"&amp;VALUE(LEFT($E4057,2))),Sheet1!$E:$E,Sheet1!$F:$F)&amp;"所在の"&amp;$D4057,IF(OR($B4057=1,$B4057=2),$D4057&amp;$C4057,IF($B4057=3,$D4057&amp;"学校",IF($B4057=6,_xlfn.TEXTBEFORE($D4057,"高専")&amp;$C4057,IF($B4057=8,$C4057&amp;"（"&amp;$D4057&amp;"）",IF($B4057=9,$D4057,""))))))</f>
        <v>早稲田大阪高等学校</v>
      </c>
    </row>
    <row r="4058" spans="1:8">
      <c r="A4058" s="4">
        <v>7</v>
      </c>
      <c r="B4058" s="7">
        <v>1</v>
      </c>
      <c r="C4058" s="7" t="str">
        <f t="shared" si="126"/>
        <v>高等学校</v>
      </c>
      <c r="D4058" s="7" t="s">
        <v>3774</v>
      </c>
      <c r="E4058" s="8" t="s">
        <v>3775</v>
      </c>
      <c r="F4058" s="4" t="str">
        <f>IFERROR(IF(VALUE(LEFT($E4058,5))&gt;50000,"",_xlfn.XLOOKUP(IF(VALUE(LEFT($E4058,2))&gt;9,VALUE(LEFT($E4058,2)),"0"&amp;VALUE(LEFT($E4058,2))),Sheet1!$E:$E,Sheet1!$F:$F)),"")</f>
        <v>大阪府</v>
      </c>
      <c r="G4058" s="4" t="str">
        <f t="shared" si="127"/>
        <v>私立</v>
      </c>
      <c r="H4058" s="7" t="str">
        <f>IF($D4058="上記以外の高等学校等",_xlfn.XLOOKUP(IF(VALUE(LEFT($E4058,2))&gt;10,VALUE(LEFT($E4058,2)),"0"&amp;VALUE(LEFT($E4058,2))),Sheet1!$E:$E,Sheet1!$F:$F)&amp;"所在の"&amp;$D4058,IF(OR($B4058=1,$B4058=2),$D4058&amp;$C4058,IF($B4058=3,$D4058&amp;"学校",IF($B4058=6,_xlfn.TEXTBEFORE($D4058,"高専")&amp;$C4058,IF($B4058=8,$C4058&amp;"（"&amp;$D4058&amp;"）",IF($B4058=9,$D4058,""))))))</f>
        <v>向陽台高等学校</v>
      </c>
    </row>
    <row r="4059" spans="1:8">
      <c r="A4059" s="4">
        <v>7</v>
      </c>
      <c r="B4059" s="7">
        <v>1</v>
      </c>
      <c r="C4059" s="7" t="str">
        <f t="shared" si="126"/>
        <v>高等学校</v>
      </c>
      <c r="D4059" s="7" t="s">
        <v>3772</v>
      </c>
      <c r="E4059" s="8" t="s">
        <v>3773</v>
      </c>
      <c r="F4059" s="4" t="str">
        <f>IFERROR(IF(VALUE(LEFT($E4059,5))&gt;50000,"",_xlfn.XLOOKUP(IF(VALUE(LEFT($E4059,2))&gt;9,VALUE(LEFT($E4059,2)),"0"&amp;VALUE(LEFT($E4059,2))),Sheet1!$E:$E,Sheet1!$F:$F)),"")</f>
        <v>大阪府</v>
      </c>
      <c r="G4059" s="4" t="str">
        <f t="shared" si="127"/>
        <v>私立</v>
      </c>
      <c r="H4059" s="7" t="str">
        <f>IF($D4059="上記以外の高等学校等",_xlfn.XLOOKUP(IF(VALUE(LEFT($E4059,2))&gt;10,VALUE(LEFT($E4059,2)),"0"&amp;VALUE(LEFT($E4059,2))),Sheet1!$E:$E,Sheet1!$F:$F)&amp;"所在の"&amp;$D4059,IF(OR($B4059=1,$B4059=2),$D4059&amp;$C4059,IF($B4059=3,$D4059&amp;"学校",IF($B4059=6,_xlfn.TEXTBEFORE($D4059,"高専")&amp;$C4059,IF($B4059=8,$C4059&amp;"（"&amp;$D4059&amp;"）",IF($B4059=9,$D4059,""))))))</f>
        <v>東大阪大学柏原高等学校</v>
      </c>
    </row>
    <row r="4060" spans="1:8">
      <c r="A4060" s="4">
        <v>7</v>
      </c>
      <c r="B4060" s="7">
        <v>1</v>
      </c>
      <c r="C4060" s="7" t="str">
        <f t="shared" si="126"/>
        <v>高等学校</v>
      </c>
      <c r="D4060" s="7" t="s">
        <v>3770</v>
      </c>
      <c r="E4060" s="8" t="s">
        <v>3771</v>
      </c>
      <c r="F4060" s="4" t="str">
        <f>IFERROR(IF(VALUE(LEFT($E4060,5))&gt;50000,"",_xlfn.XLOOKUP(IF(VALUE(LEFT($E4060,2))&gt;9,VALUE(LEFT($E4060,2)),"0"&amp;VALUE(LEFT($E4060,2))),Sheet1!$E:$E,Sheet1!$F:$F)),"")</f>
        <v>大阪府</v>
      </c>
      <c r="G4060" s="4" t="str">
        <f t="shared" si="127"/>
        <v>私立</v>
      </c>
      <c r="H4060" s="7" t="str">
        <f>IF($D4060="上記以外の高等学校等",_xlfn.XLOOKUP(IF(VALUE(LEFT($E4060,2))&gt;10,VALUE(LEFT($E4060,2)),"0"&amp;VALUE(LEFT($E4060,2))),Sheet1!$E:$E,Sheet1!$F:$F)&amp;"所在の"&amp;$D4060,IF(OR($B4060=1,$B4060=2),$D4060&amp;$C4060,IF($B4060=3,$D4060&amp;"学校",IF($B4060=6,_xlfn.TEXTBEFORE($D4060,"高専")&amp;$C4060,IF($B4060=8,$C4060&amp;"（"&amp;$D4060&amp;"）",IF($B4060=9,$D4060,""))))))</f>
        <v>清風南海高等学校</v>
      </c>
    </row>
    <row r="4061" spans="1:8">
      <c r="A4061" s="4">
        <v>7</v>
      </c>
      <c r="B4061" s="7">
        <v>1</v>
      </c>
      <c r="C4061" s="7" t="str">
        <f t="shared" si="126"/>
        <v>高等学校</v>
      </c>
      <c r="D4061" s="7" t="s">
        <v>3768</v>
      </c>
      <c r="E4061" s="8" t="s">
        <v>3769</v>
      </c>
      <c r="F4061" s="4" t="str">
        <f>IFERROR(IF(VALUE(LEFT($E4061,5))&gt;50000,"",_xlfn.XLOOKUP(IF(VALUE(LEFT($E4061,2))&gt;9,VALUE(LEFT($E4061,2)),"0"&amp;VALUE(LEFT($E4061,2))),Sheet1!$E:$E,Sheet1!$F:$F)),"")</f>
        <v>大阪府</v>
      </c>
      <c r="G4061" s="4" t="str">
        <f t="shared" si="127"/>
        <v>私立</v>
      </c>
      <c r="H4061" s="7" t="str">
        <f>IF($D4061="上記以外の高等学校等",_xlfn.XLOOKUP(IF(VALUE(LEFT($E4061,2))&gt;10,VALUE(LEFT($E4061,2)),"0"&amp;VALUE(LEFT($E4061,2))),Sheet1!$E:$E,Sheet1!$F:$F)&amp;"所在の"&amp;$D4061,IF(OR($B4061=1,$B4061=2),$D4061&amp;$C4061,IF($B4061=3,$D4061&amp;"学校",IF($B4061=6,_xlfn.TEXTBEFORE($D4061,"高専")&amp;$C4061,IF($B4061=8,$C4061&amp;"（"&amp;$D4061&amp;"）",IF($B4061=9,$D4061,""))))))</f>
        <v>アサンプション国際高等学校</v>
      </c>
    </row>
    <row r="4062" spans="1:8">
      <c r="A4062" s="4">
        <v>7</v>
      </c>
      <c r="B4062" s="7">
        <v>1</v>
      </c>
      <c r="C4062" s="7" t="str">
        <f t="shared" si="126"/>
        <v>高等学校</v>
      </c>
      <c r="D4062" s="7" t="s">
        <v>3766</v>
      </c>
      <c r="E4062" s="8" t="s">
        <v>3767</v>
      </c>
      <c r="F4062" s="4" t="str">
        <f>IFERROR(IF(VALUE(LEFT($E4062,5))&gt;50000,"",_xlfn.XLOOKUP(IF(VALUE(LEFT($E4062,2))&gt;9,VALUE(LEFT($E4062,2)),"0"&amp;VALUE(LEFT($E4062,2))),Sheet1!$E:$E,Sheet1!$F:$F)),"")</f>
        <v>大阪府</v>
      </c>
      <c r="G4062" s="4" t="str">
        <f t="shared" si="127"/>
        <v>私立</v>
      </c>
      <c r="H4062" s="7" t="str">
        <f>IF($D4062="上記以外の高等学校等",_xlfn.XLOOKUP(IF(VALUE(LEFT($E4062,2))&gt;10,VALUE(LEFT($E4062,2)),"0"&amp;VALUE(LEFT($E4062,2))),Sheet1!$E:$E,Sheet1!$F:$F)&amp;"所在の"&amp;$D4062,IF(OR($B4062=1,$B4062=2),$D4062&amp;$C4062,IF($B4062=3,$D4062&amp;"学校",IF($B4062=6,_xlfn.TEXTBEFORE($D4062,"高専")&amp;$C4062,IF($B4062=8,$C4062&amp;"（"&amp;$D4062&amp;"）",IF($B4062=9,$D4062,""))))))</f>
        <v>金蘭千里高等学校</v>
      </c>
    </row>
    <row r="4063" spans="1:8">
      <c r="A4063" s="4">
        <v>7</v>
      </c>
      <c r="B4063" s="7">
        <v>1</v>
      </c>
      <c r="C4063" s="7" t="str">
        <f t="shared" si="126"/>
        <v>高等学校</v>
      </c>
      <c r="D4063" s="7" t="s">
        <v>3764</v>
      </c>
      <c r="E4063" s="8" t="s">
        <v>3765</v>
      </c>
      <c r="F4063" s="4" t="str">
        <f>IFERROR(IF(VALUE(LEFT($E4063,5))&gt;50000,"",_xlfn.XLOOKUP(IF(VALUE(LEFT($E4063,2))&gt;9,VALUE(LEFT($E4063,2)),"0"&amp;VALUE(LEFT($E4063,2))),Sheet1!$E:$E,Sheet1!$F:$F)),"")</f>
        <v>大阪府</v>
      </c>
      <c r="G4063" s="4" t="str">
        <f t="shared" si="127"/>
        <v>私立</v>
      </c>
      <c r="H4063" s="7" t="str">
        <f>IF($D4063="上記以外の高等学校等",_xlfn.XLOOKUP(IF(VALUE(LEFT($E4063,2))&gt;10,VALUE(LEFT($E4063,2)),"0"&amp;VALUE(LEFT($E4063,2))),Sheet1!$E:$E,Sheet1!$F:$F)&amp;"所在の"&amp;$D4063,IF(OR($B4063=1,$B4063=2),$D4063&amp;$C4063,IF($B4063=3,$D4063&amp;"学校",IF($B4063=6,_xlfn.TEXTBEFORE($D4063,"高専")&amp;$C4063,IF($B4063=8,$C4063&amp;"（"&amp;$D4063&amp;"）",IF($B4063=9,$D4063,""))))))</f>
        <v>清教学園高等学校</v>
      </c>
    </row>
    <row r="4064" spans="1:8">
      <c r="A4064" s="4">
        <v>7</v>
      </c>
      <c r="B4064" s="7">
        <v>1</v>
      </c>
      <c r="C4064" s="7" t="str">
        <f t="shared" si="126"/>
        <v>高等学校</v>
      </c>
      <c r="D4064" s="7" t="s">
        <v>3762</v>
      </c>
      <c r="E4064" s="8" t="s">
        <v>3763</v>
      </c>
      <c r="F4064" s="4" t="str">
        <f>IFERROR(IF(VALUE(LEFT($E4064,5))&gt;50000,"",_xlfn.XLOOKUP(IF(VALUE(LEFT($E4064,2))&gt;9,VALUE(LEFT($E4064,2)),"0"&amp;VALUE(LEFT($E4064,2))),Sheet1!$E:$E,Sheet1!$F:$F)),"")</f>
        <v>大阪府</v>
      </c>
      <c r="G4064" s="4" t="str">
        <f t="shared" si="127"/>
        <v>私立</v>
      </c>
      <c r="H4064" s="7" t="str">
        <f>IF($D4064="上記以外の高等学校等",_xlfn.XLOOKUP(IF(VALUE(LEFT($E4064,2))&gt;10,VALUE(LEFT($E4064,2)),"0"&amp;VALUE(LEFT($E4064,2))),Sheet1!$E:$E,Sheet1!$F:$F)&amp;"所在の"&amp;$D4064,IF(OR($B4064=1,$B4064=2),$D4064&amp;$C4064,IF($B4064=3,$D4064&amp;"学校",IF($B4064=6,_xlfn.TEXTBEFORE($D4064,"高専")&amp;$C4064,IF($B4064=8,$C4064&amp;"（"&amp;$D4064&amp;"）",IF($B4064=9,$D4064,""))))))</f>
        <v>大阪商業大学堺高等学校</v>
      </c>
    </row>
    <row r="4065" spans="1:8">
      <c r="A4065" s="4">
        <v>7</v>
      </c>
      <c r="B4065" s="7">
        <v>1</v>
      </c>
      <c r="C4065" s="7" t="str">
        <f t="shared" si="126"/>
        <v>高等学校</v>
      </c>
      <c r="D4065" s="7" t="s">
        <v>3760</v>
      </c>
      <c r="E4065" s="8" t="s">
        <v>3761</v>
      </c>
      <c r="F4065" s="4" t="str">
        <f>IFERROR(IF(VALUE(LEFT($E4065,5))&gt;50000,"",_xlfn.XLOOKUP(IF(VALUE(LEFT($E4065,2))&gt;9,VALUE(LEFT($E4065,2)),"0"&amp;VALUE(LEFT($E4065,2))),Sheet1!$E:$E,Sheet1!$F:$F)),"")</f>
        <v>大阪府</v>
      </c>
      <c r="G4065" s="4" t="str">
        <f t="shared" si="127"/>
        <v>私立</v>
      </c>
      <c r="H4065" s="7" t="str">
        <f>IF($D4065="上記以外の高等学校等",_xlfn.XLOOKUP(IF(VALUE(LEFT($E4065,2))&gt;10,VALUE(LEFT($E4065,2)),"0"&amp;VALUE(LEFT($E4065,2))),Sheet1!$E:$E,Sheet1!$F:$F)&amp;"所在の"&amp;$D4065,IF(OR($B4065=1,$B4065=2),$D4065&amp;$C4065,IF($B4065=3,$D4065&amp;"学校",IF($B4065=6,_xlfn.TEXTBEFORE($D4065,"高専")&amp;$C4065,IF($B4065=8,$C4065&amp;"（"&amp;$D4065&amp;"）",IF($B4065=9,$D4065,""))))))</f>
        <v>関西創価高等学校</v>
      </c>
    </row>
    <row r="4066" spans="1:8">
      <c r="A4066" s="4">
        <v>7</v>
      </c>
      <c r="B4066" s="7">
        <v>1</v>
      </c>
      <c r="C4066" s="7" t="str">
        <f t="shared" si="126"/>
        <v>高等学校</v>
      </c>
      <c r="D4066" s="7" t="s">
        <v>3758</v>
      </c>
      <c r="E4066" s="8" t="s">
        <v>3759</v>
      </c>
      <c r="F4066" s="4" t="str">
        <f>IFERROR(IF(VALUE(LEFT($E4066,5))&gt;50000,"",_xlfn.XLOOKUP(IF(VALUE(LEFT($E4066,2))&gt;9,VALUE(LEFT($E4066,2)),"0"&amp;VALUE(LEFT($E4066,2))),Sheet1!$E:$E,Sheet1!$F:$F)),"")</f>
        <v>大阪府</v>
      </c>
      <c r="G4066" s="4" t="str">
        <f t="shared" si="127"/>
        <v>私立</v>
      </c>
      <c r="H4066" s="7" t="str">
        <f>IF($D4066="上記以外の高等学校等",_xlfn.XLOOKUP(IF(VALUE(LEFT($E4066,2))&gt;10,VALUE(LEFT($E4066,2)),"0"&amp;VALUE(LEFT($E4066,2))),Sheet1!$E:$E,Sheet1!$F:$F)&amp;"所在の"&amp;$D4066,IF(OR($B4066=1,$B4066=2),$D4066&amp;$C4066,IF($B4066=3,$D4066&amp;"学校",IF($B4066=6,_xlfn.TEXTBEFORE($D4066,"高専")&amp;$C4066,IF($B4066=8,$C4066&amp;"（"&amp;$D4066&amp;"）",IF($B4066=9,$D4066,""))))))</f>
        <v>近畿大学泉州高等学校</v>
      </c>
    </row>
    <row r="4067" spans="1:8">
      <c r="A4067" s="4">
        <v>7</v>
      </c>
      <c r="B4067" s="7">
        <v>1</v>
      </c>
      <c r="C4067" s="7" t="str">
        <f t="shared" si="126"/>
        <v>高等学校</v>
      </c>
      <c r="D4067" s="7" t="s">
        <v>3756</v>
      </c>
      <c r="E4067" s="8" t="s">
        <v>3757</v>
      </c>
      <c r="F4067" s="4" t="str">
        <f>IFERROR(IF(VALUE(LEFT($E4067,5))&gt;50000,"",_xlfn.XLOOKUP(IF(VALUE(LEFT($E4067,2))&gt;9,VALUE(LEFT($E4067,2)),"0"&amp;VALUE(LEFT($E4067,2))),Sheet1!$E:$E,Sheet1!$F:$F)),"")</f>
        <v>大阪府</v>
      </c>
      <c r="G4067" s="4" t="str">
        <f t="shared" si="127"/>
        <v>私立</v>
      </c>
      <c r="H4067" s="7" t="str">
        <f>IF($D4067="上記以外の高等学校等",_xlfn.XLOOKUP(IF(VALUE(LEFT($E4067,2))&gt;10,VALUE(LEFT($E4067,2)),"0"&amp;VALUE(LEFT($E4067,2))),Sheet1!$E:$E,Sheet1!$F:$F)&amp;"所在の"&amp;$D4067,IF(OR($B4067=1,$B4067=2),$D4067&amp;$C4067,IF($B4067=3,$D4067&amp;"学校",IF($B4067=6,_xlfn.TEXTBEFORE($D4067,"高専")&amp;$C4067,IF($B4067=8,$C4067&amp;"（"&amp;$D4067&amp;"）",IF($B4067=9,$D4067,""))))))</f>
        <v>大阪国際高等学校</v>
      </c>
    </row>
    <row r="4068" spans="1:8">
      <c r="A4068" s="4">
        <v>7</v>
      </c>
      <c r="B4068" s="7">
        <v>1</v>
      </c>
      <c r="C4068" s="7" t="str">
        <f t="shared" si="126"/>
        <v>高等学校</v>
      </c>
      <c r="D4068" s="7" t="s">
        <v>3754</v>
      </c>
      <c r="E4068" s="8" t="s">
        <v>3755</v>
      </c>
      <c r="F4068" s="4" t="str">
        <f>IFERROR(IF(VALUE(LEFT($E4068,5))&gt;50000,"",_xlfn.XLOOKUP(IF(VALUE(LEFT($E4068,2))&gt;9,VALUE(LEFT($E4068,2)),"0"&amp;VALUE(LEFT($E4068,2))),Sheet1!$E:$E,Sheet1!$F:$F)),"")</f>
        <v>大阪府</v>
      </c>
      <c r="G4068" s="4" t="str">
        <f t="shared" si="127"/>
        <v>私立</v>
      </c>
      <c r="H4068" s="7" t="str">
        <f>IF($D4068="上記以外の高等学校等",_xlfn.XLOOKUP(IF(VALUE(LEFT($E4068,2))&gt;10,VALUE(LEFT($E4068,2)),"0"&amp;VALUE(LEFT($E4068,2))),Sheet1!$E:$E,Sheet1!$F:$F)&amp;"所在の"&amp;$D4068,IF(OR($B4068=1,$B4068=2),$D4068&amp;$C4068,IF($B4068=3,$D4068&amp;"学校",IF($B4068=6,_xlfn.TEXTBEFORE($D4068,"高専")&amp;$C4068,IF($B4068=8,$C4068&amp;"（"&amp;$D4068&amp;"）",IF($B4068=9,$D4068,""))))))</f>
        <v>追手門学院高等学校</v>
      </c>
    </row>
    <row r="4069" spans="1:8">
      <c r="A4069" s="4">
        <v>7</v>
      </c>
      <c r="B4069" s="7">
        <v>1</v>
      </c>
      <c r="C4069" s="7" t="str">
        <f t="shared" si="126"/>
        <v>高等学校</v>
      </c>
      <c r="D4069" s="7" t="s">
        <v>3752</v>
      </c>
      <c r="E4069" s="8" t="s">
        <v>3753</v>
      </c>
      <c r="F4069" s="4" t="str">
        <f>IFERROR(IF(VALUE(LEFT($E4069,5))&gt;50000,"",_xlfn.XLOOKUP(IF(VALUE(LEFT($E4069,2))&gt;9,VALUE(LEFT($E4069,2)),"0"&amp;VALUE(LEFT($E4069,2))),Sheet1!$E:$E,Sheet1!$F:$F)),"")</f>
        <v>大阪府</v>
      </c>
      <c r="G4069" s="4" t="str">
        <f t="shared" si="127"/>
        <v>私立</v>
      </c>
      <c r="H4069" s="7" t="str">
        <f>IF($D4069="上記以外の高等学校等",_xlfn.XLOOKUP(IF(VALUE(LEFT($E4069,2))&gt;10,VALUE(LEFT($E4069,2)),"0"&amp;VALUE(LEFT($E4069,2))),Sheet1!$E:$E,Sheet1!$F:$F)&amp;"所在の"&amp;$D4069,IF(OR($B4069=1,$B4069=2),$D4069&amp;$C4069,IF($B4069=3,$D4069&amp;"学校",IF($B4069=6,_xlfn.TEXTBEFORE($D4069,"高専")&amp;$C4069,IF($B4069=8,$C4069&amp;"（"&amp;$D4069&amp;"）",IF($B4069=9,$D4069,""))))))</f>
        <v>帝塚山学院泉ケ丘高等学校</v>
      </c>
    </row>
    <row r="4070" spans="1:8">
      <c r="A4070" s="4">
        <v>7</v>
      </c>
      <c r="B4070" s="7">
        <v>1</v>
      </c>
      <c r="C4070" s="7" t="str">
        <f t="shared" si="126"/>
        <v>高等学校</v>
      </c>
      <c r="D4070" s="7" t="s">
        <v>3750</v>
      </c>
      <c r="E4070" s="8" t="s">
        <v>3751</v>
      </c>
      <c r="F4070" s="4" t="str">
        <f>IFERROR(IF(VALUE(LEFT($E4070,5))&gt;50000,"",_xlfn.XLOOKUP(IF(VALUE(LEFT($E4070,2))&gt;9,VALUE(LEFT($E4070,2)),"0"&amp;VALUE(LEFT($E4070,2))),Sheet1!$E:$E,Sheet1!$F:$F)),"")</f>
        <v>大阪府</v>
      </c>
      <c r="G4070" s="4" t="str">
        <f t="shared" si="127"/>
        <v>私立</v>
      </c>
      <c r="H4070" s="7" t="str">
        <f>IF($D4070="上記以外の高等学校等",_xlfn.XLOOKUP(IF(VALUE(LEFT($E4070,2))&gt;10,VALUE(LEFT($E4070,2)),"0"&amp;VALUE(LEFT($E4070,2))),Sheet1!$E:$E,Sheet1!$F:$F)&amp;"所在の"&amp;$D4070,IF(OR($B4070=1,$B4070=2),$D4070&amp;$C4070,IF($B4070=3,$D4070&amp;"学校",IF($B4070=6,_xlfn.TEXTBEFORE($D4070,"高専")&amp;$C4070,IF($B4070=8,$C4070&amp;"（"&amp;$D4070&amp;"）",IF($B4070=9,$D4070,""))))))</f>
        <v>東海大学付属大阪仰星高等学校</v>
      </c>
    </row>
    <row r="4071" spans="1:8">
      <c r="A4071" s="4">
        <v>7</v>
      </c>
      <c r="B4071" s="7">
        <v>1</v>
      </c>
      <c r="C4071" s="7" t="str">
        <f t="shared" si="126"/>
        <v>高等学校</v>
      </c>
      <c r="D4071" s="7" t="s">
        <v>3748</v>
      </c>
      <c r="E4071" s="8" t="s">
        <v>3749</v>
      </c>
      <c r="F4071" s="4" t="str">
        <f>IFERROR(IF(VALUE(LEFT($E4071,5))&gt;50000,"",_xlfn.XLOOKUP(IF(VALUE(LEFT($E4071,2))&gt;9,VALUE(LEFT($E4071,2)),"0"&amp;VALUE(LEFT($E4071,2))),Sheet1!$E:$E,Sheet1!$F:$F)),"")</f>
        <v>大阪府</v>
      </c>
      <c r="G4071" s="4" t="str">
        <f t="shared" si="127"/>
        <v>私立</v>
      </c>
      <c r="H4071" s="7" t="str">
        <f>IF($D4071="上記以外の高等学校等",_xlfn.XLOOKUP(IF(VALUE(LEFT($E4071,2))&gt;10,VALUE(LEFT($E4071,2)),"0"&amp;VALUE(LEFT($E4071,2))),Sheet1!$E:$E,Sheet1!$F:$F)&amp;"所在の"&amp;$D4071,IF(OR($B4071=1,$B4071=2),$D4071&amp;$C4071,IF($B4071=3,$D4071&amp;"学校",IF($B4071=6,_xlfn.TEXTBEFORE($D4071,"高専")&amp;$C4071,IF($B4071=8,$C4071&amp;"（"&amp;$D4071&amp;"）",IF($B4071=9,$D4071,""))))))</f>
        <v>大阪青凌高等学校</v>
      </c>
    </row>
    <row r="4072" spans="1:8">
      <c r="A4072" s="4">
        <v>7</v>
      </c>
      <c r="B4072" s="7">
        <v>1</v>
      </c>
      <c r="C4072" s="7" t="str">
        <f t="shared" si="126"/>
        <v>高等学校</v>
      </c>
      <c r="D4072" s="7" t="s">
        <v>3746</v>
      </c>
      <c r="E4072" s="8" t="s">
        <v>3747</v>
      </c>
      <c r="F4072" s="4" t="str">
        <f>IFERROR(IF(VALUE(LEFT($E4072,5))&gt;50000,"",_xlfn.XLOOKUP(IF(VALUE(LEFT($E4072,2))&gt;9,VALUE(LEFT($E4072,2)),"0"&amp;VALUE(LEFT($E4072,2))),Sheet1!$E:$E,Sheet1!$F:$F)),"")</f>
        <v>大阪府</v>
      </c>
      <c r="G4072" s="4" t="str">
        <f t="shared" si="127"/>
        <v>私立</v>
      </c>
      <c r="H4072" s="7" t="str">
        <f>IF($D4072="上記以外の高等学校等",_xlfn.XLOOKUP(IF(VALUE(LEFT($E4072,2))&gt;10,VALUE(LEFT($E4072,2)),"0"&amp;VALUE(LEFT($E4072,2))),Sheet1!$E:$E,Sheet1!$F:$F)&amp;"所在の"&amp;$D4072,IF(OR($B4072=1,$B4072=2),$D4072&amp;$C4072,IF($B4072=3,$D4072&amp;"学校",IF($B4072=6,_xlfn.TEXTBEFORE($D4072,"高専")&amp;$C4072,IF($B4072=8,$C4072&amp;"（"&amp;$D4072&amp;"）",IF($B4072=9,$D4072,""))))))</f>
        <v>利晶学園高等学校</v>
      </c>
    </row>
    <row r="4073" spans="1:8">
      <c r="A4073" s="4">
        <v>7</v>
      </c>
      <c r="B4073" s="7">
        <v>1</v>
      </c>
      <c r="C4073" s="7" t="str">
        <f t="shared" si="126"/>
        <v>高等学校</v>
      </c>
      <c r="D4073" s="7" t="s">
        <v>3744</v>
      </c>
      <c r="E4073" s="8" t="s">
        <v>3745</v>
      </c>
      <c r="F4073" s="4" t="str">
        <f>IFERROR(IF(VALUE(LEFT($E4073,5))&gt;50000,"",_xlfn.XLOOKUP(IF(VALUE(LEFT($E4073,2))&gt;9,VALUE(LEFT($E4073,2)),"0"&amp;VALUE(LEFT($E4073,2))),Sheet1!$E:$E,Sheet1!$F:$F)),"")</f>
        <v>大阪府</v>
      </c>
      <c r="G4073" s="4" t="str">
        <f t="shared" si="127"/>
        <v>私立</v>
      </c>
      <c r="H4073" s="7" t="str">
        <f>IF($D4073="上記以外の高等学校等",_xlfn.XLOOKUP(IF(VALUE(LEFT($E4073,2))&gt;10,VALUE(LEFT($E4073,2)),"0"&amp;VALUE(LEFT($E4073,2))),Sheet1!$E:$E,Sheet1!$F:$F)&amp;"所在の"&amp;$D4073,IF(OR($B4073=1,$B4073=2),$D4073&amp;$C4073,IF($B4073=3,$D4073&amp;"学校",IF($B4073=6,_xlfn.TEXTBEFORE($D4073,"高専")&amp;$C4073,IF($B4073=8,$C4073&amp;"（"&amp;$D4073&amp;"）",IF($B4073=9,$D4073,""))))))</f>
        <v>大阪金剛インターナショナル高等学校</v>
      </c>
    </row>
    <row r="4074" spans="1:8">
      <c r="A4074" s="4">
        <v>7</v>
      </c>
      <c r="B4074" s="7">
        <v>1</v>
      </c>
      <c r="C4074" s="7" t="str">
        <f t="shared" si="126"/>
        <v>高等学校</v>
      </c>
      <c r="D4074" s="7" t="s">
        <v>3742</v>
      </c>
      <c r="E4074" s="8" t="s">
        <v>3743</v>
      </c>
      <c r="F4074" s="4" t="str">
        <f>IFERROR(IF(VALUE(LEFT($E4074,5))&gt;50000,"",_xlfn.XLOOKUP(IF(VALUE(LEFT($E4074,2))&gt;9,VALUE(LEFT($E4074,2)),"0"&amp;VALUE(LEFT($E4074,2))),Sheet1!$E:$E,Sheet1!$F:$F)),"")</f>
        <v>大阪府</v>
      </c>
      <c r="G4074" s="4" t="str">
        <f t="shared" si="127"/>
        <v>私立</v>
      </c>
      <c r="H4074" s="7" t="str">
        <f>IF($D4074="上記以外の高等学校等",_xlfn.XLOOKUP(IF(VALUE(LEFT($E4074,2))&gt;10,VALUE(LEFT($E4074,2)),"0"&amp;VALUE(LEFT($E4074,2))),Sheet1!$E:$E,Sheet1!$F:$F)&amp;"所在の"&amp;$D4074,IF(OR($B4074=1,$B4074=2),$D4074&amp;$C4074,IF($B4074=3,$D4074&amp;"学校",IF($B4074=6,_xlfn.TEXTBEFORE($D4074,"高専")&amp;$C4074,IF($B4074=8,$C4074&amp;"（"&amp;$D4074&amp;"）",IF($B4074=9,$D4074,""))))))</f>
        <v>金光八尾高等学校</v>
      </c>
    </row>
    <row r="4075" spans="1:8">
      <c r="A4075" s="4">
        <v>7</v>
      </c>
      <c r="B4075" s="7">
        <v>1</v>
      </c>
      <c r="C4075" s="7" t="str">
        <f t="shared" si="126"/>
        <v>高等学校</v>
      </c>
      <c r="D4075" s="7" t="s">
        <v>3740</v>
      </c>
      <c r="E4075" s="8" t="s">
        <v>3741</v>
      </c>
      <c r="F4075" s="4" t="str">
        <f>IFERROR(IF(VALUE(LEFT($E4075,5))&gt;50000,"",_xlfn.XLOOKUP(IF(VALUE(LEFT($E4075,2))&gt;9,VALUE(LEFT($E4075,2)),"0"&amp;VALUE(LEFT($E4075,2))),Sheet1!$E:$E,Sheet1!$F:$F)),"")</f>
        <v>大阪府</v>
      </c>
      <c r="G4075" s="4" t="str">
        <f t="shared" si="127"/>
        <v>私立</v>
      </c>
      <c r="H4075" s="7" t="str">
        <f>IF($D4075="上記以外の高等学校等",_xlfn.XLOOKUP(IF(VALUE(LEFT($E4075,2))&gt;10,VALUE(LEFT($E4075,2)),"0"&amp;VALUE(LEFT($E4075,2))),Sheet1!$E:$E,Sheet1!$F:$F)&amp;"所在の"&amp;$D4075,IF(OR($B4075=1,$B4075=2),$D4075&amp;$C4075,IF($B4075=3,$D4075&amp;"学校",IF($B4075=6,_xlfn.TEXTBEFORE($D4075,"高専")&amp;$C4075,IF($B4075=8,$C4075&amp;"（"&amp;$D4075&amp;"）",IF($B4075=9,$D4075,""))))))</f>
        <v>大阪桐蔭高等学校</v>
      </c>
    </row>
    <row r="4076" spans="1:8">
      <c r="A4076" s="4">
        <v>7</v>
      </c>
      <c r="B4076" s="7">
        <v>1</v>
      </c>
      <c r="C4076" s="7" t="str">
        <f t="shared" si="126"/>
        <v>高等学校</v>
      </c>
      <c r="D4076" s="7" t="s">
        <v>3738</v>
      </c>
      <c r="E4076" s="8" t="s">
        <v>3739</v>
      </c>
      <c r="F4076" s="4" t="str">
        <f>IFERROR(IF(VALUE(LEFT($E4076,5))&gt;50000,"",_xlfn.XLOOKUP(IF(VALUE(LEFT($E4076,2))&gt;9,VALUE(LEFT($E4076,2)),"0"&amp;VALUE(LEFT($E4076,2))),Sheet1!$E:$E,Sheet1!$F:$F)),"")</f>
        <v>大阪府</v>
      </c>
      <c r="G4076" s="4" t="str">
        <f t="shared" si="127"/>
        <v>私立</v>
      </c>
      <c r="H4076" s="7" t="str">
        <f>IF($D4076="上記以外の高等学校等",_xlfn.XLOOKUP(IF(VALUE(LEFT($E4076,2))&gt;10,VALUE(LEFT($E4076,2)),"0"&amp;VALUE(LEFT($E4076,2))),Sheet1!$E:$E,Sheet1!$F:$F)&amp;"所在の"&amp;$D4076,IF(OR($B4076=1,$B4076=2),$D4076&amp;$C4076,IF($B4076=3,$D4076&amp;"学校",IF($B4076=6,_xlfn.TEXTBEFORE($D4076,"高専")&amp;$C4076,IF($B4076=8,$C4076&amp;"（"&amp;$D4076&amp;"）",IF($B4076=9,$D4076,""))))))</f>
        <v>上宮太子高等学校</v>
      </c>
    </row>
    <row r="4077" spans="1:8">
      <c r="A4077" s="4">
        <v>7</v>
      </c>
      <c r="B4077" s="7">
        <v>1</v>
      </c>
      <c r="C4077" s="7" t="str">
        <f t="shared" si="126"/>
        <v>高等学校</v>
      </c>
      <c r="D4077" s="7" t="s">
        <v>3736</v>
      </c>
      <c r="E4077" s="8" t="s">
        <v>3737</v>
      </c>
      <c r="F4077" s="4" t="str">
        <f>IFERROR(IF(VALUE(LEFT($E4077,5))&gt;50000,"",_xlfn.XLOOKUP(IF(VALUE(LEFT($E4077,2))&gt;9,VALUE(LEFT($E4077,2)),"0"&amp;VALUE(LEFT($E4077,2))),Sheet1!$E:$E,Sheet1!$F:$F)),"")</f>
        <v>大阪府</v>
      </c>
      <c r="G4077" s="4" t="str">
        <f t="shared" si="127"/>
        <v>私立</v>
      </c>
      <c r="H4077" s="7" t="str">
        <f>IF($D4077="上記以外の高等学校等",_xlfn.XLOOKUP(IF(VALUE(LEFT($E4077,2))&gt;10,VALUE(LEFT($E4077,2)),"0"&amp;VALUE(LEFT($E4077,2))),Sheet1!$E:$E,Sheet1!$F:$F)&amp;"所在の"&amp;$D4077,IF(OR($B4077=1,$B4077=2),$D4077&amp;$C4077,IF($B4077=3,$D4077&amp;"学校",IF($B4077=6,_xlfn.TEXTBEFORE($D4077,"高専")&amp;$C4077,IF($B4077=8,$C4077&amp;"（"&amp;$D4077&amp;"）",IF($B4077=9,$D4077,""))))))</f>
        <v>関西学院千里国際高等部高等学校</v>
      </c>
    </row>
    <row r="4078" spans="1:8">
      <c r="A4078" s="4">
        <v>7</v>
      </c>
      <c r="B4078" s="7">
        <v>1</v>
      </c>
      <c r="C4078" s="7" t="str">
        <f t="shared" si="126"/>
        <v>高等学校</v>
      </c>
      <c r="D4078" s="7" t="s">
        <v>3734</v>
      </c>
      <c r="E4078" s="8" t="s">
        <v>3735</v>
      </c>
      <c r="F4078" s="4" t="str">
        <f>IFERROR(IF(VALUE(LEFT($E4078,5))&gt;50000,"",_xlfn.XLOOKUP(IF(VALUE(LEFT($E4078,2))&gt;9,VALUE(LEFT($E4078,2)),"0"&amp;VALUE(LEFT($E4078,2))),Sheet1!$E:$E,Sheet1!$F:$F)),"")</f>
        <v>大阪府</v>
      </c>
      <c r="G4078" s="4" t="str">
        <f t="shared" si="127"/>
        <v>私立</v>
      </c>
      <c r="H4078" s="7" t="str">
        <f>IF($D4078="上記以外の高等学校等",_xlfn.XLOOKUP(IF(VALUE(LEFT($E4078,2))&gt;10,VALUE(LEFT($E4078,2)),"0"&amp;VALUE(LEFT($E4078,2))),Sheet1!$E:$E,Sheet1!$F:$F)&amp;"所在の"&amp;$D4078,IF(OR($B4078=1,$B4078=2),$D4078&amp;$C4078,IF($B4078=3,$D4078&amp;"学校",IF($B4078=6,_xlfn.TEXTBEFORE($D4078,"高専")&amp;$C4078,IF($B4078=8,$C4078&amp;"（"&amp;$D4078&amp;"）",IF($B4078=9,$D4078,""))))))</f>
        <v>八洲学園高等学校</v>
      </c>
    </row>
    <row r="4079" spans="1:8">
      <c r="A4079" s="4">
        <v>7</v>
      </c>
      <c r="B4079" s="7">
        <v>1</v>
      </c>
      <c r="C4079" s="7" t="str">
        <f t="shared" si="126"/>
        <v>高等学校</v>
      </c>
      <c r="D4079" s="7" t="s">
        <v>3732</v>
      </c>
      <c r="E4079" s="8" t="s">
        <v>3733</v>
      </c>
      <c r="F4079" s="4" t="str">
        <f>IFERROR(IF(VALUE(LEFT($E4079,5))&gt;50000,"",_xlfn.XLOOKUP(IF(VALUE(LEFT($E4079,2))&gt;9,VALUE(LEFT($E4079,2)),"0"&amp;VALUE(LEFT($E4079,2))),Sheet1!$E:$E,Sheet1!$F:$F)),"")</f>
        <v>大阪府</v>
      </c>
      <c r="G4079" s="4" t="str">
        <f t="shared" si="127"/>
        <v>私立</v>
      </c>
      <c r="H4079" s="7" t="str">
        <f>IF($D4079="上記以外の高等学校等",_xlfn.XLOOKUP(IF(VALUE(LEFT($E4079,2))&gt;10,VALUE(LEFT($E4079,2)),"0"&amp;VALUE(LEFT($E4079,2))),Sheet1!$E:$E,Sheet1!$F:$F)&amp;"所在の"&amp;$D4079,IF(OR($B4079=1,$B4079=2),$D4079&amp;$C4079,IF($B4079=3,$D4079&amp;"学校",IF($B4079=6,_xlfn.TEXTBEFORE($D4079,"高専")&amp;$C4079,IF($B4079=8,$C4079&amp;"（"&amp;$D4079&amp;"）",IF($B4079=9,$D4079,""))))))</f>
        <v>長尾谷高等学校</v>
      </c>
    </row>
    <row r="4080" spans="1:8">
      <c r="A4080" s="4">
        <v>7</v>
      </c>
      <c r="B4080" s="7">
        <v>1</v>
      </c>
      <c r="C4080" s="7" t="str">
        <f t="shared" si="126"/>
        <v>高等学校</v>
      </c>
      <c r="D4080" s="7" t="s">
        <v>3730</v>
      </c>
      <c r="E4080" s="8" t="s">
        <v>3731</v>
      </c>
      <c r="F4080" s="4" t="str">
        <f>IFERROR(IF(VALUE(LEFT($E4080,5))&gt;50000,"",_xlfn.XLOOKUP(IF(VALUE(LEFT($E4080,2))&gt;9,VALUE(LEFT($E4080,2)),"0"&amp;VALUE(LEFT($E4080,2))),Sheet1!$E:$E,Sheet1!$F:$F)),"")</f>
        <v>大阪府</v>
      </c>
      <c r="G4080" s="4" t="str">
        <f t="shared" si="127"/>
        <v>私立</v>
      </c>
      <c r="H4080" s="7" t="str">
        <f>IF($D4080="上記以外の高等学校等",_xlfn.XLOOKUP(IF(VALUE(LEFT($E4080,2))&gt;10,VALUE(LEFT($E4080,2)),"0"&amp;VALUE(LEFT($E4080,2))),Sheet1!$E:$E,Sheet1!$F:$F)&amp;"所在の"&amp;$D4080,IF(OR($B4080=1,$B4080=2),$D4080&amp;$C4080,IF($B4080=3,$D4080&amp;"学校",IF($B4080=6,_xlfn.TEXTBEFORE($D4080,"高専")&amp;$C4080,IF($B4080=8,$C4080&amp;"（"&amp;$D4080&amp;"）",IF($B4080=9,$D4080,""))))))</f>
        <v>天王寺学館高等学校</v>
      </c>
    </row>
    <row r="4081" spans="1:8">
      <c r="A4081" s="4">
        <v>7</v>
      </c>
      <c r="B4081" s="7">
        <v>1</v>
      </c>
      <c r="C4081" s="7" t="str">
        <f t="shared" si="126"/>
        <v>高等学校</v>
      </c>
      <c r="D4081" s="7" t="s">
        <v>3728</v>
      </c>
      <c r="E4081" s="8" t="s">
        <v>3729</v>
      </c>
      <c r="F4081" s="4" t="str">
        <f>IFERROR(IF(VALUE(LEFT($E4081,5))&gt;50000,"",_xlfn.XLOOKUP(IF(VALUE(LEFT($E4081,2))&gt;9,VALUE(LEFT($E4081,2)),"0"&amp;VALUE(LEFT($E4081,2))),Sheet1!$E:$E,Sheet1!$F:$F)),"")</f>
        <v>大阪府</v>
      </c>
      <c r="G4081" s="4" t="str">
        <f t="shared" si="127"/>
        <v>私立</v>
      </c>
      <c r="H4081" s="7" t="str">
        <f>IF($D4081="上記以外の高等学校等",_xlfn.XLOOKUP(IF(VALUE(LEFT($E4081,2))&gt;10,VALUE(LEFT($E4081,2)),"0"&amp;VALUE(LEFT($E4081,2))),Sheet1!$E:$E,Sheet1!$F:$F)&amp;"所在の"&amp;$D4081,IF(OR($B4081=1,$B4081=2),$D4081&amp;$C4081,IF($B4081=3,$D4081&amp;"学校",IF($B4081=6,_xlfn.TEXTBEFORE($D4081,"高専")&amp;$C4081,IF($B4081=8,$C4081&amp;"（"&amp;$D4081&amp;"）",IF($B4081=9,$D4081,""))))))</f>
        <v>ＹＭＣＡ学院高等学校</v>
      </c>
    </row>
    <row r="4082" spans="1:8">
      <c r="A4082" s="4">
        <v>7</v>
      </c>
      <c r="B4082" s="7">
        <v>1</v>
      </c>
      <c r="C4082" s="7" t="str">
        <f t="shared" si="126"/>
        <v>高等学校</v>
      </c>
      <c r="D4082" s="7" t="s">
        <v>3726</v>
      </c>
      <c r="E4082" s="8" t="s">
        <v>3727</v>
      </c>
      <c r="F4082" s="4" t="str">
        <f>IFERROR(IF(VALUE(LEFT($E4082,5))&gt;50000,"",_xlfn.XLOOKUP(IF(VALUE(LEFT($E4082,2))&gt;9,VALUE(LEFT($E4082,2)),"0"&amp;VALUE(LEFT($E4082,2))),Sheet1!$E:$E,Sheet1!$F:$F)),"")</f>
        <v>大阪府</v>
      </c>
      <c r="G4082" s="4" t="str">
        <f t="shared" si="127"/>
        <v>私立</v>
      </c>
      <c r="H4082" s="7" t="str">
        <f>IF($D4082="上記以外の高等学校等",_xlfn.XLOOKUP(IF(VALUE(LEFT($E4082,2))&gt;10,VALUE(LEFT($E4082,2)),"0"&amp;VALUE(LEFT($E4082,2))),Sheet1!$E:$E,Sheet1!$F:$F)&amp;"所在の"&amp;$D4082,IF(OR($B4082=1,$B4082=2),$D4082&amp;$C4082,IF($B4082=3,$D4082&amp;"学校",IF($B4082=6,_xlfn.TEXTBEFORE($D4082,"高専")&amp;$C4082,IF($B4082=8,$C4082&amp;"（"&amp;$D4082&amp;"）",IF($B4082=9,$D4082,""))))))</f>
        <v>秋桜高等学校</v>
      </c>
    </row>
    <row r="4083" spans="1:8">
      <c r="A4083" s="4">
        <v>7</v>
      </c>
      <c r="B4083" s="7">
        <v>1</v>
      </c>
      <c r="C4083" s="7" t="str">
        <f t="shared" si="126"/>
        <v>高等学校</v>
      </c>
      <c r="D4083" s="7" t="s">
        <v>3724</v>
      </c>
      <c r="E4083" s="8" t="s">
        <v>3725</v>
      </c>
      <c r="F4083" s="4" t="str">
        <f>IFERROR(IF(VALUE(LEFT($E4083,5))&gt;50000,"",_xlfn.XLOOKUP(IF(VALUE(LEFT($E4083,2))&gt;9,VALUE(LEFT($E4083,2)),"0"&amp;VALUE(LEFT($E4083,2))),Sheet1!$E:$E,Sheet1!$F:$F)),"")</f>
        <v>大阪府</v>
      </c>
      <c r="G4083" s="4" t="str">
        <f t="shared" si="127"/>
        <v>私立</v>
      </c>
      <c r="H4083" s="7" t="str">
        <f>IF($D4083="上記以外の高等学校等",_xlfn.XLOOKUP(IF(VALUE(LEFT($E4083,2))&gt;10,VALUE(LEFT($E4083,2)),"0"&amp;VALUE(LEFT($E4083,2))),Sheet1!$E:$E,Sheet1!$F:$F)&amp;"所在の"&amp;$D4083,IF(OR($B4083=1,$B4083=2),$D4083&amp;$C4083,IF($B4083=3,$D4083&amp;"学校",IF($B4083=6,_xlfn.TEXTBEFORE($D4083,"高専")&amp;$C4083,IF($B4083=8,$C4083&amp;"（"&amp;$D4083&amp;"）",IF($B4083=9,$D4083,""))))))</f>
        <v>関西大学高等部高等学校</v>
      </c>
    </row>
    <row r="4084" spans="1:8">
      <c r="A4084" s="4">
        <v>7</v>
      </c>
      <c r="B4084" s="7">
        <v>1</v>
      </c>
      <c r="C4084" s="7" t="str">
        <f t="shared" si="126"/>
        <v>高等学校</v>
      </c>
      <c r="D4084" s="7" t="s">
        <v>3722</v>
      </c>
      <c r="E4084" s="8" t="s">
        <v>3723</v>
      </c>
      <c r="F4084" s="4" t="str">
        <f>IFERROR(IF(VALUE(LEFT($E4084,5))&gt;50000,"",_xlfn.XLOOKUP(IF(VALUE(LEFT($E4084,2))&gt;9,VALUE(LEFT($E4084,2)),"0"&amp;VALUE(LEFT($E4084,2))),Sheet1!$E:$E,Sheet1!$F:$F)),"")</f>
        <v>大阪府</v>
      </c>
      <c r="G4084" s="4" t="str">
        <f t="shared" si="127"/>
        <v>私立</v>
      </c>
      <c r="H4084" s="7" t="str">
        <f>IF($D4084="上記以外の高等学校等",_xlfn.XLOOKUP(IF(VALUE(LEFT($E4084,2))&gt;10,VALUE(LEFT($E4084,2)),"0"&amp;VALUE(LEFT($E4084,2))),Sheet1!$E:$E,Sheet1!$F:$F)&amp;"所在の"&amp;$D4084,IF(OR($B4084=1,$B4084=2),$D4084&amp;$C4084,IF($B4084=3,$D4084&amp;"学校",IF($B4084=6,_xlfn.TEXTBEFORE($D4084,"高専")&amp;$C4084,IF($B4084=8,$C4084&amp;"（"&amp;$D4084&amp;"）",IF($B4084=9,$D4084,""))))))</f>
        <v>ルネサンス大阪高等学校</v>
      </c>
    </row>
    <row r="4085" spans="1:8">
      <c r="A4085" s="4">
        <v>7</v>
      </c>
      <c r="B4085" s="7">
        <v>1</v>
      </c>
      <c r="C4085" s="7" t="str">
        <f t="shared" si="126"/>
        <v>高等学校</v>
      </c>
      <c r="D4085" s="7" t="s">
        <v>3720</v>
      </c>
      <c r="E4085" s="8" t="s">
        <v>3721</v>
      </c>
      <c r="F4085" s="4" t="str">
        <f>IFERROR(IF(VALUE(LEFT($E4085,5))&gt;50000,"",_xlfn.XLOOKUP(IF(VALUE(LEFT($E4085,2))&gt;9,VALUE(LEFT($E4085,2)),"0"&amp;VALUE(LEFT($E4085,2))),Sheet1!$E:$E,Sheet1!$F:$F)),"")</f>
        <v>大阪府</v>
      </c>
      <c r="G4085" s="4" t="str">
        <f t="shared" si="127"/>
        <v>私立</v>
      </c>
      <c r="H4085" s="7" t="str">
        <f>IF($D4085="上記以外の高等学校等",_xlfn.XLOOKUP(IF(VALUE(LEFT($E4085,2))&gt;10,VALUE(LEFT($E4085,2)),"0"&amp;VALUE(LEFT($E4085,2))),Sheet1!$E:$E,Sheet1!$F:$F)&amp;"所在の"&amp;$D4085,IF(OR($B4085=1,$B4085=2),$D4085&amp;$C4085,IF($B4085=3,$D4085&amp;"学校",IF($B4085=6,_xlfn.TEXTBEFORE($D4085,"高専")&amp;$C4085,IF($B4085=8,$C4085&amp;"（"&amp;$D4085&amp;"）",IF($B4085=9,$D4085,""))))))</f>
        <v>神須学園高等学校</v>
      </c>
    </row>
    <row r="4086" spans="1:8">
      <c r="A4086" s="4">
        <v>7</v>
      </c>
      <c r="B4086" s="7">
        <v>1</v>
      </c>
      <c r="C4086" s="7" t="str">
        <f t="shared" si="126"/>
        <v>高等学校</v>
      </c>
      <c r="D4086" s="7" t="s">
        <v>3718</v>
      </c>
      <c r="E4086" s="8" t="s">
        <v>3719</v>
      </c>
      <c r="F4086" s="4" t="str">
        <f>IFERROR(IF(VALUE(LEFT($E4086,5))&gt;50000,"",_xlfn.XLOOKUP(IF(VALUE(LEFT($E4086,2))&gt;9,VALUE(LEFT($E4086,2)),"0"&amp;VALUE(LEFT($E4086,2))),Sheet1!$E:$E,Sheet1!$F:$F)),"")</f>
        <v>大阪府</v>
      </c>
      <c r="G4086" s="4" t="str">
        <f t="shared" si="127"/>
        <v>私立</v>
      </c>
      <c r="H4086" s="7" t="str">
        <f>IF($D4086="上記以外の高等学校等",_xlfn.XLOOKUP(IF(VALUE(LEFT($E4086,2))&gt;10,VALUE(LEFT($E4086,2)),"0"&amp;VALUE(LEFT($E4086,2))),Sheet1!$E:$E,Sheet1!$F:$F)&amp;"所在の"&amp;$D4086,IF(OR($B4086=1,$B4086=2),$D4086&amp;$C4086,IF($B4086=3,$D4086&amp;"学校",IF($B4086=6,_xlfn.TEXTBEFORE($D4086,"高専")&amp;$C4086,IF($B4086=8,$C4086&amp;"（"&amp;$D4086&amp;"）",IF($B4086=9,$D4086,""))))))</f>
        <v>四天王寺東高等学校</v>
      </c>
    </row>
    <row r="4087" spans="1:8">
      <c r="A4087" s="4">
        <v>7</v>
      </c>
      <c r="B4087" s="7">
        <v>1</v>
      </c>
      <c r="C4087" s="7" t="str">
        <f t="shared" si="126"/>
        <v>高等学校</v>
      </c>
      <c r="D4087" s="7" t="s">
        <v>3716</v>
      </c>
      <c r="E4087" s="8" t="s">
        <v>3717</v>
      </c>
      <c r="F4087" s="4" t="str">
        <f>IFERROR(IF(VALUE(LEFT($E4087,5))&gt;50000,"",_xlfn.XLOOKUP(IF(VALUE(LEFT($E4087,2))&gt;9,VALUE(LEFT($E4087,2)),"0"&amp;VALUE(LEFT($E4087,2))),Sheet1!$E:$E,Sheet1!$F:$F)),"")</f>
        <v>大阪府</v>
      </c>
      <c r="G4087" s="4" t="str">
        <f t="shared" si="127"/>
        <v>私立</v>
      </c>
      <c r="H4087" s="7" t="str">
        <f>IF($D4087="上記以外の高等学校等",_xlfn.XLOOKUP(IF(VALUE(LEFT($E4087,2))&gt;10,VALUE(LEFT($E4087,2)),"0"&amp;VALUE(LEFT($E4087,2))),Sheet1!$E:$E,Sheet1!$F:$F)&amp;"所在の"&amp;$D4087,IF(OR($B4087=1,$B4087=2),$D4087&amp;$C4087,IF($B4087=3,$D4087&amp;"学校",IF($B4087=6,_xlfn.TEXTBEFORE($D4087,"高専")&amp;$C4087,IF($B4087=8,$C4087&amp;"（"&amp;$D4087&amp;"）",IF($B4087=9,$D4087,""))))))</f>
        <v>堺リベラル高等学校</v>
      </c>
    </row>
    <row r="4088" spans="1:8">
      <c r="A4088" s="4">
        <v>7</v>
      </c>
      <c r="B4088" s="7">
        <v>1</v>
      </c>
      <c r="C4088" s="7" t="str">
        <f t="shared" si="126"/>
        <v>高等学校</v>
      </c>
      <c r="D4088" s="7" t="s">
        <v>3714</v>
      </c>
      <c r="E4088" s="8" t="s">
        <v>3715</v>
      </c>
      <c r="F4088" s="4" t="str">
        <f>IFERROR(IF(VALUE(LEFT($E4088,5))&gt;50000,"",_xlfn.XLOOKUP(IF(VALUE(LEFT($E4088,2))&gt;9,VALUE(LEFT($E4088,2)),"0"&amp;VALUE(LEFT($E4088,2))),Sheet1!$E:$E,Sheet1!$F:$F)),"")</f>
        <v>大阪府</v>
      </c>
      <c r="G4088" s="4" t="str">
        <f t="shared" si="127"/>
        <v>私立</v>
      </c>
      <c r="H4088" s="7" t="str">
        <f>IF($D4088="上記以外の高等学校等",_xlfn.XLOOKUP(IF(VALUE(LEFT($E4088,2))&gt;10,VALUE(LEFT($E4088,2)),"0"&amp;VALUE(LEFT($E4088,2))),Sheet1!$E:$E,Sheet1!$F:$F)&amp;"所在の"&amp;$D4088,IF(OR($B4088=1,$B4088=2),$D4088&amp;$C4088,IF($B4088=3,$D4088&amp;"学校",IF($B4088=6,_xlfn.TEXTBEFORE($D4088,"高専")&amp;$C4088,IF($B4088=8,$C4088&amp;"（"&amp;$D4088&amp;"）",IF($B4088=9,$D4088,""))))))</f>
        <v>東朋学園高等学校</v>
      </c>
    </row>
    <row r="4089" spans="1:8">
      <c r="A4089" s="4">
        <v>7</v>
      </c>
      <c r="B4089" s="7">
        <v>1</v>
      </c>
      <c r="C4089" s="7" t="str">
        <f t="shared" si="126"/>
        <v>高等学校</v>
      </c>
      <c r="D4089" s="7" t="s">
        <v>3712</v>
      </c>
      <c r="E4089" s="8" t="s">
        <v>3713</v>
      </c>
      <c r="F4089" s="4" t="str">
        <f>IFERROR(IF(VALUE(LEFT($E4089,5))&gt;50000,"",_xlfn.XLOOKUP(IF(VALUE(LEFT($E4089,2))&gt;9,VALUE(LEFT($E4089,2)),"0"&amp;VALUE(LEFT($E4089,2))),Sheet1!$E:$E,Sheet1!$F:$F)),"")</f>
        <v>大阪府</v>
      </c>
      <c r="G4089" s="4" t="str">
        <f t="shared" si="127"/>
        <v>私立</v>
      </c>
      <c r="H4089" s="7" t="str">
        <f>IF($D4089="上記以外の高等学校等",_xlfn.XLOOKUP(IF(VALUE(LEFT($E4089,2))&gt;10,VALUE(LEFT($E4089,2)),"0"&amp;VALUE(LEFT($E4089,2))),Sheet1!$E:$E,Sheet1!$F:$F)&amp;"所在の"&amp;$D4089,IF(OR($B4089=1,$B4089=2),$D4089&amp;$C4089,IF($B4089=3,$D4089&amp;"学校",IF($B4089=6,_xlfn.TEXTBEFORE($D4089,"高専")&amp;$C4089,IF($B4089=8,$C4089&amp;"（"&amp;$D4089&amp;"）",IF($B4089=9,$D4089,""))))))</f>
        <v>大阪つくば開成高等学校</v>
      </c>
    </row>
    <row r="4090" spans="1:8">
      <c r="A4090" s="4">
        <v>7</v>
      </c>
      <c r="B4090" s="7">
        <v>1</v>
      </c>
      <c r="C4090" s="7" t="str">
        <f t="shared" si="126"/>
        <v>高等学校</v>
      </c>
      <c r="D4090" s="7" t="s">
        <v>3710</v>
      </c>
      <c r="E4090" s="8" t="s">
        <v>3711</v>
      </c>
      <c r="F4090" s="4" t="str">
        <f>IFERROR(IF(VALUE(LEFT($E4090,5))&gt;50000,"",_xlfn.XLOOKUP(IF(VALUE(LEFT($E4090,2))&gt;9,VALUE(LEFT($E4090,2)),"0"&amp;VALUE(LEFT($E4090,2))),Sheet1!$E:$E,Sheet1!$F:$F)),"")</f>
        <v>大阪府</v>
      </c>
      <c r="G4090" s="4" t="str">
        <f t="shared" si="127"/>
        <v>私立</v>
      </c>
      <c r="H4090" s="7" t="str">
        <f>IF($D4090="上記以外の高等学校等",_xlfn.XLOOKUP(IF(VALUE(LEFT($E4090,2))&gt;10,VALUE(LEFT($E4090,2)),"0"&amp;VALUE(LEFT($E4090,2))),Sheet1!$E:$E,Sheet1!$F:$F)&amp;"所在の"&amp;$D4090,IF(OR($B4090=1,$B4090=2),$D4090&amp;$C4090,IF($B4090=3,$D4090&amp;"学校",IF($B4090=6,_xlfn.TEXTBEFORE($D4090,"高専")&amp;$C4090,IF($B4090=8,$C4090&amp;"（"&amp;$D4090&amp;"）",IF($B4090=9,$D4090,""))))))</f>
        <v>英風高等学校</v>
      </c>
    </row>
    <row r="4091" spans="1:8">
      <c r="A4091" s="4">
        <v>7</v>
      </c>
      <c r="B4091" s="7">
        <v>1</v>
      </c>
      <c r="C4091" s="7" t="str">
        <f t="shared" si="126"/>
        <v>高等学校</v>
      </c>
      <c r="D4091" s="7" t="s">
        <v>3708</v>
      </c>
      <c r="E4091" s="8" t="s">
        <v>3709</v>
      </c>
      <c r="F4091" s="4" t="str">
        <f>IFERROR(IF(VALUE(LEFT($E4091,5))&gt;50000,"",_xlfn.XLOOKUP(IF(VALUE(LEFT($E4091,2))&gt;9,VALUE(LEFT($E4091,2)),"0"&amp;VALUE(LEFT($E4091,2))),Sheet1!$E:$E,Sheet1!$F:$F)),"")</f>
        <v>大阪府</v>
      </c>
      <c r="G4091" s="4" t="str">
        <f t="shared" si="127"/>
        <v>私立</v>
      </c>
      <c r="H4091" s="7" t="str">
        <f>IF($D4091="上記以外の高等学校等",_xlfn.XLOOKUP(IF(VALUE(LEFT($E4091,2))&gt;10,VALUE(LEFT($E4091,2)),"0"&amp;VALUE(LEFT($E4091,2))),Sheet1!$E:$E,Sheet1!$F:$F)&amp;"所在の"&amp;$D4091,IF(OR($B4091=1,$B4091=2),$D4091&amp;$C4091,IF($B4091=3,$D4091&amp;"学校",IF($B4091=6,_xlfn.TEXTBEFORE($D4091,"高専")&amp;$C4091,IF($B4091=8,$C4091&amp;"（"&amp;$D4091&amp;"）",IF($B4091=9,$D4091,""))))))</f>
        <v>近畿大阪高等学校</v>
      </c>
    </row>
    <row r="4092" spans="1:8">
      <c r="A4092" s="4">
        <v>7</v>
      </c>
      <c r="B4092" s="7">
        <v>1</v>
      </c>
      <c r="C4092" s="7" t="str">
        <f t="shared" si="126"/>
        <v>高等学校</v>
      </c>
      <c r="D4092" s="7" t="s">
        <v>3706</v>
      </c>
      <c r="E4092" s="8" t="s">
        <v>3707</v>
      </c>
      <c r="F4092" s="4" t="str">
        <f>IFERROR(IF(VALUE(LEFT($E4092,5))&gt;50000,"",_xlfn.XLOOKUP(IF(VALUE(LEFT($E4092,2))&gt;9,VALUE(LEFT($E4092,2)),"0"&amp;VALUE(LEFT($E4092,2))),Sheet1!$E:$E,Sheet1!$F:$F)),"")</f>
        <v>大阪府</v>
      </c>
      <c r="G4092" s="4" t="str">
        <f t="shared" si="127"/>
        <v>私立</v>
      </c>
      <c r="H4092" s="7" t="str">
        <f>IF($D4092="上記以外の高等学校等",_xlfn.XLOOKUP(IF(VALUE(LEFT($E4092,2))&gt;10,VALUE(LEFT($E4092,2)),"0"&amp;VALUE(LEFT($E4092,2))),Sheet1!$E:$E,Sheet1!$F:$F)&amp;"所在の"&amp;$D4092,IF(OR($B4092=1,$B4092=2),$D4092&amp;$C4092,IF($B4092=3,$D4092&amp;"学校",IF($B4092=6,_xlfn.TEXTBEFORE($D4092,"高専")&amp;$C4092,IF($B4092=8,$C4092&amp;"（"&amp;$D4092&amp;"）",IF($B4092=9,$D4092,""))))))</f>
        <v>甲英高等学校</v>
      </c>
    </row>
    <row r="4093" spans="1:8">
      <c r="A4093" s="4">
        <v>9</v>
      </c>
      <c r="B4093" s="7">
        <v>9</v>
      </c>
      <c r="C4093" s="7" t="str">
        <f t="shared" si="126"/>
        <v/>
      </c>
      <c r="D4093" s="7" t="s">
        <v>35</v>
      </c>
      <c r="E4093" s="8" t="s">
        <v>3705</v>
      </c>
      <c r="F4093" s="4" t="str">
        <f>IFERROR(IF(VALUE(LEFT($E4093,5))&gt;50000,"",_xlfn.XLOOKUP(IF(VALUE(LEFT($E4093,2))&gt;9,VALUE(LEFT($E4093,2)),"0"&amp;VALUE(LEFT($E4093,2))),Sheet1!$E:$E,Sheet1!$F:$F)),"")</f>
        <v>大阪府</v>
      </c>
      <c r="G4093" s="4" t="str">
        <f t="shared" si="127"/>
        <v/>
      </c>
      <c r="H4093" s="7" t="str">
        <f>IF($D4093="上記以外の高等学校等",_xlfn.XLOOKUP(IF(VALUE(LEFT($E4093,2))&gt;10,VALUE(LEFT($E4093,2)),"0"&amp;VALUE(LEFT($E4093,2))),Sheet1!$E:$E,Sheet1!$F:$F)&amp;"所在の"&amp;$D4093,IF(OR($B4093=1,$B4093=2),$D4093&amp;$C4093,IF($B4093=3,$D4093&amp;"学校",IF($B4093=6,_xlfn.TEXTBEFORE($D4093,"高専")&amp;$C4093,IF($B4093=8,$C4093&amp;"（"&amp;$D4093&amp;"）",IF($B4093=9,$D4093,""))))))</f>
        <v>大阪府所在の上記以外の高等学校等</v>
      </c>
    </row>
    <row r="4094" spans="1:8">
      <c r="A4094" s="4">
        <v>1</v>
      </c>
      <c r="B4094" s="7">
        <v>2</v>
      </c>
      <c r="C4094" s="7" t="str">
        <f t="shared" si="126"/>
        <v>中等教育学校</v>
      </c>
      <c r="D4094" s="7" t="s">
        <v>3703</v>
      </c>
      <c r="E4094" s="8" t="s">
        <v>3704</v>
      </c>
      <c r="F4094" s="4" t="str">
        <f>IFERROR(IF(VALUE(LEFT($E4094,5))&gt;50000,"",_xlfn.XLOOKUP(IF(VALUE(LEFT($E4094,2))&gt;9,VALUE(LEFT($E4094,2)),"0"&amp;VALUE(LEFT($E4094,2))),Sheet1!$E:$E,Sheet1!$F:$F)),"")</f>
        <v>兵庫県</v>
      </c>
      <c r="G4094" s="4" t="str">
        <f t="shared" si="127"/>
        <v>国立</v>
      </c>
      <c r="H4094" s="7" t="str">
        <f>IF($D4094="上記以外の高等学校等",_xlfn.XLOOKUP(IF(VALUE(LEFT($E4094,2))&gt;10,VALUE(LEFT($E4094,2)),"0"&amp;VALUE(LEFT($E4094,2))),Sheet1!$E:$E,Sheet1!$F:$F)&amp;"所在の"&amp;$D4094,IF(OR($B4094=1,$B4094=2),$D4094&amp;$C4094,IF($B4094=3,$D4094&amp;"学校",IF($B4094=6,_xlfn.TEXTBEFORE($D4094,"高専")&amp;$C4094,IF($B4094=8,$C4094&amp;"（"&amp;$D4094&amp;"）",IF($B4094=9,$D4094,""))))))</f>
        <v>神戸大学附属中等教育学校</v>
      </c>
    </row>
    <row r="4095" spans="1:8">
      <c r="A4095" s="4">
        <v>1</v>
      </c>
      <c r="B4095" s="7">
        <v>3</v>
      </c>
      <c r="C4095" s="7" t="str">
        <f t="shared" si="126"/>
        <v>特別支援学校</v>
      </c>
      <c r="D4095" s="7" t="s">
        <v>3701</v>
      </c>
      <c r="E4095" s="8" t="s">
        <v>3702</v>
      </c>
      <c r="F4095" s="4" t="str">
        <f>IFERROR(IF(VALUE(LEFT($E4095,5))&gt;50000,"",_xlfn.XLOOKUP(IF(VALUE(LEFT($E4095,2))&gt;9,VALUE(LEFT($E4095,2)),"0"&amp;VALUE(LEFT($E4095,2))),Sheet1!$E:$E,Sheet1!$F:$F)),"")</f>
        <v>兵庫県</v>
      </c>
      <c r="G4095" s="4" t="str">
        <f t="shared" si="127"/>
        <v>国立</v>
      </c>
      <c r="H4095" s="7" t="str">
        <f>IF($D4095="上記以外の高等学校等",_xlfn.XLOOKUP(IF(VALUE(LEFT($E4095,2))&gt;10,VALUE(LEFT($E4095,2)),"0"&amp;VALUE(LEFT($E4095,2))),Sheet1!$E:$E,Sheet1!$F:$F)&amp;"所在の"&amp;$D4095,IF(OR($B4095=1,$B4095=2),$D4095&amp;$C4095,IF($B4095=3,$D4095&amp;"学校",IF($B4095=6,_xlfn.TEXTBEFORE($D4095,"高専")&amp;$C4095,IF($B4095=8,$C4095&amp;"（"&amp;$D4095&amp;"）",IF($B4095=9,$D4095,""))))))</f>
        <v>神戸大学附属特別支援学校</v>
      </c>
    </row>
    <row r="4096" spans="1:8">
      <c r="A4096" s="4">
        <v>1</v>
      </c>
      <c r="B4096" s="7">
        <v>6</v>
      </c>
      <c r="C4096" s="7" t="str">
        <f t="shared" si="126"/>
        <v>高等専門学校</v>
      </c>
      <c r="D4096" s="7" t="s">
        <v>3699</v>
      </c>
      <c r="E4096" s="8" t="s">
        <v>3700</v>
      </c>
      <c r="F4096" s="4" t="str">
        <f>IFERROR(IF(VALUE(LEFT($E4096,5))&gt;50000,"",_xlfn.XLOOKUP(IF(VALUE(LEFT($E4096,2))&gt;9,VALUE(LEFT($E4096,2)),"0"&amp;VALUE(LEFT($E4096,2))),Sheet1!$E:$E,Sheet1!$F:$F)),"")</f>
        <v>兵庫県</v>
      </c>
      <c r="G4096" s="4" t="str">
        <f t="shared" si="127"/>
        <v>国立</v>
      </c>
      <c r="H4096" s="7" t="str">
        <f>IF($D4096="上記以外の高等学校等",_xlfn.XLOOKUP(IF(VALUE(LEFT($E4096,2))&gt;10,VALUE(LEFT($E4096,2)),"0"&amp;VALUE(LEFT($E4096,2))),Sheet1!$E:$E,Sheet1!$F:$F)&amp;"所在の"&amp;$D4096,IF(OR($B4096=1,$B4096=2),$D4096&amp;$C4096,IF($B4096=3,$D4096&amp;"学校",IF($B4096=6,_xlfn.TEXTBEFORE($D4096,"高専")&amp;$C4096,IF($B4096=8,$C4096&amp;"（"&amp;$D4096&amp;"）",IF($B4096=9,$D4096,""))))))</f>
        <v>明石工業高等専門学校</v>
      </c>
    </row>
    <row r="4097" spans="1:8">
      <c r="A4097" s="4">
        <v>2</v>
      </c>
      <c r="B4097" s="7">
        <v>1</v>
      </c>
      <c r="C4097" s="7" t="str">
        <f t="shared" si="126"/>
        <v>高等学校</v>
      </c>
      <c r="D4097" s="7" t="s">
        <v>3697</v>
      </c>
      <c r="E4097" s="8" t="s">
        <v>3698</v>
      </c>
      <c r="F4097" s="4" t="str">
        <f>IFERROR(IF(VALUE(LEFT($E4097,5))&gt;50000,"",_xlfn.XLOOKUP(IF(VALUE(LEFT($E4097,2))&gt;9,VALUE(LEFT($E4097,2)),"0"&amp;VALUE(LEFT($E4097,2))),Sheet1!$E:$E,Sheet1!$F:$F)),"")</f>
        <v>兵庫県</v>
      </c>
      <c r="G4097" s="4" t="str">
        <f t="shared" si="127"/>
        <v>公立</v>
      </c>
      <c r="H4097" s="7" t="str">
        <f>IF($D4097="上記以外の高等学校等",_xlfn.XLOOKUP(IF(VALUE(LEFT($E4097,2))&gt;10,VALUE(LEFT($E4097,2)),"0"&amp;VALUE(LEFT($E4097,2))),Sheet1!$E:$E,Sheet1!$F:$F)&amp;"所在の"&amp;$D4097,IF(OR($B4097=1,$B4097=2),$D4097&amp;$C4097,IF($B4097=3,$D4097&amp;"学校",IF($B4097=6,_xlfn.TEXTBEFORE($D4097,"高専")&amp;$C4097,IF($B4097=8,$C4097&amp;"（"&amp;$D4097&amp;"）",IF($B4097=9,$D4097,""))))))</f>
        <v>御影高等学校</v>
      </c>
    </row>
    <row r="4098" spans="1:8">
      <c r="A4098" s="4">
        <v>2</v>
      </c>
      <c r="B4098" s="7">
        <v>1</v>
      </c>
      <c r="C4098" s="7" t="str">
        <f t="shared" si="126"/>
        <v>高等学校</v>
      </c>
      <c r="D4098" s="7" t="s">
        <v>3695</v>
      </c>
      <c r="E4098" s="8" t="s">
        <v>3696</v>
      </c>
      <c r="F4098" s="4" t="str">
        <f>IFERROR(IF(VALUE(LEFT($E4098,5))&gt;50000,"",_xlfn.XLOOKUP(IF(VALUE(LEFT($E4098,2))&gt;9,VALUE(LEFT($E4098,2)),"0"&amp;VALUE(LEFT($E4098,2))),Sheet1!$E:$E,Sheet1!$F:$F)),"")</f>
        <v>兵庫県</v>
      </c>
      <c r="G4098" s="4" t="str">
        <f t="shared" si="127"/>
        <v>公立</v>
      </c>
      <c r="H4098" s="7" t="str">
        <f>IF($D4098="上記以外の高等学校等",_xlfn.XLOOKUP(IF(VALUE(LEFT($E4098,2))&gt;10,VALUE(LEFT($E4098,2)),"0"&amp;VALUE(LEFT($E4098,2))),Sheet1!$E:$E,Sheet1!$F:$F)&amp;"所在の"&amp;$D4098,IF(OR($B4098=1,$B4098=2),$D4098&amp;$C4098,IF($B4098=3,$D4098&amp;"学校",IF($B4098=6,_xlfn.TEXTBEFORE($D4098,"高専")&amp;$C4098,IF($B4098=8,$C4098&amp;"（"&amp;$D4098&amp;"）",IF($B4098=9,$D4098,""))))))</f>
        <v>神戸高等学校</v>
      </c>
    </row>
    <row r="4099" spans="1:8">
      <c r="A4099" s="4">
        <v>2</v>
      </c>
      <c r="B4099" s="7">
        <v>1</v>
      </c>
      <c r="C4099" s="7" t="str">
        <f t="shared" ref="C4099:C4162" si="128">IF($B4099=1,"高等学校",IF($B4099=2,"中等教育学校",IF($B4099=3,"特別支援学校",IF($B4099=6,"高等専門学校",IF($B4099=8,"高等学校卒業程度認定試験等","")))))</f>
        <v>高等学校</v>
      </c>
      <c r="D4099" s="7" t="s">
        <v>3693</v>
      </c>
      <c r="E4099" s="8" t="s">
        <v>3694</v>
      </c>
      <c r="F4099" s="4" t="str">
        <f>IFERROR(IF(VALUE(LEFT($E4099,5))&gt;50000,"",_xlfn.XLOOKUP(IF(VALUE(LEFT($E4099,2))&gt;9,VALUE(LEFT($E4099,2)),"0"&amp;VALUE(LEFT($E4099,2))),Sheet1!$E:$E,Sheet1!$F:$F)),"")</f>
        <v>兵庫県</v>
      </c>
      <c r="G4099" s="4" t="str">
        <f t="shared" ref="G4099:G4162" si="129">IF($A4099=1,"国立",IF($A4099=7,"私立",IF($A4099&lt;7,"公立","")))</f>
        <v>公立</v>
      </c>
      <c r="H4099" s="7" t="str">
        <f>IF($D4099="上記以外の高等学校等",_xlfn.XLOOKUP(IF(VALUE(LEFT($E4099,2))&gt;10,VALUE(LEFT($E4099,2)),"0"&amp;VALUE(LEFT($E4099,2))),Sheet1!$E:$E,Sheet1!$F:$F)&amp;"所在の"&amp;$D4099,IF(OR($B4099=1,$B4099=2),$D4099&amp;$C4099,IF($B4099=3,$D4099&amp;"学校",IF($B4099=6,_xlfn.TEXTBEFORE($D4099,"高専")&amp;$C4099,IF($B4099=8,$C4099&amp;"（"&amp;$D4099&amp;"）",IF($B4099=9,$D4099,""))))))</f>
        <v>兵庫高等学校</v>
      </c>
    </row>
    <row r="4100" spans="1:8">
      <c r="A4100" s="4">
        <v>2</v>
      </c>
      <c r="B4100" s="7">
        <v>1</v>
      </c>
      <c r="C4100" s="7" t="str">
        <f t="shared" si="128"/>
        <v>高等学校</v>
      </c>
      <c r="D4100" s="7" t="s">
        <v>3691</v>
      </c>
      <c r="E4100" s="8" t="s">
        <v>3692</v>
      </c>
      <c r="F4100" s="4" t="str">
        <f>IFERROR(IF(VALUE(LEFT($E4100,5))&gt;50000,"",_xlfn.XLOOKUP(IF(VALUE(LEFT($E4100,2))&gt;9,VALUE(LEFT($E4100,2)),"0"&amp;VALUE(LEFT($E4100,2))),Sheet1!$E:$E,Sheet1!$F:$F)),"")</f>
        <v>兵庫県</v>
      </c>
      <c r="G4100" s="4" t="str">
        <f t="shared" si="129"/>
        <v>公立</v>
      </c>
      <c r="H4100" s="7" t="str">
        <f>IF($D4100="上記以外の高等学校等",_xlfn.XLOOKUP(IF(VALUE(LEFT($E4100,2))&gt;10,VALUE(LEFT($E4100,2)),"0"&amp;VALUE(LEFT($E4100,2))),Sheet1!$E:$E,Sheet1!$F:$F)&amp;"所在の"&amp;$D4100,IF(OR($B4100=1,$B4100=2),$D4100&amp;$C4100,IF($B4100=3,$D4100&amp;"学校",IF($B4100=6,_xlfn.TEXTBEFORE($D4100,"高専")&amp;$C4100,IF($B4100=8,$C4100&amp;"（"&amp;$D4100&amp;"）",IF($B4100=9,$D4100,""))))))</f>
        <v>夢野台高等学校</v>
      </c>
    </row>
    <row r="4101" spans="1:8">
      <c r="A4101" s="4">
        <v>2</v>
      </c>
      <c r="B4101" s="7">
        <v>1</v>
      </c>
      <c r="C4101" s="7" t="str">
        <f t="shared" si="128"/>
        <v>高等学校</v>
      </c>
      <c r="D4101" s="7" t="s">
        <v>3689</v>
      </c>
      <c r="E4101" s="8" t="s">
        <v>3690</v>
      </c>
      <c r="F4101" s="4" t="str">
        <f>IFERROR(IF(VALUE(LEFT($E4101,5))&gt;50000,"",_xlfn.XLOOKUP(IF(VALUE(LEFT($E4101,2))&gt;9,VALUE(LEFT($E4101,2)),"0"&amp;VALUE(LEFT($E4101,2))),Sheet1!$E:$E,Sheet1!$F:$F)),"")</f>
        <v>兵庫県</v>
      </c>
      <c r="G4101" s="4" t="str">
        <f t="shared" si="129"/>
        <v>公立</v>
      </c>
      <c r="H4101" s="7" t="str">
        <f>IF($D4101="上記以外の高等学校等",_xlfn.XLOOKUP(IF(VALUE(LEFT($E4101,2))&gt;10,VALUE(LEFT($E4101,2)),"0"&amp;VALUE(LEFT($E4101,2))),Sheet1!$E:$E,Sheet1!$F:$F)&amp;"所在の"&amp;$D4101,IF(OR($B4101=1,$B4101=2),$D4101&amp;$C4101,IF($B4101=3,$D4101&amp;"学校",IF($B4101=6,_xlfn.TEXTBEFORE($D4101,"高専")&amp;$C4101,IF($B4101=8,$C4101&amp;"（"&amp;$D4101&amp;"）",IF($B4101=9,$D4101,""))))))</f>
        <v>長田高等学校</v>
      </c>
    </row>
    <row r="4102" spans="1:8">
      <c r="A4102" s="4">
        <v>2</v>
      </c>
      <c r="B4102" s="7">
        <v>1</v>
      </c>
      <c r="C4102" s="7" t="str">
        <f t="shared" si="128"/>
        <v>高等学校</v>
      </c>
      <c r="D4102" s="7" t="s">
        <v>3687</v>
      </c>
      <c r="E4102" s="8" t="s">
        <v>3688</v>
      </c>
      <c r="F4102" s="4" t="str">
        <f>IFERROR(IF(VALUE(LEFT($E4102,5))&gt;50000,"",_xlfn.XLOOKUP(IF(VALUE(LEFT($E4102,2))&gt;9,VALUE(LEFT($E4102,2)),"0"&amp;VALUE(LEFT($E4102,2))),Sheet1!$E:$E,Sheet1!$F:$F)),"")</f>
        <v>兵庫県</v>
      </c>
      <c r="G4102" s="4" t="str">
        <f t="shared" si="129"/>
        <v>公立</v>
      </c>
      <c r="H4102" s="7" t="str">
        <f>IF($D4102="上記以外の高等学校等",_xlfn.XLOOKUP(IF(VALUE(LEFT($E4102,2))&gt;10,VALUE(LEFT($E4102,2)),"0"&amp;VALUE(LEFT($E4102,2))),Sheet1!$E:$E,Sheet1!$F:$F)&amp;"所在の"&amp;$D4102,IF(OR($B4102=1,$B4102=2),$D4102&amp;$C4102,IF($B4102=3,$D4102&amp;"学校",IF($B4102=6,_xlfn.TEXTBEFORE($D4102,"高専")&amp;$C4102,IF($B4102=8,$C4102&amp;"（"&amp;$D4102&amp;"）",IF($B4102=9,$D4102,""))))))</f>
        <v>星陵高等学校</v>
      </c>
    </row>
    <row r="4103" spans="1:8">
      <c r="A4103" s="4">
        <v>2</v>
      </c>
      <c r="B4103" s="7">
        <v>1</v>
      </c>
      <c r="C4103" s="7" t="str">
        <f t="shared" si="128"/>
        <v>高等学校</v>
      </c>
      <c r="D4103" s="7" t="s">
        <v>3685</v>
      </c>
      <c r="E4103" s="8" t="s">
        <v>3686</v>
      </c>
      <c r="F4103" s="4" t="str">
        <f>IFERROR(IF(VALUE(LEFT($E4103,5))&gt;50000,"",_xlfn.XLOOKUP(IF(VALUE(LEFT($E4103,2))&gt;9,VALUE(LEFT($E4103,2)),"0"&amp;VALUE(LEFT($E4103,2))),Sheet1!$E:$E,Sheet1!$F:$F)),"")</f>
        <v>兵庫県</v>
      </c>
      <c r="G4103" s="4" t="str">
        <f t="shared" si="129"/>
        <v>公立</v>
      </c>
      <c r="H4103" s="7" t="str">
        <f>IF($D4103="上記以外の高等学校等",_xlfn.XLOOKUP(IF(VALUE(LEFT($E4103,2))&gt;10,VALUE(LEFT($E4103,2)),"0"&amp;VALUE(LEFT($E4103,2))),Sheet1!$E:$E,Sheet1!$F:$F)&amp;"所在の"&amp;$D4103,IF(OR($B4103=1,$B4103=2),$D4103&amp;$C4103,IF($B4103=3,$D4103&amp;"学校",IF($B4103=6,_xlfn.TEXTBEFORE($D4103,"高専")&amp;$C4103,IF($B4103=8,$C4103&amp;"（"&amp;$D4103&amp;"）",IF($B4103=9,$D4103,""))))))</f>
        <v>北須磨高等学校</v>
      </c>
    </row>
    <row r="4104" spans="1:8">
      <c r="A4104" s="4">
        <v>2</v>
      </c>
      <c r="B4104" s="7">
        <v>1</v>
      </c>
      <c r="C4104" s="7" t="str">
        <f t="shared" si="128"/>
        <v>高等学校</v>
      </c>
      <c r="D4104" s="7" t="s">
        <v>3683</v>
      </c>
      <c r="E4104" s="8" t="s">
        <v>3684</v>
      </c>
      <c r="F4104" s="4" t="str">
        <f>IFERROR(IF(VALUE(LEFT($E4104,5))&gt;50000,"",_xlfn.XLOOKUP(IF(VALUE(LEFT($E4104,2))&gt;9,VALUE(LEFT($E4104,2)),"0"&amp;VALUE(LEFT($E4104,2))),Sheet1!$E:$E,Sheet1!$F:$F)),"")</f>
        <v>兵庫県</v>
      </c>
      <c r="G4104" s="4" t="str">
        <f t="shared" si="129"/>
        <v>公立</v>
      </c>
      <c r="H4104" s="7" t="str">
        <f>IF($D4104="上記以外の高等学校等",_xlfn.XLOOKUP(IF(VALUE(LEFT($E4104,2))&gt;10,VALUE(LEFT($E4104,2)),"0"&amp;VALUE(LEFT($E4104,2))),Sheet1!$E:$E,Sheet1!$F:$F)&amp;"所在の"&amp;$D4104,IF(OR($B4104=1,$B4104=2),$D4104&amp;$C4104,IF($B4104=3,$D4104&amp;"学校",IF($B4104=6,_xlfn.TEXTBEFORE($D4104,"高専")&amp;$C4104,IF($B4104=8,$C4104&amp;"（"&amp;$D4104&amp;"）",IF($B4104=9,$D4104,""))))))</f>
        <v>神戸北高等学校</v>
      </c>
    </row>
    <row r="4105" spans="1:8">
      <c r="A4105" s="4">
        <v>2</v>
      </c>
      <c r="B4105" s="7">
        <v>1</v>
      </c>
      <c r="C4105" s="7" t="str">
        <f t="shared" si="128"/>
        <v>高等学校</v>
      </c>
      <c r="D4105" s="7" t="s">
        <v>3681</v>
      </c>
      <c r="E4105" s="8" t="s">
        <v>3682</v>
      </c>
      <c r="F4105" s="4" t="str">
        <f>IFERROR(IF(VALUE(LEFT($E4105,5))&gt;50000,"",_xlfn.XLOOKUP(IF(VALUE(LEFT($E4105,2))&gt;9,VALUE(LEFT($E4105,2)),"0"&amp;VALUE(LEFT($E4105,2))),Sheet1!$E:$E,Sheet1!$F:$F)),"")</f>
        <v>兵庫県</v>
      </c>
      <c r="G4105" s="4" t="str">
        <f t="shared" si="129"/>
        <v>公立</v>
      </c>
      <c r="H4105" s="7" t="str">
        <f>IF($D4105="上記以外の高等学校等",_xlfn.XLOOKUP(IF(VALUE(LEFT($E4105,2))&gt;10,VALUE(LEFT($E4105,2)),"0"&amp;VALUE(LEFT($E4105,2))),Sheet1!$E:$E,Sheet1!$F:$F)&amp;"所在の"&amp;$D4105,IF(OR($B4105=1,$B4105=2),$D4105&amp;$C4105,IF($B4105=3,$D4105&amp;"学校",IF($B4105=6,_xlfn.TEXTBEFORE($D4105,"高専")&amp;$C4105,IF($B4105=8,$C4105&amp;"（"&amp;$D4105&amp;"）",IF($B4105=9,$D4105,""))))))</f>
        <v>神戸甲北高等学校</v>
      </c>
    </row>
    <row r="4106" spans="1:8">
      <c r="A4106" s="4">
        <v>2</v>
      </c>
      <c r="B4106" s="7">
        <v>1</v>
      </c>
      <c r="C4106" s="7" t="str">
        <f t="shared" si="128"/>
        <v>高等学校</v>
      </c>
      <c r="D4106" s="7" t="s">
        <v>3679</v>
      </c>
      <c r="E4106" s="8" t="s">
        <v>3680</v>
      </c>
      <c r="F4106" s="4" t="str">
        <f>IFERROR(IF(VALUE(LEFT($E4106,5))&gt;50000,"",_xlfn.XLOOKUP(IF(VALUE(LEFT($E4106,2))&gt;9,VALUE(LEFT($E4106,2)),"0"&amp;VALUE(LEFT($E4106,2))),Sheet1!$E:$E,Sheet1!$F:$F)),"")</f>
        <v>兵庫県</v>
      </c>
      <c r="G4106" s="4" t="str">
        <f t="shared" si="129"/>
        <v>公立</v>
      </c>
      <c r="H4106" s="7" t="str">
        <f>IF($D4106="上記以外の高等学校等",_xlfn.XLOOKUP(IF(VALUE(LEFT($E4106,2))&gt;10,VALUE(LEFT($E4106,2)),"0"&amp;VALUE(LEFT($E4106,2))),Sheet1!$E:$E,Sheet1!$F:$F)&amp;"所在の"&amp;$D4106,IF(OR($B4106=1,$B4106=2),$D4106&amp;$C4106,IF($B4106=3,$D4106&amp;"学校",IF($B4106=6,_xlfn.TEXTBEFORE($D4106,"高専")&amp;$C4106,IF($B4106=8,$C4106&amp;"（"&amp;$D4106&amp;"）",IF($B4106=9,$D4106,""))))))</f>
        <v>舞子高等学校</v>
      </c>
    </row>
    <row r="4107" spans="1:8">
      <c r="A4107" s="4">
        <v>2</v>
      </c>
      <c r="B4107" s="7">
        <v>1</v>
      </c>
      <c r="C4107" s="7" t="str">
        <f t="shared" si="128"/>
        <v>高等学校</v>
      </c>
      <c r="D4107" s="7" t="s">
        <v>3677</v>
      </c>
      <c r="E4107" s="8" t="s">
        <v>3678</v>
      </c>
      <c r="F4107" s="4" t="str">
        <f>IFERROR(IF(VALUE(LEFT($E4107,5))&gt;50000,"",_xlfn.XLOOKUP(IF(VALUE(LEFT($E4107,2))&gt;9,VALUE(LEFT($E4107,2)),"0"&amp;VALUE(LEFT($E4107,2))),Sheet1!$E:$E,Sheet1!$F:$F)),"")</f>
        <v>兵庫県</v>
      </c>
      <c r="G4107" s="4" t="str">
        <f t="shared" si="129"/>
        <v>公立</v>
      </c>
      <c r="H4107" s="7" t="str">
        <f>IF($D4107="上記以外の高等学校等",_xlfn.XLOOKUP(IF(VALUE(LEFT($E4107,2))&gt;10,VALUE(LEFT($E4107,2)),"0"&amp;VALUE(LEFT($E4107,2))),Sheet1!$E:$E,Sheet1!$F:$F)&amp;"所在の"&amp;$D4107,IF(OR($B4107=1,$B4107=2),$D4107&amp;$C4107,IF($B4107=3,$D4107&amp;"学校",IF($B4107=6,_xlfn.TEXTBEFORE($D4107,"高専")&amp;$C4107,IF($B4107=8,$C4107&amp;"（"&amp;$D4107&amp;"）",IF($B4107=9,$D4107,""))))))</f>
        <v>東灘高等学校</v>
      </c>
    </row>
    <row r="4108" spans="1:8">
      <c r="A4108" s="4">
        <v>2</v>
      </c>
      <c r="B4108" s="7">
        <v>1</v>
      </c>
      <c r="C4108" s="7" t="str">
        <f t="shared" si="128"/>
        <v>高等学校</v>
      </c>
      <c r="D4108" s="7" t="s">
        <v>3675</v>
      </c>
      <c r="E4108" s="8" t="s">
        <v>3676</v>
      </c>
      <c r="F4108" s="4" t="str">
        <f>IFERROR(IF(VALUE(LEFT($E4108,5))&gt;50000,"",_xlfn.XLOOKUP(IF(VALUE(LEFT($E4108,2))&gt;9,VALUE(LEFT($E4108,2)),"0"&amp;VALUE(LEFT($E4108,2))),Sheet1!$E:$E,Sheet1!$F:$F)),"")</f>
        <v>兵庫県</v>
      </c>
      <c r="G4108" s="4" t="str">
        <f t="shared" si="129"/>
        <v>公立</v>
      </c>
      <c r="H4108" s="7" t="str">
        <f>IF($D4108="上記以外の高等学校等",_xlfn.XLOOKUP(IF(VALUE(LEFT($E4108,2))&gt;10,VALUE(LEFT($E4108,2)),"0"&amp;VALUE(LEFT($E4108,2))),Sheet1!$E:$E,Sheet1!$F:$F)&amp;"所在の"&amp;$D4108,IF(OR($B4108=1,$B4108=2),$D4108&amp;$C4108,IF($B4108=3,$D4108&amp;"学校",IF($B4108=6,_xlfn.TEXTBEFORE($D4108,"高専")&amp;$C4108,IF($B4108=8,$C4108&amp;"（"&amp;$D4108&amp;"）",IF($B4108=9,$D4108,""))))))</f>
        <v>伊川谷高等学校</v>
      </c>
    </row>
    <row r="4109" spans="1:8">
      <c r="A4109" s="4">
        <v>2</v>
      </c>
      <c r="B4109" s="7">
        <v>1</v>
      </c>
      <c r="C4109" s="7" t="str">
        <f t="shared" si="128"/>
        <v>高等学校</v>
      </c>
      <c r="D4109" s="7" t="s">
        <v>3673</v>
      </c>
      <c r="E4109" s="8" t="s">
        <v>3674</v>
      </c>
      <c r="F4109" s="4" t="str">
        <f>IFERROR(IF(VALUE(LEFT($E4109,5))&gt;50000,"",_xlfn.XLOOKUP(IF(VALUE(LEFT($E4109,2))&gt;9,VALUE(LEFT($E4109,2)),"0"&amp;VALUE(LEFT($E4109,2))),Sheet1!$E:$E,Sheet1!$F:$F)),"")</f>
        <v>兵庫県</v>
      </c>
      <c r="G4109" s="4" t="str">
        <f t="shared" si="129"/>
        <v>公立</v>
      </c>
      <c r="H4109" s="7" t="str">
        <f>IF($D4109="上記以外の高等学校等",_xlfn.XLOOKUP(IF(VALUE(LEFT($E4109,2))&gt;10,VALUE(LEFT($E4109,2)),"0"&amp;VALUE(LEFT($E4109,2))),Sheet1!$E:$E,Sheet1!$F:$F)&amp;"所在の"&amp;$D4109,IF(OR($B4109=1,$B4109=2),$D4109&amp;$C4109,IF($B4109=3,$D4109&amp;"学校",IF($B4109=6,_xlfn.TEXTBEFORE($D4109,"高専")&amp;$C4109,IF($B4109=8,$C4109&amp;"（"&amp;$D4109&amp;"）",IF($B4109=9,$D4109,""))))))</f>
        <v>兵庫工業高等学校</v>
      </c>
    </row>
    <row r="4110" spans="1:8">
      <c r="A4110" s="4">
        <v>2</v>
      </c>
      <c r="B4110" s="7">
        <v>1</v>
      </c>
      <c r="C4110" s="7" t="str">
        <f t="shared" si="128"/>
        <v>高等学校</v>
      </c>
      <c r="D4110" s="7" t="s">
        <v>3671</v>
      </c>
      <c r="E4110" s="8" t="s">
        <v>3672</v>
      </c>
      <c r="F4110" s="4" t="str">
        <f>IFERROR(IF(VALUE(LEFT($E4110,5))&gt;50000,"",_xlfn.XLOOKUP(IF(VALUE(LEFT($E4110,2))&gt;9,VALUE(LEFT($E4110,2)),"0"&amp;VALUE(LEFT($E4110,2))),Sheet1!$E:$E,Sheet1!$F:$F)),"")</f>
        <v>兵庫県</v>
      </c>
      <c r="G4110" s="4" t="str">
        <f t="shared" si="129"/>
        <v>公立</v>
      </c>
      <c r="H4110" s="7" t="str">
        <f>IF($D4110="上記以外の高等学校等",_xlfn.XLOOKUP(IF(VALUE(LEFT($E4110,2))&gt;10,VALUE(LEFT($E4110,2)),"0"&amp;VALUE(LEFT($E4110,2))),Sheet1!$E:$E,Sheet1!$F:$F)&amp;"所在の"&amp;$D4110,IF(OR($B4110=1,$B4110=2),$D4110&amp;$C4110,IF($B4110=3,$D4110&amp;"学校",IF($B4110=6,_xlfn.TEXTBEFORE($D4110,"高専")&amp;$C4110,IF($B4110=8,$C4110&amp;"（"&amp;$D4110&amp;"）",IF($B4110=9,$D4110,""))))))</f>
        <v>神戸商業高等学校</v>
      </c>
    </row>
    <row r="4111" spans="1:8">
      <c r="A4111" s="4">
        <v>2</v>
      </c>
      <c r="B4111" s="7">
        <v>1</v>
      </c>
      <c r="C4111" s="7" t="str">
        <f t="shared" si="128"/>
        <v>高等学校</v>
      </c>
      <c r="D4111" s="7" t="s">
        <v>3669</v>
      </c>
      <c r="E4111" s="8" t="s">
        <v>3670</v>
      </c>
      <c r="F4111" s="4" t="str">
        <f>IFERROR(IF(VALUE(LEFT($E4111,5))&gt;50000,"",_xlfn.XLOOKUP(IF(VALUE(LEFT($E4111,2))&gt;9,VALUE(LEFT($E4111,2)),"0"&amp;VALUE(LEFT($E4111,2))),Sheet1!$E:$E,Sheet1!$F:$F)),"")</f>
        <v>兵庫県</v>
      </c>
      <c r="G4111" s="4" t="str">
        <f t="shared" si="129"/>
        <v>公立</v>
      </c>
      <c r="H4111" s="7" t="str">
        <f>IF($D4111="上記以外の高等学校等",_xlfn.XLOOKUP(IF(VALUE(LEFT($E4111,2))&gt;10,VALUE(LEFT($E4111,2)),"0"&amp;VALUE(LEFT($E4111,2))),Sheet1!$E:$E,Sheet1!$F:$F)&amp;"所在の"&amp;$D4111,IF(OR($B4111=1,$B4111=2),$D4111&amp;$C4111,IF($B4111=3,$D4111&amp;"学校",IF($B4111=6,_xlfn.TEXTBEFORE($D4111,"高専")&amp;$C4111,IF($B4111=8,$C4111&amp;"（"&amp;$D4111&amp;"）",IF($B4111=9,$D4111,""))))))</f>
        <v>湊川高等学校</v>
      </c>
    </row>
    <row r="4112" spans="1:8">
      <c r="A4112" s="4">
        <v>2</v>
      </c>
      <c r="B4112" s="7">
        <v>1</v>
      </c>
      <c r="C4112" s="7" t="str">
        <f t="shared" si="128"/>
        <v>高等学校</v>
      </c>
      <c r="D4112" s="7" t="s">
        <v>3667</v>
      </c>
      <c r="E4112" s="8" t="s">
        <v>3668</v>
      </c>
      <c r="F4112" s="4" t="str">
        <f>IFERROR(IF(VALUE(LEFT($E4112,5))&gt;50000,"",_xlfn.XLOOKUP(IF(VALUE(LEFT($E4112,2))&gt;9,VALUE(LEFT($E4112,2)),"0"&amp;VALUE(LEFT($E4112,2))),Sheet1!$E:$E,Sheet1!$F:$F)),"")</f>
        <v>兵庫県</v>
      </c>
      <c r="G4112" s="4" t="str">
        <f t="shared" si="129"/>
        <v>公立</v>
      </c>
      <c r="H4112" s="7" t="str">
        <f>IF($D4112="上記以外の高等学校等",_xlfn.XLOOKUP(IF(VALUE(LEFT($E4112,2))&gt;10,VALUE(LEFT($E4112,2)),"0"&amp;VALUE(LEFT($E4112,2))),Sheet1!$E:$E,Sheet1!$F:$F)&amp;"所在の"&amp;$D4112,IF(OR($B4112=1,$B4112=2),$D4112&amp;$C4112,IF($B4112=3,$D4112&amp;"学校",IF($B4112=6,_xlfn.TEXTBEFORE($D4112,"高専")&amp;$C4112,IF($B4112=8,$C4112&amp;"（"&amp;$D4112&amp;"）",IF($B4112=9,$D4112,""))))))</f>
        <v>神戸工業高等学校</v>
      </c>
    </row>
    <row r="4113" spans="1:8">
      <c r="A4113" s="4">
        <v>2</v>
      </c>
      <c r="B4113" s="7">
        <v>1</v>
      </c>
      <c r="C4113" s="7" t="str">
        <f t="shared" si="128"/>
        <v>高等学校</v>
      </c>
      <c r="D4113" s="7" t="s">
        <v>3665</v>
      </c>
      <c r="E4113" s="8" t="s">
        <v>3666</v>
      </c>
      <c r="F4113" s="4" t="str">
        <f>IFERROR(IF(VALUE(LEFT($E4113,5))&gt;50000,"",_xlfn.XLOOKUP(IF(VALUE(LEFT($E4113,2))&gt;9,VALUE(LEFT($E4113,2)),"0"&amp;VALUE(LEFT($E4113,2))),Sheet1!$E:$E,Sheet1!$F:$F)),"")</f>
        <v>兵庫県</v>
      </c>
      <c r="G4113" s="4" t="str">
        <f t="shared" si="129"/>
        <v>公立</v>
      </c>
      <c r="H4113" s="7" t="str">
        <f>IF($D4113="上記以外の高等学校等",_xlfn.XLOOKUP(IF(VALUE(LEFT($E4113,2))&gt;10,VALUE(LEFT($E4113,2)),"0"&amp;VALUE(LEFT($E4113,2))),Sheet1!$E:$E,Sheet1!$F:$F)&amp;"所在の"&amp;$D4113,IF(OR($B4113=1,$B4113=2),$D4113&amp;$C4113,IF($B4113=3,$D4113&amp;"学校",IF($B4113=6,_xlfn.TEXTBEFORE($D4113,"高専")&amp;$C4113,IF($B4113=8,$C4113&amp;"（"&amp;$D4113&amp;"）",IF($B4113=9,$D4113,""))))))</f>
        <v>長田商業高等学校</v>
      </c>
    </row>
    <row r="4114" spans="1:8">
      <c r="A4114" s="4">
        <v>2</v>
      </c>
      <c r="B4114" s="7">
        <v>1</v>
      </c>
      <c r="C4114" s="7" t="str">
        <f t="shared" si="128"/>
        <v>高等学校</v>
      </c>
      <c r="D4114" s="7" t="s">
        <v>911</v>
      </c>
      <c r="E4114" s="8" t="s">
        <v>3664</v>
      </c>
      <c r="F4114" s="4" t="str">
        <f>IFERROR(IF(VALUE(LEFT($E4114,5))&gt;50000,"",_xlfn.XLOOKUP(IF(VALUE(LEFT($E4114,2))&gt;9,VALUE(LEFT($E4114,2)),"0"&amp;VALUE(LEFT($E4114,2))),Sheet1!$E:$E,Sheet1!$F:$F)),"")</f>
        <v>兵庫県</v>
      </c>
      <c r="G4114" s="4" t="str">
        <f t="shared" si="129"/>
        <v>公立</v>
      </c>
      <c r="H4114" s="7" t="str">
        <f>IF($D4114="上記以外の高等学校等",_xlfn.XLOOKUP(IF(VALUE(LEFT($E4114,2))&gt;10,VALUE(LEFT($E4114,2)),"0"&amp;VALUE(LEFT($E4114,2))),Sheet1!$E:$E,Sheet1!$F:$F)&amp;"所在の"&amp;$D4114,IF(OR($B4114=1,$B4114=2),$D4114&amp;$C4114,IF($B4114=3,$D4114&amp;"学校",IF($B4114=6,_xlfn.TEXTBEFORE($D4114,"高専")&amp;$C4114,IF($B4114=8,$C4114&amp;"（"&amp;$D4114&amp;"）",IF($B4114=9,$D4114,""))))))</f>
        <v>青雲高等学校</v>
      </c>
    </row>
    <row r="4115" spans="1:8">
      <c r="A4115" s="4">
        <v>2</v>
      </c>
      <c r="B4115" s="7">
        <v>1</v>
      </c>
      <c r="C4115" s="7" t="str">
        <f t="shared" si="128"/>
        <v>高等学校</v>
      </c>
      <c r="D4115" s="7" t="s">
        <v>3662</v>
      </c>
      <c r="E4115" s="8" t="s">
        <v>3663</v>
      </c>
      <c r="F4115" s="4" t="str">
        <f>IFERROR(IF(VALUE(LEFT($E4115,5))&gt;50000,"",_xlfn.XLOOKUP(IF(VALUE(LEFT($E4115,2))&gt;9,VALUE(LEFT($E4115,2)),"0"&amp;VALUE(LEFT($E4115,2))),Sheet1!$E:$E,Sheet1!$F:$F)),"")</f>
        <v>兵庫県</v>
      </c>
      <c r="G4115" s="4" t="str">
        <f t="shared" si="129"/>
        <v>公立</v>
      </c>
      <c r="H4115" s="7" t="str">
        <f>IF($D4115="上記以外の高等学校等",_xlfn.XLOOKUP(IF(VALUE(LEFT($E4115,2))&gt;10,VALUE(LEFT($E4115,2)),"0"&amp;VALUE(LEFT($E4115,2))),Sheet1!$E:$E,Sheet1!$F:$F)&amp;"所在の"&amp;$D4115,IF(OR($B4115=1,$B4115=2),$D4115&amp;$C4115,IF($B4115=3,$D4115&amp;"学校",IF($B4115=6,_xlfn.TEXTBEFORE($D4115,"高専")&amp;$C4115,IF($B4115=8,$C4115&amp;"（"&amp;$D4115&amp;"）",IF($B4115=9,$D4115,""))))))</f>
        <v>西宮（県立）高等学校</v>
      </c>
    </row>
    <row r="4116" spans="1:8">
      <c r="A4116" s="4">
        <v>2</v>
      </c>
      <c r="B4116" s="7">
        <v>1</v>
      </c>
      <c r="C4116" s="7" t="str">
        <f t="shared" si="128"/>
        <v>高等学校</v>
      </c>
      <c r="D4116" s="7" t="s">
        <v>3660</v>
      </c>
      <c r="E4116" s="8" t="s">
        <v>3661</v>
      </c>
      <c r="F4116" s="4" t="str">
        <f>IFERROR(IF(VALUE(LEFT($E4116,5))&gt;50000,"",_xlfn.XLOOKUP(IF(VALUE(LEFT($E4116,2))&gt;9,VALUE(LEFT($E4116,2)),"0"&amp;VALUE(LEFT($E4116,2))),Sheet1!$E:$E,Sheet1!$F:$F)),"")</f>
        <v>兵庫県</v>
      </c>
      <c r="G4116" s="4" t="str">
        <f t="shared" si="129"/>
        <v>公立</v>
      </c>
      <c r="H4116" s="7" t="str">
        <f>IF($D4116="上記以外の高等学校等",_xlfn.XLOOKUP(IF(VALUE(LEFT($E4116,2))&gt;10,VALUE(LEFT($E4116,2)),"0"&amp;VALUE(LEFT($E4116,2))),Sheet1!$E:$E,Sheet1!$F:$F)&amp;"所在の"&amp;$D4116,IF(OR($B4116=1,$B4116=2),$D4116&amp;$C4116,IF($B4116=3,$D4116&amp;"学校",IF($B4116=6,_xlfn.TEXTBEFORE($D4116,"高専")&amp;$C4116,IF($B4116=8,$C4116&amp;"（"&amp;$D4116&amp;"）",IF($B4116=9,$D4116,""))))))</f>
        <v>鳴尾高等学校</v>
      </c>
    </row>
    <row r="4117" spans="1:8">
      <c r="A4117" s="4">
        <v>2</v>
      </c>
      <c r="B4117" s="7">
        <v>1</v>
      </c>
      <c r="C4117" s="7" t="str">
        <f t="shared" si="128"/>
        <v>高等学校</v>
      </c>
      <c r="D4117" s="7" t="s">
        <v>3658</v>
      </c>
      <c r="E4117" s="8" t="s">
        <v>3659</v>
      </c>
      <c r="F4117" s="4" t="str">
        <f>IFERROR(IF(VALUE(LEFT($E4117,5))&gt;50000,"",_xlfn.XLOOKUP(IF(VALUE(LEFT($E4117,2))&gt;9,VALUE(LEFT($E4117,2)),"0"&amp;VALUE(LEFT($E4117,2))),Sheet1!$E:$E,Sheet1!$F:$F)),"")</f>
        <v>兵庫県</v>
      </c>
      <c r="G4117" s="4" t="str">
        <f t="shared" si="129"/>
        <v>公立</v>
      </c>
      <c r="H4117" s="7" t="str">
        <f>IF($D4117="上記以外の高等学校等",_xlfn.XLOOKUP(IF(VALUE(LEFT($E4117,2))&gt;10,VALUE(LEFT($E4117,2)),"0"&amp;VALUE(LEFT($E4117,2))),Sheet1!$E:$E,Sheet1!$F:$F)&amp;"所在の"&amp;$D4117,IF(OR($B4117=1,$B4117=2),$D4117&amp;$C4117,IF($B4117=3,$D4117&amp;"学校",IF($B4117=6,_xlfn.TEXTBEFORE($D4117,"高専")&amp;$C4117,IF($B4117=8,$C4117&amp;"（"&amp;$D4117&amp;"）",IF($B4117=9,$D4117,""))))))</f>
        <v>西宮北高等学校</v>
      </c>
    </row>
    <row r="4118" spans="1:8">
      <c r="A4118" s="4">
        <v>2</v>
      </c>
      <c r="B4118" s="7">
        <v>1</v>
      </c>
      <c r="C4118" s="7" t="str">
        <f t="shared" si="128"/>
        <v>高等学校</v>
      </c>
      <c r="D4118" s="7" t="s">
        <v>3656</v>
      </c>
      <c r="E4118" s="8" t="s">
        <v>3657</v>
      </c>
      <c r="F4118" s="4" t="str">
        <f>IFERROR(IF(VALUE(LEFT($E4118,5))&gt;50000,"",_xlfn.XLOOKUP(IF(VALUE(LEFT($E4118,2))&gt;9,VALUE(LEFT($E4118,2)),"0"&amp;VALUE(LEFT($E4118,2))),Sheet1!$E:$E,Sheet1!$F:$F)),"")</f>
        <v>兵庫県</v>
      </c>
      <c r="G4118" s="4" t="str">
        <f t="shared" si="129"/>
        <v>公立</v>
      </c>
      <c r="H4118" s="7" t="str">
        <f>IF($D4118="上記以外の高等学校等",_xlfn.XLOOKUP(IF(VALUE(LEFT($E4118,2))&gt;10,VALUE(LEFT($E4118,2)),"0"&amp;VALUE(LEFT($E4118,2))),Sheet1!$E:$E,Sheet1!$F:$F)&amp;"所在の"&amp;$D4118,IF(OR($B4118=1,$B4118=2),$D4118&amp;$C4118,IF($B4118=3,$D4118&amp;"学校",IF($B4118=6,_xlfn.TEXTBEFORE($D4118,"高専")&amp;$C4118,IF($B4118=8,$C4118&amp;"（"&amp;$D4118&amp;"）",IF($B4118=9,$D4118,""))))))</f>
        <v>西宮南高等学校</v>
      </c>
    </row>
    <row r="4119" spans="1:8">
      <c r="A4119" s="4">
        <v>2</v>
      </c>
      <c r="B4119" s="7">
        <v>1</v>
      </c>
      <c r="C4119" s="7" t="str">
        <f t="shared" si="128"/>
        <v>高等学校</v>
      </c>
      <c r="D4119" s="7" t="s">
        <v>3654</v>
      </c>
      <c r="E4119" s="8" t="s">
        <v>3655</v>
      </c>
      <c r="F4119" s="4" t="str">
        <f>IFERROR(IF(VALUE(LEFT($E4119,5))&gt;50000,"",_xlfn.XLOOKUP(IF(VALUE(LEFT($E4119,2))&gt;9,VALUE(LEFT($E4119,2)),"0"&amp;VALUE(LEFT($E4119,2))),Sheet1!$E:$E,Sheet1!$F:$F)),"")</f>
        <v>兵庫県</v>
      </c>
      <c r="G4119" s="4" t="str">
        <f t="shared" si="129"/>
        <v>公立</v>
      </c>
      <c r="H4119" s="7" t="str">
        <f>IF($D4119="上記以外の高等学校等",_xlfn.XLOOKUP(IF(VALUE(LEFT($E4119,2))&gt;10,VALUE(LEFT($E4119,2)),"0"&amp;VALUE(LEFT($E4119,2))),Sheet1!$E:$E,Sheet1!$F:$F)&amp;"所在の"&amp;$D4119,IF(OR($B4119=1,$B4119=2),$D4119&amp;$C4119,IF($B4119=3,$D4119&amp;"学校",IF($B4119=6,_xlfn.TEXTBEFORE($D4119,"高専")&amp;$C4119,IF($B4119=8,$C4119&amp;"（"&amp;$D4119&amp;"）",IF($B4119=9,$D4119,""))))))</f>
        <v>芦屋（県立）高等学校</v>
      </c>
    </row>
    <row r="4120" spans="1:8">
      <c r="A4120" s="4">
        <v>2</v>
      </c>
      <c r="B4120" s="7">
        <v>1</v>
      </c>
      <c r="C4120" s="7" t="str">
        <f t="shared" si="128"/>
        <v>高等学校</v>
      </c>
      <c r="D4120" s="7" t="s">
        <v>3652</v>
      </c>
      <c r="E4120" s="8" t="s">
        <v>3653</v>
      </c>
      <c r="F4120" s="4" t="str">
        <f>IFERROR(IF(VALUE(LEFT($E4120,5))&gt;50000,"",_xlfn.XLOOKUP(IF(VALUE(LEFT($E4120,2))&gt;9,VALUE(LEFT($E4120,2)),"0"&amp;VALUE(LEFT($E4120,2))),Sheet1!$E:$E,Sheet1!$F:$F)),"")</f>
        <v>兵庫県</v>
      </c>
      <c r="G4120" s="4" t="str">
        <f t="shared" si="129"/>
        <v>公立</v>
      </c>
      <c r="H4120" s="7" t="str">
        <f>IF($D4120="上記以外の高等学校等",_xlfn.XLOOKUP(IF(VALUE(LEFT($E4120,2))&gt;10,VALUE(LEFT($E4120,2)),"0"&amp;VALUE(LEFT($E4120,2))),Sheet1!$E:$E,Sheet1!$F:$F)&amp;"所在の"&amp;$D4120,IF(OR($B4120=1,$B4120=2),$D4120&amp;$C4120,IF($B4120=3,$D4120&amp;"学校",IF($B4120=6,_xlfn.TEXTBEFORE($D4120,"高専")&amp;$C4120,IF($B4120=8,$C4120&amp;"（"&amp;$D4120&amp;"）",IF($B4120=9,$D4120,""))))))</f>
        <v>尼崎（県立）高等学校</v>
      </c>
    </row>
    <row r="4121" spans="1:8">
      <c r="A4121" s="4">
        <v>2</v>
      </c>
      <c r="B4121" s="7">
        <v>1</v>
      </c>
      <c r="C4121" s="7" t="str">
        <f t="shared" si="128"/>
        <v>高等学校</v>
      </c>
      <c r="D4121" s="7" t="s">
        <v>3650</v>
      </c>
      <c r="E4121" s="8" t="s">
        <v>3651</v>
      </c>
      <c r="F4121" s="4" t="str">
        <f>IFERROR(IF(VALUE(LEFT($E4121,5))&gt;50000,"",_xlfn.XLOOKUP(IF(VALUE(LEFT($E4121,2))&gt;9,VALUE(LEFT($E4121,2)),"0"&amp;VALUE(LEFT($E4121,2))),Sheet1!$E:$E,Sheet1!$F:$F)),"")</f>
        <v>兵庫県</v>
      </c>
      <c r="G4121" s="4" t="str">
        <f t="shared" si="129"/>
        <v>公立</v>
      </c>
      <c r="H4121" s="7" t="str">
        <f>IF($D4121="上記以外の高等学校等",_xlfn.XLOOKUP(IF(VALUE(LEFT($E4121,2))&gt;10,VALUE(LEFT($E4121,2)),"0"&amp;VALUE(LEFT($E4121,2))),Sheet1!$E:$E,Sheet1!$F:$F)&amp;"所在の"&amp;$D4121,IF(OR($B4121=1,$B4121=2),$D4121&amp;$C4121,IF($B4121=3,$D4121&amp;"学校",IF($B4121=6,_xlfn.TEXTBEFORE($D4121,"高専")&amp;$C4121,IF($B4121=8,$C4121&amp;"（"&amp;$D4121&amp;"）",IF($B4121=9,$D4121,""))))))</f>
        <v>尼崎北高等学校</v>
      </c>
    </row>
    <row r="4122" spans="1:8">
      <c r="A4122" s="4">
        <v>2</v>
      </c>
      <c r="B4122" s="7">
        <v>1</v>
      </c>
      <c r="C4122" s="7" t="str">
        <f t="shared" si="128"/>
        <v>高等学校</v>
      </c>
      <c r="D4122" s="7" t="s">
        <v>3648</v>
      </c>
      <c r="E4122" s="8" t="s">
        <v>3649</v>
      </c>
      <c r="F4122" s="4" t="str">
        <f>IFERROR(IF(VALUE(LEFT($E4122,5))&gt;50000,"",_xlfn.XLOOKUP(IF(VALUE(LEFT($E4122,2))&gt;9,VALUE(LEFT($E4122,2)),"0"&amp;VALUE(LEFT($E4122,2))),Sheet1!$E:$E,Sheet1!$F:$F)),"")</f>
        <v>兵庫県</v>
      </c>
      <c r="G4122" s="4" t="str">
        <f t="shared" si="129"/>
        <v>公立</v>
      </c>
      <c r="H4122" s="7" t="str">
        <f>IF($D4122="上記以外の高等学校等",_xlfn.XLOOKUP(IF(VALUE(LEFT($E4122,2))&gt;10,VALUE(LEFT($E4122,2)),"0"&amp;VALUE(LEFT($E4122,2))),Sheet1!$E:$E,Sheet1!$F:$F)&amp;"所在の"&amp;$D4122,IF(OR($B4122=1,$B4122=2),$D4122&amp;$C4122,IF($B4122=3,$D4122&amp;"学校",IF($B4122=6,_xlfn.TEXTBEFORE($D4122,"高専")&amp;$C4122,IF($B4122=8,$C4122&amp;"（"&amp;$D4122&amp;"）",IF($B4122=9,$D4122,""))))))</f>
        <v>尼崎西高等学校</v>
      </c>
    </row>
    <row r="4123" spans="1:8">
      <c r="A4123" s="4">
        <v>2</v>
      </c>
      <c r="B4123" s="7">
        <v>1</v>
      </c>
      <c r="C4123" s="7" t="str">
        <f t="shared" si="128"/>
        <v>高等学校</v>
      </c>
      <c r="D4123" s="7" t="s">
        <v>3646</v>
      </c>
      <c r="E4123" s="8" t="s">
        <v>3647</v>
      </c>
      <c r="F4123" s="4" t="str">
        <f>IFERROR(IF(VALUE(LEFT($E4123,5))&gt;50000,"",_xlfn.XLOOKUP(IF(VALUE(LEFT($E4123,2))&gt;9,VALUE(LEFT($E4123,2)),"0"&amp;VALUE(LEFT($E4123,2))),Sheet1!$E:$E,Sheet1!$F:$F)),"")</f>
        <v>兵庫県</v>
      </c>
      <c r="G4123" s="4" t="str">
        <f t="shared" si="129"/>
        <v>公立</v>
      </c>
      <c r="H4123" s="7" t="str">
        <f>IF($D4123="上記以外の高等学校等",_xlfn.XLOOKUP(IF(VALUE(LEFT($E4123,2))&gt;10,VALUE(LEFT($E4123,2)),"0"&amp;VALUE(LEFT($E4123,2))),Sheet1!$E:$E,Sheet1!$F:$F)&amp;"所在の"&amp;$D4123,IF(OR($B4123=1,$B4123=2),$D4123&amp;$C4123,IF($B4123=3,$D4123&amp;"学校",IF($B4123=6,_xlfn.TEXTBEFORE($D4123,"高専")&amp;$C4123,IF($B4123=8,$C4123&amp;"（"&amp;$D4123&amp;"）",IF($B4123=9,$D4123,""))))))</f>
        <v>尼崎小田高等学校</v>
      </c>
    </row>
    <row r="4124" spans="1:8">
      <c r="A4124" s="4">
        <v>2</v>
      </c>
      <c r="B4124" s="7">
        <v>1</v>
      </c>
      <c r="C4124" s="7" t="str">
        <f t="shared" si="128"/>
        <v>高等学校</v>
      </c>
      <c r="D4124" s="7" t="s">
        <v>3644</v>
      </c>
      <c r="E4124" s="8" t="s">
        <v>3645</v>
      </c>
      <c r="F4124" s="4" t="str">
        <f>IFERROR(IF(VALUE(LEFT($E4124,5))&gt;50000,"",_xlfn.XLOOKUP(IF(VALUE(LEFT($E4124,2))&gt;9,VALUE(LEFT($E4124,2)),"0"&amp;VALUE(LEFT($E4124,2))),Sheet1!$E:$E,Sheet1!$F:$F)),"")</f>
        <v>兵庫県</v>
      </c>
      <c r="G4124" s="4" t="str">
        <f t="shared" si="129"/>
        <v>公立</v>
      </c>
      <c r="H4124" s="7" t="str">
        <f>IF($D4124="上記以外の高等学校等",_xlfn.XLOOKUP(IF(VALUE(LEFT($E4124,2))&gt;10,VALUE(LEFT($E4124,2)),"0"&amp;VALUE(LEFT($E4124,2))),Sheet1!$E:$E,Sheet1!$F:$F)&amp;"所在の"&amp;$D4124,IF(OR($B4124=1,$B4124=2),$D4124&amp;$C4124,IF($B4124=3,$D4124&amp;"学校",IF($B4124=6,_xlfn.TEXTBEFORE($D4124,"高専")&amp;$C4124,IF($B4124=8,$C4124&amp;"（"&amp;$D4124&amp;"）",IF($B4124=9,$D4124,""))))))</f>
        <v>伊丹（県立）高等学校</v>
      </c>
    </row>
    <row r="4125" spans="1:8">
      <c r="A4125" s="4">
        <v>2</v>
      </c>
      <c r="B4125" s="7">
        <v>1</v>
      </c>
      <c r="C4125" s="7" t="str">
        <f t="shared" si="128"/>
        <v>高等学校</v>
      </c>
      <c r="D4125" s="7" t="s">
        <v>3642</v>
      </c>
      <c r="E4125" s="8" t="s">
        <v>3643</v>
      </c>
      <c r="F4125" s="4" t="str">
        <f>IFERROR(IF(VALUE(LEFT($E4125,5))&gt;50000,"",_xlfn.XLOOKUP(IF(VALUE(LEFT($E4125,2))&gt;9,VALUE(LEFT($E4125,2)),"0"&amp;VALUE(LEFT($E4125,2))),Sheet1!$E:$E,Sheet1!$F:$F)),"")</f>
        <v>兵庫県</v>
      </c>
      <c r="G4125" s="4" t="str">
        <f t="shared" si="129"/>
        <v>公立</v>
      </c>
      <c r="H4125" s="7" t="str">
        <f>IF($D4125="上記以外の高等学校等",_xlfn.XLOOKUP(IF(VALUE(LEFT($E4125,2))&gt;10,VALUE(LEFT($E4125,2)),"0"&amp;VALUE(LEFT($E4125,2))),Sheet1!$E:$E,Sheet1!$F:$F)&amp;"所在の"&amp;$D4125,IF(OR($B4125=1,$B4125=2),$D4125&amp;$C4125,IF($B4125=3,$D4125&amp;"学校",IF($B4125=6,_xlfn.TEXTBEFORE($D4125,"高専")&amp;$C4125,IF($B4125=8,$C4125&amp;"（"&amp;$D4125&amp;"）",IF($B4125=9,$D4125,""))))))</f>
        <v>伊丹北高等学校</v>
      </c>
    </row>
    <row r="4126" spans="1:8">
      <c r="A4126" s="4">
        <v>2</v>
      </c>
      <c r="B4126" s="7">
        <v>1</v>
      </c>
      <c r="C4126" s="7" t="str">
        <f t="shared" si="128"/>
        <v>高等学校</v>
      </c>
      <c r="D4126" s="7" t="s">
        <v>3640</v>
      </c>
      <c r="E4126" s="8" t="s">
        <v>3641</v>
      </c>
      <c r="F4126" s="4" t="str">
        <f>IFERROR(IF(VALUE(LEFT($E4126,5))&gt;50000,"",_xlfn.XLOOKUP(IF(VALUE(LEFT($E4126,2))&gt;9,VALUE(LEFT($E4126,2)),"0"&amp;VALUE(LEFT($E4126,2))),Sheet1!$E:$E,Sheet1!$F:$F)),"")</f>
        <v>兵庫県</v>
      </c>
      <c r="G4126" s="4" t="str">
        <f t="shared" si="129"/>
        <v>公立</v>
      </c>
      <c r="H4126" s="7" t="str">
        <f>IF($D4126="上記以外の高等学校等",_xlfn.XLOOKUP(IF(VALUE(LEFT($E4126,2))&gt;10,VALUE(LEFT($E4126,2)),"0"&amp;VALUE(LEFT($E4126,2))),Sheet1!$E:$E,Sheet1!$F:$F)&amp;"所在の"&amp;$D4126,IF(OR($B4126=1,$B4126=2),$D4126&amp;$C4126,IF($B4126=3,$D4126&amp;"学校",IF($B4126=6,_xlfn.TEXTBEFORE($D4126,"高専")&amp;$C4126,IF($B4126=8,$C4126&amp;"（"&amp;$D4126&amp;"）",IF($B4126=9,$D4126,""))))))</f>
        <v>宝塚高等学校</v>
      </c>
    </row>
    <row r="4127" spans="1:8">
      <c r="A4127" s="4">
        <v>2</v>
      </c>
      <c r="B4127" s="7">
        <v>1</v>
      </c>
      <c r="C4127" s="7" t="str">
        <f t="shared" si="128"/>
        <v>高等学校</v>
      </c>
      <c r="D4127" s="7" t="s">
        <v>3638</v>
      </c>
      <c r="E4127" s="8" t="s">
        <v>3639</v>
      </c>
      <c r="F4127" s="4" t="str">
        <f>IFERROR(IF(VALUE(LEFT($E4127,5))&gt;50000,"",_xlfn.XLOOKUP(IF(VALUE(LEFT($E4127,2))&gt;9,VALUE(LEFT($E4127,2)),"0"&amp;VALUE(LEFT($E4127,2))),Sheet1!$E:$E,Sheet1!$F:$F)),"")</f>
        <v>兵庫県</v>
      </c>
      <c r="G4127" s="4" t="str">
        <f t="shared" si="129"/>
        <v>公立</v>
      </c>
      <c r="H4127" s="7" t="str">
        <f>IF($D4127="上記以外の高等学校等",_xlfn.XLOOKUP(IF(VALUE(LEFT($E4127,2))&gt;10,VALUE(LEFT($E4127,2)),"0"&amp;VALUE(LEFT($E4127,2))),Sheet1!$E:$E,Sheet1!$F:$F)&amp;"所在の"&amp;$D4127,IF(OR($B4127=1,$B4127=2),$D4127&amp;$C4127,IF($B4127=3,$D4127&amp;"学校",IF($B4127=6,_xlfn.TEXTBEFORE($D4127,"高専")&amp;$C4127,IF($B4127=8,$C4127&amp;"（"&amp;$D4127&amp;"）",IF($B4127=9,$D4127,""))))))</f>
        <v>宝塚東高等学校</v>
      </c>
    </row>
    <row r="4128" spans="1:8">
      <c r="A4128" s="4">
        <v>2</v>
      </c>
      <c r="B4128" s="7">
        <v>1</v>
      </c>
      <c r="C4128" s="7" t="str">
        <f t="shared" si="128"/>
        <v>高等学校</v>
      </c>
      <c r="D4128" s="7" t="s">
        <v>3636</v>
      </c>
      <c r="E4128" s="8" t="s">
        <v>3637</v>
      </c>
      <c r="F4128" s="4" t="str">
        <f>IFERROR(IF(VALUE(LEFT($E4128,5))&gt;50000,"",_xlfn.XLOOKUP(IF(VALUE(LEFT($E4128,2))&gt;9,VALUE(LEFT($E4128,2)),"0"&amp;VALUE(LEFT($E4128,2))),Sheet1!$E:$E,Sheet1!$F:$F)),"")</f>
        <v>兵庫県</v>
      </c>
      <c r="G4128" s="4" t="str">
        <f t="shared" si="129"/>
        <v>公立</v>
      </c>
      <c r="H4128" s="7" t="str">
        <f>IF($D4128="上記以外の高等学校等",_xlfn.XLOOKUP(IF(VALUE(LEFT($E4128,2))&gt;10,VALUE(LEFT($E4128,2)),"0"&amp;VALUE(LEFT($E4128,2))),Sheet1!$E:$E,Sheet1!$F:$F)&amp;"所在の"&amp;$D4128,IF(OR($B4128=1,$B4128=2),$D4128&amp;$C4128,IF($B4128=3,$D4128&amp;"学校",IF($B4128=6,_xlfn.TEXTBEFORE($D4128,"高専")&amp;$C4128,IF($B4128=8,$C4128&amp;"（"&amp;$D4128&amp;"）",IF($B4128=9,$D4128,""))))))</f>
        <v>川西緑台高等学校</v>
      </c>
    </row>
    <row r="4129" spans="1:8">
      <c r="A4129" s="4">
        <v>2</v>
      </c>
      <c r="B4129" s="7">
        <v>1</v>
      </c>
      <c r="C4129" s="7" t="str">
        <f t="shared" si="128"/>
        <v>高等学校</v>
      </c>
      <c r="D4129" s="7" t="s">
        <v>3634</v>
      </c>
      <c r="E4129" s="8" t="s">
        <v>3635</v>
      </c>
      <c r="F4129" s="4" t="str">
        <f>IFERROR(IF(VALUE(LEFT($E4129,5))&gt;50000,"",_xlfn.XLOOKUP(IF(VALUE(LEFT($E4129,2))&gt;9,VALUE(LEFT($E4129,2)),"0"&amp;VALUE(LEFT($E4129,2))),Sheet1!$E:$E,Sheet1!$F:$F)),"")</f>
        <v>兵庫県</v>
      </c>
      <c r="G4129" s="4" t="str">
        <f t="shared" si="129"/>
        <v>公立</v>
      </c>
      <c r="H4129" s="7" t="str">
        <f>IF($D4129="上記以外の高等学校等",_xlfn.XLOOKUP(IF(VALUE(LEFT($E4129,2))&gt;10,VALUE(LEFT($E4129,2)),"0"&amp;VALUE(LEFT($E4129,2))),Sheet1!$E:$E,Sheet1!$F:$F)&amp;"所在の"&amp;$D4129,IF(OR($B4129=1,$B4129=2),$D4129&amp;$C4129,IF($B4129=3,$D4129&amp;"学校",IF($B4129=6,_xlfn.TEXTBEFORE($D4129,"高専")&amp;$C4129,IF($B4129=8,$C4129&amp;"（"&amp;$D4129&amp;"）",IF($B4129=9,$D4129,""))))))</f>
        <v>川西明峰高等学校</v>
      </c>
    </row>
    <row r="4130" spans="1:8">
      <c r="A4130" s="4">
        <v>2</v>
      </c>
      <c r="B4130" s="7">
        <v>1</v>
      </c>
      <c r="C4130" s="7" t="str">
        <f t="shared" si="128"/>
        <v>高等学校</v>
      </c>
      <c r="D4130" s="7" t="s">
        <v>3632</v>
      </c>
      <c r="E4130" s="8" t="s">
        <v>3633</v>
      </c>
      <c r="F4130" s="4" t="str">
        <f>IFERROR(IF(VALUE(LEFT($E4130,5))&gt;50000,"",_xlfn.XLOOKUP(IF(VALUE(LEFT($E4130,2))&gt;9,VALUE(LEFT($E4130,2)),"0"&amp;VALUE(LEFT($E4130,2))),Sheet1!$E:$E,Sheet1!$F:$F)),"")</f>
        <v>兵庫県</v>
      </c>
      <c r="G4130" s="4" t="str">
        <f t="shared" si="129"/>
        <v>公立</v>
      </c>
      <c r="H4130" s="7" t="str">
        <f>IF($D4130="上記以外の高等学校等",_xlfn.XLOOKUP(IF(VALUE(LEFT($E4130,2))&gt;10,VALUE(LEFT($E4130,2)),"0"&amp;VALUE(LEFT($E4130,2))),Sheet1!$E:$E,Sheet1!$F:$F)&amp;"所在の"&amp;$D4130,IF(OR($B4130=1,$B4130=2),$D4130&amp;$C4130,IF($B4130=3,$D4130&amp;"学校",IF($B4130=6,_xlfn.TEXTBEFORE($D4130,"高専")&amp;$C4130,IF($B4130=8,$C4130&amp;"（"&amp;$D4130&amp;"）",IF($B4130=9,$D4130,""))))))</f>
        <v>猪名川高等学校</v>
      </c>
    </row>
    <row r="4131" spans="1:8">
      <c r="A4131" s="4">
        <v>2</v>
      </c>
      <c r="B4131" s="7">
        <v>1</v>
      </c>
      <c r="C4131" s="7" t="str">
        <f t="shared" si="128"/>
        <v>高等学校</v>
      </c>
      <c r="D4131" s="7" t="s">
        <v>3630</v>
      </c>
      <c r="E4131" s="8" t="s">
        <v>3631</v>
      </c>
      <c r="F4131" s="4" t="str">
        <f>IFERROR(IF(VALUE(LEFT($E4131,5))&gt;50000,"",_xlfn.XLOOKUP(IF(VALUE(LEFT($E4131,2))&gt;9,VALUE(LEFT($E4131,2)),"0"&amp;VALUE(LEFT($E4131,2))),Sheet1!$E:$E,Sheet1!$F:$F)),"")</f>
        <v>兵庫県</v>
      </c>
      <c r="G4131" s="4" t="str">
        <f t="shared" si="129"/>
        <v>公立</v>
      </c>
      <c r="H4131" s="7" t="str">
        <f>IF($D4131="上記以外の高等学校等",_xlfn.XLOOKUP(IF(VALUE(LEFT($E4131,2))&gt;10,VALUE(LEFT($E4131,2)),"0"&amp;VALUE(LEFT($E4131,2))),Sheet1!$E:$E,Sheet1!$F:$F)&amp;"所在の"&amp;$D4131,IF(OR($B4131=1,$B4131=2),$D4131&amp;$C4131,IF($B4131=3,$D4131&amp;"学校",IF($B4131=6,_xlfn.TEXTBEFORE($D4131,"高専")&amp;$C4131,IF($B4131=8,$C4131&amp;"（"&amp;$D4131&amp;"）",IF($B4131=9,$D4131,""))))))</f>
        <v>尼崎工業高等学校</v>
      </c>
    </row>
    <row r="4132" spans="1:8">
      <c r="A4132" s="4">
        <v>2</v>
      </c>
      <c r="B4132" s="7">
        <v>1</v>
      </c>
      <c r="C4132" s="7" t="str">
        <f t="shared" si="128"/>
        <v>高等学校</v>
      </c>
      <c r="D4132" s="7" t="s">
        <v>3628</v>
      </c>
      <c r="E4132" s="8" t="s">
        <v>3629</v>
      </c>
      <c r="F4132" s="4" t="str">
        <f>IFERROR(IF(VALUE(LEFT($E4132,5))&gt;50000,"",_xlfn.XLOOKUP(IF(VALUE(LEFT($E4132,2))&gt;9,VALUE(LEFT($E4132,2)),"0"&amp;VALUE(LEFT($E4132,2))),Sheet1!$E:$E,Sheet1!$F:$F)),"")</f>
        <v>兵庫県</v>
      </c>
      <c r="G4132" s="4" t="str">
        <f t="shared" si="129"/>
        <v>公立</v>
      </c>
      <c r="H4132" s="7" t="str">
        <f>IF($D4132="上記以外の高等学校等",_xlfn.XLOOKUP(IF(VALUE(LEFT($E4132,2))&gt;10,VALUE(LEFT($E4132,2)),"0"&amp;VALUE(LEFT($E4132,2))),Sheet1!$E:$E,Sheet1!$F:$F)&amp;"所在の"&amp;$D4132,IF(OR($B4132=1,$B4132=2),$D4132&amp;$C4132,IF($B4132=3,$D4132&amp;"学校",IF($B4132=6,_xlfn.TEXTBEFORE($D4132,"高専")&amp;$C4132,IF($B4132=8,$C4132&amp;"（"&amp;$D4132&amp;"）",IF($B4132=9,$D4132,""))))))</f>
        <v>神崎工業高等学校</v>
      </c>
    </row>
    <row r="4133" spans="1:8">
      <c r="A4133" s="4">
        <v>2</v>
      </c>
      <c r="B4133" s="7">
        <v>1</v>
      </c>
      <c r="C4133" s="7" t="str">
        <f t="shared" si="128"/>
        <v>高等学校</v>
      </c>
      <c r="D4133" s="7" t="s">
        <v>3626</v>
      </c>
      <c r="E4133" s="8" t="s">
        <v>3627</v>
      </c>
      <c r="F4133" s="4" t="str">
        <f>IFERROR(IF(VALUE(LEFT($E4133,5))&gt;50000,"",_xlfn.XLOOKUP(IF(VALUE(LEFT($E4133,2))&gt;9,VALUE(LEFT($E4133,2)),"0"&amp;VALUE(LEFT($E4133,2))),Sheet1!$E:$E,Sheet1!$F:$F)),"")</f>
        <v>兵庫県</v>
      </c>
      <c r="G4133" s="4" t="str">
        <f t="shared" si="129"/>
        <v>公立</v>
      </c>
      <c r="H4133" s="7" t="str">
        <f>IF($D4133="上記以外の高等学校等",_xlfn.XLOOKUP(IF(VALUE(LEFT($E4133,2))&gt;10,VALUE(LEFT($E4133,2)),"0"&amp;VALUE(LEFT($E4133,2))),Sheet1!$E:$E,Sheet1!$F:$F)&amp;"所在の"&amp;$D4133,IF(OR($B4133=1,$B4133=2),$D4133&amp;$C4133,IF($B4133=3,$D4133&amp;"学校",IF($B4133=6,_xlfn.TEXTBEFORE($D4133,"高専")&amp;$C4133,IF($B4133=8,$C4133&amp;"（"&amp;$D4133&amp;"）",IF($B4133=9,$D4133,""))))))</f>
        <v>有馬高等学校</v>
      </c>
    </row>
    <row r="4134" spans="1:8">
      <c r="A4134" s="4">
        <v>2</v>
      </c>
      <c r="B4134" s="7">
        <v>1</v>
      </c>
      <c r="C4134" s="7" t="str">
        <f t="shared" si="128"/>
        <v>高等学校</v>
      </c>
      <c r="D4134" s="7" t="s">
        <v>3624</v>
      </c>
      <c r="E4134" s="8" t="s">
        <v>3625</v>
      </c>
      <c r="F4134" s="4" t="str">
        <f>IFERROR(IF(VALUE(LEFT($E4134,5))&gt;50000,"",_xlfn.XLOOKUP(IF(VALUE(LEFT($E4134,2))&gt;9,VALUE(LEFT($E4134,2)),"0"&amp;VALUE(LEFT($E4134,2))),Sheet1!$E:$E,Sheet1!$F:$F)),"")</f>
        <v>兵庫県</v>
      </c>
      <c r="G4134" s="4" t="str">
        <f t="shared" si="129"/>
        <v>公立</v>
      </c>
      <c r="H4134" s="7" t="str">
        <f>IF($D4134="上記以外の高等学校等",_xlfn.XLOOKUP(IF(VALUE(LEFT($E4134,2))&gt;10,VALUE(LEFT($E4134,2)),"0"&amp;VALUE(LEFT($E4134,2))),Sheet1!$E:$E,Sheet1!$F:$F)&amp;"所在の"&amp;$D4134,IF(OR($B4134=1,$B4134=2),$D4134&amp;$C4134,IF($B4134=3,$D4134&amp;"学校",IF($B4134=6,_xlfn.TEXTBEFORE($D4134,"高専")&amp;$C4134,IF($B4134=8,$C4134&amp;"（"&amp;$D4134&amp;"）",IF($B4134=9,$D4134,""))))))</f>
        <v>柏原高等学校</v>
      </c>
    </row>
    <row r="4135" spans="1:8">
      <c r="A4135" s="4">
        <v>2</v>
      </c>
      <c r="B4135" s="7">
        <v>1</v>
      </c>
      <c r="C4135" s="7" t="str">
        <f t="shared" si="128"/>
        <v>高等学校</v>
      </c>
      <c r="D4135" s="7" t="s">
        <v>3622</v>
      </c>
      <c r="E4135" s="8" t="s">
        <v>3623</v>
      </c>
      <c r="F4135" s="4" t="str">
        <f>IFERROR(IF(VALUE(LEFT($E4135,5))&gt;50000,"",_xlfn.XLOOKUP(IF(VALUE(LEFT($E4135,2))&gt;9,VALUE(LEFT($E4135,2)),"0"&amp;VALUE(LEFT($E4135,2))),Sheet1!$E:$E,Sheet1!$F:$F)),"")</f>
        <v>兵庫県</v>
      </c>
      <c r="G4135" s="4" t="str">
        <f t="shared" si="129"/>
        <v>公立</v>
      </c>
      <c r="H4135" s="7" t="str">
        <f>IF($D4135="上記以外の高等学校等",_xlfn.XLOOKUP(IF(VALUE(LEFT($E4135,2))&gt;10,VALUE(LEFT($E4135,2)),"0"&amp;VALUE(LEFT($E4135,2))),Sheet1!$E:$E,Sheet1!$F:$F)&amp;"所在の"&amp;$D4135,IF(OR($B4135=1,$B4135=2),$D4135&amp;$C4135,IF($B4135=3,$D4135&amp;"学校",IF($B4135=6,_xlfn.TEXTBEFORE($D4135,"高専")&amp;$C4135,IF($B4135=8,$C4135&amp;"（"&amp;$D4135&amp;"）",IF($B4135=9,$D4135,""))))))</f>
        <v>氷上西高等学校</v>
      </c>
    </row>
    <row r="4136" spans="1:8">
      <c r="A4136" s="4">
        <v>2</v>
      </c>
      <c r="B4136" s="7">
        <v>1</v>
      </c>
      <c r="C4136" s="7" t="str">
        <f t="shared" si="128"/>
        <v>高等学校</v>
      </c>
      <c r="D4136" s="7" t="s">
        <v>3620</v>
      </c>
      <c r="E4136" s="8" t="s">
        <v>3621</v>
      </c>
      <c r="F4136" s="4" t="str">
        <f>IFERROR(IF(VALUE(LEFT($E4136,5))&gt;50000,"",_xlfn.XLOOKUP(IF(VALUE(LEFT($E4136,2))&gt;9,VALUE(LEFT($E4136,2)),"0"&amp;VALUE(LEFT($E4136,2))),Sheet1!$E:$E,Sheet1!$F:$F)),"")</f>
        <v>兵庫県</v>
      </c>
      <c r="G4136" s="4" t="str">
        <f t="shared" si="129"/>
        <v>公立</v>
      </c>
      <c r="H4136" s="7" t="str">
        <f>IF($D4136="上記以外の高等学校等",_xlfn.XLOOKUP(IF(VALUE(LEFT($E4136,2))&gt;10,VALUE(LEFT($E4136,2)),"0"&amp;VALUE(LEFT($E4136,2))),Sheet1!$E:$E,Sheet1!$F:$F)&amp;"所在の"&amp;$D4136,IF(OR($B4136=1,$B4136=2),$D4136&amp;$C4136,IF($B4136=3,$D4136&amp;"学校",IF($B4136=6,_xlfn.TEXTBEFORE($D4136,"高専")&amp;$C4136,IF($B4136=8,$C4136&amp;"（"&amp;$D4136&amp;"）",IF($B4136=9,$D4136,""))))))</f>
        <v>氷上高等学校</v>
      </c>
    </row>
    <row r="4137" spans="1:8">
      <c r="A4137" s="4">
        <v>2</v>
      </c>
      <c r="B4137" s="7">
        <v>1</v>
      </c>
      <c r="C4137" s="7" t="str">
        <f t="shared" si="128"/>
        <v>高等学校</v>
      </c>
      <c r="D4137" s="7" t="s">
        <v>3618</v>
      </c>
      <c r="E4137" s="8" t="s">
        <v>3619</v>
      </c>
      <c r="F4137" s="4" t="str">
        <f>IFERROR(IF(VALUE(LEFT($E4137,5))&gt;50000,"",_xlfn.XLOOKUP(IF(VALUE(LEFT($E4137,2))&gt;9,VALUE(LEFT($E4137,2)),"0"&amp;VALUE(LEFT($E4137,2))),Sheet1!$E:$E,Sheet1!$F:$F)),"")</f>
        <v>兵庫県</v>
      </c>
      <c r="G4137" s="4" t="str">
        <f t="shared" si="129"/>
        <v>公立</v>
      </c>
      <c r="H4137" s="7" t="str">
        <f>IF($D4137="上記以外の高等学校等",_xlfn.XLOOKUP(IF(VALUE(LEFT($E4137,2))&gt;10,VALUE(LEFT($E4137,2)),"0"&amp;VALUE(LEFT($E4137,2))),Sheet1!$E:$E,Sheet1!$F:$F)&amp;"所在の"&amp;$D4137,IF(OR($B4137=1,$B4137=2),$D4137&amp;$C4137,IF($B4137=3,$D4137&amp;"学校",IF($B4137=6,_xlfn.TEXTBEFORE($D4137,"高専")&amp;$C4137,IF($B4137=8,$C4137&amp;"（"&amp;$D4137&amp;"）",IF($B4137=9,$D4137,""))))))</f>
        <v>篠山鳳鳴高等学校</v>
      </c>
    </row>
    <row r="4138" spans="1:8">
      <c r="A4138" s="4">
        <v>2</v>
      </c>
      <c r="B4138" s="7">
        <v>1</v>
      </c>
      <c r="C4138" s="7" t="str">
        <f t="shared" si="128"/>
        <v>高等学校</v>
      </c>
      <c r="D4138" s="7" t="s">
        <v>3616</v>
      </c>
      <c r="E4138" s="8" t="s">
        <v>3617</v>
      </c>
      <c r="F4138" s="4" t="str">
        <f>IFERROR(IF(VALUE(LEFT($E4138,5))&gt;50000,"",_xlfn.XLOOKUP(IF(VALUE(LEFT($E4138,2))&gt;9,VALUE(LEFT($E4138,2)),"0"&amp;VALUE(LEFT($E4138,2))),Sheet1!$E:$E,Sheet1!$F:$F)),"")</f>
        <v>兵庫県</v>
      </c>
      <c r="G4138" s="4" t="str">
        <f t="shared" si="129"/>
        <v>公立</v>
      </c>
      <c r="H4138" s="7" t="str">
        <f>IF($D4138="上記以外の高等学校等",_xlfn.XLOOKUP(IF(VALUE(LEFT($E4138,2))&gt;10,VALUE(LEFT($E4138,2)),"0"&amp;VALUE(LEFT($E4138,2))),Sheet1!$E:$E,Sheet1!$F:$F)&amp;"所在の"&amp;$D4138,IF(OR($B4138=1,$B4138=2),$D4138&amp;$C4138,IF($B4138=3,$D4138&amp;"学校",IF($B4138=6,_xlfn.TEXTBEFORE($D4138,"高専")&amp;$C4138,IF($B4138=8,$C4138&amp;"（"&amp;$D4138&amp;"）",IF($B4138=9,$D4138,""))))))</f>
        <v>篠山産業高等学校</v>
      </c>
    </row>
    <row r="4139" spans="1:8">
      <c r="A4139" s="4">
        <v>2</v>
      </c>
      <c r="B4139" s="7">
        <v>1</v>
      </c>
      <c r="C4139" s="7" t="str">
        <f t="shared" si="128"/>
        <v>高等学校</v>
      </c>
      <c r="D4139" s="7" t="s">
        <v>3614</v>
      </c>
      <c r="E4139" s="8" t="s">
        <v>3615</v>
      </c>
      <c r="F4139" s="4" t="str">
        <f>IFERROR(IF(VALUE(LEFT($E4139,5))&gt;50000,"",_xlfn.XLOOKUP(IF(VALUE(LEFT($E4139,2))&gt;9,VALUE(LEFT($E4139,2)),"0"&amp;VALUE(LEFT($E4139,2))),Sheet1!$E:$E,Sheet1!$F:$F)),"")</f>
        <v>兵庫県</v>
      </c>
      <c r="G4139" s="4" t="str">
        <f t="shared" si="129"/>
        <v>公立</v>
      </c>
      <c r="H4139" s="7" t="str">
        <f>IF($D4139="上記以外の高等学校等",_xlfn.XLOOKUP(IF(VALUE(LEFT($E4139,2))&gt;10,VALUE(LEFT($E4139,2)),"0"&amp;VALUE(LEFT($E4139,2))),Sheet1!$E:$E,Sheet1!$F:$F)&amp;"所在の"&amp;$D4139,IF(OR($B4139=1,$B4139=2),$D4139&amp;$C4139,IF($B4139=3,$D4139&amp;"学校",IF($B4139=6,_xlfn.TEXTBEFORE($D4139,"高専")&amp;$C4139,IF($B4139=8,$C4139&amp;"（"&amp;$D4139&amp;"）",IF($B4139=9,$D4139,""))))))</f>
        <v>明石高等学校</v>
      </c>
    </row>
    <row r="4140" spans="1:8">
      <c r="A4140" s="4">
        <v>2</v>
      </c>
      <c r="B4140" s="7">
        <v>1</v>
      </c>
      <c r="C4140" s="7" t="str">
        <f t="shared" si="128"/>
        <v>高等学校</v>
      </c>
      <c r="D4140" s="7" t="s">
        <v>3612</v>
      </c>
      <c r="E4140" s="8" t="s">
        <v>3613</v>
      </c>
      <c r="F4140" s="4" t="str">
        <f>IFERROR(IF(VALUE(LEFT($E4140,5))&gt;50000,"",_xlfn.XLOOKUP(IF(VALUE(LEFT($E4140,2))&gt;9,VALUE(LEFT($E4140,2)),"0"&amp;VALUE(LEFT($E4140,2))),Sheet1!$E:$E,Sheet1!$F:$F)),"")</f>
        <v>兵庫県</v>
      </c>
      <c r="G4140" s="4" t="str">
        <f t="shared" si="129"/>
        <v>公立</v>
      </c>
      <c r="H4140" s="7" t="str">
        <f>IF($D4140="上記以外の高等学校等",_xlfn.XLOOKUP(IF(VALUE(LEFT($E4140,2))&gt;10,VALUE(LEFT($E4140,2)),"0"&amp;VALUE(LEFT($E4140,2))),Sheet1!$E:$E,Sheet1!$F:$F)&amp;"所在の"&amp;$D4140,IF(OR($B4140=1,$B4140=2),$D4140&amp;$C4140,IF($B4140=3,$D4140&amp;"学校",IF($B4140=6,_xlfn.TEXTBEFORE($D4140,"高専")&amp;$C4140,IF($B4140=8,$C4140&amp;"（"&amp;$D4140&amp;"）",IF($B4140=9,$D4140,""))))))</f>
        <v>明石南高等学校</v>
      </c>
    </row>
    <row r="4141" spans="1:8">
      <c r="A4141" s="4">
        <v>2</v>
      </c>
      <c r="B4141" s="7">
        <v>1</v>
      </c>
      <c r="C4141" s="7" t="str">
        <f t="shared" si="128"/>
        <v>高等学校</v>
      </c>
      <c r="D4141" s="7" t="s">
        <v>3610</v>
      </c>
      <c r="E4141" s="8" t="s">
        <v>3611</v>
      </c>
      <c r="F4141" s="4" t="str">
        <f>IFERROR(IF(VALUE(LEFT($E4141,5))&gt;50000,"",_xlfn.XLOOKUP(IF(VALUE(LEFT($E4141,2))&gt;9,VALUE(LEFT($E4141,2)),"0"&amp;VALUE(LEFT($E4141,2))),Sheet1!$E:$E,Sheet1!$F:$F)),"")</f>
        <v>兵庫県</v>
      </c>
      <c r="G4141" s="4" t="str">
        <f t="shared" si="129"/>
        <v>公立</v>
      </c>
      <c r="H4141" s="7" t="str">
        <f>IF($D4141="上記以外の高等学校等",_xlfn.XLOOKUP(IF(VALUE(LEFT($E4141,2))&gt;10,VALUE(LEFT($E4141,2)),"0"&amp;VALUE(LEFT($E4141,2))),Sheet1!$E:$E,Sheet1!$F:$F)&amp;"所在の"&amp;$D4141,IF(OR($B4141=1,$B4141=2),$D4141&amp;$C4141,IF($B4141=3,$D4141&amp;"学校",IF($B4141=6,_xlfn.TEXTBEFORE($D4141,"高専")&amp;$C4141,IF($B4141=8,$C4141&amp;"（"&amp;$D4141&amp;"）",IF($B4141=9,$D4141,""))))))</f>
        <v>明石北高等学校</v>
      </c>
    </row>
    <row r="4142" spans="1:8">
      <c r="A4142" s="4">
        <v>2</v>
      </c>
      <c r="B4142" s="7">
        <v>1</v>
      </c>
      <c r="C4142" s="7" t="str">
        <f t="shared" si="128"/>
        <v>高等学校</v>
      </c>
      <c r="D4142" s="7" t="s">
        <v>3608</v>
      </c>
      <c r="E4142" s="8" t="s">
        <v>3609</v>
      </c>
      <c r="F4142" s="4" t="str">
        <f>IFERROR(IF(VALUE(LEFT($E4142,5))&gt;50000,"",_xlfn.XLOOKUP(IF(VALUE(LEFT($E4142,2))&gt;9,VALUE(LEFT($E4142,2)),"0"&amp;VALUE(LEFT($E4142,2))),Sheet1!$E:$E,Sheet1!$F:$F)),"")</f>
        <v>兵庫県</v>
      </c>
      <c r="G4142" s="4" t="str">
        <f t="shared" si="129"/>
        <v>公立</v>
      </c>
      <c r="H4142" s="7" t="str">
        <f>IF($D4142="上記以外の高等学校等",_xlfn.XLOOKUP(IF(VALUE(LEFT($E4142,2))&gt;10,VALUE(LEFT($E4142,2)),"0"&amp;VALUE(LEFT($E4142,2))),Sheet1!$E:$E,Sheet1!$F:$F)&amp;"所在の"&amp;$D4142,IF(OR($B4142=1,$B4142=2),$D4142&amp;$C4142,IF($B4142=3,$D4142&amp;"学校",IF($B4142=6,_xlfn.TEXTBEFORE($D4142,"高専")&amp;$C4142,IF($B4142=8,$C4142&amp;"（"&amp;$D4142&amp;"）",IF($B4142=9,$D4142,""))))))</f>
        <v>明石西高等学校</v>
      </c>
    </row>
    <row r="4143" spans="1:8">
      <c r="A4143" s="4">
        <v>2</v>
      </c>
      <c r="B4143" s="7">
        <v>1</v>
      </c>
      <c r="C4143" s="7" t="str">
        <f t="shared" si="128"/>
        <v>高等学校</v>
      </c>
      <c r="D4143" s="7" t="s">
        <v>3606</v>
      </c>
      <c r="E4143" s="8" t="s">
        <v>3607</v>
      </c>
      <c r="F4143" s="4" t="str">
        <f>IFERROR(IF(VALUE(LEFT($E4143,5))&gt;50000,"",_xlfn.XLOOKUP(IF(VALUE(LEFT($E4143,2))&gt;9,VALUE(LEFT($E4143,2)),"0"&amp;VALUE(LEFT($E4143,2))),Sheet1!$E:$E,Sheet1!$F:$F)),"")</f>
        <v>兵庫県</v>
      </c>
      <c r="G4143" s="4" t="str">
        <f t="shared" si="129"/>
        <v>公立</v>
      </c>
      <c r="H4143" s="7" t="str">
        <f>IF($D4143="上記以外の高等学校等",_xlfn.XLOOKUP(IF(VALUE(LEFT($E4143,2))&gt;10,VALUE(LEFT($E4143,2)),"0"&amp;VALUE(LEFT($E4143,2))),Sheet1!$E:$E,Sheet1!$F:$F)&amp;"所在の"&amp;$D4143,IF(OR($B4143=1,$B4143=2),$D4143&amp;$C4143,IF($B4143=3,$D4143&amp;"学校",IF($B4143=6,_xlfn.TEXTBEFORE($D4143,"高専")&amp;$C4143,IF($B4143=8,$C4143&amp;"（"&amp;$D4143&amp;"）",IF($B4143=9,$D4143,""))))))</f>
        <v>加古川東高等学校</v>
      </c>
    </row>
    <row r="4144" spans="1:8">
      <c r="A4144" s="4">
        <v>2</v>
      </c>
      <c r="B4144" s="7">
        <v>1</v>
      </c>
      <c r="C4144" s="7" t="str">
        <f t="shared" si="128"/>
        <v>高等学校</v>
      </c>
      <c r="D4144" s="7" t="s">
        <v>3604</v>
      </c>
      <c r="E4144" s="8" t="s">
        <v>3605</v>
      </c>
      <c r="F4144" s="4" t="str">
        <f>IFERROR(IF(VALUE(LEFT($E4144,5))&gt;50000,"",_xlfn.XLOOKUP(IF(VALUE(LEFT($E4144,2))&gt;9,VALUE(LEFT($E4144,2)),"0"&amp;VALUE(LEFT($E4144,2))),Sheet1!$E:$E,Sheet1!$F:$F)),"")</f>
        <v>兵庫県</v>
      </c>
      <c r="G4144" s="4" t="str">
        <f t="shared" si="129"/>
        <v>公立</v>
      </c>
      <c r="H4144" s="7" t="str">
        <f>IF($D4144="上記以外の高等学校等",_xlfn.XLOOKUP(IF(VALUE(LEFT($E4144,2))&gt;10,VALUE(LEFT($E4144,2)),"0"&amp;VALUE(LEFT($E4144,2))),Sheet1!$E:$E,Sheet1!$F:$F)&amp;"所在の"&amp;$D4144,IF(OR($B4144=1,$B4144=2),$D4144&amp;$C4144,IF($B4144=3,$D4144&amp;"学校",IF($B4144=6,_xlfn.TEXTBEFORE($D4144,"高専")&amp;$C4144,IF($B4144=8,$C4144&amp;"（"&amp;$D4144&amp;"）",IF($B4144=9,$D4144,""))))))</f>
        <v>加古川西高等学校</v>
      </c>
    </row>
    <row r="4145" spans="1:8">
      <c r="A4145" s="4">
        <v>2</v>
      </c>
      <c r="B4145" s="7">
        <v>1</v>
      </c>
      <c r="C4145" s="7" t="str">
        <f t="shared" si="128"/>
        <v>高等学校</v>
      </c>
      <c r="D4145" s="7" t="s">
        <v>3602</v>
      </c>
      <c r="E4145" s="8" t="s">
        <v>3603</v>
      </c>
      <c r="F4145" s="4" t="str">
        <f>IFERROR(IF(VALUE(LEFT($E4145,5))&gt;50000,"",_xlfn.XLOOKUP(IF(VALUE(LEFT($E4145,2))&gt;9,VALUE(LEFT($E4145,2)),"0"&amp;VALUE(LEFT($E4145,2))),Sheet1!$E:$E,Sheet1!$F:$F)),"")</f>
        <v>兵庫県</v>
      </c>
      <c r="G4145" s="4" t="str">
        <f t="shared" si="129"/>
        <v>公立</v>
      </c>
      <c r="H4145" s="7" t="str">
        <f>IF($D4145="上記以外の高等学校等",_xlfn.XLOOKUP(IF(VALUE(LEFT($E4145,2))&gt;10,VALUE(LEFT($E4145,2)),"0"&amp;VALUE(LEFT($E4145,2))),Sheet1!$E:$E,Sheet1!$F:$F)&amp;"所在の"&amp;$D4145,IF(OR($B4145=1,$B4145=2),$D4145&amp;$C4145,IF($B4145=3,$D4145&amp;"学校",IF($B4145=6,_xlfn.TEXTBEFORE($D4145,"高専")&amp;$C4145,IF($B4145=8,$C4145&amp;"（"&amp;$D4145&amp;"）",IF($B4145=9,$D4145,""))))))</f>
        <v>高砂高等学校</v>
      </c>
    </row>
    <row r="4146" spans="1:8">
      <c r="A4146" s="4">
        <v>2</v>
      </c>
      <c r="B4146" s="7">
        <v>1</v>
      </c>
      <c r="C4146" s="7" t="str">
        <f t="shared" si="128"/>
        <v>高等学校</v>
      </c>
      <c r="D4146" s="7" t="s">
        <v>324</v>
      </c>
      <c r="E4146" s="8" t="s">
        <v>3601</v>
      </c>
      <c r="F4146" s="4" t="str">
        <f>IFERROR(IF(VALUE(LEFT($E4146,5))&gt;50000,"",_xlfn.XLOOKUP(IF(VALUE(LEFT($E4146,2))&gt;9,VALUE(LEFT($E4146,2)),"0"&amp;VALUE(LEFT($E4146,2))),Sheet1!$E:$E,Sheet1!$F:$F)),"")</f>
        <v>兵庫県</v>
      </c>
      <c r="G4146" s="4" t="str">
        <f t="shared" si="129"/>
        <v>公立</v>
      </c>
      <c r="H4146" s="7" t="str">
        <f>IF($D4146="上記以外の高等学校等",_xlfn.XLOOKUP(IF(VALUE(LEFT($E4146,2))&gt;10,VALUE(LEFT($E4146,2)),"0"&amp;VALUE(LEFT($E4146,2))),Sheet1!$E:$E,Sheet1!$F:$F)&amp;"所在の"&amp;$D4146,IF(OR($B4146=1,$B4146=2),$D4146&amp;$C4146,IF($B4146=3,$D4146&amp;"学校",IF($B4146=6,_xlfn.TEXTBEFORE($D4146,"高専")&amp;$C4146,IF($B4146=8,$C4146&amp;"（"&amp;$D4146&amp;"）",IF($B4146=9,$D4146,""))))))</f>
        <v>松陽高等学校</v>
      </c>
    </row>
    <row r="4147" spans="1:8">
      <c r="A4147" s="4">
        <v>2</v>
      </c>
      <c r="B4147" s="7">
        <v>1</v>
      </c>
      <c r="C4147" s="7" t="str">
        <f t="shared" si="128"/>
        <v>高等学校</v>
      </c>
      <c r="D4147" s="7" t="s">
        <v>3599</v>
      </c>
      <c r="E4147" s="8" t="s">
        <v>3600</v>
      </c>
      <c r="F4147" s="4" t="str">
        <f>IFERROR(IF(VALUE(LEFT($E4147,5))&gt;50000,"",_xlfn.XLOOKUP(IF(VALUE(LEFT($E4147,2))&gt;9,VALUE(LEFT($E4147,2)),"0"&amp;VALUE(LEFT($E4147,2))),Sheet1!$E:$E,Sheet1!$F:$F)),"")</f>
        <v>兵庫県</v>
      </c>
      <c r="G4147" s="4" t="str">
        <f t="shared" si="129"/>
        <v>公立</v>
      </c>
      <c r="H4147" s="7" t="str">
        <f>IF($D4147="上記以外の高等学校等",_xlfn.XLOOKUP(IF(VALUE(LEFT($E4147,2))&gt;10,VALUE(LEFT($E4147,2)),"0"&amp;VALUE(LEFT($E4147,2))),Sheet1!$E:$E,Sheet1!$F:$F)&amp;"所在の"&amp;$D4147,IF(OR($B4147=1,$B4147=2),$D4147&amp;$C4147,IF($B4147=3,$D4147&amp;"学校",IF($B4147=6,_xlfn.TEXTBEFORE($D4147,"高専")&amp;$C4147,IF($B4147=8,$C4147&amp;"（"&amp;$D4147&amp;"）",IF($B4147=9,$D4147,""))))))</f>
        <v>小野高等学校</v>
      </c>
    </row>
    <row r="4148" spans="1:8">
      <c r="A4148" s="4">
        <v>2</v>
      </c>
      <c r="B4148" s="7">
        <v>1</v>
      </c>
      <c r="C4148" s="7" t="str">
        <f t="shared" si="128"/>
        <v>高等学校</v>
      </c>
      <c r="D4148" s="7" t="s">
        <v>3597</v>
      </c>
      <c r="E4148" s="8" t="s">
        <v>3598</v>
      </c>
      <c r="F4148" s="4" t="str">
        <f>IFERROR(IF(VALUE(LEFT($E4148,5))&gt;50000,"",_xlfn.XLOOKUP(IF(VALUE(LEFT($E4148,2))&gt;9,VALUE(LEFT($E4148,2)),"0"&amp;VALUE(LEFT($E4148,2))),Sheet1!$E:$E,Sheet1!$F:$F)),"")</f>
        <v>兵庫県</v>
      </c>
      <c r="G4148" s="4" t="str">
        <f t="shared" si="129"/>
        <v>公立</v>
      </c>
      <c r="H4148" s="7" t="str">
        <f>IF($D4148="上記以外の高等学校等",_xlfn.XLOOKUP(IF(VALUE(LEFT($E4148,2))&gt;10,VALUE(LEFT($E4148,2)),"0"&amp;VALUE(LEFT($E4148,2))),Sheet1!$E:$E,Sheet1!$F:$F)&amp;"所在の"&amp;$D4148,IF(OR($B4148=1,$B4148=2),$D4148&amp;$C4148,IF($B4148=3,$D4148&amp;"学校",IF($B4148=6,_xlfn.TEXTBEFORE($D4148,"高専")&amp;$C4148,IF($B4148=8,$C4148&amp;"（"&amp;$D4148&amp;"）",IF($B4148=9,$D4148,""))))))</f>
        <v>西脇高等学校</v>
      </c>
    </row>
    <row r="4149" spans="1:8">
      <c r="A4149" s="4">
        <v>2</v>
      </c>
      <c r="B4149" s="7">
        <v>1</v>
      </c>
      <c r="C4149" s="7" t="str">
        <f t="shared" si="128"/>
        <v>高等学校</v>
      </c>
      <c r="D4149" s="7" t="s">
        <v>3595</v>
      </c>
      <c r="E4149" s="8" t="s">
        <v>3596</v>
      </c>
      <c r="F4149" s="4" t="str">
        <f>IFERROR(IF(VALUE(LEFT($E4149,5))&gt;50000,"",_xlfn.XLOOKUP(IF(VALUE(LEFT($E4149,2))&gt;9,VALUE(LEFT($E4149,2)),"0"&amp;VALUE(LEFT($E4149,2))),Sheet1!$E:$E,Sheet1!$F:$F)),"")</f>
        <v>兵庫県</v>
      </c>
      <c r="G4149" s="4" t="str">
        <f t="shared" si="129"/>
        <v>公立</v>
      </c>
      <c r="H4149" s="7" t="str">
        <f>IF($D4149="上記以外の高等学校等",_xlfn.XLOOKUP(IF(VALUE(LEFT($E4149,2))&gt;10,VALUE(LEFT($E4149,2)),"0"&amp;VALUE(LEFT($E4149,2))),Sheet1!$E:$E,Sheet1!$F:$F)&amp;"所在の"&amp;$D4149,IF(OR($B4149=1,$B4149=2),$D4149&amp;$C4149,IF($B4149=3,$D4149&amp;"学校",IF($B4149=6,_xlfn.TEXTBEFORE($D4149,"高専")&amp;$C4149,IF($B4149=8,$C4149&amp;"（"&amp;$D4149&amp;"）",IF($B4149=9,$D4149,""))))))</f>
        <v>多可高等学校</v>
      </c>
    </row>
    <row r="4150" spans="1:8">
      <c r="A4150" s="4">
        <v>2</v>
      </c>
      <c r="B4150" s="7">
        <v>1</v>
      </c>
      <c r="C4150" s="7" t="str">
        <f t="shared" si="128"/>
        <v>高等学校</v>
      </c>
      <c r="D4150" s="7" t="s">
        <v>3593</v>
      </c>
      <c r="E4150" s="8" t="s">
        <v>3594</v>
      </c>
      <c r="F4150" s="4" t="str">
        <f>IFERROR(IF(VALUE(LEFT($E4150,5))&gt;50000,"",_xlfn.XLOOKUP(IF(VALUE(LEFT($E4150,2))&gt;9,VALUE(LEFT($E4150,2)),"0"&amp;VALUE(LEFT($E4150,2))),Sheet1!$E:$E,Sheet1!$F:$F)),"")</f>
        <v>兵庫県</v>
      </c>
      <c r="G4150" s="4" t="str">
        <f t="shared" si="129"/>
        <v>公立</v>
      </c>
      <c r="H4150" s="7" t="str">
        <f>IF($D4150="上記以外の高等学校等",_xlfn.XLOOKUP(IF(VALUE(LEFT($E4150,2))&gt;10,VALUE(LEFT($E4150,2)),"0"&amp;VALUE(LEFT($E4150,2))),Sheet1!$E:$E,Sheet1!$F:$F)&amp;"所在の"&amp;$D4150,IF(OR($B4150=1,$B4150=2),$D4150&amp;$C4150,IF($B4150=3,$D4150&amp;"学校",IF($B4150=6,_xlfn.TEXTBEFORE($D4150,"高専")&amp;$C4150,IF($B4150=8,$C4150&amp;"（"&amp;$D4150&amp;"）",IF($B4150=9,$D4150,""))))))</f>
        <v>社高等学校</v>
      </c>
    </row>
    <row r="4151" spans="1:8">
      <c r="A4151" s="4">
        <v>2</v>
      </c>
      <c r="B4151" s="7">
        <v>1</v>
      </c>
      <c r="C4151" s="7" t="str">
        <f t="shared" si="128"/>
        <v>高等学校</v>
      </c>
      <c r="D4151" s="7" t="s">
        <v>1818</v>
      </c>
      <c r="E4151" s="8" t="s">
        <v>3592</v>
      </c>
      <c r="F4151" s="4" t="str">
        <f>IFERROR(IF(VALUE(LEFT($E4151,5))&gt;50000,"",_xlfn.XLOOKUP(IF(VALUE(LEFT($E4151,2))&gt;9,VALUE(LEFT($E4151,2)),"0"&amp;VALUE(LEFT($E4151,2))),Sheet1!$E:$E,Sheet1!$F:$F)),"")</f>
        <v>兵庫県</v>
      </c>
      <c r="G4151" s="4" t="str">
        <f t="shared" si="129"/>
        <v>公立</v>
      </c>
      <c r="H4151" s="7" t="str">
        <f>IF($D4151="上記以外の高等学校等",_xlfn.XLOOKUP(IF(VALUE(LEFT($E4151,2))&gt;10,VALUE(LEFT($E4151,2)),"0"&amp;VALUE(LEFT($E4151,2))),Sheet1!$E:$E,Sheet1!$F:$F)&amp;"所在の"&amp;$D4151,IF(OR($B4151=1,$B4151=2),$D4151&amp;$C4151,IF($B4151=3,$D4151&amp;"学校",IF($B4151=6,_xlfn.TEXTBEFORE($D4151,"高専")&amp;$C4151,IF($B4151=8,$C4151&amp;"（"&amp;$D4151&amp;"）",IF($B4151=9,$D4151,""))))))</f>
        <v>北条高等学校</v>
      </c>
    </row>
    <row r="4152" spans="1:8">
      <c r="A4152" s="4">
        <v>2</v>
      </c>
      <c r="B4152" s="7">
        <v>1</v>
      </c>
      <c r="C4152" s="7" t="str">
        <f t="shared" si="128"/>
        <v>高等学校</v>
      </c>
      <c r="D4152" s="7" t="s">
        <v>1911</v>
      </c>
      <c r="E4152" s="8" t="s">
        <v>3591</v>
      </c>
      <c r="F4152" s="4" t="str">
        <f>IFERROR(IF(VALUE(LEFT($E4152,5))&gt;50000,"",_xlfn.XLOOKUP(IF(VALUE(LEFT($E4152,2))&gt;9,VALUE(LEFT($E4152,2)),"0"&amp;VALUE(LEFT($E4152,2))),Sheet1!$E:$E,Sheet1!$F:$F)),"")</f>
        <v>兵庫県</v>
      </c>
      <c r="G4152" s="4" t="str">
        <f t="shared" si="129"/>
        <v>公立</v>
      </c>
      <c r="H4152" s="7" t="str">
        <f>IF($D4152="上記以外の高等学校等",_xlfn.XLOOKUP(IF(VALUE(LEFT($E4152,2))&gt;10,VALUE(LEFT($E4152,2)),"0"&amp;VALUE(LEFT($E4152,2))),Sheet1!$E:$E,Sheet1!$F:$F)&amp;"所在の"&amp;$D4152,IF(OR($B4152=1,$B4152=2),$D4152&amp;$C4152,IF($B4152=3,$D4152&amp;"学校",IF($B4152=6,_xlfn.TEXTBEFORE($D4152,"高専")&amp;$C4152,IF($B4152=8,$C4152&amp;"（"&amp;$D4152&amp;"）",IF($B4152=9,$D4152,""))))))</f>
        <v>三木高等学校</v>
      </c>
    </row>
    <row r="4153" spans="1:8">
      <c r="A4153" s="4">
        <v>2</v>
      </c>
      <c r="B4153" s="7">
        <v>1</v>
      </c>
      <c r="C4153" s="7" t="str">
        <f t="shared" si="128"/>
        <v>高等学校</v>
      </c>
      <c r="D4153" s="7" t="s">
        <v>3589</v>
      </c>
      <c r="E4153" s="8" t="s">
        <v>3590</v>
      </c>
      <c r="F4153" s="4" t="str">
        <f>IFERROR(IF(VALUE(LEFT($E4153,5))&gt;50000,"",_xlfn.XLOOKUP(IF(VALUE(LEFT($E4153,2))&gt;9,VALUE(LEFT($E4153,2)),"0"&amp;VALUE(LEFT($E4153,2))),Sheet1!$E:$E,Sheet1!$F:$F)),"")</f>
        <v>兵庫県</v>
      </c>
      <c r="G4153" s="4" t="str">
        <f t="shared" si="129"/>
        <v>公立</v>
      </c>
      <c r="H4153" s="7" t="str">
        <f>IF($D4153="上記以外の高等学校等",_xlfn.XLOOKUP(IF(VALUE(LEFT($E4153,2))&gt;10,VALUE(LEFT($E4153,2)),"0"&amp;VALUE(LEFT($E4153,2))),Sheet1!$E:$E,Sheet1!$F:$F)&amp;"所在の"&amp;$D4153,IF(OR($B4153=1,$B4153=2),$D4153&amp;$C4153,IF($B4153=3,$D4153&amp;"学校",IF($B4153=6,_xlfn.TEXTBEFORE($D4153,"高専")&amp;$C4153,IF($B4153=8,$C4153&amp;"（"&amp;$D4153&amp;"）",IF($B4153=9,$D4153,""))))))</f>
        <v>三木東高等学校</v>
      </c>
    </row>
    <row r="4154" spans="1:8">
      <c r="A4154" s="4">
        <v>2</v>
      </c>
      <c r="B4154" s="7">
        <v>1</v>
      </c>
      <c r="C4154" s="7" t="str">
        <f t="shared" si="128"/>
        <v>高等学校</v>
      </c>
      <c r="D4154" s="7" t="s">
        <v>3587</v>
      </c>
      <c r="E4154" s="8" t="s">
        <v>3588</v>
      </c>
      <c r="F4154" s="4" t="str">
        <f>IFERROR(IF(VALUE(LEFT($E4154,5))&gt;50000,"",_xlfn.XLOOKUP(IF(VALUE(LEFT($E4154,2))&gt;9,VALUE(LEFT($E4154,2)),"0"&amp;VALUE(LEFT($E4154,2))),Sheet1!$E:$E,Sheet1!$F:$F)),"")</f>
        <v>兵庫県</v>
      </c>
      <c r="G4154" s="4" t="str">
        <f t="shared" si="129"/>
        <v>公立</v>
      </c>
      <c r="H4154" s="7" t="str">
        <f>IF($D4154="上記以外の高等学校等",_xlfn.XLOOKUP(IF(VALUE(LEFT($E4154,2))&gt;10,VALUE(LEFT($E4154,2)),"0"&amp;VALUE(LEFT($E4154,2))),Sheet1!$E:$E,Sheet1!$F:$F)&amp;"所在の"&amp;$D4154,IF(OR($B4154=1,$B4154=2),$D4154&amp;$C4154,IF($B4154=3,$D4154&amp;"学校",IF($B4154=6,_xlfn.TEXTBEFORE($D4154,"高専")&amp;$C4154,IF($B4154=8,$C4154&amp;"（"&amp;$D4154&amp;"）",IF($B4154=9,$D4154,""))))))</f>
        <v>吉川高等学校</v>
      </c>
    </row>
    <row r="4155" spans="1:8">
      <c r="A4155" s="4">
        <v>2</v>
      </c>
      <c r="B4155" s="7">
        <v>1</v>
      </c>
      <c r="C4155" s="7" t="str">
        <f t="shared" si="128"/>
        <v>高等学校</v>
      </c>
      <c r="D4155" s="7" t="s">
        <v>3585</v>
      </c>
      <c r="E4155" s="8" t="s">
        <v>3586</v>
      </c>
      <c r="F4155" s="4" t="str">
        <f>IFERROR(IF(VALUE(LEFT($E4155,5))&gt;50000,"",_xlfn.XLOOKUP(IF(VALUE(LEFT($E4155,2))&gt;9,VALUE(LEFT($E4155,2)),"0"&amp;VALUE(LEFT($E4155,2))),Sheet1!$E:$E,Sheet1!$F:$F)),"")</f>
        <v>兵庫県</v>
      </c>
      <c r="G4155" s="4" t="str">
        <f t="shared" si="129"/>
        <v>公立</v>
      </c>
      <c r="H4155" s="7" t="str">
        <f>IF($D4155="上記以外の高等学校等",_xlfn.XLOOKUP(IF(VALUE(LEFT($E4155,2))&gt;10,VALUE(LEFT($E4155,2)),"0"&amp;VALUE(LEFT($E4155,2))),Sheet1!$E:$E,Sheet1!$F:$F)&amp;"所在の"&amp;$D4155,IF(OR($B4155=1,$B4155=2),$D4155&amp;$C4155,IF($B4155=3,$D4155&amp;"学校",IF($B4155=6,_xlfn.TEXTBEFORE($D4155,"高専")&amp;$C4155,IF($B4155=8,$C4155&amp;"（"&amp;$D4155&amp;"）",IF($B4155=9,$D4155,""))))))</f>
        <v>農業高等学校</v>
      </c>
    </row>
    <row r="4156" spans="1:8">
      <c r="A4156" s="4">
        <v>2</v>
      </c>
      <c r="B4156" s="7">
        <v>1</v>
      </c>
      <c r="C4156" s="7" t="str">
        <f t="shared" si="128"/>
        <v>高等学校</v>
      </c>
      <c r="D4156" s="7" t="s">
        <v>3583</v>
      </c>
      <c r="E4156" s="8" t="s">
        <v>3584</v>
      </c>
      <c r="F4156" s="4" t="str">
        <f>IFERROR(IF(VALUE(LEFT($E4156,5))&gt;50000,"",_xlfn.XLOOKUP(IF(VALUE(LEFT($E4156,2))&gt;9,VALUE(LEFT($E4156,2)),"0"&amp;VALUE(LEFT($E4156,2))),Sheet1!$E:$E,Sheet1!$F:$F)),"")</f>
        <v>兵庫県</v>
      </c>
      <c r="G4156" s="4" t="str">
        <f t="shared" si="129"/>
        <v>公立</v>
      </c>
      <c r="H4156" s="7" t="str">
        <f>IF($D4156="上記以外の高等学校等",_xlfn.XLOOKUP(IF(VALUE(LEFT($E4156,2))&gt;10,VALUE(LEFT($E4156,2)),"0"&amp;VALUE(LEFT($E4156,2))),Sheet1!$E:$E,Sheet1!$F:$F)&amp;"所在の"&amp;$D4156,IF(OR($B4156=1,$B4156=2),$D4156&amp;$C4156,IF($B4156=3,$D4156&amp;"学校",IF($B4156=6,_xlfn.TEXTBEFORE($D4156,"高専")&amp;$C4156,IF($B4156=8,$C4156&amp;"（"&amp;$D4156&amp;"）",IF($B4156=9,$D4156,""))))))</f>
        <v>東播工業高等学校</v>
      </c>
    </row>
    <row r="4157" spans="1:8">
      <c r="A4157" s="4">
        <v>2</v>
      </c>
      <c r="B4157" s="7">
        <v>1</v>
      </c>
      <c r="C4157" s="7" t="str">
        <f t="shared" si="128"/>
        <v>高等学校</v>
      </c>
      <c r="D4157" s="7" t="s">
        <v>3581</v>
      </c>
      <c r="E4157" s="8" t="s">
        <v>3582</v>
      </c>
      <c r="F4157" s="4" t="str">
        <f>IFERROR(IF(VALUE(LEFT($E4157,5))&gt;50000,"",_xlfn.XLOOKUP(IF(VALUE(LEFT($E4157,2))&gt;9,VALUE(LEFT($E4157,2)),"0"&amp;VALUE(LEFT($E4157,2))),Sheet1!$E:$E,Sheet1!$F:$F)),"")</f>
        <v>兵庫県</v>
      </c>
      <c r="G4157" s="4" t="str">
        <f t="shared" si="129"/>
        <v>公立</v>
      </c>
      <c r="H4157" s="7" t="str">
        <f>IF($D4157="上記以外の高等学校等",_xlfn.XLOOKUP(IF(VALUE(LEFT($E4157,2))&gt;10,VALUE(LEFT($E4157,2)),"0"&amp;VALUE(LEFT($E4157,2))),Sheet1!$E:$E,Sheet1!$F:$F)&amp;"所在の"&amp;$D4157,IF(OR($B4157=1,$B4157=2),$D4157&amp;$C4157,IF($B4157=3,$D4157&amp;"学校",IF($B4157=6,_xlfn.TEXTBEFORE($D4157,"高専")&amp;$C4157,IF($B4157=8,$C4157&amp;"（"&amp;$D4157&amp;"）",IF($B4157=9,$D4157,""))))))</f>
        <v>小野工業高等学校</v>
      </c>
    </row>
    <row r="4158" spans="1:8">
      <c r="A4158" s="4">
        <v>2</v>
      </c>
      <c r="B4158" s="7">
        <v>1</v>
      </c>
      <c r="C4158" s="7" t="str">
        <f t="shared" si="128"/>
        <v>高等学校</v>
      </c>
      <c r="D4158" s="7" t="s">
        <v>3579</v>
      </c>
      <c r="E4158" s="8" t="s">
        <v>3580</v>
      </c>
      <c r="F4158" s="4" t="str">
        <f>IFERROR(IF(VALUE(LEFT($E4158,5))&gt;50000,"",_xlfn.XLOOKUP(IF(VALUE(LEFT($E4158,2))&gt;9,VALUE(LEFT($E4158,2)),"0"&amp;VALUE(LEFT($E4158,2))),Sheet1!$E:$E,Sheet1!$F:$F)),"")</f>
        <v>兵庫県</v>
      </c>
      <c r="G4158" s="4" t="str">
        <f t="shared" si="129"/>
        <v>公立</v>
      </c>
      <c r="H4158" s="7" t="str">
        <f>IF($D4158="上記以外の高等学校等",_xlfn.XLOOKUP(IF(VALUE(LEFT($E4158,2))&gt;10,VALUE(LEFT($E4158,2)),"0"&amp;VALUE(LEFT($E4158,2))),Sheet1!$E:$E,Sheet1!$F:$F)&amp;"所在の"&amp;$D4158,IF(OR($B4158=1,$B4158=2),$D4158&amp;$C4158,IF($B4158=3,$D4158&amp;"学校",IF($B4158=6,_xlfn.TEXTBEFORE($D4158,"高専")&amp;$C4158,IF($B4158=8,$C4158&amp;"（"&amp;$D4158&amp;"）",IF($B4158=9,$D4158,""))))))</f>
        <v>西脇工業高等学校</v>
      </c>
    </row>
    <row r="4159" spans="1:8">
      <c r="A4159" s="4">
        <v>2</v>
      </c>
      <c r="B4159" s="7">
        <v>1</v>
      </c>
      <c r="C4159" s="7" t="str">
        <f t="shared" si="128"/>
        <v>高等学校</v>
      </c>
      <c r="D4159" s="7" t="s">
        <v>3577</v>
      </c>
      <c r="E4159" s="8" t="s">
        <v>3578</v>
      </c>
      <c r="F4159" s="4" t="str">
        <f>IFERROR(IF(VALUE(LEFT($E4159,5))&gt;50000,"",_xlfn.XLOOKUP(IF(VALUE(LEFT($E4159,2))&gt;9,VALUE(LEFT($E4159,2)),"0"&amp;VALUE(LEFT($E4159,2))),Sheet1!$E:$E,Sheet1!$F:$F)),"")</f>
        <v>兵庫県</v>
      </c>
      <c r="G4159" s="4" t="str">
        <f t="shared" si="129"/>
        <v>公立</v>
      </c>
      <c r="H4159" s="7" t="str">
        <f>IF($D4159="上記以外の高等学校等",_xlfn.XLOOKUP(IF(VALUE(LEFT($E4159,2))&gt;10,VALUE(LEFT($E4159,2)),"0"&amp;VALUE(LEFT($E4159,2))),Sheet1!$E:$E,Sheet1!$F:$F)&amp;"所在の"&amp;$D4159,IF(OR($B4159=1,$B4159=2),$D4159&amp;$C4159,IF($B4159=3,$D4159&amp;"学校",IF($B4159=6,_xlfn.TEXTBEFORE($D4159,"高専")&amp;$C4159,IF($B4159=8,$C4159&amp;"（"&amp;$D4159&amp;"）",IF($B4159=9,$D4159,""))))))</f>
        <v>播磨農業高等学校</v>
      </c>
    </row>
    <row r="4160" spans="1:8">
      <c r="A4160" s="4">
        <v>2</v>
      </c>
      <c r="B4160" s="7">
        <v>1</v>
      </c>
      <c r="C4160" s="7" t="str">
        <f t="shared" si="128"/>
        <v>高等学校</v>
      </c>
      <c r="D4160" s="7" t="s">
        <v>3575</v>
      </c>
      <c r="E4160" s="8" t="s">
        <v>3576</v>
      </c>
      <c r="F4160" s="4" t="str">
        <f>IFERROR(IF(VALUE(LEFT($E4160,5))&gt;50000,"",_xlfn.XLOOKUP(IF(VALUE(LEFT($E4160,2))&gt;9,VALUE(LEFT($E4160,2)),"0"&amp;VALUE(LEFT($E4160,2))),Sheet1!$E:$E,Sheet1!$F:$F)),"")</f>
        <v>兵庫県</v>
      </c>
      <c r="G4160" s="4" t="str">
        <f t="shared" si="129"/>
        <v>公立</v>
      </c>
      <c r="H4160" s="7" t="str">
        <f>IF($D4160="上記以外の高等学校等",_xlfn.XLOOKUP(IF(VALUE(LEFT($E4160,2))&gt;10,VALUE(LEFT($E4160,2)),"0"&amp;VALUE(LEFT($E4160,2))),Sheet1!$E:$E,Sheet1!$F:$F)&amp;"所在の"&amp;$D4160,IF(OR($B4160=1,$B4160=2),$D4160&amp;$C4160,IF($B4160=3,$D4160&amp;"学校",IF($B4160=6,_xlfn.TEXTBEFORE($D4160,"高専")&amp;$C4160,IF($B4160=8,$C4160&amp;"（"&amp;$D4160&amp;"）",IF($B4160=9,$D4160,""))))))</f>
        <v>錦城高等学校</v>
      </c>
    </row>
    <row r="4161" spans="1:8">
      <c r="A4161" s="4">
        <v>2</v>
      </c>
      <c r="B4161" s="7">
        <v>1</v>
      </c>
      <c r="C4161" s="7" t="str">
        <f t="shared" si="128"/>
        <v>高等学校</v>
      </c>
      <c r="D4161" s="7" t="s">
        <v>3573</v>
      </c>
      <c r="E4161" s="8" t="s">
        <v>3574</v>
      </c>
      <c r="F4161" s="4" t="str">
        <f>IFERROR(IF(VALUE(LEFT($E4161,5))&gt;50000,"",_xlfn.XLOOKUP(IF(VALUE(LEFT($E4161,2))&gt;9,VALUE(LEFT($E4161,2)),"0"&amp;VALUE(LEFT($E4161,2))),Sheet1!$E:$E,Sheet1!$F:$F)),"")</f>
        <v>兵庫県</v>
      </c>
      <c r="G4161" s="4" t="str">
        <f t="shared" si="129"/>
        <v>公立</v>
      </c>
      <c r="H4161" s="7" t="str">
        <f>IF($D4161="上記以外の高等学校等",_xlfn.XLOOKUP(IF(VALUE(LEFT($E4161,2))&gt;10,VALUE(LEFT($E4161,2)),"0"&amp;VALUE(LEFT($E4161,2))),Sheet1!$E:$E,Sheet1!$F:$F)&amp;"所在の"&amp;$D4161,IF(OR($B4161=1,$B4161=2),$D4161&amp;$C4161,IF($B4161=3,$D4161&amp;"学校",IF($B4161=6,_xlfn.TEXTBEFORE($D4161,"高専")&amp;$C4161,IF($B4161=8,$C4161&amp;"（"&amp;$D4161&amp;"）",IF($B4161=9,$D4161,""))))))</f>
        <v>西脇北高等学校</v>
      </c>
    </row>
    <row r="4162" spans="1:8">
      <c r="A4162" s="4">
        <v>2</v>
      </c>
      <c r="B4162" s="7">
        <v>1</v>
      </c>
      <c r="C4162" s="7" t="str">
        <f t="shared" si="128"/>
        <v>高等学校</v>
      </c>
      <c r="D4162" s="7" t="s">
        <v>3571</v>
      </c>
      <c r="E4162" s="8" t="s">
        <v>3572</v>
      </c>
      <c r="F4162" s="4" t="str">
        <f>IFERROR(IF(VALUE(LEFT($E4162,5))&gt;50000,"",_xlfn.XLOOKUP(IF(VALUE(LEFT($E4162,2))&gt;9,VALUE(LEFT($E4162,2)),"0"&amp;VALUE(LEFT($E4162,2))),Sheet1!$E:$E,Sheet1!$F:$F)),"")</f>
        <v>兵庫県</v>
      </c>
      <c r="G4162" s="4" t="str">
        <f t="shared" si="129"/>
        <v>公立</v>
      </c>
      <c r="H4162" s="7" t="str">
        <f>IF($D4162="上記以外の高等学校等",_xlfn.XLOOKUP(IF(VALUE(LEFT($E4162,2))&gt;10,VALUE(LEFT($E4162,2)),"0"&amp;VALUE(LEFT($E4162,2))),Sheet1!$E:$E,Sheet1!$F:$F)&amp;"所在の"&amp;$D4162,IF(OR($B4162=1,$B4162=2),$D4162&amp;$C4162,IF($B4162=3,$D4162&amp;"学校",IF($B4162=6,_xlfn.TEXTBEFORE($D4162,"高専")&amp;$C4162,IF($B4162=8,$C4162&amp;"（"&amp;$D4162&amp;"）",IF($B4162=9,$D4162,""))))))</f>
        <v>姫路東高等学校</v>
      </c>
    </row>
    <row r="4163" spans="1:8">
      <c r="A4163" s="4">
        <v>2</v>
      </c>
      <c r="B4163" s="7">
        <v>1</v>
      </c>
      <c r="C4163" s="7" t="str">
        <f t="shared" ref="C4163:C4226" si="130">IF($B4163=1,"高等学校",IF($B4163=2,"中等教育学校",IF($B4163=3,"特別支援学校",IF($B4163=6,"高等専門学校",IF($B4163=8,"高等学校卒業程度認定試験等","")))))</f>
        <v>高等学校</v>
      </c>
      <c r="D4163" s="7" t="s">
        <v>3569</v>
      </c>
      <c r="E4163" s="8" t="s">
        <v>3570</v>
      </c>
      <c r="F4163" s="4" t="str">
        <f>IFERROR(IF(VALUE(LEFT($E4163,5))&gt;50000,"",_xlfn.XLOOKUP(IF(VALUE(LEFT($E4163,2))&gt;9,VALUE(LEFT($E4163,2)),"0"&amp;VALUE(LEFT($E4163,2))),Sheet1!$E:$E,Sheet1!$F:$F)),"")</f>
        <v>兵庫県</v>
      </c>
      <c r="G4163" s="4" t="str">
        <f t="shared" ref="G4163:G4226" si="131">IF($A4163=1,"国立",IF($A4163=7,"私立",IF($A4163&lt;7,"公立","")))</f>
        <v>公立</v>
      </c>
      <c r="H4163" s="7" t="str">
        <f>IF($D4163="上記以外の高等学校等",_xlfn.XLOOKUP(IF(VALUE(LEFT($E4163,2))&gt;10,VALUE(LEFT($E4163,2)),"0"&amp;VALUE(LEFT($E4163,2))),Sheet1!$E:$E,Sheet1!$F:$F)&amp;"所在の"&amp;$D4163,IF(OR($B4163=1,$B4163=2),$D4163&amp;$C4163,IF($B4163=3,$D4163&amp;"学校",IF($B4163=6,_xlfn.TEXTBEFORE($D4163,"高専")&amp;$C4163,IF($B4163=8,$C4163&amp;"（"&amp;$D4163&amp;"）",IF($B4163=9,$D4163,""))))))</f>
        <v>姫路西高等学校</v>
      </c>
    </row>
    <row r="4164" spans="1:8">
      <c r="A4164" s="4">
        <v>2</v>
      </c>
      <c r="B4164" s="7">
        <v>1</v>
      </c>
      <c r="C4164" s="7" t="str">
        <f t="shared" si="130"/>
        <v>高等学校</v>
      </c>
      <c r="D4164" s="7" t="s">
        <v>3567</v>
      </c>
      <c r="E4164" s="8" t="s">
        <v>3568</v>
      </c>
      <c r="F4164" s="4" t="str">
        <f>IFERROR(IF(VALUE(LEFT($E4164,5))&gt;50000,"",_xlfn.XLOOKUP(IF(VALUE(LEFT($E4164,2))&gt;9,VALUE(LEFT($E4164,2)),"0"&amp;VALUE(LEFT($E4164,2))),Sheet1!$E:$E,Sheet1!$F:$F)),"")</f>
        <v>兵庫県</v>
      </c>
      <c r="G4164" s="4" t="str">
        <f t="shared" si="131"/>
        <v>公立</v>
      </c>
      <c r="H4164" s="7" t="str">
        <f>IF($D4164="上記以外の高等学校等",_xlfn.XLOOKUP(IF(VALUE(LEFT($E4164,2))&gt;10,VALUE(LEFT($E4164,2)),"0"&amp;VALUE(LEFT($E4164,2))),Sheet1!$E:$E,Sheet1!$F:$F)&amp;"所在の"&amp;$D4164,IF(OR($B4164=1,$B4164=2),$D4164&amp;$C4164,IF($B4164=3,$D4164&amp;"学校",IF($B4164=6,_xlfn.TEXTBEFORE($D4164,"高専")&amp;$C4164,IF($B4164=8,$C4164&amp;"（"&amp;$D4164&amp;"）",IF($B4164=9,$D4164,""))))))</f>
        <v>姫路南高等学校</v>
      </c>
    </row>
    <row r="4165" spans="1:8">
      <c r="A4165" s="4">
        <v>2</v>
      </c>
      <c r="B4165" s="7">
        <v>1</v>
      </c>
      <c r="C4165" s="7" t="str">
        <f t="shared" si="130"/>
        <v>高等学校</v>
      </c>
      <c r="D4165" s="7" t="s">
        <v>3565</v>
      </c>
      <c r="E4165" s="8" t="s">
        <v>3566</v>
      </c>
      <c r="F4165" s="4" t="str">
        <f>IFERROR(IF(VALUE(LEFT($E4165,5))&gt;50000,"",_xlfn.XLOOKUP(IF(VALUE(LEFT($E4165,2))&gt;9,VALUE(LEFT($E4165,2)),"0"&amp;VALUE(LEFT($E4165,2))),Sheet1!$E:$E,Sheet1!$F:$F)),"")</f>
        <v>兵庫県</v>
      </c>
      <c r="G4165" s="4" t="str">
        <f t="shared" si="131"/>
        <v>公立</v>
      </c>
      <c r="H4165" s="7" t="str">
        <f>IF($D4165="上記以外の高等学校等",_xlfn.XLOOKUP(IF(VALUE(LEFT($E4165,2))&gt;10,VALUE(LEFT($E4165,2)),"0"&amp;VALUE(LEFT($E4165,2))),Sheet1!$E:$E,Sheet1!$F:$F)&amp;"所在の"&amp;$D4165,IF(OR($B4165=1,$B4165=2),$D4165&amp;$C4165,IF($B4165=3,$D4165&amp;"学校",IF($B4165=6,_xlfn.TEXTBEFORE($D4165,"高専")&amp;$C4165,IF($B4165=8,$C4165&amp;"（"&amp;$D4165&amp;"）",IF($B4165=9,$D4165,""))))))</f>
        <v>姫路別所高等学校</v>
      </c>
    </row>
    <row r="4166" spans="1:8">
      <c r="A4166" s="4">
        <v>2</v>
      </c>
      <c r="B4166" s="7">
        <v>1</v>
      </c>
      <c r="C4166" s="7" t="str">
        <f t="shared" si="130"/>
        <v>高等学校</v>
      </c>
      <c r="D4166" s="7" t="s">
        <v>3563</v>
      </c>
      <c r="E4166" s="8" t="s">
        <v>3564</v>
      </c>
      <c r="F4166" s="4" t="str">
        <f>IFERROR(IF(VALUE(LEFT($E4166,5))&gt;50000,"",_xlfn.XLOOKUP(IF(VALUE(LEFT($E4166,2))&gt;9,VALUE(LEFT($E4166,2)),"0"&amp;VALUE(LEFT($E4166,2))),Sheet1!$E:$E,Sheet1!$F:$F)),"")</f>
        <v>兵庫県</v>
      </c>
      <c r="G4166" s="4" t="str">
        <f t="shared" si="131"/>
        <v>公立</v>
      </c>
      <c r="H4166" s="7" t="str">
        <f>IF($D4166="上記以外の高等学校等",_xlfn.XLOOKUP(IF(VALUE(LEFT($E4166,2))&gt;10,VALUE(LEFT($E4166,2)),"0"&amp;VALUE(LEFT($E4166,2))),Sheet1!$E:$E,Sheet1!$F:$F)&amp;"所在の"&amp;$D4166,IF(OR($B4166=1,$B4166=2),$D4166&amp;$C4166,IF($B4166=3,$D4166&amp;"学校",IF($B4166=6,_xlfn.TEXTBEFORE($D4166,"高専")&amp;$C4166,IF($B4166=8,$C4166&amp;"（"&amp;$D4166&amp;"）",IF($B4166=9,$D4166,""))))))</f>
        <v>福崎高等学校</v>
      </c>
    </row>
    <row r="4167" spans="1:8">
      <c r="A4167" s="4">
        <v>2</v>
      </c>
      <c r="B4167" s="7">
        <v>1</v>
      </c>
      <c r="C4167" s="7" t="str">
        <f t="shared" si="130"/>
        <v>高等学校</v>
      </c>
      <c r="D4167" s="7" t="s">
        <v>3561</v>
      </c>
      <c r="E4167" s="8" t="s">
        <v>3562</v>
      </c>
      <c r="F4167" s="4" t="str">
        <f>IFERROR(IF(VALUE(LEFT($E4167,5))&gt;50000,"",_xlfn.XLOOKUP(IF(VALUE(LEFT($E4167,2))&gt;9,VALUE(LEFT($E4167,2)),"0"&amp;VALUE(LEFT($E4167,2))),Sheet1!$E:$E,Sheet1!$F:$F)),"")</f>
        <v>兵庫県</v>
      </c>
      <c r="G4167" s="4" t="str">
        <f t="shared" si="131"/>
        <v>公立</v>
      </c>
      <c r="H4167" s="7" t="str">
        <f>IF($D4167="上記以外の高等学校等",_xlfn.XLOOKUP(IF(VALUE(LEFT($E4167,2))&gt;10,VALUE(LEFT($E4167,2)),"0"&amp;VALUE(LEFT($E4167,2))),Sheet1!$E:$E,Sheet1!$F:$F)&amp;"所在の"&amp;$D4167,IF(OR($B4167=1,$B4167=2),$D4167&amp;$C4167,IF($B4167=3,$D4167&amp;"学校",IF($B4167=6,_xlfn.TEXTBEFORE($D4167,"高専")&amp;$C4167,IF($B4167=8,$C4167&amp;"（"&amp;$D4167&amp;"）",IF($B4167=9,$D4167,""))))))</f>
        <v>香寺高等学校</v>
      </c>
    </row>
    <row r="4168" spans="1:8">
      <c r="A4168" s="4">
        <v>2</v>
      </c>
      <c r="B4168" s="7">
        <v>1</v>
      </c>
      <c r="C4168" s="7" t="str">
        <f t="shared" si="130"/>
        <v>高等学校</v>
      </c>
      <c r="D4168" s="7" t="s">
        <v>3559</v>
      </c>
      <c r="E4168" s="8" t="s">
        <v>3560</v>
      </c>
      <c r="F4168" s="4" t="str">
        <f>IFERROR(IF(VALUE(LEFT($E4168,5))&gt;50000,"",_xlfn.XLOOKUP(IF(VALUE(LEFT($E4168,2))&gt;9,VALUE(LEFT($E4168,2)),"0"&amp;VALUE(LEFT($E4168,2))),Sheet1!$E:$E,Sheet1!$F:$F)),"")</f>
        <v>兵庫県</v>
      </c>
      <c r="G4168" s="4" t="str">
        <f t="shared" si="131"/>
        <v>公立</v>
      </c>
      <c r="H4168" s="7" t="str">
        <f>IF($D4168="上記以外の高等学校等",_xlfn.XLOOKUP(IF(VALUE(LEFT($E4168,2))&gt;10,VALUE(LEFT($E4168,2)),"0"&amp;VALUE(LEFT($E4168,2))),Sheet1!$E:$E,Sheet1!$F:$F)&amp;"所在の"&amp;$D4168,IF(OR($B4168=1,$B4168=2),$D4168&amp;$C4168,IF($B4168=3,$D4168&amp;"学校",IF($B4168=6,_xlfn.TEXTBEFORE($D4168,"高専")&amp;$C4168,IF($B4168=8,$C4168&amp;"（"&amp;$D4168&amp;"）",IF($B4168=9,$D4168,""))))))</f>
        <v>夢前高等学校</v>
      </c>
    </row>
    <row r="4169" spans="1:8">
      <c r="A4169" s="4">
        <v>2</v>
      </c>
      <c r="B4169" s="7">
        <v>1</v>
      </c>
      <c r="C4169" s="7" t="str">
        <f t="shared" si="130"/>
        <v>高等学校</v>
      </c>
      <c r="D4169" s="7" t="s">
        <v>3557</v>
      </c>
      <c r="E4169" s="8" t="s">
        <v>3558</v>
      </c>
      <c r="F4169" s="4" t="str">
        <f>IFERROR(IF(VALUE(LEFT($E4169,5))&gt;50000,"",_xlfn.XLOOKUP(IF(VALUE(LEFT($E4169,2))&gt;9,VALUE(LEFT($E4169,2)),"0"&amp;VALUE(LEFT($E4169,2))),Sheet1!$E:$E,Sheet1!$F:$F)),"")</f>
        <v>兵庫県</v>
      </c>
      <c r="G4169" s="4" t="str">
        <f t="shared" si="131"/>
        <v>公立</v>
      </c>
      <c r="H4169" s="7" t="str">
        <f>IF($D4169="上記以外の高等学校等",_xlfn.XLOOKUP(IF(VALUE(LEFT($E4169,2))&gt;10,VALUE(LEFT($E4169,2)),"0"&amp;VALUE(LEFT($E4169,2))),Sheet1!$E:$E,Sheet1!$F:$F)&amp;"所在の"&amp;$D4169,IF(OR($B4169=1,$B4169=2),$D4169&amp;$C4169,IF($B4169=3,$D4169&amp;"学校",IF($B4169=6,_xlfn.TEXTBEFORE($D4169,"高専")&amp;$C4169,IF($B4169=8,$C4169&amp;"（"&amp;$D4169&amp;"）",IF($B4169=9,$D4169,""))))))</f>
        <v>龍野高等学校</v>
      </c>
    </row>
    <row r="4170" spans="1:8">
      <c r="A4170" s="4">
        <v>2</v>
      </c>
      <c r="B4170" s="7">
        <v>1</v>
      </c>
      <c r="C4170" s="7" t="str">
        <f t="shared" si="130"/>
        <v>高等学校</v>
      </c>
      <c r="D4170" s="7" t="s">
        <v>3555</v>
      </c>
      <c r="E4170" s="8" t="s">
        <v>3556</v>
      </c>
      <c r="F4170" s="4" t="str">
        <f>IFERROR(IF(VALUE(LEFT($E4170,5))&gt;50000,"",_xlfn.XLOOKUP(IF(VALUE(LEFT($E4170,2))&gt;9,VALUE(LEFT($E4170,2)),"0"&amp;VALUE(LEFT($E4170,2))),Sheet1!$E:$E,Sheet1!$F:$F)),"")</f>
        <v>兵庫県</v>
      </c>
      <c r="G4170" s="4" t="str">
        <f t="shared" si="131"/>
        <v>公立</v>
      </c>
      <c r="H4170" s="7" t="str">
        <f>IF($D4170="上記以外の高等学校等",_xlfn.XLOOKUP(IF(VALUE(LEFT($E4170,2))&gt;10,VALUE(LEFT($E4170,2)),"0"&amp;VALUE(LEFT($E4170,2))),Sheet1!$E:$E,Sheet1!$F:$F)&amp;"所在の"&amp;$D4170,IF(OR($B4170=1,$B4170=2),$D4170&amp;$C4170,IF($B4170=3,$D4170&amp;"学校",IF($B4170=6,_xlfn.TEXTBEFORE($D4170,"高専")&amp;$C4170,IF($B4170=8,$C4170&amp;"（"&amp;$D4170&amp;"）",IF($B4170=9,$D4170,""))))))</f>
        <v>赤穂高等学校</v>
      </c>
    </row>
    <row r="4171" spans="1:8">
      <c r="A4171" s="4">
        <v>2</v>
      </c>
      <c r="B4171" s="7">
        <v>1</v>
      </c>
      <c r="C4171" s="7" t="str">
        <f t="shared" si="130"/>
        <v>高等学校</v>
      </c>
      <c r="D4171" s="7" t="s">
        <v>3553</v>
      </c>
      <c r="E4171" s="8" t="s">
        <v>3554</v>
      </c>
      <c r="F4171" s="4" t="str">
        <f>IFERROR(IF(VALUE(LEFT($E4171,5))&gt;50000,"",_xlfn.XLOOKUP(IF(VALUE(LEFT($E4171,2))&gt;9,VALUE(LEFT($E4171,2)),"0"&amp;VALUE(LEFT($E4171,2))),Sheet1!$E:$E,Sheet1!$F:$F)),"")</f>
        <v>兵庫県</v>
      </c>
      <c r="G4171" s="4" t="str">
        <f t="shared" si="131"/>
        <v>公立</v>
      </c>
      <c r="H4171" s="7" t="str">
        <f>IF($D4171="上記以外の高等学校等",_xlfn.XLOOKUP(IF(VALUE(LEFT($E4171,2))&gt;10,VALUE(LEFT($E4171,2)),"0"&amp;VALUE(LEFT($E4171,2))),Sheet1!$E:$E,Sheet1!$F:$F)&amp;"所在の"&amp;$D4171,IF(OR($B4171=1,$B4171=2),$D4171&amp;$C4171,IF($B4171=3,$D4171&amp;"学校",IF($B4171=6,_xlfn.TEXTBEFORE($D4171,"高専")&amp;$C4171,IF($B4171=8,$C4171&amp;"（"&amp;$D4171&amp;"）",IF($B4171=9,$D4171,""))))))</f>
        <v>上郡高等学校</v>
      </c>
    </row>
    <row r="4172" spans="1:8">
      <c r="A4172" s="4">
        <v>2</v>
      </c>
      <c r="B4172" s="7">
        <v>1</v>
      </c>
      <c r="C4172" s="7" t="str">
        <f t="shared" si="130"/>
        <v>高等学校</v>
      </c>
      <c r="D4172" s="7" t="s">
        <v>3551</v>
      </c>
      <c r="E4172" s="8" t="s">
        <v>3552</v>
      </c>
      <c r="F4172" s="4" t="str">
        <f>IFERROR(IF(VALUE(LEFT($E4172,5))&gt;50000,"",_xlfn.XLOOKUP(IF(VALUE(LEFT($E4172,2))&gt;9,VALUE(LEFT($E4172,2)),"0"&amp;VALUE(LEFT($E4172,2))),Sheet1!$E:$E,Sheet1!$F:$F)),"")</f>
        <v>兵庫県</v>
      </c>
      <c r="G4172" s="4" t="str">
        <f t="shared" si="131"/>
        <v>公立</v>
      </c>
      <c r="H4172" s="7" t="str">
        <f>IF($D4172="上記以外の高等学校等",_xlfn.XLOOKUP(IF(VALUE(LEFT($E4172,2))&gt;10,VALUE(LEFT($E4172,2)),"0"&amp;VALUE(LEFT($E4172,2))),Sheet1!$E:$E,Sheet1!$F:$F)&amp;"所在の"&amp;$D4172,IF(OR($B4172=1,$B4172=2),$D4172&amp;$C4172,IF($B4172=3,$D4172&amp;"学校",IF($B4172=6,_xlfn.TEXTBEFORE($D4172,"高専")&amp;$C4172,IF($B4172=8,$C4172&amp;"（"&amp;$D4172&amp;"）",IF($B4172=9,$D4172,""))))))</f>
        <v>佐用高等学校</v>
      </c>
    </row>
    <row r="4173" spans="1:8">
      <c r="A4173" s="4">
        <v>2</v>
      </c>
      <c r="B4173" s="7">
        <v>1</v>
      </c>
      <c r="C4173" s="7" t="str">
        <f t="shared" si="130"/>
        <v>高等学校</v>
      </c>
      <c r="D4173" s="7" t="s">
        <v>3549</v>
      </c>
      <c r="E4173" s="8" t="s">
        <v>3550</v>
      </c>
      <c r="F4173" s="4" t="str">
        <f>IFERROR(IF(VALUE(LEFT($E4173,5))&gt;50000,"",_xlfn.XLOOKUP(IF(VALUE(LEFT($E4173,2))&gt;9,VALUE(LEFT($E4173,2)),"0"&amp;VALUE(LEFT($E4173,2))),Sheet1!$E:$E,Sheet1!$F:$F)),"")</f>
        <v>兵庫県</v>
      </c>
      <c r="G4173" s="4" t="str">
        <f t="shared" si="131"/>
        <v>公立</v>
      </c>
      <c r="H4173" s="7" t="str">
        <f>IF($D4173="上記以外の高等学校等",_xlfn.XLOOKUP(IF(VALUE(LEFT($E4173,2))&gt;10,VALUE(LEFT($E4173,2)),"0"&amp;VALUE(LEFT($E4173,2))),Sheet1!$E:$E,Sheet1!$F:$F)&amp;"所在の"&amp;$D4173,IF(OR($B4173=1,$B4173=2),$D4173&amp;$C4173,IF($B4173=3,$D4173&amp;"学校",IF($B4173=6,_xlfn.TEXTBEFORE($D4173,"高専")&amp;$C4173,IF($B4173=8,$C4173&amp;"（"&amp;$D4173&amp;"）",IF($B4173=9,$D4173,""))))))</f>
        <v>山崎高等学校</v>
      </c>
    </row>
    <row r="4174" spans="1:8">
      <c r="A4174" s="4">
        <v>2</v>
      </c>
      <c r="B4174" s="7">
        <v>1</v>
      </c>
      <c r="C4174" s="7" t="str">
        <f t="shared" si="130"/>
        <v>高等学校</v>
      </c>
      <c r="D4174" s="7" t="s">
        <v>3547</v>
      </c>
      <c r="E4174" s="8" t="s">
        <v>3548</v>
      </c>
      <c r="F4174" s="4" t="str">
        <f>IFERROR(IF(VALUE(LEFT($E4174,5))&gt;50000,"",_xlfn.XLOOKUP(IF(VALUE(LEFT($E4174,2))&gt;9,VALUE(LEFT($E4174,2)),"0"&amp;VALUE(LEFT($E4174,2))),Sheet1!$E:$E,Sheet1!$F:$F)),"")</f>
        <v>兵庫県</v>
      </c>
      <c r="G4174" s="4" t="str">
        <f t="shared" si="131"/>
        <v>公立</v>
      </c>
      <c r="H4174" s="7" t="str">
        <f>IF($D4174="上記以外の高等学校等",_xlfn.XLOOKUP(IF(VALUE(LEFT($E4174,2))&gt;10,VALUE(LEFT($E4174,2)),"0"&amp;VALUE(LEFT($E4174,2))),Sheet1!$E:$E,Sheet1!$F:$F)&amp;"所在の"&amp;$D4174,IF(OR($B4174=1,$B4174=2),$D4174&amp;$C4174,IF($B4174=3,$D4174&amp;"学校",IF($B4174=6,_xlfn.TEXTBEFORE($D4174,"高専")&amp;$C4174,IF($B4174=8,$C4174&amp;"（"&amp;$D4174&amp;"）",IF($B4174=9,$D4174,""))))))</f>
        <v>伊和高等学校</v>
      </c>
    </row>
    <row r="4175" spans="1:8">
      <c r="A4175" s="4">
        <v>2</v>
      </c>
      <c r="B4175" s="7">
        <v>1</v>
      </c>
      <c r="C4175" s="7" t="str">
        <f t="shared" si="130"/>
        <v>高等学校</v>
      </c>
      <c r="D4175" s="7" t="s">
        <v>3545</v>
      </c>
      <c r="E4175" s="8" t="s">
        <v>3546</v>
      </c>
      <c r="F4175" s="4" t="str">
        <f>IFERROR(IF(VALUE(LEFT($E4175,5))&gt;50000,"",_xlfn.XLOOKUP(IF(VALUE(LEFT($E4175,2))&gt;9,VALUE(LEFT($E4175,2)),"0"&amp;VALUE(LEFT($E4175,2))),Sheet1!$E:$E,Sheet1!$F:$F)),"")</f>
        <v>兵庫県</v>
      </c>
      <c r="G4175" s="4" t="str">
        <f t="shared" si="131"/>
        <v>公立</v>
      </c>
      <c r="H4175" s="7" t="str">
        <f>IF($D4175="上記以外の高等学校等",_xlfn.XLOOKUP(IF(VALUE(LEFT($E4175,2))&gt;10,VALUE(LEFT($E4175,2)),"0"&amp;VALUE(LEFT($E4175,2))),Sheet1!$E:$E,Sheet1!$F:$F)&amp;"所在の"&amp;$D4175,IF(OR($B4175=1,$B4175=2),$D4175&amp;$C4175,IF($B4175=3,$D4175&amp;"学校",IF($B4175=6,_xlfn.TEXTBEFORE($D4175,"高専")&amp;$C4175,IF($B4175=8,$C4175&amp;"（"&amp;$D4175&amp;"）",IF($B4175=9,$D4175,""))))))</f>
        <v>千種高等学校</v>
      </c>
    </row>
    <row r="4176" spans="1:8">
      <c r="A4176" s="4">
        <v>2</v>
      </c>
      <c r="B4176" s="7">
        <v>1</v>
      </c>
      <c r="C4176" s="7" t="str">
        <f t="shared" si="130"/>
        <v>高等学校</v>
      </c>
      <c r="D4176" s="7" t="s">
        <v>3543</v>
      </c>
      <c r="E4176" s="8" t="s">
        <v>3544</v>
      </c>
      <c r="F4176" s="4" t="str">
        <f>IFERROR(IF(VALUE(LEFT($E4176,5))&gt;50000,"",_xlfn.XLOOKUP(IF(VALUE(LEFT($E4176,2))&gt;9,VALUE(LEFT($E4176,2)),"0"&amp;VALUE(LEFT($E4176,2))),Sheet1!$E:$E,Sheet1!$F:$F)),"")</f>
        <v>兵庫県</v>
      </c>
      <c r="G4176" s="4" t="str">
        <f t="shared" si="131"/>
        <v>公立</v>
      </c>
      <c r="H4176" s="7" t="str">
        <f>IF($D4176="上記以外の高等学校等",_xlfn.XLOOKUP(IF(VALUE(LEFT($E4176,2))&gt;10,VALUE(LEFT($E4176,2)),"0"&amp;VALUE(LEFT($E4176,2))),Sheet1!$E:$E,Sheet1!$F:$F)&amp;"所在の"&amp;$D4176,IF(OR($B4176=1,$B4176=2),$D4176&amp;$C4176,IF($B4176=3,$D4176&amp;"学校",IF($B4176=6,_xlfn.TEXTBEFORE($D4176,"高専")&amp;$C4176,IF($B4176=8,$C4176&amp;"（"&amp;$D4176&amp;"）",IF($B4176=9,$D4176,""))))))</f>
        <v>姫路工業高等学校</v>
      </c>
    </row>
    <row r="4177" spans="1:8">
      <c r="A4177" s="4">
        <v>2</v>
      </c>
      <c r="B4177" s="7">
        <v>1</v>
      </c>
      <c r="C4177" s="7" t="str">
        <f t="shared" si="130"/>
        <v>高等学校</v>
      </c>
      <c r="D4177" s="7" t="s">
        <v>3541</v>
      </c>
      <c r="E4177" s="8" t="s">
        <v>3542</v>
      </c>
      <c r="F4177" s="4" t="str">
        <f>IFERROR(IF(VALUE(LEFT($E4177,5))&gt;50000,"",_xlfn.XLOOKUP(IF(VALUE(LEFT($E4177,2))&gt;9,VALUE(LEFT($E4177,2)),"0"&amp;VALUE(LEFT($E4177,2))),Sheet1!$E:$E,Sheet1!$F:$F)),"")</f>
        <v>兵庫県</v>
      </c>
      <c r="G4177" s="4" t="str">
        <f t="shared" si="131"/>
        <v>公立</v>
      </c>
      <c r="H4177" s="7" t="str">
        <f>IF($D4177="上記以外の高等学校等",_xlfn.XLOOKUP(IF(VALUE(LEFT($E4177,2))&gt;10,VALUE(LEFT($E4177,2)),"0"&amp;VALUE(LEFT($E4177,2))),Sheet1!$E:$E,Sheet1!$F:$F)&amp;"所在の"&amp;$D4177,IF(OR($B4177=1,$B4177=2),$D4177&amp;$C4177,IF($B4177=3,$D4177&amp;"学校",IF($B4177=6,_xlfn.TEXTBEFORE($D4177,"高専")&amp;$C4177,IF($B4177=8,$C4177&amp;"（"&amp;$D4177&amp;"）",IF($B4177=9,$D4177,""))))))</f>
        <v>姫路商業高等学校</v>
      </c>
    </row>
    <row r="4178" spans="1:8">
      <c r="A4178" s="4">
        <v>2</v>
      </c>
      <c r="B4178" s="7">
        <v>1</v>
      </c>
      <c r="C4178" s="7" t="str">
        <f t="shared" si="130"/>
        <v>高等学校</v>
      </c>
      <c r="D4178" s="7" t="s">
        <v>3539</v>
      </c>
      <c r="E4178" s="8" t="s">
        <v>3540</v>
      </c>
      <c r="F4178" s="4" t="str">
        <f>IFERROR(IF(VALUE(LEFT($E4178,5))&gt;50000,"",_xlfn.XLOOKUP(IF(VALUE(LEFT($E4178,2))&gt;9,VALUE(LEFT($E4178,2)),"0"&amp;VALUE(LEFT($E4178,2))),Sheet1!$E:$E,Sheet1!$F:$F)),"")</f>
        <v>兵庫県</v>
      </c>
      <c r="G4178" s="4" t="str">
        <f t="shared" si="131"/>
        <v>公立</v>
      </c>
      <c r="H4178" s="7" t="str">
        <f>IF($D4178="上記以外の高等学校等",_xlfn.XLOOKUP(IF(VALUE(LEFT($E4178,2))&gt;10,VALUE(LEFT($E4178,2)),"0"&amp;VALUE(LEFT($E4178,2))),Sheet1!$E:$E,Sheet1!$F:$F)&amp;"所在の"&amp;$D4178,IF(OR($B4178=1,$B4178=2),$D4178&amp;$C4178,IF($B4178=3,$D4178&amp;"学校",IF($B4178=6,_xlfn.TEXTBEFORE($D4178,"高専")&amp;$C4178,IF($B4178=8,$C4178&amp;"（"&amp;$D4178&amp;"）",IF($B4178=9,$D4178,""))))))</f>
        <v>飾磨工業高等学校</v>
      </c>
    </row>
    <row r="4179" spans="1:8">
      <c r="A4179" s="4">
        <v>2</v>
      </c>
      <c r="B4179" s="7">
        <v>1</v>
      </c>
      <c r="C4179" s="7" t="str">
        <f t="shared" si="130"/>
        <v>高等学校</v>
      </c>
      <c r="D4179" s="7" t="s">
        <v>3537</v>
      </c>
      <c r="E4179" s="8" t="s">
        <v>3538</v>
      </c>
      <c r="F4179" s="4" t="str">
        <f>IFERROR(IF(VALUE(LEFT($E4179,5))&gt;50000,"",_xlfn.XLOOKUP(IF(VALUE(LEFT($E4179,2))&gt;9,VALUE(LEFT($E4179,2)),"0"&amp;VALUE(LEFT($E4179,2))),Sheet1!$E:$E,Sheet1!$F:$F)),"")</f>
        <v>兵庫県</v>
      </c>
      <c r="G4179" s="4" t="str">
        <f t="shared" si="131"/>
        <v>公立</v>
      </c>
      <c r="H4179" s="7" t="str">
        <f>IF($D4179="上記以外の高等学校等",_xlfn.XLOOKUP(IF(VALUE(LEFT($E4179,2))&gt;10,VALUE(LEFT($E4179,2)),"0"&amp;VALUE(LEFT($E4179,2))),Sheet1!$E:$E,Sheet1!$F:$F)&amp;"所在の"&amp;$D4179,IF(OR($B4179=1,$B4179=2),$D4179&amp;$C4179,IF($B4179=3,$D4179&amp;"学校",IF($B4179=6,_xlfn.TEXTBEFORE($D4179,"高専")&amp;$C4179,IF($B4179=8,$C4179&amp;"（"&amp;$D4179&amp;"）",IF($B4179=9,$D4179,""))))))</f>
        <v>相生産業高等学校</v>
      </c>
    </row>
    <row r="4180" spans="1:8">
      <c r="A4180" s="4">
        <v>2</v>
      </c>
      <c r="B4180" s="7">
        <v>1</v>
      </c>
      <c r="C4180" s="7" t="str">
        <f t="shared" si="130"/>
        <v>高等学校</v>
      </c>
      <c r="D4180" s="7" t="s">
        <v>3535</v>
      </c>
      <c r="E4180" s="8" t="s">
        <v>3536</v>
      </c>
      <c r="F4180" s="4" t="str">
        <f>IFERROR(IF(VALUE(LEFT($E4180,5))&gt;50000,"",_xlfn.XLOOKUP(IF(VALUE(LEFT($E4180,2))&gt;9,VALUE(LEFT($E4180,2)),"0"&amp;VALUE(LEFT($E4180,2))),Sheet1!$E:$E,Sheet1!$F:$F)),"")</f>
        <v>兵庫県</v>
      </c>
      <c r="G4180" s="4" t="str">
        <f t="shared" si="131"/>
        <v>公立</v>
      </c>
      <c r="H4180" s="7" t="str">
        <f>IF($D4180="上記以外の高等学校等",_xlfn.XLOOKUP(IF(VALUE(LEFT($E4180,2))&gt;10,VALUE(LEFT($E4180,2)),"0"&amp;VALUE(LEFT($E4180,2))),Sheet1!$E:$E,Sheet1!$F:$F)&amp;"所在の"&amp;$D4180,IF(OR($B4180=1,$B4180=2),$D4180&amp;$C4180,IF($B4180=3,$D4180&amp;"学校",IF($B4180=6,_xlfn.TEXTBEFORE($D4180,"高専")&amp;$C4180,IF($B4180=8,$C4180&amp;"（"&amp;$D4180&amp;"）",IF($B4180=9,$D4180,""))))))</f>
        <v>姫路北高等学校</v>
      </c>
    </row>
    <row r="4181" spans="1:8">
      <c r="A4181" s="4">
        <v>2</v>
      </c>
      <c r="B4181" s="7">
        <v>1</v>
      </c>
      <c r="C4181" s="7" t="str">
        <f t="shared" si="130"/>
        <v>高等学校</v>
      </c>
      <c r="D4181" s="7" t="s">
        <v>3533</v>
      </c>
      <c r="E4181" s="8" t="s">
        <v>3534</v>
      </c>
      <c r="F4181" s="4" t="str">
        <f>IFERROR(IF(VALUE(LEFT($E4181,5))&gt;50000,"",_xlfn.XLOOKUP(IF(VALUE(LEFT($E4181,2))&gt;9,VALUE(LEFT($E4181,2)),"0"&amp;VALUE(LEFT($E4181,2))),Sheet1!$E:$E,Sheet1!$F:$F)),"")</f>
        <v>兵庫県</v>
      </c>
      <c r="G4181" s="4" t="str">
        <f t="shared" si="131"/>
        <v>公立</v>
      </c>
      <c r="H4181" s="7" t="str">
        <f>IF($D4181="上記以外の高等学校等",_xlfn.XLOOKUP(IF(VALUE(LEFT($E4181,2))&gt;10,VALUE(LEFT($E4181,2)),"0"&amp;VALUE(LEFT($E4181,2))),Sheet1!$E:$E,Sheet1!$F:$F)&amp;"所在の"&amp;$D4181,IF(OR($B4181=1,$B4181=2),$D4181&amp;$C4181,IF($B4181=3,$D4181&amp;"学校",IF($B4181=6,_xlfn.TEXTBEFORE($D4181,"高専")&amp;$C4181,IF($B4181=8,$C4181&amp;"（"&amp;$D4181&amp;"）",IF($B4181=9,$D4181,""))))))</f>
        <v>太子高等学校</v>
      </c>
    </row>
    <row r="4182" spans="1:8">
      <c r="A4182" s="4">
        <v>2</v>
      </c>
      <c r="B4182" s="7">
        <v>1</v>
      </c>
      <c r="C4182" s="7" t="str">
        <f t="shared" si="130"/>
        <v>高等学校</v>
      </c>
      <c r="D4182" s="7" t="s">
        <v>3531</v>
      </c>
      <c r="E4182" s="8" t="s">
        <v>3532</v>
      </c>
      <c r="F4182" s="4" t="str">
        <f>IFERROR(IF(VALUE(LEFT($E4182,5))&gt;50000,"",_xlfn.XLOOKUP(IF(VALUE(LEFT($E4182,2))&gt;9,VALUE(LEFT($E4182,2)),"0"&amp;VALUE(LEFT($E4182,2))),Sheet1!$E:$E,Sheet1!$F:$F)),"")</f>
        <v>兵庫県</v>
      </c>
      <c r="G4182" s="4" t="str">
        <f t="shared" si="131"/>
        <v>公立</v>
      </c>
      <c r="H4182" s="7" t="str">
        <f>IF($D4182="上記以外の高等学校等",_xlfn.XLOOKUP(IF(VALUE(LEFT($E4182,2))&gt;10,VALUE(LEFT($E4182,2)),"0"&amp;VALUE(LEFT($E4182,2))),Sheet1!$E:$E,Sheet1!$F:$F)&amp;"所在の"&amp;$D4182,IF(OR($B4182=1,$B4182=2),$D4182&amp;$C4182,IF($B4182=3,$D4182&amp;"学校",IF($B4182=6,_xlfn.TEXTBEFORE($D4182,"高専")&amp;$C4182,IF($B4182=8,$C4182&amp;"（"&amp;$D4182&amp;"）",IF($B4182=9,$D4182,""))))))</f>
        <v>豊岡高等学校</v>
      </c>
    </row>
    <row r="4183" spans="1:8">
      <c r="A4183" s="4">
        <v>2</v>
      </c>
      <c r="B4183" s="7">
        <v>1</v>
      </c>
      <c r="C4183" s="7" t="str">
        <f t="shared" si="130"/>
        <v>高等学校</v>
      </c>
      <c r="D4183" s="7" t="s">
        <v>3019</v>
      </c>
      <c r="E4183" s="8" t="s">
        <v>3530</v>
      </c>
      <c r="F4183" s="4" t="str">
        <f>IFERROR(IF(VALUE(LEFT($E4183,5))&gt;50000,"",_xlfn.XLOOKUP(IF(VALUE(LEFT($E4183,2))&gt;9,VALUE(LEFT($E4183,2)),"0"&amp;VALUE(LEFT($E4183,2))),Sheet1!$E:$E,Sheet1!$F:$F)),"")</f>
        <v>兵庫県</v>
      </c>
      <c r="G4183" s="4" t="str">
        <f t="shared" si="131"/>
        <v>公立</v>
      </c>
      <c r="H4183" s="7" t="str">
        <f>IF($D4183="上記以外の高等学校等",_xlfn.XLOOKUP(IF(VALUE(LEFT($E4183,2))&gt;10,VALUE(LEFT($E4183,2)),"0"&amp;VALUE(LEFT($E4183,2))),Sheet1!$E:$E,Sheet1!$F:$F)&amp;"所在の"&amp;$D4183,IF(OR($B4183=1,$B4183=2),$D4183&amp;$C4183,IF($B4183=3,$D4183&amp;"学校",IF($B4183=6,_xlfn.TEXTBEFORE($D4183,"高専")&amp;$C4183,IF($B4183=8,$C4183&amp;"（"&amp;$D4183&amp;"）",IF($B4183=9,$D4183,""))))))</f>
        <v>日高高等学校</v>
      </c>
    </row>
    <row r="4184" spans="1:8">
      <c r="A4184" s="4">
        <v>2</v>
      </c>
      <c r="B4184" s="7">
        <v>1</v>
      </c>
      <c r="C4184" s="7" t="str">
        <f t="shared" si="130"/>
        <v>高等学校</v>
      </c>
      <c r="D4184" s="7" t="s">
        <v>3528</v>
      </c>
      <c r="E4184" s="8" t="s">
        <v>3529</v>
      </c>
      <c r="F4184" s="4" t="str">
        <f>IFERROR(IF(VALUE(LEFT($E4184,5))&gt;50000,"",_xlfn.XLOOKUP(IF(VALUE(LEFT($E4184,2))&gt;9,VALUE(LEFT($E4184,2)),"0"&amp;VALUE(LEFT($E4184,2))),Sheet1!$E:$E,Sheet1!$F:$F)),"")</f>
        <v>兵庫県</v>
      </c>
      <c r="G4184" s="4" t="str">
        <f t="shared" si="131"/>
        <v>公立</v>
      </c>
      <c r="H4184" s="7" t="str">
        <f>IF($D4184="上記以外の高等学校等",_xlfn.XLOOKUP(IF(VALUE(LEFT($E4184,2))&gt;10,VALUE(LEFT($E4184,2)),"0"&amp;VALUE(LEFT($E4184,2))),Sheet1!$E:$E,Sheet1!$F:$F)&amp;"所在の"&amp;$D4184,IF(OR($B4184=1,$B4184=2),$D4184&amp;$C4184,IF($B4184=3,$D4184&amp;"学校",IF($B4184=6,_xlfn.TEXTBEFORE($D4184,"高専")&amp;$C4184,IF($B4184=8,$C4184&amp;"（"&amp;$D4184&amp;"）",IF($B4184=9,$D4184,""))))))</f>
        <v>八鹿高等学校</v>
      </c>
    </row>
    <row r="4185" spans="1:8">
      <c r="A4185" s="4">
        <v>2</v>
      </c>
      <c r="B4185" s="7">
        <v>1</v>
      </c>
      <c r="C4185" s="7" t="str">
        <f t="shared" si="130"/>
        <v>高等学校</v>
      </c>
      <c r="D4185" s="7" t="s">
        <v>3526</v>
      </c>
      <c r="E4185" s="8" t="s">
        <v>3527</v>
      </c>
      <c r="F4185" s="4" t="str">
        <f>IFERROR(IF(VALUE(LEFT($E4185,5))&gt;50000,"",_xlfn.XLOOKUP(IF(VALUE(LEFT($E4185,2))&gt;9,VALUE(LEFT($E4185,2)),"0"&amp;VALUE(LEFT($E4185,2))),Sheet1!$E:$E,Sheet1!$F:$F)),"")</f>
        <v>兵庫県</v>
      </c>
      <c r="G4185" s="4" t="str">
        <f t="shared" si="131"/>
        <v>公立</v>
      </c>
      <c r="H4185" s="7" t="str">
        <f>IF($D4185="上記以外の高等学校等",_xlfn.XLOOKUP(IF(VALUE(LEFT($E4185,2))&gt;10,VALUE(LEFT($E4185,2)),"0"&amp;VALUE(LEFT($E4185,2))),Sheet1!$E:$E,Sheet1!$F:$F)&amp;"所在の"&amp;$D4185,IF(OR($B4185=1,$B4185=2),$D4185&amp;$C4185,IF($B4185=3,$D4185&amp;"学校",IF($B4185=6,_xlfn.TEXTBEFORE($D4185,"高専")&amp;$C4185,IF($B4185=8,$C4185&amp;"（"&amp;$D4185&amp;"）",IF($B4185=9,$D4185,""))))))</f>
        <v>生野高等学校</v>
      </c>
    </row>
    <row r="4186" spans="1:8">
      <c r="A4186" s="4">
        <v>2</v>
      </c>
      <c r="B4186" s="7">
        <v>1</v>
      </c>
      <c r="C4186" s="7" t="str">
        <f t="shared" si="130"/>
        <v>高等学校</v>
      </c>
      <c r="D4186" s="7" t="s">
        <v>3524</v>
      </c>
      <c r="E4186" s="8" t="s">
        <v>3525</v>
      </c>
      <c r="F4186" s="4" t="str">
        <f>IFERROR(IF(VALUE(LEFT($E4186,5))&gt;50000,"",_xlfn.XLOOKUP(IF(VALUE(LEFT($E4186,2))&gt;9,VALUE(LEFT($E4186,2)),"0"&amp;VALUE(LEFT($E4186,2))),Sheet1!$E:$E,Sheet1!$F:$F)),"")</f>
        <v>兵庫県</v>
      </c>
      <c r="G4186" s="4" t="str">
        <f t="shared" si="131"/>
        <v>公立</v>
      </c>
      <c r="H4186" s="7" t="str">
        <f>IF($D4186="上記以外の高等学校等",_xlfn.XLOOKUP(IF(VALUE(LEFT($E4186,2))&gt;10,VALUE(LEFT($E4186,2)),"0"&amp;VALUE(LEFT($E4186,2))),Sheet1!$E:$E,Sheet1!$F:$F)&amp;"所在の"&amp;$D4186,IF(OR($B4186=1,$B4186=2),$D4186&amp;$C4186,IF($B4186=3,$D4186&amp;"学校",IF($B4186=6,_xlfn.TEXTBEFORE($D4186,"高専")&amp;$C4186,IF($B4186=8,$C4186&amp;"（"&amp;$D4186&amp;"）",IF($B4186=9,$D4186,""))))))</f>
        <v>村岡高等学校</v>
      </c>
    </row>
    <row r="4187" spans="1:8">
      <c r="A4187" s="4">
        <v>2</v>
      </c>
      <c r="B4187" s="7">
        <v>1</v>
      </c>
      <c r="C4187" s="7" t="str">
        <f t="shared" si="130"/>
        <v>高等学校</v>
      </c>
      <c r="D4187" s="7" t="s">
        <v>3522</v>
      </c>
      <c r="E4187" s="8" t="s">
        <v>3523</v>
      </c>
      <c r="F4187" s="4" t="str">
        <f>IFERROR(IF(VALUE(LEFT($E4187,5))&gt;50000,"",_xlfn.XLOOKUP(IF(VALUE(LEFT($E4187,2))&gt;9,VALUE(LEFT($E4187,2)),"0"&amp;VALUE(LEFT($E4187,2))),Sheet1!$E:$E,Sheet1!$F:$F)),"")</f>
        <v>兵庫県</v>
      </c>
      <c r="G4187" s="4" t="str">
        <f t="shared" si="131"/>
        <v>公立</v>
      </c>
      <c r="H4187" s="7" t="str">
        <f>IF($D4187="上記以外の高等学校等",_xlfn.XLOOKUP(IF(VALUE(LEFT($E4187,2))&gt;10,VALUE(LEFT($E4187,2)),"0"&amp;VALUE(LEFT($E4187,2))),Sheet1!$E:$E,Sheet1!$F:$F)&amp;"所在の"&amp;$D4187,IF(OR($B4187=1,$B4187=2),$D4187&amp;$C4187,IF($B4187=3,$D4187&amp;"学校",IF($B4187=6,_xlfn.TEXTBEFORE($D4187,"高専")&amp;$C4187,IF($B4187=8,$C4187&amp;"（"&amp;$D4187&amp;"）",IF($B4187=9,$D4187,""))))))</f>
        <v>香住高等学校</v>
      </c>
    </row>
    <row r="4188" spans="1:8">
      <c r="A4188" s="4">
        <v>2</v>
      </c>
      <c r="B4188" s="7">
        <v>1</v>
      </c>
      <c r="C4188" s="7" t="str">
        <f t="shared" si="130"/>
        <v>高等学校</v>
      </c>
      <c r="D4188" s="7" t="s">
        <v>3520</v>
      </c>
      <c r="E4188" s="8" t="s">
        <v>3521</v>
      </c>
      <c r="F4188" s="4" t="str">
        <f>IFERROR(IF(VALUE(LEFT($E4188,5))&gt;50000,"",_xlfn.XLOOKUP(IF(VALUE(LEFT($E4188,2))&gt;9,VALUE(LEFT($E4188,2)),"0"&amp;VALUE(LEFT($E4188,2))),Sheet1!$E:$E,Sheet1!$F:$F)),"")</f>
        <v>兵庫県</v>
      </c>
      <c r="G4188" s="4" t="str">
        <f t="shared" si="131"/>
        <v>公立</v>
      </c>
      <c r="H4188" s="7" t="str">
        <f>IF($D4188="上記以外の高等学校等",_xlfn.XLOOKUP(IF(VALUE(LEFT($E4188,2))&gt;10,VALUE(LEFT($E4188,2)),"0"&amp;VALUE(LEFT($E4188,2))),Sheet1!$E:$E,Sheet1!$F:$F)&amp;"所在の"&amp;$D4188,IF(OR($B4188=1,$B4188=2),$D4188&amp;$C4188,IF($B4188=3,$D4188&amp;"学校",IF($B4188=6,_xlfn.TEXTBEFORE($D4188,"高専")&amp;$C4188,IF($B4188=8,$C4188&amp;"（"&amp;$D4188&amp;"）",IF($B4188=9,$D4188,""))))))</f>
        <v>浜坂高等学校</v>
      </c>
    </row>
    <row r="4189" spans="1:8">
      <c r="A4189" s="4">
        <v>2</v>
      </c>
      <c r="B4189" s="7">
        <v>1</v>
      </c>
      <c r="C4189" s="7" t="str">
        <f t="shared" si="130"/>
        <v>高等学校</v>
      </c>
      <c r="D4189" s="7" t="s">
        <v>3518</v>
      </c>
      <c r="E4189" s="8" t="s">
        <v>3519</v>
      </c>
      <c r="F4189" s="4" t="str">
        <f>IFERROR(IF(VALUE(LEFT($E4189,5))&gt;50000,"",_xlfn.XLOOKUP(IF(VALUE(LEFT($E4189,2))&gt;9,VALUE(LEFT($E4189,2)),"0"&amp;VALUE(LEFT($E4189,2))),Sheet1!$E:$E,Sheet1!$F:$F)),"")</f>
        <v>兵庫県</v>
      </c>
      <c r="G4189" s="4" t="str">
        <f t="shared" si="131"/>
        <v>公立</v>
      </c>
      <c r="H4189" s="7" t="str">
        <f>IF($D4189="上記以外の高等学校等",_xlfn.XLOOKUP(IF(VALUE(LEFT($E4189,2))&gt;10,VALUE(LEFT($E4189,2)),"0"&amp;VALUE(LEFT($E4189,2))),Sheet1!$E:$E,Sheet1!$F:$F)&amp;"所在の"&amp;$D4189,IF(OR($B4189=1,$B4189=2),$D4189&amp;$C4189,IF($B4189=3,$D4189&amp;"学校",IF($B4189=6,_xlfn.TEXTBEFORE($D4189,"高専")&amp;$C4189,IF($B4189=8,$C4189&amp;"（"&amp;$D4189&amp;"）",IF($B4189=9,$D4189,""))))))</f>
        <v>出石高等学校</v>
      </c>
    </row>
    <row r="4190" spans="1:8">
      <c r="A4190" s="4">
        <v>2</v>
      </c>
      <c r="B4190" s="7">
        <v>1</v>
      </c>
      <c r="C4190" s="7" t="str">
        <f t="shared" si="130"/>
        <v>高等学校</v>
      </c>
      <c r="D4190" s="7" t="s">
        <v>3516</v>
      </c>
      <c r="E4190" s="8" t="s">
        <v>3517</v>
      </c>
      <c r="F4190" s="4" t="str">
        <f>IFERROR(IF(VALUE(LEFT($E4190,5))&gt;50000,"",_xlfn.XLOOKUP(IF(VALUE(LEFT($E4190,2))&gt;9,VALUE(LEFT($E4190,2)),"0"&amp;VALUE(LEFT($E4190,2))),Sheet1!$E:$E,Sheet1!$F:$F)),"")</f>
        <v>兵庫県</v>
      </c>
      <c r="G4190" s="4" t="str">
        <f t="shared" si="131"/>
        <v>公立</v>
      </c>
      <c r="H4190" s="7" t="str">
        <f>IF($D4190="上記以外の高等学校等",_xlfn.XLOOKUP(IF(VALUE(LEFT($E4190,2))&gt;10,VALUE(LEFT($E4190,2)),"0"&amp;VALUE(LEFT($E4190,2))),Sheet1!$E:$E,Sheet1!$F:$F)&amp;"所在の"&amp;$D4190,IF(OR($B4190=1,$B4190=2),$D4190&amp;$C4190,IF($B4190=3,$D4190&amp;"学校",IF($B4190=6,_xlfn.TEXTBEFORE($D4190,"高専")&amp;$C4190,IF($B4190=8,$C4190&amp;"（"&amp;$D4190&amp;"）",IF($B4190=9,$D4190,""))))))</f>
        <v>和田山高等学校</v>
      </c>
    </row>
    <row r="4191" spans="1:8">
      <c r="A4191" s="4">
        <v>2</v>
      </c>
      <c r="B4191" s="7">
        <v>1</v>
      </c>
      <c r="C4191" s="7" t="str">
        <f t="shared" si="130"/>
        <v>高等学校</v>
      </c>
      <c r="D4191" s="7" t="s">
        <v>3514</v>
      </c>
      <c r="E4191" s="8" t="s">
        <v>3515</v>
      </c>
      <c r="F4191" s="4" t="str">
        <f>IFERROR(IF(VALUE(LEFT($E4191,5))&gt;50000,"",_xlfn.XLOOKUP(IF(VALUE(LEFT($E4191,2))&gt;9,VALUE(LEFT($E4191,2)),"0"&amp;VALUE(LEFT($E4191,2))),Sheet1!$E:$E,Sheet1!$F:$F)),"")</f>
        <v>兵庫県</v>
      </c>
      <c r="G4191" s="4" t="str">
        <f t="shared" si="131"/>
        <v>公立</v>
      </c>
      <c r="H4191" s="7" t="str">
        <f>IF($D4191="上記以外の高等学校等",_xlfn.XLOOKUP(IF(VALUE(LEFT($E4191,2))&gt;10,VALUE(LEFT($E4191,2)),"0"&amp;VALUE(LEFT($E4191,2))),Sheet1!$E:$E,Sheet1!$F:$F)&amp;"所在の"&amp;$D4191,IF(OR($B4191=1,$B4191=2),$D4191&amp;$C4191,IF($B4191=3,$D4191&amp;"学校",IF($B4191=6,_xlfn.TEXTBEFORE($D4191,"高専")&amp;$C4191,IF($B4191=8,$C4191&amp;"（"&amp;$D4191&amp;"）",IF($B4191=9,$D4191,""))))))</f>
        <v>但馬農業高等学校</v>
      </c>
    </row>
    <row r="4192" spans="1:8">
      <c r="A4192" s="4">
        <v>2</v>
      </c>
      <c r="B4192" s="7">
        <v>1</v>
      </c>
      <c r="C4192" s="7" t="str">
        <f t="shared" si="130"/>
        <v>高等学校</v>
      </c>
      <c r="D4192" s="7" t="s">
        <v>3512</v>
      </c>
      <c r="E4192" s="8" t="s">
        <v>3513</v>
      </c>
      <c r="F4192" s="4" t="str">
        <f>IFERROR(IF(VALUE(LEFT($E4192,5))&gt;50000,"",_xlfn.XLOOKUP(IF(VALUE(LEFT($E4192,2))&gt;9,VALUE(LEFT($E4192,2)),"0"&amp;VALUE(LEFT($E4192,2))),Sheet1!$E:$E,Sheet1!$F:$F)),"")</f>
        <v>兵庫県</v>
      </c>
      <c r="G4192" s="4" t="str">
        <f t="shared" si="131"/>
        <v>公立</v>
      </c>
      <c r="H4192" s="7" t="str">
        <f>IF($D4192="上記以外の高等学校等",_xlfn.XLOOKUP(IF(VALUE(LEFT($E4192,2))&gt;10,VALUE(LEFT($E4192,2)),"0"&amp;VALUE(LEFT($E4192,2))),Sheet1!$E:$E,Sheet1!$F:$F)&amp;"所在の"&amp;$D4192,IF(OR($B4192=1,$B4192=2),$D4192&amp;$C4192,IF($B4192=3,$D4192&amp;"学校",IF($B4192=6,_xlfn.TEXTBEFORE($D4192,"高専")&amp;$C4192,IF($B4192=8,$C4192&amp;"（"&amp;$D4192&amp;"）",IF($B4192=9,$D4192,""))))))</f>
        <v>洲本高等学校</v>
      </c>
    </row>
    <row r="4193" spans="1:8">
      <c r="A4193" s="4">
        <v>2</v>
      </c>
      <c r="B4193" s="7">
        <v>1</v>
      </c>
      <c r="C4193" s="7" t="str">
        <f t="shared" si="130"/>
        <v>高等学校</v>
      </c>
      <c r="D4193" s="7" t="s">
        <v>3510</v>
      </c>
      <c r="E4193" s="8" t="s">
        <v>3511</v>
      </c>
      <c r="F4193" s="4" t="str">
        <f>IFERROR(IF(VALUE(LEFT($E4193,5))&gt;50000,"",_xlfn.XLOOKUP(IF(VALUE(LEFT($E4193,2))&gt;9,VALUE(LEFT($E4193,2)),"0"&amp;VALUE(LEFT($E4193,2))),Sheet1!$E:$E,Sheet1!$F:$F)),"")</f>
        <v>兵庫県</v>
      </c>
      <c r="G4193" s="4" t="str">
        <f t="shared" si="131"/>
        <v>公立</v>
      </c>
      <c r="H4193" s="7" t="str">
        <f>IF($D4193="上記以外の高等学校等",_xlfn.XLOOKUP(IF(VALUE(LEFT($E4193,2))&gt;10,VALUE(LEFT($E4193,2)),"0"&amp;VALUE(LEFT($E4193,2))),Sheet1!$E:$E,Sheet1!$F:$F)&amp;"所在の"&amp;$D4193,IF(OR($B4193=1,$B4193=2),$D4193&amp;$C4193,IF($B4193=3,$D4193&amp;"学校",IF($B4193=6,_xlfn.TEXTBEFORE($D4193,"高専")&amp;$C4193,IF($B4193=8,$C4193&amp;"（"&amp;$D4193&amp;"）",IF($B4193=9,$D4193,""))))))</f>
        <v>津名高等学校</v>
      </c>
    </row>
    <row r="4194" spans="1:8">
      <c r="A4194" s="4">
        <v>2</v>
      </c>
      <c r="B4194" s="7">
        <v>1</v>
      </c>
      <c r="C4194" s="7" t="str">
        <f t="shared" si="130"/>
        <v>高等学校</v>
      </c>
      <c r="D4194" s="7" t="s">
        <v>3508</v>
      </c>
      <c r="E4194" s="8" t="s">
        <v>3509</v>
      </c>
      <c r="F4194" s="4" t="str">
        <f>IFERROR(IF(VALUE(LEFT($E4194,5))&gt;50000,"",_xlfn.XLOOKUP(IF(VALUE(LEFT($E4194,2))&gt;9,VALUE(LEFT($E4194,2)),"0"&amp;VALUE(LEFT($E4194,2))),Sheet1!$E:$E,Sheet1!$F:$F)),"")</f>
        <v>兵庫県</v>
      </c>
      <c r="G4194" s="4" t="str">
        <f t="shared" si="131"/>
        <v>公立</v>
      </c>
      <c r="H4194" s="7" t="str">
        <f>IF($D4194="上記以外の高等学校等",_xlfn.XLOOKUP(IF(VALUE(LEFT($E4194,2))&gt;10,VALUE(LEFT($E4194,2)),"0"&amp;VALUE(LEFT($E4194,2))),Sheet1!$E:$E,Sheet1!$F:$F)&amp;"所在の"&amp;$D4194,IF(OR($B4194=1,$B4194=2),$D4194&amp;$C4194,IF($B4194=3,$D4194&amp;"学校",IF($B4194=6,_xlfn.TEXTBEFORE($D4194,"高専")&amp;$C4194,IF($B4194=8,$C4194&amp;"（"&amp;$D4194&amp;"）",IF($B4194=9,$D4194,""))))))</f>
        <v>洲本実業高等学校</v>
      </c>
    </row>
    <row r="4195" spans="1:8">
      <c r="A4195" s="4">
        <v>2</v>
      </c>
      <c r="B4195" s="7">
        <v>1</v>
      </c>
      <c r="C4195" s="7" t="str">
        <f t="shared" si="130"/>
        <v>高等学校</v>
      </c>
      <c r="D4195" s="7" t="s">
        <v>3506</v>
      </c>
      <c r="E4195" s="8" t="s">
        <v>3507</v>
      </c>
      <c r="F4195" s="4" t="str">
        <f>IFERROR(IF(VALUE(LEFT($E4195,5))&gt;50000,"",_xlfn.XLOOKUP(IF(VALUE(LEFT($E4195,2))&gt;9,VALUE(LEFT($E4195,2)),"0"&amp;VALUE(LEFT($E4195,2))),Sheet1!$E:$E,Sheet1!$F:$F)),"")</f>
        <v>兵庫県</v>
      </c>
      <c r="G4195" s="4" t="str">
        <f t="shared" si="131"/>
        <v>公立</v>
      </c>
      <c r="H4195" s="7" t="str">
        <f>IF($D4195="上記以外の高等学校等",_xlfn.XLOOKUP(IF(VALUE(LEFT($E4195,2))&gt;10,VALUE(LEFT($E4195,2)),"0"&amp;VALUE(LEFT($E4195,2))),Sheet1!$E:$E,Sheet1!$F:$F)&amp;"所在の"&amp;$D4195,IF(OR($B4195=1,$B4195=2),$D4195&amp;$C4195,IF($B4195=3,$D4195&amp;"学校",IF($B4195=6,_xlfn.TEXTBEFORE($D4195,"高専")&amp;$C4195,IF($B4195=8,$C4195&amp;"（"&amp;$D4195&amp;"）",IF($B4195=9,$D4195,""))))))</f>
        <v>淡路高等学校</v>
      </c>
    </row>
    <row r="4196" spans="1:8">
      <c r="A4196" s="4">
        <v>2</v>
      </c>
      <c r="B4196" s="7">
        <v>1</v>
      </c>
      <c r="C4196" s="7" t="str">
        <f t="shared" si="130"/>
        <v>高等学校</v>
      </c>
      <c r="D4196" s="7" t="s">
        <v>3504</v>
      </c>
      <c r="E4196" s="8" t="s">
        <v>3505</v>
      </c>
      <c r="F4196" s="4" t="str">
        <f>IFERROR(IF(VALUE(LEFT($E4196,5))&gt;50000,"",_xlfn.XLOOKUP(IF(VALUE(LEFT($E4196,2))&gt;9,VALUE(LEFT($E4196,2)),"0"&amp;VALUE(LEFT($E4196,2))),Sheet1!$E:$E,Sheet1!$F:$F)),"")</f>
        <v>兵庫県</v>
      </c>
      <c r="G4196" s="4" t="str">
        <f t="shared" si="131"/>
        <v>公立</v>
      </c>
      <c r="H4196" s="7" t="str">
        <f>IF($D4196="上記以外の高等学校等",_xlfn.XLOOKUP(IF(VALUE(LEFT($E4196,2))&gt;10,VALUE(LEFT($E4196,2)),"0"&amp;VALUE(LEFT($E4196,2))),Sheet1!$E:$E,Sheet1!$F:$F)&amp;"所在の"&amp;$D4196,IF(OR($B4196=1,$B4196=2),$D4196&amp;$C4196,IF($B4196=3,$D4196&amp;"学校",IF($B4196=6,_xlfn.TEXTBEFORE($D4196,"高専")&amp;$C4196,IF($B4196=8,$C4196&amp;"（"&amp;$D4196&amp;"）",IF($B4196=9,$D4196,""))))))</f>
        <v>西宮今津高等学校</v>
      </c>
    </row>
    <row r="4197" spans="1:8">
      <c r="A4197" s="4">
        <v>2</v>
      </c>
      <c r="B4197" s="7">
        <v>1</v>
      </c>
      <c r="C4197" s="7" t="str">
        <f t="shared" si="130"/>
        <v>高等学校</v>
      </c>
      <c r="D4197" s="7" t="s">
        <v>3502</v>
      </c>
      <c r="E4197" s="8" t="s">
        <v>3503</v>
      </c>
      <c r="F4197" s="4" t="str">
        <f>IFERROR(IF(VALUE(LEFT($E4197,5))&gt;50000,"",_xlfn.XLOOKUP(IF(VALUE(LEFT($E4197,2))&gt;9,VALUE(LEFT($E4197,2)),"0"&amp;VALUE(LEFT($E4197,2))),Sheet1!$E:$E,Sheet1!$F:$F)),"")</f>
        <v>兵庫県</v>
      </c>
      <c r="G4197" s="4" t="str">
        <f t="shared" si="131"/>
        <v>公立</v>
      </c>
      <c r="H4197" s="7" t="str">
        <f>IF($D4197="上記以外の高等学校等",_xlfn.XLOOKUP(IF(VALUE(LEFT($E4197,2))&gt;10,VALUE(LEFT($E4197,2)),"0"&amp;VALUE(LEFT($E4197,2))),Sheet1!$E:$E,Sheet1!$F:$F)&amp;"所在の"&amp;$D4197,IF(OR($B4197=1,$B4197=2),$D4197&amp;$C4197,IF($B4197=3,$D4197&amp;"学校",IF($B4197=6,_xlfn.TEXTBEFORE($D4197,"高専")&amp;$C4197,IF($B4197=8,$C4197&amp;"（"&amp;$D4197&amp;"）",IF($B4197=9,$D4197,""))))))</f>
        <v>宝塚西高等学校</v>
      </c>
    </row>
    <row r="4198" spans="1:8">
      <c r="A4198" s="4">
        <v>2</v>
      </c>
      <c r="B4198" s="7">
        <v>1</v>
      </c>
      <c r="C4198" s="7" t="str">
        <f t="shared" si="130"/>
        <v>高等学校</v>
      </c>
      <c r="D4198" s="7" t="s">
        <v>3500</v>
      </c>
      <c r="E4198" s="8" t="s">
        <v>3501</v>
      </c>
      <c r="F4198" s="4" t="str">
        <f>IFERROR(IF(VALUE(LEFT($E4198,5))&gt;50000,"",_xlfn.XLOOKUP(IF(VALUE(LEFT($E4198,2))&gt;9,VALUE(LEFT($E4198,2)),"0"&amp;VALUE(LEFT($E4198,2))),Sheet1!$E:$E,Sheet1!$F:$F)),"")</f>
        <v>兵庫県</v>
      </c>
      <c r="G4198" s="4" t="str">
        <f t="shared" si="131"/>
        <v>公立</v>
      </c>
      <c r="H4198" s="7" t="str">
        <f>IF($D4198="上記以外の高等学校等",_xlfn.XLOOKUP(IF(VALUE(LEFT($E4198,2))&gt;10,VALUE(LEFT($E4198,2)),"0"&amp;VALUE(LEFT($E4198,2))),Sheet1!$E:$E,Sheet1!$F:$F)&amp;"所在の"&amp;$D4198,IF(OR($B4198=1,$B4198=2),$D4198&amp;$C4198,IF($B4198=3,$D4198&amp;"学校",IF($B4198=6,_xlfn.TEXTBEFORE($D4198,"高専")&amp;$C4198,IF($B4198=8,$C4198&amp;"（"&amp;$D4198&amp;"）",IF($B4198=9,$D4198,""))))))</f>
        <v>相生高等学校</v>
      </c>
    </row>
    <row r="4199" spans="1:8">
      <c r="A4199" s="4">
        <v>2</v>
      </c>
      <c r="B4199" s="7">
        <v>1</v>
      </c>
      <c r="C4199" s="7" t="str">
        <f t="shared" si="130"/>
        <v>高等学校</v>
      </c>
      <c r="D4199" s="7" t="s">
        <v>3498</v>
      </c>
      <c r="E4199" s="8" t="s">
        <v>3499</v>
      </c>
      <c r="F4199" s="4" t="str">
        <f>IFERROR(IF(VALUE(LEFT($E4199,5))&gt;50000,"",_xlfn.XLOOKUP(IF(VALUE(LEFT($E4199,2))&gt;9,VALUE(LEFT($E4199,2)),"0"&amp;VALUE(LEFT($E4199,2))),Sheet1!$E:$E,Sheet1!$F:$F)),"")</f>
        <v>兵庫県</v>
      </c>
      <c r="G4199" s="4" t="str">
        <f t="shared" si="131"/>
        <v>公立</v>
      </c>
      <c r="H4199" s="7" t="str">
        <f>IF($D4199="上記以外の高等学校等",_xlfn.XLOOKUP(IF(VALUE(LEFT($E4199,2))&gt;10,VALUE(LEFT($E4199,2)),"0"&amp;VALUE(LEFT($E4199,2))),Sheet1!$E:$E,Sheet1!$F:$F)&amp;"所在の"&amp;$D4199,IF(OR($B4199=1,$B4199=2),$D4199&amp;$C4199,IF($B4199=3,$D4199&amp;"学校",IF($B4199=6,_xlfn.TEXTBEFORE($D4199,"高専")&amp;$C4199,IF($B4199=8,$C4199&amp;"（"&amp;$D4199&amp;"）",IF($B4199=9,$D4199,""))))))</f>
        <v>神崎高等学校</v>
      </c>
    </row>
    <row r="4200" spans="1:8">
      <c r="A4200" s="4">
        <v>2</v>
      </c>
      <c r="B4200" s="7">
        <v>1</v>
      </c>
      <c r="C4200" s="7" t="str">
        <f t="shared" si="130"/>
        <v>高等学校</v>
      </c>
      <c r="D4200" s="7" t="s">
        <v>3496</v>
      </c>
      <c r="E4200" s="8" t="s">
        <v>3497</v>
      </c>
      <c r="F4200" s="4" t="str">
        <f>IFERROR(IF(VALUE(LEFT($E4200,5))&gt;50000,"",_xlfn.XLOOKUP(IF(VALUE(LEFT($E4200,2))&gt;9,VALUE(LEFT($E4200,2)),"0"&amp;VALUE(LEFT($E4200,2))),Sheet1!$E:$E,Sheet1!$F:$F)),"")</f>
        <v>兵庫県</v>
      </c>
      <c r="G4200" s="4" t="str">
        <f t="shared" si="131"/>
        <v>公立</v>
      </c>
      <c r="H4200" s="7" t="str">
        <f>IF($D4200="上記以外の高等学校等",_xlfn.XLOOKUP(IF(VALUE(LEFT($E4200,2))&gt;10,VALUE(LEFT($E4200,2)),"0"&amp;VALUE(LEFT($E4200,2))),Sheet1!$E:$E,Sheet1!$F:$F)&amp;"所在の"&amp;$D4200,IF(OR($B4200=1,$B4200=2),$D4200&amp;$C4200,IF($B4200=3,$D4200&amp;"学校",IF($B4200=6,_xlfn.TEXTBEFORE($D4200,"高専")&amp;$C4200,IF($B4200=8,$C4200&amp;"（"&amp;$D4200&amp;"）",IF($B4200=9,$D4200,""))))))</f>
        <v>東播磨高等学校</v>
      </c>
    </row>
    <row r="4201" spans="1:8">
      <c r="A4201" s="4">
        <v>3</v>
      </c>
      <c r="B4201" s="7">
        <v>1</v>
      </c>
      <c r="C4201" s="7" t="str">
        <f t="shared" si="130"/>
        <v>高等学校</v>
      </c>
      <c r="D4201" s="7" t="s">
        <v>3494</v>
      </c>
      <c r="E4201" s="8" t="s">
        <v>3495</v>
      </c>
      <c r="F4201" s="4" t="str">
        <f>IFERROR(IF(VALUE(LEFT($E4201,5))&gt;50000,"",_xlfn.XLOOKUP(IF(VALUE(LEFT($E4201,2))&gt;9,VALUE(LEFT($E4201,2)),"0"&amp;VALUE(LEFT($E4201,2))),Sheet1!$E:$E,Sheet1!$F:$F)),"")</f>
        <v>兵庫県</v>
      </c>
      <c r="G4201" s="4" t="str">
        <f t="shared" si="131"/>
        <v>公立</v>
      </c>
      <c r="H4201" s="7" t="str">
        <f>IF($D4201="上記以外の高等学校等",_xlfn.XLOOKUP(IF(VALUE(LEFT($E4201,2))&gt;10,VALUE(LEFT($E4201,2)),"0"&amp;VALUE(LEFT($E4201,2))),Sheet1!$E:$E,Sheet1!$F:$F)&amp;"所在の"&amp;$D4201,IF(OR($B4201=1,$B4201=2),$D4201&amp;$C4201,IF($B4201=3,$D4201&amp;"学校",IF($B4201=6,_xlfn.TEXTBEFORE($D4201,"高専")&amp;$C4201,IF($B4201=8,$C4201&amp;"（"&amp;$D4201&amp;"）",IF($B4201=9,$D4201,""))))))</f>
        <v>葺合高等学校</v>
      </c>
    </row>
    <row r="4202" spans="1:8">
      <c r="A4202" s="4">
        <v>3</v>
      </c>
      <c r="B4202" s="7">
        <v>1</v>
      </c>
      <c r="C4202" s="7" t="str">
        <f t="shared" si="130"/>
        <v>高等学校</v>
      </c>
      <c r="D4202" s="7" t="s">
        <v>3492</v>
      </c>
      <c r="E4202" s="8" t="s">
        <v>3493</v>
      </c>
      <c r="F4202" s="4" t="str">
        <f>IFERROR(IF(VALUE(LEFT($E4202,5))&gt;50000,"",_xlfn.XLOOKUP(IF(VALUE(LEFT($E4202,2))&gt;9,VALUE(LEFT($E4202,2)),"0"&amp;VALUE(LEFT($E4202,2))),Sheet1!$E:$E,Sheet1!$F:$F)),"")</f>
        <v>兵庫県</v>
      </c>
      <c r="G4202" s="4" t="str">
        <f t="shared" si="131"/>
        <v>公立</v>
      </c>
      <c r="H4202" s="7" t="str">
        <f>IF($D4202="上記以外の高等学校等",_xlfn.XLOOKUP(IF(VALUE(LEFT($E4202,2))&gt;10,VALUE(LEFT($E4202,2)),"0"&amp;VALUE(LEFT($E4202,2))),Sheet1!$E:$E,Sheet1!$F:$F)&amp;"所在の"&amp;$D4202,IF(OR($B4202=1,$B4202=2),$D4202&amp;$C4202,IF($B4202=3,$D4202&amp;"学校",IF($B4202=6,_xlfn.TEXTBEFORE($D4202,"高専")&amp;$C4202,IF($B4202=8,$C4202&amp;"（"&amp;$D4202&amp;"）",IF($B4202=9,$D4202,""))))))</f>
        <v>摩耶兵庫高等学校</v>
      </c>
    </row>
    <row r="4203" spans="1:8">
      <c r="A4203" s="4">
        <v>3</v>
      </c>
      <c r="B4203" s="7">
        <v>1</v>
      </c>
      <c r="C4203" s="7" t="str">
        <f t="shared" si="130"/>
        <v>高等学校</v>
      </c>
      <c r="D4203" s="7" t="s">
        <v>3490</v>
      </c>
      <c r="E4203" s="8" t="s">
        <v>3491</v>
      </c>
      <c r="F4203" s="4" t="str">
        <f>IFERROR(IF(VALUE(LEFT($E4203,5))&gt;50000,"",_xlfn.XLOOKUP(IF(VALUE(LEFT($E4203,2))&gt;9,VALUE(LEFT($E4203,2)),"0"&amp;VALUE(LEFT($E4203,2))),Sheet1!$E:$E,Sheet1!$F:$F)),"")</f>
        <v>兵庫県</v>
      </c>
      <c r="G4203" s="4" t="str">
        <f t="shared" si="131"/>
        <v>公立</v>
      </c>
      <c r="H4203" s="7" t="str">
        <f>IF($D4203="上記以外の高等学校等",_xlfn.XLOOKUP(IF(VALUE(LEFT($E4203,2))&gt;10,VALUE(LEFT($E4203,2)),"0"&amp;VALUE(LEFT($E4203,2))),Sheet1!$E:$E,Sheet1!$F:$F)&amp;"所在の"&amp;$D4203,IF(OR($B4203=1,$B4203=2),$D4203&amp;$C4203,IF($B4203=3,$D4203&amp;"学校",IF($B4203=6,_xlfn.TEXTBEFORE($D4203,"高専")&amp;$C4203,IF($B4203=8,$C4203&amp;"（"&amp;$D4203&amp;"）",IF($B4203=9,$D4203,""))))))</f>
        <v>楠高等学校</v>
      </c>
    </row>
    <row r="4204" spans="1:8">
      <c r="A4204" s="4">
        <v>3</v>
      </c>
      <c r="B4204" s="7">
        <v>1</v>
      </c>
      <c r="C4204" s="7" t="str">
        <f t="shared" si="130"/>
        <v>高等学校</v>
      </c>
      <c r="D4204" s="7" t="s">
        <v>3488</v>
      </c>
      <c r="E4204" s="8" t="s">
        <v>3489</v>
      </c>
      <c r="F4204" s="4" t="str">
        <f>IFERROR(IF(VALUE(LEFT($E4204,5))&gt;50000,"",_xlfn.XLOOKUP(IF(VALUE(LEFT($E4204,2))&gt;9,VALUE(LEFT($E4204,2)),"0"&amp;VALUE(LEFT($E4204,2))),Sheet1!$E:$E,Sheet1!$F:$F)),"")</f>
        <v>兵庫県</v>
      </c>
      <c r="G4204" s="4" t="str">
        <f t="shared" si="131"/>
        <v>公立</v>
      </c>
      <c r="H4204" s="7" t="str">
        <f>IF($D4204="上記以外の高等学校等",_xlfn.XLOOKUP(IF(VALUE(LEFT($E4204,2))&gt;10,VALUE(LEFT($E4204,2)),"0"&amp;VALUE(LEFT($E4204,2))),Sheet1!$E:$E,Sheet1!$F:$F)&amp;"所在の"&amp;$D4204,IF(OR($B4204=1,$B4204=2),$D4204&amp;$C4204,IF($B4204=3,$D4204&amp;"学校",IF($B4204=6,_xlfn.TEXTBEFORE($D4204,"高専")&amp;$C4204,IF($B4204=8,$C4204&amp;"（"&amp;$D4204&amp;"）",IF($B4204=9,$D4204,""))))))</f>
        <v>西宮（市立）高等学校</v>
      </c>
    </row>
    <row r="4205" spans="1:8">
      <c r="A4205" s="4">
        <v>3</v>
      </c>
      <c r="B4205" s="7">
        <v>1</v>
      </c>
      <c r="C4205" s="7" t="str">
        <f t="shared" si="130"/>
        <v>高等学校</v>
      </c>
      <c r="D4205" s="7" t="s">
        <v>3486</v>
      </c>
      <c r="E4205" s="8" t="s">
        <v>3487</v>
      </c>
      <c r="F4205" s="4" t="str">
        <f>IFERROR(IF(VALUE(LEFT($E4205,5))&gt;50000,"",_xlfn.XLOOKUP(IF(VALUE(LEFT($E4205,2))&gt;9,VALUE(LEFT($E4205,2)),"0"&amp;VALUE(LEFT($E4205,2))),Sheet1!$E:$E,Sheet1!$F:$F)),"")</f>
        <v>兵庫県</v>
      </c>
      <c r="G4205" s="4" t="str">
        <f t="shared" si="131"/>
        <v>公立</v>
      </c>
      <c r="H4205" s="7" t="str">
        <f>IF($D4205="上記以外の高等学校等",_xlfn.XLOOKUP(IF(VALUE(LEFT($E4205,2))&gt;10,VALUE(LEFT($E4205,2)),"0"&amp;VALUE(LEFT($E4205,2))),Sheet1!$E:$E,Sheet1!$F:$F)&amp;"所在の"&amp;$D4205,IF(OR($B4205=1,$B4205=2),$D4205&amp;$C4205,IF($B4205=3,$D4205&amp;"学校",IF($B4205=6,_xlfn.TEXTBEFORE($D4205,"高専")&amp;$C4205,IF($B4205=8,$C4205&amp;"（"&amp;$D4205&amp;"）",IF($B4205=9,$D4205,""))))))</f>
        <v>西宮東高等学校</v>
      </c>
    </row>
    <row r="4206" spans="1:8">
      <c r="A4206" s="4">
        <v>3</v>
      </c>
      <c r="B4206" s="7">
        <v>1</v>
      </c>
      <c r="C4206" s="7" t="str">
        <f t="shared" si="130"/>
        <v>高等学校</v>
      </c>
      <c r="D4206" s="7" t="s">
        <v>3484</v>
      </c>
      <c r="E4206" s="8" t="s">
        <v>3485</v>
      </c>
      <c r="F4206" s="4" t="str">
        <f>IFERROR(IF(VALUE(LEFT($E4206,5))&gt;50000,"",_xlfn.XLOOKUP(IF(VALUE(LEFT($E4206,2))&gt;9,VALUE(LEFT($E4206,2)),"0"&amp;VALUE(LEFT($E4206,2))),Sheet1!$E:$E,Sheet1!$F:$F)),"")</f>
        <v>兵庫県</v>
      </c>
      <c r="G4206" s="4" t="str">
        <f t="shared" si="131"/>
        <v>公立</v>
      </c>
      <c r="H4206" s="7" t="str">
        <f>IF($D4206="上記以外の高等学校等",_xlfn.XLOOKUP(IF(VALUE(LEFT($E4206,2))&gt;10,VALUE(LEFT($E4206,2)),"0"&amp;VALUE(LEFT($E4206,2))),Sheet1!$E:$E,Sheet1!$F:$F)&amp;"所在の"&amp;$D4206,IF(OR($B4206=1,$B4206=2),$D4206&amp;$C4206,IF($B4206=3,$D4206&amp;"学校",IF($B4206=6,_xlfn.TEXTBEFORE($D4206,"高専")&amp;$C4206,IF($B4206=8,$C4206&amp;"（"&amp;$D4206&amp;"）",IF($B4206=9,$D4206,""))))))</f>
        <v>尼崎（市立）高等学校</v>
      </c>
    </row>
    <row r="4207" spans="1:8">
      <c r="A4207" s="4">
        <v>3</v>
      </c>
      <c r="B4207" s="7">
        <v>1</v>
      </c>
      <c r="C4207" s="7" t="str">
        <f t="shared" si="130"/>
        <v>高等学校</v>
      </c>
      <c r="D4207" s="7" t="s">
        <v>3482</v>
      </c>
      <c r="E4207" s="8" t="s">
        <v>3483</v>
      </c>
      <c r="F4207" s="4" t="str">
        <f>IFERROR(IF(VALUE(LEFT($E4207,5))&gt;50000,"",_xlfn.XLOOKUP(IF(VALUE(LEFT($E4207,2))&gt;9,VALUE(LEFT($E4207,2)),"0"&amp;VALUE(LEFT($E4207,2))),Sheet1!$E:$E,Sheet1!$F:$F)),"")</f>
        <v>兵庫県</v>
      </c>
      <c r="G4207" s="4" t="str">
        <f t="shared" si="131"/>
        <v>公立</v>
      </c>
      <c r="H4207" s="7" t="str">
        <f>IF($D4207="上記以外の高等学校等",_xlfn.XLOOKUP(IF(VALUE(LEFT($E4207,2))&gt;10,VALUE(LEFT($E4207,2)),"0"&amp;VALUE(LEFT($E4207,2))),Sheet1!$E:$E,Sheet1!$F:$F)&amp;"所在の"&amp;$D4207,IF(OR($B4207=1,$B4207=2),$D4207&amp;$C4207,IF($B4207=3,$D4207&amp;"学校",IF($B4207=6,_xlfn.TEXTBEFORE($D4207,"高専")&amp;$C4207,IF($B4207=8,$C4207&amp;"（"&amp;$D4207&amp;"）",IF($B4207=9,$D4207,""))))))</f>
        <v>伊丹（市立）高等学校</v>
      </c>
    </row>
    <row r="4208" spans="1:8">
      <c r="A4208" s="4">
        <v>3</v>
      </c>
      <c r="B4208" s="7">
        <v>1</v>
      </c>
      <c r="C4208" s="7" t="str">
        <f t="shared" si="130"/>
        <v>高等学校</v>
      </c>
      <c r="D4208" s="7" t="s">
        <v>3480</v>
      </c>
      <c r="E4208" s="8" t="s">
        <v>3481</v>
      </c>
      <c r="F4208" s="4" t="str">
        <f>IFERROR(IF(VALUE(LEFT($E4208,5))&gt;50000,"",_xlfn.XLOOKUP(IF(VALUE(LEFT($E4208,2))&gt;9,VALUE(LEFT($E4208,2)),"0"&amp;VALUE(LEFT($E4208,2))),Sheet1!$E:$E,Sheet1!$F:$F)),"")</f>
        <v>兵庫県</v>
      </c>
      <c r="G4208" s="4" t="str">
        <f t="shared" si="131"/>
        <v>公立</v>
      </c>
      <c r="H4208" s="7" t="str">
        <f>IF($D4208="上記以外の高等学校等",_xlfn.XLOOKUP(IF(VALUE(LEFT($E4208,2))&gt;10,VALUE(LEFT($E4208,2)),"0"&amp;VALUE(LEFT($E4208,2))),Sheet1!$E:$E,Sheet1!$F:$F)&amp;"所在の"&amp;$D4208,IF(OR($B4208=1,$B4208=2),$D4208&amp;$C4208,IF($B4208=3,$D4208&amp;"学校",IF($B4208=6,_xlfn.TEXTBEFORE($D4208,"高専")&amp;$C4208,IF($B4208=8,$C4208&amp;"（"&amp;$D4208&amp;"）",IF($B4208=9,$D4208,""))))))</f>
        <v>明石商業高等学校</v>
      </c>
    </row>
    <row r="4209" spans="1:8">
      <c r="A4209" s="4">
        <v>3</v>
      </c>
      <c r="B4209" s="7">
        <v>1</v>
      </c>
      <c r="C4209" s="7" t="str">
        <f t="shared" si="130"/>
        <v>高等学校</v>
      </c>
      <c r="D4209" s="7" t="s">
        <v>3478</v>
      </c>
      <c r="E4209" s="8" t="s">
        <v>3479</v>
      </c>
      <c r="F4209" s="4" t="str">
        <f>IFERROR(IF(VALUE(LEFT($E4209,5))&gt;50000,"",_xlfn.XLOOKUP(IF(VALUE(LEFT($E4209,2))&gt;9,VALUE(LEFT($E4209,2)),"0"&amp;VALUE(LEFT($E4209,2))),Sheet1!$E:$E,Sheet1!$F:$F)),"")</f>
        <v>兵庫県</v>
      </c>
      <c r="G4209" s="4" t="str">
        <f t="shared" si="131"/>
        <v>公立</v>
      </c>
      <c r="H4209" s="7" t="str">
        <f>IF($D4209="上記以外の高等学校等",_xlfn.XLOOKUP(IF(VALUE(LEFT($E4209,2))&gt;10,VALUE(LEFT($E4209,2)),"0"&amp;VALUE(LEFT($E4209,2))),Sheet1!$E:$E,Sheet1!$F:$F)&amp;"所在の"&amp;$D4209,IF(OR($B4209=1,$B4209=2),$D4209&amp;$C4209,IF($B4209=3,$D4209&amp;"学校",IF($B4209=6,_xlfn.TEXTBEFORE($D4209,"高専")&amp;$C4209,IF($B4209=8,$C4209&amp;"（"&amp;$D4209&amp;"）",IF($B4209=9,$D4209,""))))))</f>
        <v>姫路高等学校</v>
      </c>
    </row>
    <row r="4210" spans="1:8">
      <c r="A4210" s="4">
        <v>3</v>
      </c>
      <c r="B4210" s="7">
        <v>1</v>
      </c>
      <c r="C4210" s="7" t="str">
        <f t="shared" si="130"/>
        <v>高等学校</v>
      </c>
      <c r="D4210" s="7" t="s">
        <v>3476</v>
      </c>
      <c r="E4210" s="8" t="s">
        <v>3477</v>
      </c>
      <c r="F4210" s="4" t="str">
        <f>IFERROR(IF(VALUE(LEFT($E4210,5))&gt;50000,"",_xlfn.XLOOKUP(IF(VALUE(LEFT($E4210,2))&gt;9,VALUE(LEFT($E4210,2)),"0"&amp;VALUE(LEFT($E4210,2))),Sheet1!$E:$E,Sheet1!$F:$F)),"")</f>
        <v>兵庫県</v>
      </c>
      <c r="G4210" s="4" t="str">
        <f t="shared" si="131"/>
        <v>公立</v>
      </c>
      <c r="H4210" s="7" t="str">
        <f>IF($D4210="上記以外の高等学校等",_xlfn.XLOOKUP(IF(VALUE(LEFT($E4210,2))&gt;10,VALUE(LEFT($E4210,2)),"0"&amp;VALUE(LEFT($E4210,2))),Sheet1!$E:$E,Sheet1!$F:$F)&amp;"所在の"&amp;$D4210,IF(OR($B4210=1,$B4210=2),$D4210&amp;$C4210,IF($B4210=3,$D4210&amp;"学校",IF($B4210=6,_xlfn.TEXTBEFORE($D4210,"高専")&amp;$C4210,IF($B4210=8,$C4210&amp;"（"&amp;$D4210&amp;"）",IF($B4210=9,$D4210,""))))))</f>
        <v>琴丘高等学校</v>
      </c>
    </row>
    <row r="4211" spans="1:8">
      <c r="A4211" s="4">
        <v>3</v>
      </c>
      <c r="B4211" s="7">
        <v>1</v>
      </c>
      <c r="C4211" s="7" t="str">
        <f t="shared" si="130"/>
        <v>高等学校</v>
      </c>
      <c r="D4211" s="7" t="s">
        <v>3474</v>
      </c>
      <c r="E4211" s="8" t="s">
        <v>3475</v>
      </c>
      <c r="F4211" s="4" t="str">
        <f>IFERROR(IF(VALUE(LEFT($E4211,5))&gt;50000,"",_xlfn.XLOOKUP(IF(VALUE(LEFT($E4211,2))&gt;9,VALUE(LEFT($E4211,2)),"0"&amp;VALUE(LEFT($E4211,2))),Sheet1!$E:$E,Sheet1!$F:$F)),"")</f>
        <v>兵庫県</v>
      </c>
      <c r="G4211" s="4" t="str">
        <f t="shared" si="131"/>
        <v>公立</v>
      </c>
      <c r="H4211" s="7" t="str">
        <f>IF($D4211="上記以外の高等学校等",_xlfn.XLOOKUP(IF(VALUE(LEFT($E4211,2))&gt;10,VALUE(LEFT($E4211,2)),"0"&amp;VALUE(LEFT($E4211,2))),Sheet1!$E:$E,Sheet1!$F:$F)&amp;"所在の"&amp;$D4211,IF(OR($B4211=1,$B4211=2),$D4211&amp;$C4211,IF($B4211=3,$D4211&amp;"学校",IF($B4211=6,_xlfn.TEXTBEFORE($D4211,"高専")&amp;$C4211,IF($B4211=8,$C4211&amp;"（"&amp;$D4211&amp;"）",IF($B4211=9,$D4211,""))))))</f>
        <v>飾磨高等学校</v>
      </c>
    </row>
    <row r="4212" spans="1:8">
      <c r="A4212" s="4">
        <v>2</v>
      </c>
      <c r="B4212" s="7">
        <v>1</v>
      </c>
      <c r="C4212" s="7" t="str">
        <f t="shared" si="130"/>
        <v>高等学校</v>
      </c>
      <c r="D4212" s="7" t="s">
        <v>3472</v>
      </c>
      <c r="E4212" s="8" t="s">
        <v>3473</v>
      </c>
      <c r="F4212" s="4" t="str">
        <f>IFERROR(IF(VALUE(LEFT($E4212,5))&gt;50000,"",_xlfn.XLOOKUP(IF(VALUE(LEFT($E4212,2))&gt;9,VALUE(LEFT($E4212,2)),"0"&amp;VALUE(LEFT($E4212,2))),Sheet1!$E:$E,Sheet1!$F:$F)),"")</f>
        <v>兵庫県</v>
      </c>
      <c r="G4212" s="4" t="str">
        <f t="shared" si="131"/>
        <v>公立</v>
      </c>
      <c r="H4212" s="7" t="str">
        <f>IF($D4212="上記以外の高等学校等",_xlfn.XLOOKUP(IF(VALUE(LEFT($E4212,2))&gt;10,VALUE(LEFT($E4212,2)),"0"&amp;VALUE(LEFT($E4212,2))),Sheet1!$E:$E,Sheet1!$F:$F)&amp;"所在の"&amp;$D4212,IF(OR($B4212=1,$B4212=2),$D4212&amp;$C4212,IF($B4212=3,$D4212&amp;"学校",IF($B4212=6,_xlfn.TEXTBEFORE($D4212,"高専")&amp;$C4212,IF($B4212=8,$C4212&amp;"（"&amp;$D4212&amp;"）",IF($B4212=9,$D4212,""))))))</f>
        <v>尼崎稲園高等学校</v>
      </c>
    </row>
    <row r="4213" spans="1:8">
      <c r="A4213" s="4">
        <v>2</v>
      </c>
      <c r="B4213" s="7">
        <v>1</v>
      </c>
      <c r="C4213" s="7" t="str">
        <f t="shared" si="130"/>
        <v>高等学校</v>
      </c>
      <c r="D4213" s="7" t="s">
        <v>3470</v>
      </c>
      <c r="E4213" s="8" t="s">
        <v>3471</v>
      </c>
      <c r="F4213" s="4" t="str">
        <f>IFERROR(IF(VALUE(LEFT($E4213,5))&gt;50000,"",_xlfn.XLOOKUP(IF(VALUE(LEFT($E4213,2))&gt;9,VALUE(LEFT($E4213,2)),"0"&amp;VALUE(LEFT($E4213,2))),Sheet1!$E:$E,Sheet1!$F:$F)),"")</f>
        <v>兵庫県</v>
      </c>
      <c r="G4213" s="4" t="str">
        <f t="shared" si="131"/>
        <v>公立</v>
      </c>
      <c r="H4213" s="7" t="str">
        <f>IF($D4213="上記以外の高等学校等",_xlfn.XLOOKUP(IF(VALUE(LEFT($E4213,2))&gt;10,VALUE(LEFT($E4213,2)),"0"&amp;VALUE(LEFT($E4213,2))),Sheet1!$E:$E,Sheet1!$F:$F)&amp;"所在の"&amp;$D4213,IF(OR($B4213=1,$B4213=2),$D4213&amp;$C4213,IF($B4213=3,$D4213&amp;"学校",IF($B4213=6,_xlfn.TEXTBEFORE($D4213,"高専")&amp;$C4213,IF($B4213=8,$C4213&amp;"（"&amp;$D4213&amp;"）",IF($B4213=9,$D4213,""))))))</f>
        <v>須磨東高等学校</v>
      </c>
    </row>
    <row r="4214" spans="1:8">
      <c r="A4214" s="4">
        <v>2</v>
      </c>
      <c r="B4214" s="7">
        <v>1</v>
      </c>
      <c r="C4214" s="7" t="str">
        <f t="shared" si="130"/>
        <v>高等学校</v>
      </c>
      <c r="D4214" s="7" t="s">
        <v>3468</v>
      </c>
      <c r="E4214" s="8" t="s">
        <v>3469</v>
      </c>
      <c r="F4214" s="4" t="str">
        <f>IFERROR(IF(VALUE(LEFT($E4214,5))&gt;50000,"",_xlfn.XLOOKUP(IF(VALUE(LEFT($E4214,2))&gt;9,VALUE(LEFT($E4214,2)),"0"&amp;VALUE(LEFT($E4214,2))),Sheet1!$E:$E,Sheet1!$F:$F)),"")</f>
        <v>兵庫県</v>
      </c>
      <c r="G4214" s="4" t="str">
        <f t="shared" si="131"/>
        <v>公立</v>
      </c>
      <c r="H4214" s="7" t="str">
        <f>IF($D4214="上記以外の高等学校等",_xlfn.XLOOKUP(IF(VALUE(LEFT($E4214,2))&gt;10,VALUE(LEFT($E4214,2)),"0"&amp;VALUE(LEFT($E4214,2))),Sheet1!$E:$E,Sheet1!$F:$F)&amp;"所在の"&amp;$D4214,IF(OR($B4214=1,$B4214=2),$D4214&amp;$C4214,IF($B4214=3,$D4214&amp;"学校",IF($B4214=6,_xlfn.TEXTBEFORE($D4214,"高専")&amp;$C4214,IF($B4214=8,$C4214&amp;"（"&amp;$D4214&amp;"）",IF($B4214=9,$D4214,""))))))</f>
        <v>加古川北高等学校</v>
      </c>
    </row>
    <row r="4215" spans="1:8">
      <c r="A4215" s="4">
        <v>2</v>
      </c>
      <c r="B4215" s="7">
        <v>1</v>
      </c>
      <c r="C4215" s="7" t="str">
        <f t="shared" si="130"/>
        <v>高等学校</v>
      </c>
      <c r="D4215" s="7" t="s">
        <v>3466</v>
      </c>
      <c r="E4215" s="8" t="s">
        <v>3467</v>
      </c>
      <c r="F4215" s="4" t="str">
        <f>IFERROR(IF(VALUE(LEFT($E4215,5))&gt;50000,"",_xlfn.XLOOKUP(IF(VALUE(LEFT($E4215,2))&gt;9,VALUE(LEFT($E4215,2)),"0"&amp;VALUE(LEFT($E4215,2))),Sheet1!$E:$E,Sheet1!$F:$F)),"")</f>
        <v>兵庫県</v>
      </c>
      <c r="G4215" s="4" t="str">
        <f t="shared" si="131"/>
        <v>公立</v>
      </c>
      <c r="H4215" s="7" t="str">
        <f>IF($D4215="上記以外の高等学校等",_xlfn.XLOOKUP(IF(VALUE(LEFT($E4215,2))&gt;10,VALUE(LEFT($E4215,2)),"0"&amp;VALUE(LEFT($E4215,2))),Sheet1!$E:$E,Sheet1!$F:$F)&amp;"所在の"&amp;$D4215,IF(OR($B4215=1,$B4215=2),$D4215&amp;$C4215,IF($B4215=3,$D4215&amp;"学校",IF($B4215=6,_xlfn.TEXTBEFORE($D4215,"高専")&amp;$C4215,IF($B4215=8,$C4215&amp;"（"&amp;$D4215&amp;"）",IF($B4215=9,$D4215,""))))))</f>
        <v>伊丹西高等学校</v>
      </c>
    </row>
    <row r="4216" spans="1:8">
      <c r="A4216" s="4">
        <v>2</v>
      </c>
      <c r="B4216" s="7">
        <v>1</v>
      </c>
      <c r="C4216" s="7" t="str">
        <f t="shared" si="130"/>
        <v>高等学校</v>
      </c>
      <c r="D4216" s="7" t="s">
        <v>3464</v>
      </c>
      <c r="E4216" s="8" t="s">
        <v>3465</v>
      </c>
      <c r="F4216" s="4" t="str">
        <f>IFERROR(IF(VALUE(LEFT($E4216,5))&gt;50000,"",_xlfn.XLOOKUP(IF(VALUE(LEFT($E4216,2))&gt;9,VALUE(LEFT($E4216,2)),"0"&amp;VALUE(LEFT($E4216,2))),Sheet1!$E:$E,Sheet1!$F:$F)),"")</f>
        <v>兵庫県</v>
      </c>
      <c r="G4216" s="4" t="str">
        <f t="shared" si="131"/>
        <v>公立</v>
      </c>
      <c r="H4216" s="7" t="str">
        <f>IF($D4216="上記以外の高等学校等",_xlfn.XLOOKUP(IF(VALUE(LEFT($E4216,2))&gt;10,VALUE(LEFT($E4216,2)),"0"&amp;VALUE(LEFT($E4216,2))),Sheet1!$E:$E,Sheet1!$F:$F)&amp;"所在の"&amp;$D4216,IF(OR($B4216=1,$B4216=2),$D4216&amp;$C4216,IF($B4216=3,$D4216&amp;"学校",IF($B4216=6,_xlfn.TEXTBEFORE($D4216,"高専")&amp;$C4216,IF($B4216=8,$C4216&amp;"（"&amp;$D4216&amp;"）",IF($B4216=9,$D4216,""))))))</f>
        <v>網干高等学校</v>
      </c>
    </row>
    <row r="4217" spans="1:8">
      <c r="A4217" s="4">
        <v>2</v>
      </c>
      <c r="B4217" s="7">
        <v>1</v>
      </c>
      <c r="C4217" s="7" t="str">
        <f t="shared" si="130"/>
        <v>高等学校</v>
      </c>
      <c r="D4217" s="7" t="s">
        <v>3462</v>
      </c>
      <c r="E4217" s="8" t="s">
        <v>3463</v>
      </c>
      <c r="F4217" s="4" t="str">
        <f>IFERROR(IF(VALUE(LEFT($E4217,5))&gt;50000,"",_xlfn.XLOOKUP(IF(VALUE(LEFT($E4217,2))&gt;9,VALUE(LEFT($E4217,2)),"0"&amp;VALUE(LEFT($E4217,2))),Sheet1!$E:$E,Sheet1!$F:$F)),"")</f>
        <v>兵庫県</v>
      </c>
      <c r="G4217" s="4" t="str">
        <f t="shared" si="131"/>
        <v>公立</v>
      </c>
      <c r="H4217" s="7" t="str">
        <f>IF($D4217="上記以外の高等学校等",_xlfn.XLOOKUP(IF(VALUE(LEFT($E4217,2))&gt;10,VALUE(LEFT($E4217,2)),"0"&amp;VALUE(LEFT($E4217,2))),Sheet1!$E:$E,Sheet1!$F:$F)&amp;"所在の"&amp;$D4217,IF(OR($B4217=1,$B4217=2),$D4217&amp;$C4217,IF($B4217=3,$D4217&amp;"学校",IF($B4217=6,_xlfn.TEXTBEFORE($D4217,"高専")&amp;$C4217,IF($B4217=8,$C4217&amp;"（"&amp;$D4217&amp;"）",IF($B4217=9,$D4217,""))))))</f>
        <v>明石清水高等学校</v>
      </c>
    </row>
    <row r="4218" spans="1:8">
      <c r="A4218" s="4">
        <v>2</v>
      </c>
      <c r="B4218" s="7">
        <v>1</v>
      </c>
      <c r="C4218" s="7" t="str">
        <f t="shared" si="130"/>
        <v>高等学校</v>
      </c>
      <c r="D4218" s="7" t="s">
        <v>3460</v>
      </c>
      <c r="E4218" s="8" t="s">
        <v>3461</v>
      </c>
      <c r="F4218" s="4" t="str">
        <f>IFERROR(IF(VALUE(LEFT($E4218,5))&gt;50000,"",_xlfn.XLOOKUP(IF(VALUE(LEFT($E4218,2))&gt;9,VALUE(LEFT($E4218,2)),"0"&amp;VALUE(LEFT($E4218,2))),Sheet1!$E:$E,Sheet1!$F:$F)),"")</f>
        <v>兵庫県</v>
      </c>
      <c r="G4218" s="4" t="str">
        <f t="shared" si="131"/>
        <v>公立</v>
      </c>
      <c r="H4218" s="7" t="str">
        <f>IF($D4218="上記以外の高等学校等",_xlfn.XLOOKUP(IF(VALUE(LEFT($E4218,2))&gt;10,VALUE(LEFT($E4218,2)),"0"&amp;VALUE(LEFT($E4218,2))),Sheet1!$E:$E,Sheet1!$F:$F)&amp;"所在の"&amp;$D4218,IF(OR($B4218=1,$B4218=2),$D4218&amp;$C4218,IF($B4218=3,$D4218&amp;"学校",IF($B4218=6,_xlfn.TEXTBEFORE($D4218,"高専")&amp;$C4218,IF($B4218=8,$C4218&amp;"（"&amp;$D4218&amp;"）",IF($B4218=9,$D4218,""))))))</f>
        <v>高砂南高等学校</v>
      </c>
    </row>
    <row r="4219" spans="1:8">
      <c r="A4219" s="4">
        <v>2</v>
      </c>
      <c r="B4219" s="7">
        <v>1</v>
      </c>
      <c r="C4219" s="7" t="str">
        <f t="shared" si="130"/>
        <v>高等学校</v>
      </c>
      <c r="D4219" s="7" t="s">
        <v>3458</v>
      </c>
      <c r="E4219" s="8" t="s">
        <v>3459</v>
      </c>
      <c r="F4219" s="4" t="str">
        <f>IFERROR(IF(VALUE(LEFT($E4219,5))&gt;50000,"",_xlfn.XLOOKUP(IF(VALUE(LEFT($E4219,2))&gt;9,VALUE(LEFT($E4219,2)),"0"&amp;VALUE(LEFT($E4219,2))),Sheet1!$E:$E,Sheet1!$F:$F)),"")</f>
        <v>兵庫県</v>
      </c>
      <c r="G4219" s="4" t="str">
        <f t="shared" si="131"/>
        <v>公立</v>
      </c>
      <c r="H4219" s="7" t="str">
        <f>IF($D4219="上記以外の高等学校等",_xlfn.XLOOKUP(IF(VALUE(LEFT($E4219,2))&gt;10,VALUE(LEFT($E4219,2)),"0"&amp;VALUE(LEFT($E4219,2))),Sheet1!$E:$E,Sheet1!$F:$F)&amp;"所在の"&amp;$D4219,IF(OR($B4219=1,$B4219=2),$D4219&amp;$C4219,IF($B4219=3,$D4219&amp;"学校",IF($B4219=6,_xlfn.TEXTBEFORE($D4219,"高専")&amp;$C4219,IF($B4219=8,$C4219&amp;"（"&amp;$D4219&amp;"）",IF($B4219=9,$D4219,""))))))</f>
        <v>三木北高等学校</v>
      </c>
    </row>
    <row r="4220" spans="1:8">
      <c r="A4220" s="4">
        <v>2</v>
      </c>
      <c r="B4220" s="7">
        <v>1</v>
      </c>
      <c r="C4220" s="7" t="str">
        <f t="shared" si="130"/>
        <v>高等学校</v>
      </c>
      <c r="D4220" s="7" t="s">
        <v>3456</v>
      </c>
      <c r="E4220" s="8" t="s">
        <v>3457</v>
      </c>
      <c r="F4220" s="4" t="str">
        <f>IFERROR(IF(VALUE(LEFT($E4220,5))&gt;50000,"",_xlfn.XLOOKUP(IF(VALUE(LEFT($E4220,2))&gt;9,VALUE(LEFT($E4220,2)),"0"&amp;VALUE(LEFT($E4220,2))),Sheet1!$E:$E,Sheet1!$F:$F)),"")</f>
        <v>兵庫県</v>
      </c>
      <c r="G4220" s="4" t="str">
        <f t="shared" si="131"/>
        <v>公立</v>
      </c>
      <c r="H4220" s="7" t="str">
        <f>IF($D4220="上記以外の高等学校等",_xlfn.XLOOKUP(IF(VALUE(LEFT($E4220,2))&gt;10,VALUE(LEFT($E4220,2)),"0"&amp;VALUE(LEFT($E4220,2))),Sheet1!$E:$E,Sheet1!$F:$F)&amp;"所在の"&amp;$D4220,IF(OR($B4220=1,$B4220=2),$D4220&amp;$C4220,IF($B4220=3,$D4220&amp;"学校",IF($B4220=6,_xlfn.TEXTBEFORE($D4220,"高専")&amp;$C4220,IF($B4220=8,$C4220&amp;"（"&amp;$D4220&amp;"）",IF($B4220=9,$D4220,""))))))</f>
        <v>須磨友が丘高等学校</v>
      </c>
    </row>
    <row r="4221" spans="1:8">
      <c r="A4221" s="4">
        <v>2</v>
      </c>
      <c r="B4221" s="7">
        <v>1</v>
      </c>
      <c r="C4221" s="7" t="str">
        <f t="shared" si="130"/>
        <v>高等学校</v>
      </c>
      <c r="D4221" s="7" t="s">
        <v>3454</v>
      </c>
      <c r="E4221" s="8" t="s">
        <v>3455</v>
      </c>
      <c r="F4221" s="4" t="str">
        <f>IFERROR(IF(VALUE(LEFT($E4221,5))&gt;50000,"",_xlfn.XLOOKUP(IF(VALUE(LEFT($E4221,2))&gt;9,VALUE(LEFT($E4221,2)),"0"&amp;VALUE(LEFT($E4221,2))),Sheet1!$E:$E,Sheet1!$F:$F)),"")</f>
        <v>兵庫県</v>
      </c>
      <c r="G4221" s="4" t="str">
        <f t="shared" si="131"/>
        <v>公立</v>
      </c>
      <c r="H4221" s="7" t="str">
        <f>IF($D4221="上記以外の高等学校等",_xlfn.XLOOKUP(IF(VALUE(LEFT($E4221,2))&gt;10,VALUE(LEFT($E4221,2)),"0"&amp;VALUE(LEFT($E4221,2))),Sheet1!$E:$E,Sheet1!$F:$F)&amp;"所在の"&amp;$D4221,IF(OR($B4221=1,$B4221=2),$D4221&amp;$C4221,IF($B4221=3,$D4221&amp;"学校",IF($B4221=6,_xlfn.TEXTBEFORE($D4221,"高専")&amp;$C4221,IF($B4221=8,$C4221&amp;"（"&amp;$D4221&amp;"）",IF($B4221=9,$D4221,""))))))</f>
        <v>西宮甲山高等学校</v>
      </c>
    </row>
    <row r="4222" spans="1:8">
      <c r="A4222" s="4">
        <v>2</v>
      </c>
      <c r="B4222" s="7">
        <v>1</v>
      </c>
      <c r="C4222" s="7" t="str">
        <f t="shared" si="130"/>
        <v>高等学校</v>
      </c>
      <c r="D4222" s="7" t="s">
        <v>3452</v>
      </c>
      <c r="E4222" s="8" t="s">
        <v>3453</v>
      </c>
      <c r="F4222" s="4" t="str">
        <f>IFERROR(IF(VALUE(LEFT($E4222,5))&gt;50000,"",_xlfn.XLOOKUP(IF(VALUE(LEFT($E4222,2))&gt;9,VALUE(LEFT($E4222,2)),"0"&amp;VALUE(LEFT($E4222,2))),Sheet1!$E:$E,Sheet1!$F:$F)),"")</f>
        <v>兵庫県</v>
      </c>
      <c r="G4222" s="4" t="str">
        <f t="shared" si="131"/>
        <v>公立</v>
      </c>
      <c r="H4222" s="7" t="str">
        <f>IF($D4222="上記以外の高等学校等",_xlfn.XLOOKUP(IF(VALUE(LEFT($E4222,2))&gt;10,VALUE(LEFT($E4222,2)),"0"&amp;VALUE(LEFT($E4222,2))),Sheet1!$E:$E,Sheet1!$F:$F)&amp;"所在の"&amp;$D4222,IF(OR($B4222=1,$B4222=2),$D4222&amp;$C4222,IF($B4222=3,$D4222&amp;"学校",IF($B4222=6,_xlfn.TEXTBEFORE($D4222,"高専")&amp;$C4222,IF($B4222=8,$C4222&amp;"（"&amp;$D4222&amp;"）",IF($B4222=9,$D4222,""))))))</f>
        <v>川西北陵高等学校</v>
      </c>
    </row>
    <row r="4223" spans="1:8">
      <c r="A4223" s="4">
        <v>2</v>
      </c>
      <c r="B4223" s="7">
        <v>1</v>
      </c>
      <c r="C4223" s="7" t="str">
        <f t="shared" si="130"/>
        <v>高等学校</v>
      </c>
      <c r="D4223" s="7" t="s">
        <v>3450</v>
      </c>
      <c r="E4223" s="8" t="s">
        <v>3451</v>
      </c>
      <c r="F4223" s="4" t="str">
        <f>IFERROR(IF(VALUE(LEFT($E4223,5))&gt;50000,"",_xlfn.XLOOKUP(IF(VALUE(LEFT($E4223,2))&gt;9,VALUE(LEFT($E4223,2)),"0"&amp;VALUE(LEFT($E4223,2))),Sheet1!$E:$E,Sheet1!$F:$F)),"")</f>
        <v>兵庫県</v>
      </c>
      <c r="G4223" s="4" t="str">
        <f t="shared" si="131"/>
        <v>公立</v>
      </c>
      <c r="H4223" s="7" t="str">
        <f>IF($D4223="上記以外の高等学校等",_xlfn.XLOOKUP(IF(VALUE(LEFT($E4223,2))&gt;10,VALUE(LEFT($E4223,2)),"0"&amp;VALUE(LEFT($E4223,2))),Sheet1!$E:$E,Sheet1!$F:$F)&amp;"所在の"&amp;$D4223,IF(OR($B4223=1,$B4223=2),$D4223&amp;$C4223,IF($B4223=3,$D4223&amp;"学校",IF($B4223=6,_xlfn.TEXTBEFORE($D4223,"高専")&amp;$C4223,IF($B4223=8,$C4223&amp;"（"&amp;$D4223&amp;"）",IF($B4223=9,$D4223,""))))))</f>
        <v>加古川南高等学校</v>
      </c>
    </row>
    <row r="4224" spans="1:8">
      <c r="A4224" s="4">
        <v>2</v>
      </c>
      <c r="B4224" s="7">
        <v>1</v>
      </c>
      <c r="C4224" s="7" t="str">
        <f t="shared" si="130"/>
        <v>高等学校</v>
      </c>
      <c r="D4224" s="7" t="s">
        <v>3448</v>
      </c>
      <c r="E4224" s="8" t="s">
        <v>3449</v>
      </c>
      <c r="F4224" s="4" t="str">
        <f>IFERROR(IF(VALUE(LEFT($E4224,5))&gt;50000,"",_xlfn.XLOOKUP(IF(VALUE(LEFT($E4224,2))&gt;9,VALUE(LEFT($E4224,2)),"0"&amp;VALUE(LEFT($E4224,2))),Sheet1!$E:$E,Sheet1!$F:$F)),"")</f>
        <v>兵庫県</v>
      </c>
      <c r="G4224" s="4" t="str">
        <f t="shared" si="131"/>
        <v>公立</v>
      </c>
      <c r="H4224" s="7" t="str">
        <f>IF($D4224="上記以外の高等学校等",_xlfn.XLOOKUP(IF(VALUE(LEFT($E4224,2))&gt;10,VALUE(LEFT($E4224,2)),"0"&amp;VALUE(LEFT($E4224,2))),Sheet1!$E:$E,Sheet1!$F:$F)&amp;"所在の"&amp;$D4224,IF(OR($B4224=1,$B4224=2),$D4224&amp;$C4224,IF($B4224=3,$D4224&amp;"学校",IF($B4224=6,_xlfn.TEXTBEFORE($D4224,"高専")&amp;$C4224,IF($B4224=8,$C4224&amp;"（"&amp;$D4224&amp;"）",IF($B4224=9,$D4224,""))))))</f>
        <v>神戸高塚高等学校</v>
      </c>
    </row>
    <row r="4225" spans="1:8">
      <c r="A4225" s="4">
        <v>2</v>
      </c>
      <c r="B4225" s="7">
        <v>1</v>
      </c>
      <c r="C4225" s="7" t="str">
        <f t="shared" si="130"/>
        <v>高等学校</v>
      </c>
      <c r="D4225" s="7" t="s">
        <v>3446</v>
      </c>
      <c r="E4225" s="8" t="s">
        <v>3447</v>
      </c>
      <c r="F4225" s="4" t="str">
        <f>IFERROR(IF(VALUE(LEFT($E4225,5))&gt;50000,"",_xlfn.XLOOKUP(IF(VALUE(LEFT($E4225,2))&gt;9,VALUE(LEFT($E4225,2)),"0"&amp;VALUE(LEFT($E4225,2))),Sheet1!$E:$E,Sheet1!$F:$F)),"")</f>
        <v>兵庫県</v>
      </c>
      <c r="G4225" s="4" t="str">
        <f t="shared" si="131"/>
        <v>公立</v>
      </c>
      <c r="H4225" s="7" t="str">
        <f>IF($D4225="上記以外の高等学校等",_xlfn.XLOOKUP(IF(VALUE(LEFT($E4225,2))&gt;10,VALUE(LEFT($E4225,2)),"0"&amp;VALUE(LEFT($E4225,2))),Sheet1!$E:$E,Sheet1!$F:$F)&amp;"所在の"&amp;$D4225,IF(OR($B4225=1,$B4225=2),$D4225&amp;$C4225,IF($B4225=3,$D4225&amp;"学校",IF($B4225=6,_xlfn.TEXTBEFORE($D4225,"高専")&amp;$C4225,IF($B4225=8,$C4225&amp;"（"&amp;$D4225&amp;"）",IF($B4225=9,$D4225,""))))))</f>
        <v>明石城西高等学校</v>
      </c>
    </row>
    <row r="4226" spans="1:8">
      <c r="A4226" s="4">
        <v>2</v>
      </c>
      <c r="B4226" s="7">
        <v>1</v>
      </c>
      <c r="C4226" s="7" t="str">
        <f t="shared" si="130"/>
        <v>高等学校</v>
      </c>
      <c r="D4226" s="7" t="s">
        <v>3444</v>
      </c>
      <c r="E4226" s="8" t="s">
        <v>3445</v>
      </c>
      <c r="F4226" s="4" t="str">
        <f>IFERROR(IF(VALUE(LEFT($E4226,5))&gt;50000,"",_xlfn.XLOOKUP(IF(VALUE(LEFT($E4226,2))&gt;9,VALUE(LEFT($E4226,2)),"0"&amp;VALUE(LEFT($E4226,2))),Sheet1!$E:$E,Sheet1!$F:$F)),"")</f>
        <v>兵庫県</v>
      </c>
      <c r="G4226" s="4" t="str">
        <f t="shared" si="131"/>
        <v>公立</v>
      </c>
      <c r="H4226" s="7" t="str">
        <f>IF($D4226="上記以外の高等学校等",_xlfn.XLOOKUP(IF(VALUE(LEFT($E4226,2))&gt;10,VALUE(LEFT($E4226,2)),"0"&amp;VALUE(LEFT($E4226,2))),Sheet1!$E:$E,Sheet1!$F:$F)&amp;"所在の"&amp;$D4226,IF(OR($B4226=1,$B4226=2),$D4226&amp;$C4226,IF($B4226=3,$D4226&amp;"学校",IF($B4226=6,_xlfn.TEXTBEFORE($D4226,"高専")&amp;$C4226,IF($B4226=8,$C4226&amp;"（"&amp;$D4226&amp;"）",IF($B4226=9,$D4226,""))))))</f>
        <v>播磨南高等学校</v>
      </c>
    </row>
    <row r="4227" spans="1:8">
      <c r="A4227" s="4">
        <v>2</v>
      </c>
      <c r="B4227" s="7">
        <v>1</v>
      </c>
      <c r="C4227" s="7" t="str">
        <f t="shared" ref="C4227:C4290" si="132">IF($B4227=1,"高等学校",IF($B4227=2,"中等教育学校",IF($B4227=3,"特別支援学校",IF($B4227=6,"高等専門学校",IF($B4227=8,"高等学校卒業程度認定試験等","")))))</f>
        <v>高等学校</v>
      </c>
      <c r="D4227" s="7" t="s">
        <v>3442</v>
      </c>
      <c r="E4227" s="8" t="s">
        <v>3443</v>
      </c>
      <c r="F4227" s="4" t="str">
        <f>IFERROR(IF(VALUE(LEFT($E4227,5))&gt;50000,"",_xlfn.XLOOKUP(IF(VALUE(LEFT($E4227,2))&gt;9,VALUE(LEFT($E4227,2)),"0"&amp;VALUE(LEFT($E4227,2))),Sheet1!$E:$E,Sheet1!$F:$F)),"")</f>
        <v>兵庫県</v>
      </c>
      <c r="G4227" s="4" t="str">
        <f t="shared" ref="G4227:G4290" si="133">IF($A4227=1,"国立",IF($A4227=7,"私立",IF($A4227&lt;7,"公立","")))</f>
        <v>公立</v>
      </c>
      <c r="H4227" s="7" t="str">
        <f>IF($D4227="上記以外の高等学校等",_xlfn.XLOOKUP(IF(VALUE(LEFT($E4227,2))&gt;10,VALUE(LEFT($E4227,2)),"0"&amp;VALUE(LEFT($E4227,2))),Sheet1!$E:$E,Sheet1!$F:$F)&amp;"所在の"&amp;$D4227,IF(OR($B4227=1,$B4227=2),$D4227&amp;$C4227,IF($B4227=3,$D4227&amp;"学校",IF($B4227=6,_xlfn.TEXTBEFORE($D4227,"高専")&amp;$C4227,IF($B4227=8,$C4227&amp;"（"&amp;$D4227&amp;"）",IF($B4227=9,$D4227,""))))))</f>
        <v>家島高等学校</v>
      </c>
    </row>
    <row r="4228" spans="1:8">
      <c r="A4228" s="4">
        <v>2</v>
      </c>
      <c r="B4228" s="7">
        <v>1</v>
      </c>
      <c r="C4228" s="7" t="str">
        <f t="shared" si="132"/>
        <v>高等学校</v>
      </c>
      <c r="D4228" s="7" t="s">
        <v>3440</v>
      </c>
      <c r="E4228" s="8" t="s">
        <v>3441</v>
      </c>
      <c r="F4228" s="4" t="str">
        <f>IFERROR(IF(VALUE(LEFT($E4228,5))&gt;50000,"",_xlfn.XLOOKUP(IF(VALUE(LEFT($E4228,2))&gt;9,VALUE(LEFT($E4228,2)),"0"&amp;VALUE(LEFT($E4228,2))),Sheet1!$E:$E,Sheet1!$F:$F)),"")</f>
        <v>兵庫県</v>
      </c>
      <c r="G4228" s="4" t="str">
        <f t="shared" si="133"/>
        <v>公立</v>
      </c>
      <c r="H4228" s="7" t="str">
        <f>IF($D4228="上記以外の高等学校等",_xlfn.XLOOKUP(IF(VALUE(LEFT($E4228,2))&gt;10,VALUE(LEFT($E4228,2)),"0"&amp;VALUE(LEFT($E4228,2))),Sheet1!$E:$E,Sheet1!$F:$F)&amp;"所在の"&amp;$D4228,IF(OR($B4228=1,$B4228=2),$D4228&amp;$C4228,IF($B4228=3,$D4228&amp;"学校",IF($B4228=6,_xlfn.TEXTBEFORE($D4228,"高専")&amp;$C4228,IF($B4228=8,$C4228&amp;"（"&amp;$D4228&amp;"）",IF($B4228=9,$D4228,""))))))</f>
        <v>宝塚北高等学校</v>
      </c>
    </row>
    <row r="4229" spans="1:8">
      <c r="A4229" s="4">
        <v>2</v>
      </c>
      <c r="B4229" s="7">
        <v>1</v>
      </c>
      <c r="C4229" s="7" t="str">
        <f t="shared" si="132"/>
        <v>高等学校</v>
      </c>
      <c r="D4229" s="7" t="s">
        <v>3438</v>
      </c>
      <c r="E4229" s="8" t="s">
        <v>3439</v>
      </c>
      <c r="F4229" s="4" t="str">
        <f>IFERROR(IF(VALUE(LEFT($E4229,5))&gt;50000,"",_xlfn.XLOOKUP(IF(VALUE(LEFT($E4229,2))&gt;9,VALUE(LEFT($E4229,2)),"0"&amp;VALUE(LEFT($E4229,2))),Sheet1!$E:$E,Sheet1!$F:$F)),"")</f>
        <v>兵庫県</v>
      </c>
      <c r="G4229" s="4" t="str">
        <f t="shared" si="133"/>
        <v>公立</v>
      </c>
      <c r="H4229" s="7" t="str">
        <f>IF($D4229="上記以外の高等学校等",_xlfn.XLOOKUP(IF(VALUE(LEFT($E4229,2))&gt;10,VALUE(LEFT($E4229,2)),"0"&amp;VALUE(LEFT($E4229,2))),Sheet1!$E:$E,Sheet1!$F:$F)&amp;"所在の"&amp;$D4229,IF(OR($B4229=1,$B4229=2),$D4229&amp;$C4229,IF($B4229=3,$D4229&amp;"学校",IF($B4229=6,_xlfn.TEXTBEFORE($D4229,"高専")&amp;$C4229,IF($B4229=8,$C4229&amp;"（"&amp;$D4229&amp;"）",IF($B4229=9,$D4229,""))))))</f>
        <v>姫路飾西高等学校</v>
      </c>
    </row>
    <row r="4230" spans="1:8">
      <c r="A4230" s="4">
        <v>2</v>
      </c>
      <c r="B4230" s="7">
        <v>1</v>
      </c>
      <c r="C4230" s="7" t="str">
        <f t="shared" si="132"/>
        <v>高等学校</v>
      </c>
      <c r="D4230" s="7" t="s">
        <v>3436</v>
      </c>
      <c r="E4230" s="8" t="s">
        <v>3437</v>
      </c>
      <c r="F4230" s="4" t="str">
        <f>IFERROR(IF(VALUE(LEFT($E4230,5))&gt;50000,"",_xlfn.XLOOKUP(IF(VALUE(LEFT($E4230,2))&gt;9,VALUE(LEFT($E4230,2)),"0"&amp;VALUE(LEFT($E4230,2))),Sheet1!$E:$E,Sheet1!$F:$F)),"")</f>
        <v>兵庫県</v>
      </c>
      <c r="G4230" s="4" t="str">
        <f t="shared" si="133"/>
        <v>公立</v>
      </c>
      <c r="H4230" s="7" t="str">
        <f>IF($D4230="上記以外の高等学校等",_xlfn.XLOOKUP(IF(VALUE(LEFT($E4230,2))&gt;10,VALUE(LEFT($E4230,2)),"0"&amp;VALUE(LEFT($E4230,2))),Sheet1!$E:$E,Sheet1!$F:$F)&amp;"所在の"&amp;$D4230,IF(OR($B4230=1,$B4230=2),$D4230&amp;$C4230,IF($B4230=3,$D4230&amp;"学校",IF($B4230=6,_xlfn.TEXTBEFORE($D4230,"高専")&amp;$C4230,IF($B4230=8,$C4230&amp;"（"&amp;$D4230&amp;"）",IF($B4230=9,$D4230,""))))))</f>
        <v>伊川谷北高等学校</v>
      </c>
    </row>
    <row r="4231" spans="1:8">
      <c r="A4231" s="4">
        <v>2</v>
      </c>
      <c r="B4231" s="7">
        <v>1</v>
      </c>
      <c r="C4231" s="7" t="str">
        <f t="shared" si="132"/>
        <v>高等学校</v>
      </c>
      <c r="D4231" s="7" t="s">
        <v>3434</v>
      </c>
      <c r="E4231" s="8" t="s">
        <v>3435</v>
      </c>
      <c r="F4231" s="4" t="str">
        <f>IFERROR(IF(VALUE(LEFT($E4231,5))&gt;50000,"",_xlfn.XLOOKUP(IF(VALUE(LEFT($E4231,2))&gt;9,VALUE(LEFT($E4231,2)),"0"&amp;VALUE(LEFT($E4231,2))),Sheet1!$E:$E,Sheet1!$F:$F)),"")</f>
        <v>兵庫県</v>
      </c>
      <c r="G4231" s="4" t="str">
        <f t="shared" si="133"/>
        <v>公立</v>
      </c>
      <c r="H4231" s="7" t="str">
        <f>IF($D4231="上記以外の高等学校等",_xlfn.XLOOKUP(IF(VALUE(LEFT($E4231,2))&gt;10,VALUE(LEFT($E4231,2)),"0"&amp;VALUE(LEFT($E4231,2))),Sheet1!$E:$E,Sheet1!$F:$F)&amp;"所在の"&amp;$D4231,IF(OR($B4231=1,$B4231=2),$D4231&amp;$C4231,IF($B4231=3,$D4231&amp;"学校",IF($B4231=6,_xlfn.TEXTBEFORE($D4231,"高専")&amp;$C4231,IF($B4231=8,$C4231&amp;"（"&amp;$D4231&amp;"）",IF($B4231=9,$D4231,""))))))</f>
        <v>北摂三田高等学校</v>
      </c>
    </row>
    <row r="4232" spans="1:8">
      <c r="A4232" s="4">
        <v>2</v>
      </c>
      <c r="B4232" s="7">
        <v>1</v>
      </c>
      <c r="C4232" s="7" t="str">
        <f t="shared" si="132"/>
        <v>高等学校</v>
      </c>
      <c r="D4232" s="7" t="s">
        <v>3432</v>
      </c>
      <c r="E4232" s="8" t="s">
        <v>3433</v>
      </c>
      <c r="F4232" s="4" t="str">
        <f>IFERROR(IF(VALUE(LEFT($E4232,5))&gt;50000,"",_xlfn.XLOOKUP(IF(VALUE(LEFT($E4232,2))&gt;9,VALUE(LEFT($E4232,2)),"0"&amp;VALUE(LEFT($E4232,2))),Sheet1!$E:$E,Sheet1!$F:$F)),"")</f>
        <v>兵庫県</v>
      </c>
      <c r="G4232" s="4" t="str">
        <f t="shared" si="133"/>
        <v>公立</v>
      </c>
      <c r="H4232" s="7" t="str">
        <f>IF($D4232="上記以外の高等学校等",_xlfn.XLOOKUP(IF(VALUE(LEFT($E4232,2))&gt;10,VALUE(LEFT($E4232,2)),"0"&amp;VALUE(LEFT($E4232,2))),Sheet1!$E:$E,Sheet1!$F:$F)&amp;"所在の"&amp;$D4232,IF(OR($B4232=1,$B4232=2),$D4232&amp;$C4232,IF($B4232=3,$D4232&amp;"学校",IF($B4232=6,_xlfn.TEXTBEFORE($D4232,"高専")&amp;$C4232,IF($B4232=8,$C4232&amp;"（"&amp;$D4232&amp;"）",IF($B4232=9,$D4232,""))))))</f>
        <v>三田西陵高等学校</v>
      </c>
    </row>
    <row r="4233" spans="1:8">
      <c r="A4233" s="4">
        <v>2</v>
      </c>
      <c r="B4233" s="7">
        <v>1</v>
      </c>
      <c r="C4233" s="7" t="str">
        <f t="shared" si="132"/>
        <v>高等学校</v>
      </c>
      <c r="D4233" s="7" t="s">
        <v>3430</v>
      </c>
      <c r="E4233" s="8" t="s">
        <v>3431</v>
      </c>
      <c r="F4233" s="4" t="str">
        <f>IFERROR(IF(VALUE(LEFT($E4233,5))&gt;50000,"",_xlfn.XLOOKUP(IF(VALUE(LEFT($E4233,2))&gt;9,VALUE(LEFT($E4233,2)),"0"&amp;VALUE(LEFT($E4233,2))),Sheet1!$E:$E,Sheet1!$F:$F)),"")</f>
        <v>兵庫県</v>
      </c>
      <c r="G4233" s="4" t="str">
        <f t="shared" si="133"/>
        <v>公立</v>
      </c>
      <c r="H4233" s="7" t="str">
        <f>IF($D4233="上記以外の高等学校等",_xlfn.XLOOKUP(IF(VALUE(LEFT($E4233,2))&gt;10,VALUE(LEFT($E4233,2)),"0"&amp;VALUE(LEFT($E4233,2))),Sheet1!$E:$E,Sheet1!$F:$F)&amp;"所在の"&amp;$D4233,IF(OR($B4233=1,$B4233=2),$D4233&amp;$C4233,IF($B4233=3,$D4233&amp;"学校",IF($B4233=6,_xlfn.TEXTBEFORE($D4233,"高専")&amp;$C4233,IF($B4233=8,$C4233&amp;"（"&amp;$D4233&amp;"）",IF($B4233=9,$D4233,""))))))</f>
        <v>兵庫県立大学附属高等学校</v>
      </c>
    </row>
    <row r="4234" spans="1:8">
      <c r="A4234" s="4">
        <v>3</v>
      </c>
      <c r="B4234" s="7">
        <v>1</v>
      </c>
      <c r="C4234" s="7" t="str">
        <f t="shared" si="132"/>
        <v>高等学校</v>
      </c>
      <c r="D4234" s="7" t="s">
        <v>3428</v>
      </c>
      <c r="E4234" s="8" t="s">
        <v>3429</v>
      </c>
      <c r="F4234" s="4" t="str">
        <f>IFERROR(IF(VALUE(LEFT($E4234,5))&gt;50000,"",_xlfn.XLOOKUP(IF(VALUE(LEFT($E4234,2))&gt;9,VALUE(LEFT($E4234,2)),"0"&amp;VALUE(LEFT($E4234,2))),Sheet1!$E:$E,Sheet1!$F:$F)),"")</f>
        <v>兵庫県</v>
      </c>
      <c r="G4234" s="4" t="str">
        <f t="shared" si="133"/>
        <v>公立</v>
      </c>
      <c r="H4234" s="7" t="str">
        <f>IF($D4234="上記以外の高等学校等",_xlfn.XLOOKUP(IF(VALUE(LEFT($E4234,2))&gt;10,VALUE(LEFT($E4234,2)),"0"&amp;VALUE(LEFT($E4234,2))),Sheet1!$E:$E,Sheet1!$F:$F)&amp;"所在の"&amp;$D4234,IF(OR($B4234=1,$B4234=2),$D4234&amp;$C4234,IF($B4234=3,$D4234&amp;"学校",IF($B4234=6,_xlfn.TEXTBEFORE($D4234,"高専")&amp;$C4234,IF($B4234=8,$C4234&amp;"（"&amp;$D4234&amp;"）",IF($B4234=9,$D4234,""))))))</f>
        <v>六甲アイランド高等学校</v>
      </c>
    </row>
    <row r="4235" spans="1:8">
      <c r="A4235" s="4">
        <v>2</v>
      </c>
      <c r="B4235" s="7">
        <v>1</v>
      </c>
      <c r="C4235" s="7" t="str">
        <f t="shared" si="132"/>
        <v>高等学校</v>
      </c>
      <c r="D4235" s="7" t="s">
        <v>3426</v>
      </c>
      <c r="E4235" s="8" t="s">
        <v>3427</v>
      </c>
      <c r="F4235" s="4" t="str">
        <f>IFERROR(IF(VALUE(LEFT($E4235,5))&gt;50000,"",_xlfn.XLOOKUP(IF(VALUE(LEFT($E4235,2))&gt;9,VALUE(LEFT($E4235,2)),"0"&amp;VALUE(LEFT($E4235,2))),Sheet1!$E:$E,Sheet1!$F:$F)),"")</f>
        <v>兵庫県</v>
      </c>
      <c r="G4235" s="4" t="str">
        <f t="shared" si="133"/>
        <v>公立</v>
      </c>
      <c r="H4235" s="7" t="str">
        <f>IF($D4235="上記以外の高等学校等",_xlfn.XLOOKUP(IF(VALUE(LEFT($E4235,2))&gt;10,VALUE(LEFT($E4235,2)),"0"&amp;VALUE(LEFT($E4235,2))),Sheet1!$E:$E,Sheet1!$F:$F)&amp;"所在の"&amp;$D4235,IF(OR($B4235=1,$B4235=2),$D4235&amp;$C4235,IF($B4235=3,$D4235&amp;"学校",IF($B4235=6,_xlfn.TEXTBEFORE($D4235,"高専")&amp;$C4235,IF($B4235=8,$C4235&amp;"（"&amp;$D4235&amp;"）",IF($B4235=9,$D4235,""))))))</f>
        <v>西宮香風高等学校</v>
      </c>
    </row>
    <row r="4236" spans="1:8">
      <c r="A4236" s="4">
        <v>2</v>
      </c>
      <c r="B4236" s="7">
        <v>1</v>
      </c>
      <c r="C4236" s="7" t="str">
        <f t="shared" si="132"/>
        <v>高等学校</v>
      </c>
      <c r="D4236" s="7" t="s">
        <v>3424</v>
      </c>
      <c r="E4236" s="8" t="s">
        <v>3425</v>
      </c>
      <c r="F4236" s="4" t="str">
        <f>IFERROR(IF(VALUE(LEFT($E4236,5))&gt;50000,"",_xlfn.XLOOKUP(IF(VALUE(LEFT($E4236,2))&gt;9,VALUE(LEFT($E4236,2)),"0"&amp;VALUE(LEFT($E4236,2))),Sheet1!$E:$E,Sheet1!$F:$F)),"")</f>
        <v>兵庫県</v>
      </c>
      <c r="G4236" s="4" t="str">
        <f t="shared" si="133"/>
        <v>公立</v>
      </c>
      <c r="H4236" s="7" t="str">
        <f>IF($D4236="上記以外の高等学校等",_xlfn.XLOOKUP(IF(VALUE(LEFT($E4236,2))&gt;10,VALUE(LEFT($E4236,2)),"0"&amp;VALUE(LEFT($E4236,2))),Sheet1!$E:$E,Sheet1!$F:$F)&amp;"所在の"&amp;$D4236,IF(OR($B4236=1,$B4236=2),$D4236&amp;$C4236,IF($B4236=3,$D4236&amp;"学校",IF($B4236=6,_xlfn.TEXTBEFORE($D4236,"高専")&amp;$C4236,IF($B4236=8,$C4236&amp;"（"&amp;$D4236&amp;"）",IF($B4236=9,$D4236,""))))))</f>
        <v>三田祥雲館高等学校</v>
      </c>
    </row>
    <row r="4237" spans="1:8">
      <c r="A4237" s="4">
        <v>2</v>
      </c>
      <c r="B4237" s="7">
        <v>1</v>
      </c>
      <c r="C4237" s="7" t="str">
        <f t="shared" si="132"/>
        <v>高等学校</v>
      </c>
      <c r="D4237" s="7" t="s">
        <v>3422</v>
      </c>
      <c r="E4237" s="8" t="s">
        <v>3423</v>
      </c>
      <c r="F4237" s="4" t="str">
        <f>IFERROR(IF(VALUE(LEFT($E4237,5))&gt;50000,"",_xlfn.XLOOKUP(IF(VALUE(LEFT($E4237,2))&gt;9,VALUE(LEFT($E4237,2)),"0"&amp;VALUE(LEFT($E4237,2))),Sheet1!$E:$E,Sheet1!$F:$F)),"")</f>
        <v>兵庫県</v>
      </c>
      <c r="G4237" s="4" t="str">
        <f t="shared" si="133"/>
        <v>公立</v>
      </c>
      <c r="H4237" s="7" t="str">
        <f>IF($D4237="上記以外の高等学校等",_xlfn.XLOOKUP(IF(VALUE(LEFT($E4237,2))&gt;10,VALUE(LEFT($E4237,2)),"0"&amp;VALUE(LEFT($E4237,2))),Sheet1!$E:$E,Sheet1!$F:$F)&amp;"所在の"&amp;$D4237,IF(OR($B4237=1,$B4237=2),$D4237&amp;$C4237,IF($B4237=3,$D4237&amp;"学校",IF($B4237=6,_xlfn.TEXTBEFORE($D4237,"高専")&amp;$C4237,IF($B4237=8,$C4237&amp;"（"&amp;$D4237&amp;"）",IF($B4237=9,$D4237,""))))))</f>
        <v>豊岡総合高等学校</v>
      </c>
    </row>
    <row r="4238" spans="1:8">
      <c r="A4238" s="4">
        <v>2</v>
      </c>
      <c r="B4238" s="7">
        <v>1</v>
      </c>
      <c r="C4238" s="7" t="str">
        <f t="shared" si="132"/>
        <v>高等学校</v>
      </c>
      <c r="D4238" s="7" t="s">
        <v>3420</v>
      </c>
      <c r="E4238" s="8" t="s">
        <v>3421</v>
      </c>
      <c r="F4238" s="4" t="str">
        <f>IFERROR(IF(VALUE(LEFT($E4238,5))&gt;50000,"",_xlfn.XLOOKUP(IF(VALUE(LEFT($E4238,2))&gt;9,VALUE(LEFT($E4238,2)),"0"&amp;VALUE(LEFT($E4238,2))),Sheet1!$E:$E,Sheet1!$F:$F)),"")</f>
        <v>兵庫県</v>
      </c>
      <c r="G4238" s="4" t="str">
        <f t="shared" si="133"/>
        <v>公立</v>
      </c>
      <c r="H4238" s="7" t="str">
        <f>IF($D4238="上記以外の高等学校等",_xlfn.XLOOKUP(IF(VALUE(LEFT($E4238,2))&gt;10,VALUE(LEFT($E4238,2)),"0"&amp;VALUE(LEFT($E4238,2))),Sheet1!$E:$E,Sheet1!$F:$F)&amp;"所在の"&amp;$D4238,IF(OR($B4238=1,$B4238=2),$D4238&amp;$C4238,IF($B4238=3,$D4238&amp;"学校",IF($B4238=6,_xlfn.TEXTBEFORE($D4238,"高専")&amp;$C4238,IF($B4238=8,$C4238&amp;"（"&amp;$D4238&amp;"）",IF($B4238=9,$D4238,""))))))</f>
        <v>武庫荘総合高等学校</v>
      </c>
    </row>
    <row r="4239" spans="1:8">
      <c r="A4239" s="4">
        <v>2</v>
      </c>
      <c r="B4239" s="7">
        <v>1</v>
      </c>
      <c r="C4239" s="7" t="str">
        <f t="shared" si="132"/>
        <v>高等学校</v>
      </c>
      <c r="D4239" s="7" t="s">
        <v>3127</v>
      </c>
      <c r="E4239" s="8" t="s">
        <v>3419</v>
      </c>
      <c r="F4239" s="4" t="str">
        <f>IFERROR(IF(VALUE(LEFT($E4239,5))&gt;50000,"",_xlfn.XLOOKUP(IF(VALUE(LEFT($E4239,2))&gt;9,VALUE(LEFT($E4239,2)),"0"&amp;VALUE(LEFT($E4239,2))),Sheet1!$E:$E,Sheet1!$F:$F)),"")</f>
        <v>兵庫県</v>
      </c>
      <c r="G4239" s="4" t="str">
        <f t="shared" si="133"/>
        <v>公立</v>
      </c>
      <c r="H4239" s="7" t="str">
        <f>IF($D4239="上記以外の高等学校等",_xlfn.XLOOKUP(IF(VALUE(LEFT($E4239,2))&gt;10,VALUE(LEFT($E4239,2)),"0"&amp;VALUE(LEFT($E4239,2))),Sheet1!$E:$E,Sheet1!$F:$F)&amp;"所在の"&amp;$D4239,IF(OR($B4239=1,$B4239=2),$D4239&amp;$C4239,IF($B4239=3,$D4239&amp;"学校",IF($B4239=6,_xlfn.TEXTBEFORE($D4239,"高専")&amp;$C4239,IF($B4239=8,$C4239&amp;"（"&amp;$D4239&amp;"）",IF($B4239=9,$D4239,""))))))</f>
        <v>国際高等学校</v>
      </c>
    </row>
    <row r="4240" spans="1:8">
      <c r="A4240" s="4">
        <v>2</v>
      </c>
      <c r="B4240" s="7">
        <v>2</v>
      </c>
      <c r="C4240" s="7" t="str">
        <f t="shared" si="132"/>
        <v>中等教育学校</v>
      </c>
      <c r="D4240" s="7" t="s">
        <v>3417</v>
      </c>
      <c r="E4240" s="8" t="s">
        <v>3418</v>
      </c>
      <c r="F4240" s="4" t="str">
        <f>IFERROR(IF(VALUE(LEFT($E4240,5))&gt;50000,"",_xlfn.XLOOKUP(IF(VALUE(LEFT($E4240,2))&gt;9,VALUE(LEFT($E4240,2)),"0"&amp;VALUE(LEFT($E4240,2))),Sheet1!$E:$E,Sheet1!$F:$F)),"")</f>
        <v>兵庫県</v>
      </c>
      <c r="G4240" s="4" t="str">
        <f t="shared" si="133"/>
        <v>公立</v>
      </c>
      <c r="H4240" s="7" t="str">
        <f>IF($D4240="上記以外の高等学校等",_xlfn.XLOOKUP(IF(VALUE(LEFT($E4240,2))&gt;10,VALUE(LEFT($E4240,2)),"0"&amp;VALUE(LEFT($E4240,2))),Sheet1!$E:$E,Sheet1!$F:$F)&amp;"所在の"&amp;$D4240,IF(OR($B4240=1,$B4240=2),$D4240&amp;$C4240,IF($B4240=3,$D4240&amp;"学校",IF($B4240=6,_xlfn.TEXTBEFORE($D4240,"高専")&amp;$C4240,IF($B4240=8,$C4240&amp;"（"&amp;$D4240&amp;"）",IF($B4240=9,$D4240,""))))))</f>
        <v>芦屋国際中等教育学校</v>
      </c>
    </row>
    <row r="4241" spans="1:8">
      <c r="A4241" s="4">
        <v>3</v>
      </c>
      <c r="B4241" s="7">
        <v>1</v>
      </c>
      <c r="C4241" s="7" t="str">
        <f t="shared" si="132"/>
        <v>高等学校</v>
      </c>
      <c r="D4241" s="7" t="s">
        <v>3415</v>
      </c>
      <c r="E4241" s="8" t="s">
        <v>3416</v>
      </c>
      <c r="F4241" s="4" t="str">
        <f>IFERROR(IF(VALUE(LEFT($E4241,5))&gt;50000,"",_xlfn.XLOOKUP(IF(VALUE(LEFT($E4241,2))&gt;9,VALUE(LEFT($E4241,2)),"0"&amp;VALUE(LEFT($E4241,2))),Sheet1!$E:$E,Sheet1!$F:$F)),"")</f>
        <v>兵庫県</v>
      </c>
      <c r="G4241" s="4" t="str">
        <f t="shared" si="133"/>
        <v>公立</v>
      </c>
      <c r="H4241" s="7" t="str">
        <f>IF($D4241="上記以外の高等学校等",_xlfn.XLOOKUP(IF(VALUE(LEFT($E4241,2))&gt;10,VALUE(LEFT($E4241,2)),"0"&amp;VALUE(LEFT($E4241,2))),Sheet1!$E:$E,Sheet1!$F:$F)&amp;"所在の"&amp;$D4241,IF(OR($B4241=1,$B4241=2),$D4241&amp;$C4241,IF($B4241=3,$D4241&amp;"学校",IF($B4241=6,_xlfn.TEXTBEFORE($D4241,"高専")&amp;$C4241,IF($B4241=8,$C4241&amp;"（"&amp;$D4241&amp;"）",IF($B4241=9,$D4241,""))))))</f>
        <v>科学技術高等学校</v>
      </c>
    </row>
    <row r="4242" spans="1:8">
      <c r="A4242" s="4">
        <v>3</v>
      </c>
      <c r="B4242" s="7">
        <v>1</v>
      </c>
      <c r="C4242" s="7" t="str">
        <f t="shared" si="132"/>
        <v>高等学校</v>
      </c>
      <c r="D4242" s="7" t="s">
        <v>3413</v>
      </c>
      <c r="E4242" s="8" t="s">
        <v>3414</v>
      </c>
      <c r="F4242" s="4" t="str">
        <f>IFERROR(IF(VALUE(LEFT($E4242,5))&gt;50000,"",_xlfn.XLOOKUP(IF(VALUE(LEFT($E4242,2))&gt;9,VALUE(LEFT($E4242,2)),"0"&amp;VALUE(LEFT($E4242,2))),Sheet1!$E:$E,Sheet1!$F:$F)),"")</f>
        <v>兵庫県</v>
      </c>
      <c r="G4242" s="4" t="str">
        <f t="shared" si="133"/>
        <v>公立</v>
      </c>
      <c r="H4242" s="7" t="str">
        <f>IF($D4242="上記以外の高等学校等",_xlfn.XLOOKUP(IF(VALUE(LEFT($E4242,2))&gt;10,VALUE(LEFT($E4242,2)),"0"&amp;VALUE(LEFT($E4242,2))),Sheet1!$E:$E,Sheet1!$F:$F)&amp;"所在の"&amp;$D4242,IF(OR($B4242=1,$B4242=2),$D4242&amp;$C4242,IF($B4242=3,$D4242&amp;"学校",IF($B4242=6,_xlfn.TEXTBEFORE($D4242,"高専")&amp;$C4242,IF($B4242=8,$C4242&amp;"（"&amp;$D4242&amp;"）",IF($B4242=9,$D4242,""))))))</f>
        <v>神戸工科高等学校</v>
      </c>
    </row>
    <row r="4243" spans="1:8">
      <c r="A4243" s="4">
        <v>2</v>
      </c>
      <c r="B4243" s="7">
        <v>1</v>
      </c>
      <c r="C4243" s="7" t="str">
        <f t="shared" si="132"/>
        <v>高等学校</v>
      </c>
      <c r="D4243" s="7" t="s">
        <v>3411</v>
      </c>
      <c r="E4243" s="8" t="s">
        <v>3412</v>
      </c>
      <c r="F4243" s="4" t="str">
        <f>IFERROR(IF(VALUE(LEFT($E4243,5))&gt;50000,"",_xlfn.XLOOKUP(IF(VALUE(LEFT($E4243,2))&gt;9,VALUE(LEFT($E4243,2)),"0"&amp;VALUE(LEFT($E4243,2))),Sheet1!$E:$E,Sheet1!$F:$F)),"")</f>
        <v>兵庫県</v>
      </c>
      <c r="G4243" s="4" t="str">
        <f t="shared" si="133"/>
        <v>公立</v>
      </c>
      <c r="H4243" s="7" t="str">
        <f>IF($D4243="上記以外の高等学校等",_xlfn.XLOOKUP(IF(VALUE(LEFT($E4243,2))&gt;10,VALUE(LEFT($E4243,2)),"0"&amp;VALUE(LEFT($E4243,2))),Sheet1!$E:$E,Sheet1!$F:$F)&amp;"所在の"&amp;$D4243,IF(OR($B4243=1,$B4243=2),$D4243&amp;$C4243,IF($B4243=3,$D4243&amp;"学校",IF($B4243=6,_xlfn.TEXTBEFORE($D4243,"高専")&amp;$C4243,IF($B4243=8,$C4243&amp;"（"&amp;$D4243&amp;"）",IF($B4243=9,$D4243,""))))))</f>
        <v>神戸鈴蘭台高等学校</v>
      </c>
    </row>
    <row r="4244" spans="1:8">
      <c r="A4244" s="4">
        <v>2</v>
      </c>
      <c r="B4244" s="7">
        <v>1</v>
      </c>
      <c r="C4244" s="7" t="str">
        <f t="shared" si="132"/>
        <v>高等学校</v>
      </c>
      <c r="D4244" s="7" t="s">
        <v>3409</v>
      </c>
      <c r="E4244" s="8" t="s">
        <v>3410</v>
      </c>
      <c r="F4244" s="4" t="str">
        <f>IFERROR(IF(VALUE(LEFT($E4244,5))&gt;50000,"",_xlfn.XLOOKUP(IF(VALUE(LEFT($E4244,2))&gt;9,VALUE(LEFT($E4244,2)),"0"&amp;VALUE(LEFT($E4244,2))),Sheet1!$E:$E,Sheet1!$F:$F)),"")</f>
        <v>兵庫県</v>
      </c>
      <c r="G4244" s="4" t="str">
        <f t="shared" si="133"/>
        <v>公立</v>
      </c>
      <c r="H4244" s="7" t="str">
        <f>IF($D4244="上記以外の高等学校等",_xlfn.XLOOKUP(IF(VALUE(LEFT($E4244,2))&gt;10,VALUE(LEFT($E4244,2)),"0"&amp;VALUE(LEFT($E4244,2))),Sheet1!$E:$E,Sheet1!$F:$F)&amp;"所在の"&amp;$D4244,IF(OR($B4244=1,$B4244=2),$D4244&amp;$C4244,IF($B4244=3,$D4244&amp;"学校",IF($B4244=6,_xlfn.TEXTBEFORE($D4244,"高専")&amp;$C4244,IF($B4244=8,$C4244&amp;"（"&amp;$D4244&amp;"）",IF($B4244=9,$D4244,""))))))</f>
        <v>淡路三原高等学校</v>
      </c>
    </row>
    <row r="4245" spans="1:8">
      <c r="A4245" s="4">
        <v>2</v>
      </c>
      <c r="B4245" s="7">
        <v>1</v>
      </c>
      <c r="C4245" s="7" t="str">
        <f t="shared" si="132"/>
        <v>高等学校</v>
      </c>
      <c r="D4245" s="7" t="s">
        <v>3407</v>
      </c>
      <c r="E4245" s="8" t="s">
        <v>3408</v>
      </c>
      <c r="F4245" s="4" t="str">
        <f>IFERROR(IF(VALUE(LEFT($E4245,5))&gt;50000,"",_xlfn.XLOOKUP(IF(VALUE(LEFT($E4245,2))&gt;9,VALUE(LEFT($E4245,2)),"0"&amp;VALUE(LEFT($E4245,2))),Sheet1!$E:$E,Sheet1!$F:$F)),"")</f>
        <v>兵庫県</v>
      </c>
      <c r="G4245" s="4" t="str">
        <f t="shared" si="133"/>
        <v>公立</v>
      </c>
      <c r="H4245" s="7" t="str">
        <f>IF($D4245="上記以外の高等学校等",_xlfn.XLOOKUP(IF(VALUE(LEFT($E4245,2))&gt;10,VALUE(LEFT($E4245,2)),"0"&amp;VALUE(LEFT($E4245,2))),Sheet1!$E:$E,Sheet1!$F:$F)&amp;"所在の"&amp;$D4245,IF(OR($B4245=1,$B4245=2),$D4245&amp;$C4245,IF($B4245=3,$D4245&amp;"学校",IF($B4245=6,_xlfn.TEXTBEFORE($D4245,"高専")&amp;$C4245,IF($B4245=8,$C4245&amp;"（"&amp;$D4245&amp;"）",IF($B4245=9,$D4245,""))))))</f>
        <v>龍野北高等学校</v>
      </c>
    </row>
    <row r="4246" spans="1:8">
      <c r="A4246" s="4">
        <v>3</v>
      </c>
      <c r="B4246" s="7">
        <v>1</v>
      </c>
      <c r="C4246" s="7" t="str">
        <f t="shared" si="132"/>
        <v>高等学校</v>
      </c>
      <c r="D4246" s="7" t="s">
        <v>3405</v>
      </c>
      <c r="E4246" s="8" t="s">
        <v>3406</v>
      </c>
      <c r="F4246" s="4" t="str">
        <f>IFERROR(IF(VALUE(LEFT($E4246,5))&gt;50000,"",_xlfn.XLOOKUP(IF(VALUE(LEFT($E4246,2))&gt;9,VALUE(LEFT($E4246,2)),"0"&amp;VALUE(LEFT($E4246,2))),Sheet1!$E:$E,Sheet1!$F:$F)),"")</f>
        <v>兵庫県</v>
      </c>
      <c r="G4246" s="4" t="str">
        <f t="shared" si="133"/>
        <v>公立</v>
      </c>
      <c r="H4246" s="7" t="str">
        <f>IF($D4246="上記以外の高等学校等",_xlfn.XLOOKUP(IF(VALUE(LEFT($E4246,2))&gt;10,VALUE(LEFT($E4246,2)),"0"&amp;VALUE(LEFT($E4246,2))),Sheet1!$E:$E,Sheet1!$F:$F)&amp;"所在の"&amp;$D4246,IF(OR($B4246=1,$B4246=2),$D4246&amp;$C4246,IF($B4246=3,$D4246&amp;"学校",IF($B4246=6,_xlfn.TEXTBEFORE($D4246,"高専")&amp;$C4246,IF($B4246=8,$C4246&amp;"（"&amp;$D4246&amp;"）",IF($B4246=9,$D4246,""))))))</f>
        <v>須磨翔風高等学校</v>
      </c>
    </row>
    <row r="4247" spans="1:8">
      <c r="A4247" s="4">
        <v>2</v>
      </c>
      <c r="B4247" s="7">
        <v>1</v>
      </c>
      <c r="C4247" s="7" t="str">
        <f t="shared" si="132"/>
        <v>高等学校</v>
      </c>
      <c r="D4247" s="7" t="s">
        <v>3403</v>
      </c>
      <c r="E4247" s="8" t="s">
        <v>3404</v>
      </c>
      <c r="F4247" s="4" t="str">
        <f>IFERROR(IF(VALUE(LEFT($E4247,5))&gt;50000,"",_xlfn.XLOOKUP(IF(VALUE(LEFT($E4247,2))&gt;9,VALUE(LEFT($E4247,2)),"0"&amp;VALUE(LEFT($E4247,2))),Sheet1!$E:$E,Sheet1!$F:$F)),"")</f>
        <v>兵庫県</v>
      </c>
      <c r="G4247" s="4" t="str">
        <f t="shared" si="133"/>
        <v>公立</v>
      </c>
      <c r="H4247" s="7" t="str">
        <f>IF($D4247="上記以外の高等学校等",_xlfn.XLOOKUP(IF(VALUE(LEFT($E4247,2))&gt;10,VALUE(LEFT($E4247,2)),"0"&amp;VALUE(LEFT($E4247,2))),Sheet1!$E:$E,Sheet1!$F:$F)&amp;"所在の"&amp;$D4247,IF(OR($B4247=1,$B4247=2),$D4247&amp;$C4247,IF($B4247=3,$D4247&amp;"学校",IF($B4247=6,_xlfn.TEXTBEFORE($D4247,"高専")&amp;$C4247,IF($B4247=8,$C4247&amp;"（"&amp;$D4247&amp;"）",IF($B4247=9,$D4247,""))))))</f>
        <v>篠山東雲高等学校</v>
      </c>
    </row>
    <row r="4248" spans="1:8">
      <c r="A4248" s="4">
        <v>3</v>
      </c>
      <c r="B4248" s="7">
        <v>1</v>
      </c>
      <c r="C4248" s="7" t="str">
        <f t="shared" si="132"/>
        <v>高等学校</v>
      </c>
      <c r="D4248" s="7" t="s">
        <v>3401</v>
      </c>
      <c r="E4248" s="8" t="s">
        <v>3402</v>
      </c>
      <c r="F4248" s="4" t="str">
        <f>IFERROR(IF(VALUE(LEFT($E4248,5))&gt;50000,"",_xlfn.XLOOKUP(IF(VALUE(LEFT($E4248,2))&gt;9,VALUE(LEFT($E4248,2)),"0"&amp;VALUE(LEFT($E4248,2))),Sheet1!$E:$E,Sheet1!$F:$F)),"")</f>
        <v>兵庫県</v>
      </c>
      <c r="G4248" s="4" t="str">
        <f t="shared" si="133"/>
        <v>公立</v>
      </c>
      <c r="H4248" s="7" t="str">
        <f>IF($D4248="上記以外の高等学校等",_xlfn.XLOOKUP(IF(VALUE(LEFT($E4248,2))&gt;10,VALUE(LEFT($E4248,2)),"0"&amp;VALUE(LEFT($E4248,2))),Sheet1!$E:$E,Sheet1!$F:$F)&amp;"所在の"&amp;$D4248,IF(OR($B4248=1,$B4248=2),$D4248&amp;$C4248,IF($B4248=3,$D4248&amp;"学校",IF($B4248=6,_xlfn.TEXTBEFORE($D4248,"高専")&amp;$C4248,IF($B4248=8,$C4248&amp;"（"&amp;$D4248&amp;"）",IF($B4248=9,$D4248,""))))))</f>
        <v>尼崎双星高等学校</v>
      </c>
    </row>
    <row r="4249" spans="1:8">
      <c r="A4249" s="4">
        <v>2</v>
      </c>
      <c r="B4249" s="7">
        <v>1</v>
      </c>
      <c r="C4249" s="7" t="str">
        <f t="shared" si="132"/>
        <v>高等学校</v>
      </c>
      <c r="D4249" s="7" t="s">
        <v>3399</v>
      </c>
      <c r="E4249" s="8" t="s">
        <v>3400</v>
      </c>
      <c r="F4249" s="4" t="str">
        <f>IFERROR(IF(VALUE(LEFT($E4249,5))&gt;50000,"",_xlfn.XLOOKUP(IF(VALUE(LEFT($E4249,2))&gt;9,VALUE(LEFT($E4249,2)),"0"&amp;VALUE(LEFT($E4249,2))),Sheet1!$E:$E,Sheet1!$F:$F)),"")</f>
        <v>兵庫県</v>
      </c>
      <c r="G4249" s="4" t="str">
        <f t="shared" si="133"/>
        <v>公立</v>
      </c>
      <c r="H4249" s="7" t="str">
        <f>IF($D4249="上記以外の高等学校等",_xlfn.XLOOKUP(IF(VALUE(LEFT($E4249,2))&gt;10,VALUE(LEFT($E4249,2)),"0"&amp;VALUE(LEFT($E4249,2))),Sheet1!$E:$E,Sheet1!$F:$F)&amp;"所在の"&amp;$D4249,IF(OR($B4249=1,$B4249=2),$D4249&amp;$C4249,IF($B4249=3,$D4249&amp;"学校",IF($B4249=6,_xlfn.TEXTBEFORE($D4249,"高専")&amp;$C4249,IF($B4249=8,$C4249&amp;"（"&amp;$D4249&amp;"）",IF($B4249=9,$D4249,""))))))</f>
        <v>阪神昆陽高等学校</v>
      </c>
    </row>
    <row r="4250" spans="1:8">
      <c r="A4250" s="4">
        <v>3</v>
      </c>
      <c r="B4250" s="7">
        <v>1</v>
      </c>
      <c r="C4250" s="7" t="str">
        <f t="shared" si="132"/>
        <v>高等学校</v>
      </c>
      <c r="D4250" s="7" t="s">
        <v>3397</v>
      </c>
      <c r="E4250" s="8" t="s">
        <v>3398</v>
      </c>
      <c r="F4250" s="4" t="str">
        <f>IFERROR(IF(VALUE(LEFT($E4250,5))&gt;50000,"",_xlfn.XLOOKUP(IF(VALUE(LEFT($E4250,2))&gt;9,VALUE(LEFT($E4250,2)),"0"&amp;VALUE(LEFT($E4250,2))),Sheet1!$E:$E,Sheet1!$F:$F)),"")</f>
        <v>兵庫県</v>
      </c>
      <c r="G4250" s="4" t="str">
        <f t="shared" si="133"/>
        <v>公立</v>
      </c>
      <c r="H4250" s="7" t="str">
        <f>IF($D4250="上記以外の高等学校等",_xlfn.XLOOKUP(IF(VALUE(LEFT($E4250,2))&gt;10,VALUE(LEFT($E4250,2)),"0"&amp;VALUE(LEFT($E4250,2))),Sheet1!$E:$E,Sheet1!$F:$F)&amp;"所在の"&amp;$D4250,IF(OR($B4250=1,$B4250=2),$D4250&amp;$C4250,IF($B4250=3,$D4250&amp;"学校",IF($B4250=6,_xlfn.TEXTBEFORE($D4250,"高専")&amp;$C4250,IF($B4250=8,$C4250&amp;"（"&amp;$D4250&amp;"）",IF($B4250=9,$D4250,""))))))</f>
        <v>琴ノ浦高等学校</v>
      </c>
    </row>
    <row r="4251" spans="1:8">
      <c r="A4251" s="4">
        <v>3</v>
      </c>
      <c r="B4251" s="7">
        <v>1</v>
      </c>
      <c r="C4251" s="7" t="str">
        <f t="shared" si="132"/>
        <v>高等学校</v>
      </c>
      <c r="D4251" s="7" t="s">
        <v>3395</v>
      </c>
      <c r="E4251" s="8" t="s">
        <v>3396</v>
      </c>
      <c r="F4251" s="4" t="str">
        <f>IFERROR(IF(VALUE(LEFT($E4251,5))&gt;50000,"",_xlfn.XLOOKUP(IF(VALUE(LEFT($E4251,2))&gt;9,VALUE(LEFT($E4251,2)),"0"&amp;VALUE(LEFT($E4251,2))),Sheet1!$E:$E,Sheet1!$F:$F)),"")</f>
        <v>兵庫県</v>
      </c>
      <c r="G4251" s="4" t="str">
        <f t="shared" si="133"/>
        <v>公立</v>
      </c>
      <c r="H4251" s="7" t="str">
        <f>IF($D4251="上記以外の高等学校等",_xlfn.XLOOKUP(IF(VALUE(LEFT($E4251,2))&gt;10,VALUE(LEFT($E4251,2)),"0"&amp;VALUE(LEFT($E4251,2))),Sheet1!$E:$E,Sheet1!$F:$F)&amp;"所在の"&amp;$D4251,IF(OR($B4251=1,$B4251=2),$D4251&amp;$C4251,IF($B4251=3,$D4251&amp;"学校",IF($B4251=6,_xlfn.TEXTBEFORE($D4251,"高専")&amp;$C4251,IF($B4251=8,$C4251&amp;"（"&amp;$D4251&amp;"）",IF($B4251=9,$D4251,""))))))</f>
        <v>神港橘高等学校</v>
      </c>
    </row>
    <row r="4252" spans="1:8">
      <c r="A4252" s="4">
        <v>2</v>
      </c>
      <c r="B4252" s="7">
        <v>1</v>
      </c>
      <c r="C4252" s="7" t="str">
        <f t="shared" si="132"/>
        <v>高等学校</v>
      </c>
      <c r="D4252" s="7" t="s">
        <v>3393</v>
      </c>
      <c r="E4252" s="8" t="s">
        <v>3394</v>
      </c>
      <c r="F4252" s="4" t="str">
        <f>IFERROR(IF(VALUE(LEFT($E4252,5))&gt;50000,"",_xlfn.XLOOKUP(IF(VALUE(LEFT($E4252,2))&gt;9,VALUE(LEFT($E4252,2)),"0"&amp;VALUE(LEFT($E4252,2))),Sheet1!$E:$E,Sheet1!$F:$F)),"")</f>
        <v>兵庫県</v>
      </c>
      <c r="G4252" s="4" t="str">
        <f t="shared" si="133"/>
        <v>公立</v>
      </c>
      <c r="H4252" s="7" t="str">
        <f>IF($D4252="上記以外の高等学校等",_xlfn.XLOOKUP(IF(VALUE(LEFT($E4252,2))&gt;10,VALUE(LEFT($E4252,2)),"0"&amp;VALUE(LEFT($E4252,2))),Sheet1!$E:$E,Sheet1!$F:$F)&amp;"所在の"&amp;$D4252,IF(OR($B4252=1,$B4252=2),$D4252&amp;$C4252,IF($B4252=3,$D4252&amp;"学校",IF($B4252=6,_xlfn.TEXTBEFORE($D4252,"高専")&amp;$C4252,IF($B4252=8,$C4252&amp;"（"&amp;$D4252&amp;"）",IF($B4252=9,$D4252,""))))))</f>
        <v>北神戸総合高等学校</v>
      </c>
    </row>
    <row r="4253" spans="1:8">
      <c r="A4253" s="4">
        <v>2</v>
      </c>
      <c r="B4253" s="7">
        <v>1</v>
      </c>
      <c r="C4253" s="7" t="str">
        <f t="shared" si="132"/>
        <v>高等学校</v>
      </c>
      <c r="D4253" s="7" t="s">
        <v>3391</v>
      </c>
      <c r="E4253" s="8" t="s">
        <v>3392</v>
      </c>
      <c r="F4253" s="4" t="str">
        <f>IFERROR(IF(VALUE(LEFT($E4253,5))&gt;50000,"",_xlfn.XLOOKUP(IF(VALUE(LEFT($E4253,2))&gt;9,VALUE(LEFT($E4253,2)),"0"&amp;VALUE(LEFT($E4253,2))),Sheet1!$E:$E,Sheet1!$F:$F)),"")</f>
        <v>兵庫県</v>
      </c>
      <c r="G4253" s="4" t="str">
        <f t="shared" si="133"/>
        <v>公立</v>
      </c>
      <c r="H4253" s="7" t="str">
        <f>IF($D4253="上記以外の高等学校等",_xlfn.XLOOKUP(IF(VALUE(LEFT($E4253,2))&gt;10,VALUE(LEFT($E4253,2)),"0"&amp;VALUE(LEFT($E4253,2))),Sheet1!$E:$E,Sheet1!$F:$F)&amp;"所在の"&amp;$D4253,IF(OR($B4253=1,$B4253=2),$D4253&amp;$C4253,IF($B4253=3,$D4253&amp;"学校",IF($B4253=6,_xlfn.TEXTBEFORE($D4253,"高専")&amp;$C4253,IF($B4253=8,$C4253&amp;"（"&amp;$D4253&amp;"）",IF($B4253=9,$D4253,""))))))</f>
        <v>神戸学園都市高等学校</v>
      </c>
    </row>
    <row r="4254" spans="1:8">
      <c r="A4254" s="4">
        <v>2</v>
      </c>
      <c r="B4254" s="7">
        <v>1</v>
      </c>
      <c r="C4254" s="7" t="str">
        <f t="shared" si="132"/>
        <v>高等学校</v>
      </c>
      <c r="D4254" s="7" t="s">
        <v>3389</v>
      </c>
      <c r="E4254" s="8" t="s">
        <v>3390</v>
      </c>
      <c r="F4254" s="4" t="str">
        <f>IFERROR(IF(VALUE(LEFT($E4254,5))&gt;50000,"",_xlfn.XLOOKUP(IF(VALUE(LEFT($E4254,2))&gt;9,VALUE(LEFT($E4254,2)),"0"&amp;VALUE(LEFT($E4254,2))),Sheet1!$E:$E,Sheet1!$F:$F)),"")</f>
        <v>兵庫県</v>
      </c>
      <c r="G4254" s="4" t="str">
        <f t="shared" si="133"/>
        <v>公立</v>
      </c>
      <c r="H4254" s="7" t="str">
        <f>IF($D4254="上記以外の高等学校等",_xlfn.XLOOKUP(IF(VALUE(LEFT($E4254,2))&gt;10,VALUE(LEFT($E4254,2)),"0"&amp;VALUE(LEFT($E4254,2))),Sheet1!$E:$E,Sheet1!$F:$F)&amp;"所在の"&amp;$D4254,IF(OR($B4254=1,$B4254=2),$D4254&amp;$C4254,IF($B4254=3,$D4254&amp;"学校",IF($B4254=6,_xlfn.TEXTBEFORE($D4254,"高専")&amp;$C4254,IF($B4254=8,$C4254&amp;"（"&amp;$D4254&amp;"）",IF($B4254=9,$D4254,""))))))</f>
        <v>西宮苦楽園高等学校</v>
      </c>
    </row>
    <row r="4255" spans="1:8">
      <c r="A4255" s="4">
        <v>2</v>
      </c>
      <c r="B4255" s="7">
        <v>1</v>
      </c>
      <c r="C4255" s="7" t="str">
        <f t="shared" si="132"/>
        <v>高等学校</v>
      </c>
      <c r="D4255" s="7" t="s">
        <v>3387</v>
      </c>
      <c r="E4255" s="8" t="s">
        <v>3388</v>
      </c>
      <c r="F4255" s="4" t="str">
        <f>IFERROR(IF(VALUE(LEFT($E4255,5))&gt;50000,"",_xlfn.XLOOKUP(IF(VALUE(LEFT($E4255,2))&gt;9,VALUE(LEFT($E4255,2)),"0"&amp;VALUE(LEFT($E4255,2))),Sheet1!$E:$E,Sheet1!$F:$F)),"")</f>
        <v>兵庫県</v>
      </c>
      <c r="G4255" s="4" t="str">
        <f t="shared" si="133"/>
        <v>公立</v>
      </c>
      <c r="H4255" s="7" t="str">
        <f>IF($D4255="上記以外の高等学校等",_xlfn.XLOOKUP(IF(VALUE(LEFT($E4255,2))&gt;10,VALUE(LEFT($E4255,2)),"0"&amp;VALUE(LEFT($E4255,2))),Sheet1!$E:$E,Sheet1!$F:$F)&amp;"所在の"&amp;$D4255,IF(OR($B4255=1,$B4255=2),$D4255&amp;$C4255,IF($B4255=3,$D4255&amp;"学校",IF($B4255=6,_xlfn.TEXTBEFORE($D4255,"高専")&amp;$C4255,IF($B4255=8,$C4255&amp;"（"&amp;$D4255&amp;"）",IF($B4255=9,$D4255,""))))))</f>
        <v>三木総合高等学校</v>
      </c>
    </row>
    <row r="4256" spans="1:8">
      <c r="A4256" s="4">
        <v>2</v>
      </c>
      <c r="B4256" s="7">
        <v>1</v>
      </c>
      <c r="C4256" s="7" t="str">
        <f t="shared" si="132"/>
        <v>高等学校</v>
      </c>
      <c r="D4256" s="7" t="s">
        <v>3385</v>
      </c>
      <c r="E4256" s="8" t="s">
        <v>3386</v>
      </c>
      <c r="F4256" s="4" t="str">
        <f>IFERROR(IF(VALUE(LEFT($E4256,5))&gt;50000,"",_xlfn.XLOOKUP(IF(VALUE(LEFT($E4256,2))&gt;9,VALUE(LEFT($E4256,2)),"0"&amp;VALUE(LEFT($E4256,2))),Sheet1!$E:$E,Sheet1!$F:$F)),"")</f>
        <v>兵庫県</v>
      </c>
      <c r="G4256" s="4" t="str">
        <f t="shared" si="133"/>
        <v>公立</v>
      </c>
      <c r="H4256" s="7" t="str">
        <f>IF($D4256="上記以外の高等学校等",_xlfn.XLOOKUP(IF(VALUE(LEFT($E4256,2))&gt;10,VALUE(LEFT($E4256,2)),"0"&amp;VALUE(LEFT($E4256,2))),Sheet1!$E:$E,Sheet1!$F:$F)&amp;"所在の"&amp;$D4256,IF(OR($B4256=1,$B4256=2),$D4256&amp;$C4256,IF($B4256=3,$D4256&amp;"学校",IF($B4256=6,_xlfn.TEXTBEFORE($D4256,"高専")&amp;$C4256,IF($B4256=8,$C4256&amp;"（"&amp;$D4256&amp;"）",IF($B4256=9,$D4256,""))))))</f>
        <v>姫路海稜高等学校</v>
      </c>
    </row>
    <row r="4257" spans="1:8">
      <c r="A4257" s="4">
        <v>2</v>
      </c>
      <c r="B4257" s="7">
        <v>1</v>
      </c>
      <c r="C4257" s="7" t="str">
        <f t="shared" si="132"/>
        <v>高等学校</v>
      </c>
      <c r="D4257" s="7" t="s">
        <v>3383</v>
      </c>
      <c r="E4257" s="8" t="s">
        <v>3384</v>
      </c>
      <c r="F4257" s="4" t="str">
        <f>IFERROR(IF(VALUE(LEFT($E4257,5))&gt;50000,"",_xlfn.XLOOKUP(IF(VALUE(LEFT($E4257,2))&gt;9,VALUE(LEFT($E4257,2)),"0"&amp;VALUE(LEFT($E4257,2))),Sheet1!$E:$E,Sheet1!$F:$F)),"")</f>
        <v>兵庫県</v>
      </c>
      <c r="G4257" s="4" t="str">
        <f t="shared" si="133"/>
        <v>公立</v>
      </c>
      <c r="H4257" s="7" t="str">
        <f>IF($D4257="上記以外の高等学校等",_xlfn.XLOOKUP(IF(VALUE(LEFT($E4257,2))&gt;10,VALUE(LEFT($E4257,2)),"0"&amp;VALUE(LEFT($E4257,2))),Sheet1!$E:$E,Sheet1!$F:$F)&amp;"所在の"&amp;$D4257,IF(OR($B4257=1,$B4257=2),$D4257&amp;$C4257,IF($B4257=3,$D4257&amp;"学校",IF($B4257=6,_xlfn.TEXTBEFORE($D4257,"高専")&amp;$C4257,IF($B4257=8,$C4257&amp;"（"&amp;$D4257&amp;"）",IF($B4257=9,$D4257,""))))))</f>
        <v>播磨福崎高等学校</v>
      </c>
    </row>
    <row r="4258" spans="1:8">
      <c r="A4258" s="4">
        <v>3</v>
      </c>
      <c r="B4258" s="7">
        <v>1</v>
      </c>
      <c r="C4258" s="7" t="str">
        <f t="shared" si="132"/>
        <v>高等学校</v>
      </c>
      <c r="D4258" s="7" t="s">
        <v>3381</v>
      </c>
      <c r="E4258" s="8" t="s">
        <v>3382</v>
      </c>
      <c r="F4258" s="4" t="str">
        <f>IFERROR(IF(VALUE(LEFT($E4258,5))&gt;50000,"",_xlfn.XLOOKUP(IF(VALUE(LEFT($E4258,2))&gt;9,VALUE(LEFT($E4258,2)),"0"&amp;VALUE(LEFT($E4258,2))),Sheet1!$E:$E,Sheet1!$F:$F)),"")</f>
        <v>兵庫県</v>
      </c>
      <c r="G4258" s="4" t="str">
        <f t="shared" si="133"/>
        <v>公立</v>
      </c>
      <c r="H4258" s="7" t="str">
        <f>IF($D4258="上記以外の高等学校等",_xlfn.XLOOKUP(IF(VALUE(LEFT($E4258,2))&gt;10,VALUE(LEFT($E4258,2)),"0"&amp;VALUE(LEFT($E4258,2))),Sheet1!$E:$E,Sheet1!$F:$F)&amp;"所在の"&amp;$D4258,IF(OR($B4258=1,$B4258=2),$D4258&amp;$C4258,IF($B4258=3,$D4258&amp;"学校",IF($B4258=6,_xlfn.TEXTBEFORE($D4258,"高専")&amp;$C4258,IF($B4258=8,$C4258&amp;"（"&amp;$D4258&amp;"）",IF($B4258=9,$D4258,""))))))</f>
        <v>姫路市立高等学校</v>
      </c>
    </row>
    <row r="4259" spans="1:8">
      <c r="A4259" s="4">
        <v>2</v>
      </c>
      <c r="B4259" s="7">
        <v>3</v>
      </c>
      <c r="C4259" s="7" t="str">
        <f t="shared" si="132"/>
        <v>特別支援学校</v>
      </c>
      <c r="D4259" s="7" t="s">
        <v>3379</v>
      </c>
      <c r="E4259" s="8" t="s">
        <v>3380</v>
      </c>
      <c r="F4259" s="4" t="str">
        <f>IFERROR(IF(VALUE(LEFT($E4259,5))&gt;50000,"",_xlfn.XLOOKUP(IF(VALUE(LEFT($E4259,2))&gt;9,VALUE(LEFT($E4259,2)),"0"&amp;VALUE(LEFT($E4259,2))),Sheet1!$E:$E,Sheet1!$F:$F)),"")</f>
        <v>兵庫県</v>
      </c>
      <c r="G4259" s="4" t="str">
        <f t="shared" si="133"/>
        <v>公立</v>
      </c>
      <c r="H4259" s="7" t="str">
        <f>IF($D4259="上記以外の高等学校等",_xlfn.XLOOKUP(IF(VALUE(LEFT($E4259,2))&gt;10,VALUE(LEFT($E4259,2)),"0"&amp;VALUE(LEFT($E4259,2))),Sheet1!$E:$E,Sheet1!$F:$F)&amp;"所在の"&amp;$D4259,IF(OR($B4259=1,$B4259=2),$D4259&amp;$C4259,IF($B4259=3,$D4259&amp;"学校",IF($B4259=6,_xlfn.TEXTBEFORE($D4259,"高専")&amp;$C4259,IF($B4259=8,$C4259&amp;"（"&amp;$D4259&amp;"）",IF($B4259=9,$D4259,""))))))</f>
        <v>むこがわ特別支援学校</v>
      </c>
    </row>
    <row r="4260" spans="1:8">
      <c r="A4260" s="4">
        <v>2</v>
      </c>
      <c r="B4260" s="7">
        <v>3</v>
      </c>
      <c r="C4260" s="7" t="str">
        <f t="shared" si="132"/>
        <v>特別支援学校</v>
      </c>
      <c r="D4260" s="7" t="s">
        <v>3377</v>
      </c>
      <c r="E4260" s="8" t="s">
        <v>3378</v>
      </c>
      <c r="F4260" s="4" t="str">
        <f>IFERROR(IF(VALUE(LEFT($E4260,5))&gt;50000,"",_xlfn.XLOOKUP(IF(VALUE(LEFT($E4260,2))&gt;9,VALUE(LEFT($E4260,2)),"0"&amp;VALUE(LEFT($E4260,2))),Sheet1!$E:$E,Sheet1!$F:$F)),"")</f>
        <v>兵庫県</v>
      </c>
      <c r="G4260" s="4" t="str">
        <f t="shared" si="133"/>
        <v>公立</v>
      </c>
      <c r="H4260" s="7" t="str">
        <f>IF($D4260="上記以外の高等学校等",_xlfn.XLOOKUP(IF(VALUE(LEFT($E4260,2))&gt;10,VALUE(LEFT($E4260,2)),"0"&amp;VALUE(LEFT($E4260,2))),Sheet1!$E:$E,Sheet1!$F:$F)&amp;"所在の"&amp;$D4260,IF(OR($B4260=1,$B4260=2),$D4260&amp;$C4260,IF($B4260=3,$D4260&amp;"学校",IF($B4260=6,_xlfn.TEXTBEFORE($D4260,"高専")&amp;$C4260,IF($B4260=8,$C4260&amp;"（"&amp;$D4260&amp;"）",IF($B4260=9,$D4260,""))))))</f>
        <v>川西カリヨンの丘特別支援学校</v>
      </c>
    </row>
    <row r="4261" spans="1:8">
      <c r="A4261" s="4">
        <v>2</v>
      </c>
      <c r="B4261" s="7">
        <v>3</v>
      </c>
      <c r="C4261" s="7" t="str">
        <f t="shared" si="132"/>
        <v>特別支援学校</v>
      </c>
      <c r="D4261" s="7" t="s">
        <v>3375</v>
      </c>
      <c r="E4261" s="8" t="s">
        <v>3376</v>
      </c>
      <c r="F4261" s="4" t="str">
        <f>IFERROR(IF(VALUE(LEFT($E4261,5))&gt;50000,"",_xlfn.XLOOKUP(IF(VALUE(LEFT($E4261,2))&gt;9,VALUE(LEFT($E4261,2)),"0"&amp;VALUE(LEFT($E4261,2))),Sheet1!$E:$E,Sheet1!$F:$F)),"")</f>
        <v>兵庫県</v>
      </c>
      <c r="G4261" s="4" t="str">
        <f t="shared" si="133"/>
        <v>公立</v>
      </c>
      <c r="H4261" s="7" t="str">
        <f>IF($D4261="上記以外の高等学校等",_xlfn.XLOOKUP(IF(VALUE(LEFT($E4261,2))&gt;10,VALUE(LEFT($E4261,2)),"0"&amp;VALUE(LEFT($E4261,2))),Sheet1!$E:$E,Sheet1!$F:$F)&amp;"所在の"&amp;$D4261,IF(OR($B4261=1,$B4261=2),$D4261&amp;$C4261,IF($B4261=3,$D4261&amp;"学校",IF($B4261=6,_xlfn.TEXTBEFORE($D4261,"高専")&amp;$C4261,IF($B4261=8,$C4261&amp;"（"&amp;$D4261&amp;"）",IF($B4261=9,$D4261,""))))))</f>
        <v>かこがわ清流特別支援学校</v>
      </c>
    </row>
    <row r="4262" spans="1:8">
      <c r="A4262" s="4">
        <v>2</v>
      </c>
      <c r="B4262" s="7">
        <v>3</v>
      </c>
      <c r="C4262" s="7" t="str">
        <f t="shared" si="132"/>
        <v>特別支援学校</v>
      </c>
      <c r="D4262" s="7" t="s">
        <v>3373</v>
      </c>
      <c r="E4262" s="8" t="s">
        <v>3374</v>
      </c>
      <c r="F4262" s="4" t="str">
        <f>IFERROR(IF(VALUE(LEFT($E4262,5))&gt;50000,"",_xlfn.XLOOKUP(IF(VALUE(LEFT($E4262,2))&gt;9,VALUE(LEFT($E4262,2)),"0"&amp;VALUE(LEFT($E4262,2))),Sheet1!$E:$E,Sheet1!$F:$F)),"")</f>
        <v>兵庫県</v>
      </c>
      <c r="G4262" s="4" t="str">
        <f t="shared" si="133"/>
        <v>公立</v>
      </c>
      <c r="H4262" s="7" t="str">
        <f>IF($D4262="上記以外の高等学校等",_xlfn.XLOOKUP(IF(VALUE(LEFT($E4262,2))&gt;10,VALUE(LEFT($E4262,2)),"0"&amp;VALUE(LEFT($E4262,2))),Sheet1!$E:$E,Sheet1!$F:$F)&amp;"所在の"&amp;$D4262,IF(OR($B4262=1,$B4262=2),$D4262&amp;$C4262,IF($B4262=3,$D4262&amp;"学校",IF($B4262=6,_xlfn.TEXTBEFORE($D4262,"高専")&amp;$C4262,IF($B4262=8,$C4262&amp;"（"&amp;$D4262&amp;"）",IF($B4262=9,$D4262,""))))))</f>
        <v>芦屋特別支援学校</v>
      </c>
    </row>
    <row r="4263" spans="1:8">
      <c r="A4263" s="4">
        <v>2</v>
      </c>
      <c r="B4263" s="7">
        <v>3</v>
      </c>
      <c r="C4263" s="7" t="str">
        <f t="shared" si="132"/>
        <v>特別支援学校</v>
      </c>
      <c r="D4263" s="7" t="s">
        <v>3371</v>
      </c>
      <c r="E4263" s="8" t="s">
        <v>3372</v>
      </c>
      <c r="F4263" s="4" t="str">
        <f>IFERROR(IF(VALUE(LEFT($E4263,5))&gt;50000,"",_xlfn.XLOOKUP(IF(VALUE(LEFT($E4263,2))&gt;9,VALUE(LEFT($E4263,2)),"0"&amp;VALUE(LEFT($E4263,2))),Sheet1!$E:$E,Sheet1!$F:$F)),"")</f>
        <v>兵庫県</v>
      </c>
      <c r="G4263" s="4" t="str">
        <f t="shared" si="133"/>
        <v>公立</v>
      </c>
      <c r="H4263" s="7" t="str">
        <f>IF($D4263="上記以外の高等学校等",_xlfn.XLOOKUP(IF(VALUE(LEFT($E4263,2))&gt;10,VALUE(LEFT($E4263,2)),"0"&amp;VALUE(LEFT($E4263,2))),Sheet1!$E:$E,Sheet1!$F:$F)&amp;"所在の"&amp;$D4263,IF(OR($B4263=1,$B4263=2),$D4263&amp;$C4263,IF($B4263=3,$D4263&amp;"学校",IF($B4263=6,_xlfn.TEXTBEFORE($D4263,"高専")&amp;$C4263,IF($B4263=8,$C4263&amp;"（"&amp;$D4263&amp;"）",IF($B4263=9,$D4263,""))))))</f>
        <v>あわじ特別支援学校</v>
      </c>
    </row>
    <row r="4264" spans="1:8">
      <c r="A4264" s="4">
        <v>2</v>
      </c>
      <c r="B4264" s="7">
        <v>3</v>
      </c>
      <c r="C4264" s="7" t="str">
        <f t="shared" si="132"/>
        <v>特別支援学校</v>
      </c>
      <c r="D4264" s="7" t="s">
        <v>3369</v>
      </c>
      <c r="E4264" s="8" t="s">
        <v>3370</v>
      </c>
      <c r="F4264" s="4" t="str">
        <f>IFERROR(IF(VALUE(LEFT($E4264,5))&gt;50000,"",_xlfn.XLOOKUP(IF(VALUE(LEFT($E4264,2))&gt;9,VALUE(LEFT($E4264,2)),"0"&amp;VALUE(LEFT($E4264,2))),Sheet1!$E:$E,Sheet1!$F:$F)),"")</f>
        <v>兵庫県</v>
      </c>
      <c r="G4264" s="4" t="str">
        <f t="shared" si="133"/>
        <v>公立</v>
      </c>
      <c r="H4264" s="7" t="str">
        <f>IF($D4264="上記以外の高等学校等",_xlfn.XLOOKUP(IF(VALUE(LEFT($E4264,2))&gt;10,VALUE(LEFT($E4264,2)),"0"&amp;VALUE(LEFT($E4264,2))),Sheet1!$E:$E,Sheet1!$F:$F)&amp;"所在の"&amp;$D4264,IF(OR($B4264=1,$B4264=2),$D4264&amp;$C4264,IF($B4264=3,$D4264&amp;"学校",IF($B4264=6,_xlfn.TEXTBEFORE($D4264,"高専")&amp;$C4264,IF($B4264=8,$C4264&amp;"（"&amp;$D4264&amp;"）",IF($B4264=9,$D4264,""))))))</f>
        <v>阪神昆陽特別支援学校</v>
      </c>
    </row>
    <row r="4265" spans="1:8">
      <c r="A4265" s="4">
        <v>2</v>
      </c>
      <c r="B4265" s="7">
        <v>3</v>
      </c>
      <c r="C4265" s="7" t="str">
        <f t="shared" si="132"/>
        <v>特別支援学校</v>
      </c>
      <c r="D4265" s="7" t="s">
        <v>3367</v>
      </c>
      <c r="E4265" s="8" t="s">
        <v>3368</v>
      </c>
      <c r="F4265" s="4" t="str">
        <f>IFERROR(IF(VALUE(LEFT($E4265,5))&gt;50000,"",_xlfn.XLOOKUP(IF(VALUE(LEFT($E4265,2))&gt;9,VALUE(LEFT($E4265,2)),"0"&amp;VALUE(LEFT($E4265,2))),Sheet1!$E:$E,Sheet1!$F:$F)),"")</f>
        <v>兵庫県</v>
      </c>
      <c r="G4265" s="4" t="str">
        <f t="shared" si="133"/>
        <v>公立</v>
      </c>
      <c r="H4265" s="7" t="str">
        <f>IF($D4265="上記以外の高等学校等",_xlfn.XLOOKUP(IF(VALUE(LEFT($E4265,2))&gt;10,VALUE(LEFT($E4265,2)),"0"&amp;VALUE(LEFT($E4265,2))),Sheet1!$E:$E,Sheet1!$F:$F)&amp;"所在の"&amp;$D4265,IF(OR($B4265=1,$B4265=2),$D4265&amp;$C4265,IF($B4265=3,$D4265&amp;"学校",IF($B4265=6,_xlfn.TEXTBEFORE($D4265,"高専")&amp;$C4265,IF($B4265=8,$C4265&amp;"（"&amp;$D4265&amp;"）",IF($B4265=9,$D4265,""))))))</f>
        <v>姫路しらさぎ特別支援学校</v>
      </c>
    </row>
    <row r="4266" spans="1:8">
      <c r="A4266" s="4">
        <v>3</v>
      </c>
      <c r="B4266" s="7">
        <v>3</v>
      </c>
      <c r="C4266" s="7" t="str">
        <f t="shared" si="132"/>
        <v>特別支援学校</v>
      </c>
      <c r="D4266" s="7" t="s">
        <v>3365</v>
      </c>
      <c r="E4266" s="8" t="s">
        <v>3366</v>
      </c>
      <c r="F4266" s="4" t="str">
        <f>IFERROR(IF(VALUE(LEFT($E4266,5))&gt;50000,"",_xlfn.XLOOKUP(IF(VALUE(LEFT($E4266,2))&gt;9,VALUE(LEFT($E4266,2)),"0"&amp;VALUE(LEFT($E4266,2))),Sheet1!$E:$E,Sheet1!$F:$F)),"")</f>
        <v>兵庫県</v>
      </c>
      <c r="G4266" s="4" t="str">
        <f t="shared" si="133"/>
        <v>公立</v>
      </c>
      <c r="H4266" s="7" t="str">
        <f>IF($D4266="上記以外の高等学校等",_xlfn.XLOOKUP(IF(VALUE(LEFT($E4266,2))&gt;10,VALUE(LEFT($E4266,2)),"0"&amp;VALUE(LEFT($E4266,2))),Sheet1!$E:$E,Sheet1!$F:$F)&amp;"所在の"&amp;$D4266,IF(OR($B4266=1,$B4266=2),$D4266&amp;$C4266,IF($B4266=3,$D4266&amp;"学校",IF($B4266=6,_xlfn.TEXTBEFORE($D4266,"高専")&amp;$C4266,IF($B4266=8,$C4266&amp;"（"&amp;$D4266&amp;"）",IF($B4266=9,$D4266,""))))))</f>
        <v>ひまわり特別支援学校</v>
      </c>
    </row>
    <row r="4267" spans="1:8">
      <c r="A4267" s="4">
        <v>3</v>
      </c>
      <c r="B4267" s="7">
        <v>3</v>
      </c>
      <c r="C4267" s="7" t="str">
        <f t="shared" si="132"/>
        <v>特別支援学校</v>
      </c>
      <c r="D4267" s="7" t="s">
        <v>3363</v>
      </c>
      <c r="E4267" s="8" t="s">
        <v>3364</v>
      </c>
      <c r="F4267" s="4" t="str">
        <f>IFERROR(IF(VALUE(LEFT($E4267,5))&gt;50000,"",_xlfn.XLOOKUP(IF(VALUE(LEFT($E4267,2))&gt;9,VALUE(LEFT($E4267,2)),"0"&amp;VALUE(LEFT($E4267,2))),Sheet1!$E:$E,Sheet1!$F:$F)),"")</f>
        <v>兵庫県</v>
      </c>
      <c r="G4267" s="4" t="str">
        <f t="shared" si="133"/>
        <v>公立</v>
      </c>
      <c r="H4267" s="7" t="str">
        <f>IF($D4267="上記以外の高等学校等",_xlfn.XLOOKUP(IF(VALUE(LEFT($E4267,2))&gt;10,VALUE(LEFT($E4267,2)),"0"&amp;VALUE(LEFT($E4267,2))),Sheet1!$E:$E,Sheet1!$F:$F)&amp;"所在の"&amp;$D4267,IF(OR($B4267=1,$B4267=2),$D4267&amp;$C4267,IF($B4267=3,$D4267&amp;"学校",IF($B4267=6,_xlfn.TEXTBEFORE($D4267,"高専")&amp;$C4267,IF($B4267=8,$C4267&amp;"（"&amp;$D4267&amp;"）",IF($B4267=9,$D4267,""))))))</f>
        <v>いぶき明生支援学校</v>
      </c>
    </row>
    <row r="4268" spans="1:8">
      <c r="A4268" s="4">
        <v>2</v>
      </c>
      <c r="B4268" s="7">
        <v>3</v>
      </c>
      <c r="C4268" s="7" t="str">
        <f t="shared" si="132"/>
        <v>特別支援学校</v>
      </c>
      <c r="D4268" s="7" t="s">
        <v>3361</v>
      </c>
      <c r="E4268" s="8" t="s">
        <v>3362</v>
      </c>
      <c r="F4268" s="4" t="str">
        <f>IFERROR(IF(VALUE(LEFT($E4268,5))&gt;50000,"",_xlfn.XLOOKUP(IF(VALUE(LEFT($E4268,2))&gt;9,VALUE(LEFT($E4268,2)),"0"&amp;VALUE(LEFT($E4268,2))),Sheet1!$E:$E,Sheet1!$F:$F)),"")</f>
        <v>兵庫県</v>
      </c>
      <c r="G4268" s="4" t="str">
        <f t="shared" si="133"/>
        <v>公立</v>
      </c>
      <c r="H4268" s="7" t="str">
        <f>IF($D4268="上記以外の高等学校等",_xlfn.XLOOKUP(IF(VALUE(LEFT($E4268,2))&gt;10,VALUE(LEFT($E4268,2)),"0"&amp;VALUE(LEFT($E4268,2))),Sheet1!$E:$E,Sheet1!$F:$F)&amp;"所在の"&amp;$D4268,IF(OR($B4268=1,$B4268=2),$D4268&amp;$C4268,IF($B4268=3,$D4268&amp;"学校",IF($B4268=6,_xlfn.TEXTBEFORE($D4268,"高専")&amp;$C4268,IF($B4268=8,$C4268&amp;"（"&amp;$D4268&amp;"）",IF($B4268=9,$D4268,""))))))</f>
        <v>西神戸高等特別支援学校</v>
      </c>
    </row>
    <row r="4269" spans="1:8">
      <c r="A4269" s="4">
        <v>3</v>
      </c>
      <c r="B4269" s="7">
        <v>3</v>
      </c>
      <c r="C4269" s="7" t="str">
        <f t="shared" si="132"/>
        <v>特別支援学校</v>
      </c>
      <c r="D4269" s="7" t="s">
        <v>3359</v>
      </c>
      <c r="E4269" s="8" t="s">
        <v>3360</v>
      </c>
      <c r="F4269" s="4" t="str">
        <f>IFERROR(IF(VALUE(LEFT($E4269,5))&gt;50000,"",_xlfn.XLOOKUP(IF(VALUE(LEFT($E4269,2))&gt;9,VALUE(LEFT($E4269,2)),"0"&amp;VALUE(LEFT($E4269,2))),Sheet1!$E:$E,Sheet1!$F:$F)),"")</f>
        <v>兵庫県</v>
      </c>
      <c r="G4269" s="4" t="str">
        <f t="shared" si="133"/>
        <v>公立</v>
      </c>
      <c r="H4269" s="7" t="str">
        <f>IF($D4269="上記以外の高等学校等",_xlfn.XLOOKUP(IF(VALUE(LEFT($E4269,2))&gt;10,VALUE(LEFT($E4269,2)),"0"&amp;VALUE(LEFT($E4269,2))),Sheet1!$E:$E,Sheet1!$F:$F)&amp;"所在の"&amp;$D4269,IF(OR($B4269=1,$B4269=2),$D4269&amp;$C4269,IF($B4269=3,$D4269&amp;"学校",IF($B4269=6,_xlfn.TEXTBEFORE($D4269,"高専")&amp;$C4269,IF($B4269=8,$C4269&amp;"（"&amp;$D4269&amp;"）",IF($B4269=9,$D4269,""))))))</f>
        <v>青陽灘高等支援学校</v>
      </c>
    </row>
    <row r="4270" spans="1:8">
      <c r="A4270" s="4">
        <v>3</v>
      </c>
      <c r="B4270" s="7">
        <v>3</v>
      </c>
      <c r="C4270" s="7" t="str">
        <f t="shared" si="132"/>
        <v>特別支援学校</v>
      </c>
      <c r="D4270" s="7" t="s">
        <v>3357</v>
      </c>
      <c r="E4270" s="8" t="s">
        <v>3358</v>
      </c>
      <c r="F4270" s="4" t="str">
        <f>IFERROR(IF(VALUE(LEFT($E4270,5))&gt;50000,"",_xlfn.XLOOKUP(IF(VALUE(LEFT($E4270,2))&gt;9,VALUE(LEFT($E4270,2)),"0"&amp;VALUE(LEFT($E4270,2))),Sheet1!$E:$E,Sheet1!$F:$F)),"")</f>
        <v>兵庫県</v>
      </c>
      <c r="G4270" s="4" t="str">
        <f t="shared" si="133"/>
        <v>公立</v>
      </c>
      <c r="H4270" s="7" t="str">
        <f>IF($D4270="上記以外の高等学校等",_xlfn.XLOOKUP(IF(VALUE(LEFT($E4270,2))&gt;10,VALUE(LEFT($E4270,2)),"0"&amp;VALUE(LEFT($E4270,2))),Sheet1!$E:$E,Sheet1!$F:$F)&amp;"所在の"&amp;$D4270,IF(OR($B4270=1,$B4270=2),$D4270&amp;$C4270,IF($B4270=3,$D4270&amp;"学校",IF($B4270=6,_xlfn.TEXTBEFORE($D4270,"高専")&amp;$C4270,IF($B4270=8,$C4270&amp;"（"&amp;$D4270&amp;"）",IF($B4270=9,$D4270,""))))))</f>
        <v>灘さくら支援学校</v>
      </c>
    </row>
    <row r="4271" spans="1:8">
      <c r="A4271" s="4">
        <v>2</v>
      </c>
      <c r="B4271" s="7">
        <v>3</v>
      </c>
      <c r="C4271" s="7" t="str">
        <f t="shared" si="132"/>
        <v>特別支援学校</v>
      </c>
      <c r="D4271" s="7" t="s">
        <v>3355</v>
      </c>
      <c r="E4271" s="8" t="s">
        <v>3356</v>
      </c>
      <c r="F4271" s="4" t="str">
        <f>IFERROR(IF(VALUE(LEFT($E4271,5))&gt;50000,"",_xlfn.XLOOKUP(IF(VALUE(LEFT($E4271,2))&gt;9,VALUE(LEFT($E4271,2)),"0"&amp;VALUE(LEFT($E4271,2))),Sheet1!$E:$E,Sheet1!$F:$F)),"")</f>
        <v>兵庫県</v>
      </c>
      <c r="G4271" s="4" t="str">
        <f t="shared" si="133"/>
        <v>公立</v>
      </c>
      <c r="H4271" s="7" t="str">
        <f>IF($D4271="上記以外の高等学校等",_xlfn.XLOOKUP(IF(VALUE(LEFT($E4271,2))&gt;10,VALUE(LEFT($E4271,2)),"0"&amp;VALUE(LEFT($E4271,2))),Sheet1!$E:$E,Sheet1!$F:$F)&amp;"所在の"&amp;$D4271,IF(OR($B4271=1,$B4271=2),$D4271&amp;$C4271,IF($B4271=3,$D4271&amp;"学校",IF($B4271=6,_xlfn.TEXTBEFORE($D4271,"高専")&amp;$C4271,IF($B4271=8,$C4271&amp;"（"&amp;$D4271&amp;"）",IF($B4271=9,$D4271,""))))))</f>
        <v>西はりま特別支援学校</v>
      </c>
    </row>
    <row r="4272" spans="1:8">
      <c r="A4272" s="4">
        <v>3</v>
      </c>
      <c r="B4272" s="7">
        <v>3</v>
      </c>
      <c r="C4272" s="7" t="str">
        <f t="shared" si="132"/>
        <v>特別支援学校</v>
      </c>
      <c r="D4272" s="7" t="s">
        <v>3353</v>
      </c>
      <c r="E4272" s="8" t="s">
        <v>3354</v>
      </c>
      <c r="F4272" s="4" t="str">
        <f>IFERROR(IF(VALUE(LEFT($E4272,5))&gt;50000,"",_xlfn.XLOOKUP(IF(VALUE(LEFT($E4272,2))&gt;9,VALUE(LEFT($E4272,2)),"0"&amp;VALUE(LEFT($E4272,2))),Sheet1!$E:$E,Sheet1!$F:$F)),"")</f>
        <v>兵庫県</v>
      </c>
      <c r="G4272" s="4" t="str">
        <f t="shared" si="133"/>
        <v>公立</v>
      </c>
      <c r="H4272" s="7" t="str">
        <f>IF($D4272="上記以外の高等学校等",_xlfn.XLOOKUP(IF(VALUE(LEFT($E4272,2))&gt;10,VALUE(LEFT($E4272,2)),"0"&amp;VALUE(LEFT($E4272,2))),Sheet1!$E:$E,Sheet1!$F:$F)&amp;"所在の"&amp;$D4272,IF(OR($B4272=1,$B4272=2),$D4272&amp;$C4272,IF($B4272=3,$D4272&amp;"学校",IF($B4272=6,_xlfn.TEXTBEFORE($D4272,"高専")&amp;$C4272,IF($B4272=8,$C4272&amp;"（"&amp;$D4272&amp;"）",IF($B4272=9,$D4272,""))))))</f>
        <v>青陽須磨支援学校</v>
      </c>
    </row>
    <row r="4273" spans="1:8">
      <c r="A4273" s="4">
        <v>2</v>
      </c>
      <c r="B4273" s="7">
        <v>3</v>
      </c>
      <c r="C4273" s="7" t="str">
        <f t="shared" si="132"/>
        <v>特別支援学校</v>
      </c>
      <c r="D4273" s="7" t="s">
        <v>3351</v>
      </c>
      <c r="E4273" s="8" t="s">
        <v>3352</v>
      </c>
      <c r="F4273" s="4" t="str">
        <f>IFERROR(IF(VALUE(LEFT($E4273,5))&gt;50000,"",_xlfn.XLOOKUP(IF(VALUE(LEFT($E4273,2))&gt;9,VALUE(LEFT($E4273,2)),"0"&amp;VALUE(LEFT($E4273,2))),Sheet1!$E:$E,Sheet1!$F:$F)),"")</f>
        <v>兵庫県</v>
      </c>
      <c r="G4273" s="4" t="str">
        <f t="shared" si="133"/>
        <v>公立</v>
      </c>
      <c r="H4273" s="7" t="str">
        <f>IF($D4273="上記以外の高等学校等",_xlfn.XLOOKUP(IF(VALUE(LEFT($E4273,2))&gt;10,VALUE(LEFT($E4273,2)),"0"&amp;VALUE(LEFT($E4273,2))),Sheet1!$E:$E,Sheet1!$F:$F)&amp;"所在の"&amp;$D4273,IF(OR($B4273=1,$B4273=2),$D4273&amp;$C4273,IF($B4273=3,$D4273&amp;"学校",IF($B4273=6,_xlfn.TEXTBEFORE($D4273,"高専")&amp;$C4273,IF($B4273=8,$C4273&amp;"（"&amp;$D4273&amp;"）",IF($B4273=9,$D4273,""))))))</f>
        <v>東はりま特別支援学校</v>
      </c>
    </row>
    <row r="4274" spans="1:8">
      <c r="A4274" s="4">
        <v>2</v>
      </c>
      <c r="B4274" s="7">
        <v>3</v>
      </c>
      <c r="C4274" s="7" t="str">
        <f t="shared" si="132"/>
        <v>特別支援学校</v>
      </c>
      <c r="D4274" s="7" t="s">
        <v>3349</v>
      </c>
      <c r="E4274" s="8" t="s">
        <v>3350</v>
      </c>
      <c r="F4274" s="4" t="str">
        <f>IFERROR(IF(VALUE(LEFT($E4274,5))&gt;50000,"",_xlfn.XLOOKUP(IF(VALUE(LEFT($E4274,2))&gt;9,VALUE(LEFT($E4274,2)),"0"&amp;VALUE(LEFT($E4274,2))),Sheet1!$E:$E,Sheet1!$F:$F)),"")</f>
        <v>兵庫県</v>
      </c>
      <c r="G4274" s="4" t="str">
        <f t="shared" si="133"/>
        <v>公立</v>
      </c>
      <c r="H4274" s="7" t="str">
        <f>IF($D4274="上記以外の高等学校等",_xlfn.XLOOKUP(IF(VALUE(LEFT($E4274,2))&gt;10,VALUE(LEFT($E4274,2)),"0"&amp;VALUE(LEFT($E4274,2))),Sheet1!$E:$E,Sheet1!$F:$F)&amp;"所在の"&amp;$D4274,IF(OR($B4274=1,$B4274=2),$D4274&amp;$C4274,IF($B4274=3,$D4274&amp;"学校",IF($B4274=6,_xlfn.TEXTBEFORE($D4274,"高専")&amp;$C4274,IF($B4274=8,$C4274&amp;"（"&amp;$D4274&amp;"）",IF($B4274=9,$D4274,""))))))</f>
        <v>のじぎく特別支援学校</v>
      </c>
    </row>
    <row r="4275" spans="1:8">
      <c r="A4275" s="4">
        <v>2</v>
      </c>
      <c r="B4275" s="7">
        <v>3</v>
      </c>
      <c r="C4275" s="7" t="str">
        <f t="shared" si="132"/>
        <v>特別支援学校</v>
      </c>
      <c r="D4275" s="7" t="s">
        <v>3347</v>
      </c>
      <c r="E4275" s="8" t="s">
        <v>3348</v>
      </c>
      <c r="F4275" s="4" t="str">
        <f>IFERROR(IF(VALUE(LEFT($E4275,5))&gt;50000,"",_xlfn.XLOOKUP(IF(VALUE(LEFT($E4275,2))&gt;9,VALUE(LEFT($E4275,2)),"0"&amp;VALUE(LEFT($E4275,2))),Sheet1!$E:$E,Sheet1!$F:$F)),"")</f>
        <v>兵庫県</v>
      </c>
      <c r="G4275" s="4" t="str">
        <f t="shared" si="133"/>
        <v>公立</v>
      </c>
      <c r="H4275" s="7" t="str">
        <f>IF($D4275="上記以外の高等学校等",_xlfn.XLOOKUP(IF(VALUE(LEFT($E4275,2))&gt;10,VALUE(LEFT($E4275,2)),"0"&amp;VALUE(LEFT($E4275,2))),Sheet1!$E:$E,Sheet1!$F:$F)&amp;"所在の"&amp;$D4275,IF(OR($B4275=1,$B4275=2),$D4275&amp;$C4275,IF($B4275=3,$D4275&amp;"学校",IF($B4275=6,_xlfn.TEXTBEFORE($D4275,"高専")&amp;$C4275,IF($B4275=8,$C4275&amp;"（"&amp;$D4275&amp;"）",IF($B4275=9,$D4275,""))))))</f>
        <v>視覚特別支援学校</v>
      </c>
    </row>
    <row r="4276" spans="1:8">
      <c r="A4276" s="4">
        <v>2</v>
      </c>
      <c r="B4276" s="7">
        <v>3</v>
      </c>
      <c r="C4276" s="7" t="str">
        <f t="shared" si="132"/>
        <v>特別支援学校</v>
      </c>
      <c r="D4276" s="7" t="s">
        <v>3345</v>
      </c>
      <c r="E4276" s="8" t="s">
        <v>3346</v>
      </c>
      <c r="F4276" s="4" t="str">
        <f>IFERROR(IF(VALUE(LEFT($E4276,5))&gt;50000,"",_xlfn.XLOOKUP(IF(VALUE(LEFT($E4276,2))&gt;9,VALUE(LEFT($E4276,2)),"0"&amp;VALUE(LEFT($E4276,2))),Sheet1!$E:$E,Sheet1!$F:$F)),"")</f>
        <v>兵庫県</v>
      </c>
      <c r="G4276" s="4" t="str">
        <f t="shared" si="133"/>
        <v>公立</v>
      </c>
      <c r="H4276" s="7" t="str">
        <f>IF($D4276="上記以外の高等学校等",_xlfn.XLOOKUP(IF(VALUE(LEFT($E4276,2))&gt;10,VALUE(LEFT($E4276,2)),"0"&amp;VALUE(LEFT($E4276,2))),Sheet1!$E:$E,Sheet1!$F:$F)&amp;"所在の"&amp;$D4276,IF(OR($B4276=1,$B4276=2),$D4276&amp;$C4276,IF($B4276=3,$D4276&amp;"学校",IF($B4276=6,_xlfn.TEXTBEFORE($D4276,"高専")&amp;$C4276,IF($B4276=8,$C4276&amp;"（"&amp;$D4276&amp;"）",IF($B4276=9,$D4276,""))))))</f>
        <v>神戸聴覚特別支援学校</v>
      </c>
    </row>
    <row r="4277" spans="1:8">
      <c r="A4277" s="4">
        <v>2</v>
      </c>
      <c r="B4277" s="7">
        <v>3</v>
      </c>
      <c r="C4277" s="7" t="str">
        <f t="shared" si="132"/>
        <v>特別支援学校</v>
      </c>
      <c r="D4277" s="7" t="s">
        <v>3343</v>
      </c>
      <c r="E4277" s="8" t="s">
        <v>3344</v>
      </c>
      <c r="F4277" s="4" t="str">
        <f>IFERROR(IF(VALUE(LEFT($E4277,5))&gt;50000,"",_xlfn.XLOOKUP(IF(VALUE(LEFT($E4277,2))&gt;9,VALUE(LEFT($E4277,2)),"0"&amp;VALUE(LEFT($E4277,2))),Sheet1!$E:$E,Sheet1!$F:$F)),"")</f>
        <v>兵庫県</v>
      </c>
      <c r="G4277" s="4" t="str">
        <f t="shared" si="133"/>
        <v>公立</v>
      </c>
      <c r="H4277" s="7" t="str">
        <f>IF($D4277="上記以外の高等学校等",_xlfn.XLOOKUP(IF(VALUE(LEFT($E4277,2))&gt;10,VALUE(LEFT($E4277,2)),"0"&amp;VALUE(LEFT($E4277,2))),Sheet1!$E:$E,Sheet1!$F:$F)&amp;"所在の"&amp;$D4277,IF(OR($B4277=1,$B4277=2),$D4277&amp;$C4277,IF($B4277=3,$D4277&amp;"学校",IF($B4277=6,_xlfn.TEXTBEFORE($D4277,"高専")&amp;$C4277,IF($B4277=8,$C4277&amp;"（"&amp;$D4277&amp;"）",IF($B4277=9,$D4277,""))))))</f>
        <v>阪神特別支援学校</v>
      </c>
    </row>
    <row r="4278" spans="1:8">
      <c r="A4278" s="4">
        <v>2</v>
      </c>
      <c r="B4278" s="7">
        <v>3</v>
      </c>
      <c r="C4278" s="7" t="str">
        <f t="shared" si="132"/>
        <v>特別支援学校</v>
      </c>
      <c r="D4278" s="7" t="s">
        <v>3341</v>
      </c>
      <c r="E4278" s="8" t="s">
        <v>3342</v>
      </c>
      <c r="F4278" s="4" t="str">
        <f>IFERROR(IF(VALUE(LEFT($E4278,5))&gt;50000,"",_xlfn.XLOOKUP(IF(VALUE(LEFT($E4278,2))&gt;9,VALUE(LEFT($E4278,2)),"0"&amp;VALUE(LEFT($E4278,2))),Sheet1!$E:$E,Sheet1!$F:$F)),"")</f>
        <v>兵庫県</v>
      </c>
      <c r="G4278" s="4" t="str">
        <f t="shared" si="133"/>
        <v>公立</v>
      </c>
      <c r="H4278" s="7" t="str">
        <f>IF($D4278="上記以外の高等学校等",_xlfn.XLOOKUP(IF(VALUE(LEFT($E4278,2))&gt;10,VALUE(LEFT($E4278,2)),"0"&amp;VALUE(LEFT($E4278,2))),Sheet1!$E:$E,Sheet1!$F:$F)&amp;"所在の"&amp;$D4278,IF(OR($B4278=1,$B4278=2),$D4278&amp;$C4278,IF($B4278=3,$D4278&amp;"学校",IF($B4278=6,_xlfn.TEXTBEFORE($D4278,"高専")&amp;$C4278,IF($B4278=8,$C4278&amp;"（"&amp;$D4278&amp;"）",IF($B4278=9,$D4278,""))))))</f>
        <v>姫路聴覚特別支援学校</v>
      </c>
    </row>
    <row r="4279" spans="1:8">
      <c r="A4279" s="4">
        <v>2</v>
      </c>
      <c r="B4279" s="7">
        <v>3</v>
      </c>
      <c r="C4279" s="7" t="str">
        <f t="shared" si="132"/>
        <v>特別支援学校</v>
      </c>
      <c r="D4279" s="7" t="s">
        <v>3339</v>
      </c>
      <c r="E4279" s="8" t="s">
        <v>3340</v>
      </c>
      <c r="F4279" s="4" t="str">
        <f>IFERROR(IF(VALUE(LEFT($E4279,5))&gt;50000,"",_xlfn.XLOOKUP(IF(VALUE(LEFT($E4279,2))&gt;9,VALUE(LEFT($E4279,2)),"0"&amp;VALUE(LEFT($E4279,2))),Sheet1!$E:$E,Sheet1!$F:$F)),"")</f>
        <v>兵庫県</v>
      </c>
      <c r="G4279" s="4" t="str">
        <f t="shared" si="133"/>
        <v>公立</v>
      </c>
      <c r="H4279" s="7" t="str">
        <f>IF($D4279="上記以外の高等学校等",_xlfn.XLOOKUP(IF(VALUE(LEFT($E4279,2))&gt;10,VALUE(LEFT($E4279,2)),"0"&amp;VALUE(LEFT($E4279,2))),Sheet1!$E:$E,Sheet1!$F:$F)&amp;"所在の"&amp;$D4279,IF(OR($B4279=1,$B4279=2),$D4279&amp;$C4279,IF($B4279=3,$D4279&amp;"学校",IF($B4279=6,_xlfn.TEXTBEFORE($D4279,"高専")&amp;$C4279,IF($B4279=8,$C4279&amp;"（"&amp;$D4279&amp;"）",IF($B4279=9,$D4279,""))))))</f>
        <v>播磨特別支援学校</v>
      </c>
    </row>
    <row r="4280" spans="1:8">
      <c r="A4280" s="4">
        <v>3</v>
      </c>
      <c r="B4280" s="7">
        <v>3</v>
      </c>
      <c r="C4280" s="7" t="str">
        <f t="shared" si="132"/>
        <v>特別支援学校</v>
      </c>
      <c r="D4280" s="7" t="s">
        <v>3337</v>
      </c>
      <c r="E4280" s="8" t="s">
        <v>3338</v>
      </c>
      <c r="F4280" s="4" t="str">
        <f>IFERROR(IF(VALUE(LEFT($E4280,5))&gt;50000,"",_xlfn.XLOOKUP(IF(VALUE(LEFT($E4280,2))&gt;9,VALUE(LEFT($E4280,2)),"0"&amp;VALUE(LEFT($E4280,2))),Sheet1!$E:$E,Sheet1!$F:$F)),"")</f>
        <v>兵庫県</v>
      </c>
      <c r="G4280" s="4" t="str">
        <f t="shared" si="133"/>
        <v>公立</v>
      </c>
      <c r="H4280" s="7" t="str">
        <f>IF($D4280="上記以外の高等学校等",_xlfn.XLOOKUP(IF(VALUE(LEFT($E4280,2))&gt;10,VALUE(LEFT($E4280,2)),"0"&amp;VALUE(LEFT($E4280,2))),Sheet1!$E:$E,Sheet1!$F:$F)&amp;"所在の"&amp;$D4280,IF(OR($B4280=1,$B4280=2),$D4280&amp;$C4280,IF($B4280=3,$D4280&amp;"学校",IF($B4280=6,_xlfn.TEXTBEFORE($D4280,"高専")&amp;$C4280,IF($B4280=8,$C4280&amp;"（"&amp;$D4280&amp;"）",IF($B4280=9,$D4280,""))))))</f>
        <v>盲（市立）学校</v>
      </c>
    </row>
    <row r="4281" spans="1:8">
      <c r="A4281" s="4">
        <v>3</v>
      </c>
      <c r="B4281" s="7">
        <v>3</v>
      </c>
      <c r="C4281" s="7" t="str">
        <f t="shared" si="132"/>
        <v>特別支援学校</v>
      </c>
      <c r="D4281" s="7" t="s">
        <v>3335</v>
      </c>
      <c r="E4281" s="8" t="s">
        <v>3336</v>
      </c>
      <c r="F4281" s="4" t="str">
        <f>IFERROR(IF(VALUE(LEFT($E4281,5))&gt;50000,"",_xlfn.XLOOKUP(IF(VALUE(LEFT($E4281,2))&gt;9,VALUE(LEFT($E4281,2)),"0"&amp;VALUE(LEFT($E4281,2))),Sheet1!$E:$E,Sheet1!$F:$F)),"")</f>
        <v>兵庫県</v>
      </c>
      <c r="G4281" s="4" t="str">
        <f t="shared" si="133"/>
        <v>公立</v>
      </c>
      <c r="H4281" s="7" t="str">
        <f>IF($D4281="上記以外の高等学校等",_xlfn.XLOOKUP(IF(VALUE(LEFT($E4281,2))&gt;10,VALUE(LEFT($E4281,2)),"0"&amp;VALUE(LEFT($E4281,2))),Sheet1!$E:$E,Sheet1!$F:$F)&amp;"所在の"&amp;$D4281,IF(OR($B4281=1,$B4281=2),$D4281&amp;$C4281,IF($B4281=3,$D4281&amp;"学校",IF($B4281=6,_xlfn.TEXTBEFORE($D4281,"高専")&amp;$C4281,IF($B4281=8,$C4281&amp;"（"&amp;$D4281&amp;"）",IF($B4281=9,$D4281,""))))))</f>
        <v>友生支援学校</v>
      </c>
    </row>
    <row r="4282" spans="1:8">
      <c r="A4282" s="4">
        <v>2</v>
      </c>
      <c r="B4282" s="7">
        <v>3</v>
      </c>
      <c r="C4282" s="7" t="str">
        <f t="shared" si="132"/>
        <v>特別支援学校</v>
      </c>
      <c r="D4282" s="7" t="s">
        <v>3333</v>
      </c>
      <c r="E4282" s="8" t="s">
        <v>3334</v>
      </c>
      <c r="F4282" s="4" t="str">
        <f>IFERROR(IF(VALUE(LEFT($E4282,5))&gt;50000,"",_xlfn.XLOOKUP(IF(VALUE(LEFT($E4282,2))&gt;9,VALUE(LEFT($E4282,2)),"0"&amp;VALUE(LEFT($E4282,2))),Sheet1!$E:$E,Sheet1!$F:$F)),"")</f>
        <v>兵庫県</v>
      </c>
      <c r="G4282" s="4" t="str">
        <f t="shared" si="133"/>
        <v>公立</v>
      </c>
      <c r="H4282" s="7" t="str">
        <f>IF($D4282="上記以外の高等学校等",_xlfn.XLOOKUP(IF(VALUE(LEFT($E4282,2))&gt;10,VALUE(LEFT($E4282,2)),"0"&amp;VALUE(LEFT($E4282,2))),Sheet1!$E:$E,Sheet1!$F:$F)&amp;"所在の"&amp;$D4282,IF(OR($B4282=1,$B4282=2),$D4282&amp;$C4282,IF($B4282=3,$D4282&amp;"学校",IF($B4282=6,_xlfn.TEXTBEFORE($D4282,"高専")&amp;$C4282,IF($B4282=8,$C4282&amp;"（"&amp;$D4282&amp;"）",IF($B4282=9,$D4282,""))))))</f>
        <v>上野ケ原特別支援学校</v>
      </c>
    </row>
    <row r="4283" spans="1:8">
      <c r="A4283" s="4">
        <v>3</v>
      </c>
      <c r="B4283" s="7">
        <v>3</v>
      </c>
      <c r="C4283" s="7" t="str">
        <f t="shared" si="132"/>
        <v>特別支援学校</v>
      </c>
      <c r="D4283" s="7" t="s">
        <v>3331</v>
      </c>
      <c r="E4283" s="8" t="s">
        <v>3332</v>
      </c>
      <c r="F4283" s="4" t="str">
        <f>IFERROR(IF(VALUE(LEFT($E4283,5))&gt;50000,"",_xlfn.XLOOKUP(IF(VALUE(LEFT($E4283,2))&gt;9,VALUE(LEFT($E4283,2)),"0"&amp;VALUE(LEFT($E4283,2))),Sheet1!$E:$E,Sheet1!$F:$F)),"")</f>
        <v>兵庫県</v>
      </c>
      <c r="G4283" s="4" t="str">
        <f t="shared" si="133"/>
        <v>公立</v>
      </c>
      <c r="H4283" s="7" t="str">
        <f>IF($D4283="上記以外の高等学校等",_xlfn.XLOOKUP(IF(VALUE(LEFT($E4283,2))&gt;10,VALUE(LEFT($E4283,2)),"0"&amp;VALUE(LEFT($E4283,2))),Sheet1!$E:$E,Sheet1!$F:$F)&amp;"所在の"&amp;$D4283,IF(OR($B4283=1,$B4283=2),$D4283&amp;$C4283,IF($B4283=3,$D4283&amp;"学校",IF($B4283=6,_xlfn.TEXTBEFORE($D4283,"高専")&amp;$C4283,IF($B4283=8,$C4283&amp;"（"&amp;$D4283&amp;"）",IF($B4283=9,$D4283,""))))))</f>
        <v>宝塚市立たからづか支援学校</v>
      </c>
    </row>
    <row r="4284" spans="1:8">
      <c r="A4284" s="4">
        <v>3</v>
      </c>
      <c r="B4284" s="7">
        <v>3</v>
      </c>
      <c r="C4284" s="7" t="str">
        <f t="shared" si="132"/>
        <v>特別支援学校</v>
      </c>
      <c r="D4284" s="7" t="s">
        <v>3329</v>
      </c>
      <c r="E4284" s="8" t="s">
        <v>3330</v>
      </c>
      <c r="F4284" s="4" t="str">
        <f>IFERROR(IF(VALUE(LEFT($E4284,5))&gt;50000,"",_xlfn.XLOOKUP(IF(VALUE(LEFT($E4284,2))&gt;9,VALUE(LEFT($E4284,2)),"0"&amp;VALUE(LEFT($E4284,2))),Sheet1!$E:$E,Sheet1!$F:$F)),"")</f>
        <v>兵庫県</v>
      </c>
      <c r="G4284" s="4" t="str">
        <f t="shared" si="133"/>
        <v>公立</v>
      </c>
      <c r="H4284" s="7" t="str">
        <f>IF($D4284="上記以外の高等学校等",_xlfn.XLOOKUP(IF(VALUE(LEFT($E4284,2))&gt;10,VALUE(LEFT($E4284,2)),"0"&amp;VALUE(LEFT($E4284,2))),Sheet1!$E:$E,Sheet1!$F:$F)&amp;"所在の"&amp;$D4284,IF(OR($B4284=1,$B4284=2),$D4284&amp;$C4284,IF($B4284=3,$D4284&amp;"学校",IF($B4284=6,_xlfn.TEXTBEFORE($D4284,"高専")&amp;$C4284,IF($B4284=8,$C4284&amp;"（"&amp;$D4284&amp;"）",IF($B4284=9,$D4284,""))))))</f>
        <v>あまよう特別支援学校</v>
      </c>
    </row>
    <row r="4285" spans="1:8">
      <c r="A4285" s="4">
        <v>3</v>
      </c>
      <c r="B4285" s="7">
        <v>3</v>
      </c>
      <c r="C4285" s="7" t="str">
        <f t="shared" si="132"/>
        <v>特別支援学校</v>
      </c>
      <c r="D4285" s="7" t="s">
        <v>3327</v>
      </c>
      <c r="E4285" s="8" t="s">
        <v>3328</v>
      </c>
      <c r="F4285" s="4" t="str">
        <f>IFERROR(IF(VALUE(LEFT($E4285,5))&gt;50000,"",_xlfn.XLOOKUP(IF(VALUE(LEFT($E4285,2))&gt;9,VALUE(LEFT($E4285,2)),"0"&amp;VALUE(LEFT($E4285,2))),Sheet1!$E:$E,Sheet1!$F:$F)),"")</f>
        <v>兵庫県</v>
      </c>
      <c r="G4285" s="4" t="str">
        <f t="shared" si="133"/>
        <v>公立</v>
      </c>
      <c r="H4285" s="7" t="str">
        <f>IF($D4285="上記以外の高等学校等",_xlfn.XLOOKUP(IF(VALUE(LEFT($E4285,2))&gt;10,VALUE(LEFT($E4285,2)),"0"&amp;VALUE(LEFT($E4285,2))),Sheet1!$E:$E,Sheet1!$F:$F)&amp;"所在の"&amp;$D4285,IF(OR($B4285=1,$B4285=2),$D4285&amp;$C4285,IF($B4285=3,$D4285&amp;"学校",IF($B4285=6,_xlfn.TEXTBEFORE($D4285,"高専")&amp;$C4285,IF($B4285=8,$C4285&amp;"（"&amp;$D4285&amp;"）",IF($B4285=9,$D4285,""))))))</f>
        <v>伊丹特別支援学校</v>
      </c>
    </row>
    <row r="4286" spans="1:8">
      <c r="A4286" s="4">
        <v>3</v>
      </c>
      <c r="B4286" s="7">
        <v>3</v>
      </c>
      <c r="C4286" s="7" t="str">
        <f t="shared" si="132"/>
        <v>特別支援学校</v>
      </c>
      <c r="D4286" s="7" t="s">
        <v>3325</v>
      </c>
      <c r="E4286" s="8" t="s">
        <v>3326</v>
      </c>
      <c r="F4286" s="4" t="str">
        <f>IFERROR(IF(VALUE(LEFT($E4286,5))&gt;50000,"",_xlfn.XLOOKUP(IF(VALUE(LEFT($E4286,2))&gt;9,VALUE(LEFT($E4286,2)),"0"&amp;VALUE(LEFT($E4286,2))),Sheet1!$E:$E,Sheet1!$F:$F)),"")</f>
        <v>兵庫県</v>
      </c>
      <c r="G4286" s="4" t="str">
        <f t="shared" si="133"/>
        <v>公立</v>
      </c>
      <c r="H4286" s="7" t="str">
        <f>IF($D4286="上記以外の高等学校等",_xlfn.XLOOKUP(IF(VALUE(LEFT($E4286,2))&gt;10,VALUE(LEFT($E4286,2)),"0"&amp;VALUE(LEFT($E4286,2))),Sheet1!$E:$E,Sheet1!$F:$F)&amp;"所在の"&amp;$D4286,IF(OR($B4286=1,$B4286=2),$D4286&amp;$C4286,IF($B4286=3,$D4286&amp;"学校",IF($B4286=6,_xlfn.TEXTBEFORE($D4286,"高専")&amp;$C4286,IF($B4286=8,$C4286&amp;"（"&amp;$D4286&amp;"）",IF($B4286=9,$D4286,""))))))</f>
        <v>西宮支援学校</v>
      </c>
    </row>
    <row r="4287" spans="1:8">
      <c r="A4287" s="4">
        <v>3</v>
      </c>
      <c r="B4287" s="7">
        <v>3</v>
      </c>
      <c r="C4287" s="7" t="str">
        <f t="shared" si="132"/>
        <v>特別支援学校</v>
      </c>
      <c r="D4287" s="7" t="s">
        <v>3323</v>
      </c>
      <c r="E4287" s="8" t="s">
        <v>3324</v>
      </c>
      <c r="F4287" s="4" t="str">
        <f>IFERROR(IF(VALUE(LEFT($E4287,5))&gt;50000,"",_xlfn.XLOOKUP(IF(VALUE(LEFT($E4287,2))&gt;9,VALUE(LEFT($E4287,2)),"0"&amp;VALUE(LEFT($E4287,2))),Sheet1!$E:$E,Sheet1!$F:$F)),"")</f>
        <v>兵庫県</v>
      </c>
      <c r="G4287" s="4" t="str">
        <f t="shared" si="133"/>
        <v>公立</v>
      </c>
      <c r="H4287" s="7" t="str">
        <f>IF($D4287="上記以外の高等学校等",_xlfn.XLOOKUP(IF(VALUE(LEFT($E4287,2))&gt;10,VALUE(LEFT($E4287,2)),"0"&amp;VALUE(LEFT($E4287,2))),Sheet1!$E:$E,Sheet1!$F:$F)&amp;"所在の"&amp;$D4287,IF(OR($B4287=1,$B4287=2),$D4287&amp;$C4287,IF($B4287=3,$D4287&amp;"学校",IF($B4287=6,_xlfn.TEXTBEFORE($D4287,"高専")&amp;$C4287,IF($B4287=8,$C4287&amp;"（"&amp;$D4287&amp;"）",IF($B4287=9,$D4287,""))))))</f>
        <v>書写養護学校</v>
      </c>
    </row>
    <row r="4288" spans="1:8">
      <c r="A4288" s="4">
        <v>2</v>
      </c>
      <c r="B4288" s="7">
        <v>3</v>
      </c>
      <c r="C4288" s="7" t="str">
        <f t="shared" si="132"/>
        <v>特別支援学校</v>
      </c>
      <c r="D4288" s="7" t="s">
        <v>3321</v>
      </c>
      <c r="E4288" s="8" t="s">
        <v>3322</v>
      </c>
      <c r="F4288" s="4" t="str">
        <f>IFERROR(IF(VALUE(LEFT($E4288,5))&gt;50000,"",_xlfn.XLOOKUP(IF(VALUE(LEFT($E4288,2))&gt;9,VALUE(LEFT($E4288,2)),"0"&amp;VALUE(LEFT($E4288,2))),Sheet1!$E:$E,Sheet1!$F:$F)),"")</f>
        <v>兵庫県</v>
      </c>
      <c r="G4288" s="4" t="str">
        <f t="shared" si="133"/>
        <v>公立</v>
      </c>
      <c r="H4288" s="7" t="str">
        <f>IF($D4288="上記以外の高等学校等",_xlfn.XLOOKUP(IF(VALUE(LEFT($E4288,2))&gt;10,VALUE(LEFT($E4288,2)),"0"&amp;VALUE(LEFT($E4288,2))),Sheet1!$E:$E,Sheet1!$F:$F)&amp;"所在の"&amp;$D4288,IF(OR($B4288=1,$B4288=2),$D4288&amp;$C4288,IF($B4288=3,$D4288&amp;"学校",IF($B4288=6,_xlfn.TEXTBEFORE($D4288,"高専")&amp;$C4288,IF($B4288=8,$C4288&amp;"（"&amp;$D4288&amp;"）",IF($B4288=9,$D4288,""))))))</f>
        <v>姫路特別支援学校</v>
      </c>
    </row>
    <row r="4289" spans="1:8">
      <c r="A4289" s="4">
        <v>2</v>
      </c>
      <c r="B4289" s="7">
        <v>3</v>
      </c>
      <c r="C4289" s="7" t="str">
        <f t="shared" si="132"/>
        <v>特別支援学校</v>
      </c>
      <c r="D4289" s="7" t="s">
        <v>3319</v>
      </c>
      <c r="E4289" s="8" t="s">
        <v>3320</v>
      </c>
      <c r="F4289" s="4" t="str">
        <f>IFERROR(IF(VALUE(LEFT($E4289,5))&gt;50000,"",_xlfn.XLOOKUP(IF(VALUE(LEFT($E4289,2))&gt;9,VALUE(LEFT($E4289,2)),"0"&amp;VALUE(LEFT($E4289,2))),Sheet1!$E:$E,Sheet1!$F:$F)),"")</f>
        <v>兵庫県</v>
      </c>
      <c r="G4289" s="4" t="str">
        <f t="shared" si="133"/>
        <v>公立</v>
      </c>
      <c r="H4289" s="7" t="str">
        <f>IF($D4289="上記以外の高等学校等",_xlfn.XLOOKUP(IF(VALUE(LEFT($E4289,2))&gt;10,VALUE(LEFT($E4289,2)),"0"&amp;VALUE(LEFT($E4289,2))),Sheet1!$E:$E,Sheet1!$F:$F)&amp;"所在の"&amp;$D4289,IF(OR($B4289=1,$B4289=2),$D4289&amp;$C4289,IF($B4289=3,$D4289&amp;"学校",IF($B4289=6,_xlfn.TEXTBEFORE($D4289,"高専")&amp;$C4289,IF($B4289=8,$C4289&amp;"（"&amp;$D4289&amp;"）",IF($B4289=9,$D4289,""))))))</f>
        <v>神戸特別支援学校</v>
      </c>
    </row>
    <row r="4290" spans="1:8">
      <c r="A4290" s="4">
        <v>2</v>
      </c>
      <c r="B4290" s="7">
        <v>3</v>
      </c>
      <c r="C4290" s="7" t="str">
        <f t="shared" si="132"/>
        <v>特別支援学校</v>
      </c>
      <c r="D4290" s="7" t="s">
        <v>3317</v>
      </c>
      <c r="E4290" s="8" t="s">
        <v>3318</v>
      </c>
      <c r="F4290" s="4" t="str">
        <f>IFERROR(IF(VALUE(LEFT($E4290,5))&gt;50000,"",_xlfn.XLOOKUP(IF(VALUE(LEFT($E4290,2))&gt;9,VALUE(LEFT($E4290,2)),"0"&amp;VALUE(LEFT($E4290,2))),Sheet1!$E:$E,Sheet1!$F:$F)),"")</f>
        <v>兵庫県</v>
      </c>
      <c r="G4290" s="4" t="str">
        <f t="shared" si="133"/>
        <v>公立</v>
      </c>
      <c r="H4290" s="7" t="str">
        <f>IF($D4290="上記以外の高等学校等",_xlfn.XLOOKUP(IF(VALUE(LEFT($E4290,2))&gt;10,VALUE(LEFT($E4290,2)),"0"&amp;VALUE(LEFT($E4290,2))),Sheet1!$E:$E,Sheet1!$F:$F)&amp;"所在の"&amp;$D4290,IF(OR($B4290=1,$B4290=2),$D4290&amp;$C4290,IF($B4290=3,$D4290&amp;"学校",IF($B4290=6,_xlfn.TEXTBEFORE($D4290,"高専")&amp;$C4290,IF($B4290=8,$C4290&amp;"（"&amp;$D4290&amp;"）",IF($B4290=9,$D4290,""))))))</f>
        <v>こやの里特別支援学校</v>
      </c>
    </row>
    <row r="4291" spans="1:8">
      <c r="A4291" s="4">
        <v>3</v>
      </c>
      <c r="B4291" s="7">
        <v>3</v>
      </c>
      <c r="C4291" s="7" t="str">
        <f t="shared" ref="C4291:C4354" si="134">IF($B4291=1,"高等学校",IF($B4291=2,"中等教育学校",IF($B4291=3,"特別支援学校",IF($B4291=6,"高等専門学校",IF($B4291=8,"高等学校卒業程度認定試験等","")))))</f>
        <v>特別支援学校</v>
      </c>
      <c r="D4291" s="7" t="s">
        <v>3315</v>
      </c>
      <c r="E4291" s="8" t="s">
        <v>3316</v>
      </c>
      <c r="F4291" s="4" t="str">
        <f>IFERROR(IF(VALUE(LEFT($E4291,5))&gt;50000,"",_xlfn.XLOOKUP(IF(VALUE(LEFT($E4291,2))&gt;9,VALUE(LEFT($E4291,2)),"0"&amp;VALUE(LEFT($E4291,2))),Sheet1!$E:$E,Sheet1!$F:$F)),"")</f>
        <v>兵庫県</v>
      </c>
      <c r="G4291" s="4" t="str">
        <f t="shared" ref="G4291:G4354" si="135">IF($A4291=1,"国立",IF($A4291=7,"私立",IF($A4291&lt;7,"公立","")))</f>
        <v>公立</v>
      </c>
      <c r="H4291" s="7" t="str">
        <f>IF($D4291="上記以外の高等学校等",_xlfn.XLOOKUP(IF(VALUE(LEFT($E4291,2))&gt;10,VALUE(LEFT($E4291,2)),"0"&amp;VALUE(LEFT($E4291,2))),Sheet1!$E:$E,Sheet1!$F:$F)&amp;"所在の"&amp;$D4291,IF(OR($B4291=1,$B4291=2),$D4291&amp;$C4291,IF($B4291=3,$D4291&amp;"学校",IF($B4291=6,_xlfn.TEXTBEFORE($D4291,"高専")&amp;$C4291,IF($B4291=8,$C4291&amp;"（"&amp;$D4291&amp;"）",IF($B4291=9,$D4291,""))))))</f>
        <v>川西養護学校</v>
      </c>
    </row>
    <row r="4292" spans="1:8">
      <c r="A4292" s="4">
        <v>2</v>
      </c>
      <c r="B4292" s="7">
        <v>3</v>
      </c>
      <c r="C4292" s="7" t="str">
        <f t="shared" si="134"/>
        <v>特別支援学校</v>
      </c>
      <c r="D4292" s="7" t="s">
        <v>3313</v>
      </c>
      <c r="E4292" s="8" t="s">
        <v>3314</v>
      </c>
      <c r="F4292" s="4" t="str">
        <f>IFERROR(IF(VALUE(LEFT($E4292,5))&gt;50000,"",_xlfn.XLOOKUP(IF(VALUE(LEFT($E4292,2))&gt;9,VALUE(LEFT($E4292,2)),"0"&amp;VALUE(LEFT($E4292,2))),Sheet1!$E:$E,Sheet1!$F:$F)),"")</f>
        <v>兵庫県</v>
      </c>
      <c r="G4292" s="4" t="str">
        <f t="shared" si="135"/>
        <v>公立</v>
      </c>
      <c r="H4292" s="7" t="str">
        <f>IF($D4292="上記以外の高等学校等",_xlfn.XLOOKUP(IF(VALUE(LEFT($E4292,2))&gt;10,VALUE(LEFT($E4292,2)),"0"&amp;VALUE(LEFT($E4292,2))),Sheet1!$E:$E,Sheet1!$F:$F)&amp;"所在の"&amp;$D4292,IF(OR($B4292=1,$B4292=2),$D4292&amp;$C4292,IF($B4292=3,$D4292&amp;"学校",IF($B4292=6,_xlfn.TEXTBEFORE($D4292,"高専")&amp;$C4292,IF($B4292=8,$C4292&amp;"（"&amp;$D4292&amp;"）",IF($B4292=9,$D4292,""))))))</f>
        <v>いなみ野特別支援学校</v>
      </c>
    </row>
    <row r="4293" spans="1:8">
      <c r="A4293" s="4">
        <v>2</v>
      </c>
      <c r="B4293" s="7">
        <v>3</v>
      </c>
      <c r="C4293" s="7" t="str">
        <f t="shared" si="134"/>
        <v>特別支援学校</v>
      </c>
      <c r="D4293" s="7" t="s">
        <v>3311</v>
      </c>
      <c r="E4293" s="8" t="s">
        <v>3312</v>
      </c>
      <c r="F4293" s="4" t="str">
        <f>IFERROR(IF(VALUE(LEFT($E4293,5))&gt;50000,"",_xlfn.XLOOKUP(IF(VALUE(LEFT($E4293,2))&gt;9,VALUE(LEFT($E4293,2)),"0"&amp;VALUE(LEFT($E4293,2))),Sheet1!$E:$E,Sheet1!$F:$F)),"")</f>
        <v>兵庫県</v>
      </c>
      <c r="G4293" s="4" t="str">
        <f t="shared" si="135"/>
        <v>公立</v>
      </c>
      <c r="H4293" s="7" t="str">
        <f>IF($D4293="上記以外の高等学校等",_xlfn.XLOOKUP(IF(VALUE(LEFT($E4293,2))&gt;10,VALUE(LEFT($E4293,2)),"0"&amp;VALUE(LEFT($E4293,2))),Sheet1!$E:$E,Sheet1!$F:$F)&amp;"所在の"&amp;$D4293,IF(OR($B4293=1,$B4293=2),$D4293&amp;$C4293,IF($B4293=3,$D4293&amp;"学校",IF($B4293=6,_xlfn.TEXTBEFORE($D4293,"高専")&amp;$C4293,IF($B4293=8,$C4293&amp;"（"&amp;$D4293&amp;"）",IF($B4293=9,$D4293,""))))))</f>
        <v>氷上特別支援学校</v>
      </c>
    </row>
    <row r="4294" spans="1:8">
      <c r="A4294" s="4">
        <v>2</v>
      </c>
      <c r="B4294" s="7">
        <v>3</v>
      </c>
      <c r="C4294" s="7" t="str">
        <f t="shared" si="134"/>
        <v>特別支援学校</v>
      </c>
      <c r="D4294" s="7" t="s">
        <v>3309</v>
      </c>
      <c r="E4294" s="8" t="s">
        <v>3310</v>
      </c>
      <c r="F4294" s="4" t="str">
        <f>IFERROR(IF(VALUE(LEFT($E4294,5))&gt;50000,"",_xlfn.XLOOKUP(IF(VALUE(LEFT($E4294,2))&gt;9,VALUE(LEFT($E4294,2)),"0"&amp;VALUE(LEFT($E4294,2))),Sheet1!$E:$E,Sheet1!$F:$F)),"")</f>
        <v>兵庫県</v>
      </c>
      <c r="G4294" s="4" t="str">
        <f t="shared" si="135"/>
        <v>公立</v>
      </c>
      <c r="H4294" s="7" t="str">
        <f>IF($D4294="上記以外の高等学校等",_xlfn.XLOOKUP(IF(VALUE(LEFT($E4294,2))&gt;10,VALUE(LEFT($E4294,2)),"0"&amp;VALUE(LEFT($E4294,2))),Sheet1!$E:$E,Sheet1!$F:$F)&amp;"所在の"&amp;$D4294,IF(OR($B4294=1,$B4294=2),$D4294&amp;$C4294,IF($B4294=3,$D4294&amp;"学校",IF($B4294=6,_xlfn.TEXTBEFORE($D4294,"高専")&amp;$C4294,IF($B4294=8,$C4294&amp;"（"&amp;$D4294&amp;"）",IF($B4294=9,$D4294,""))))))</f>
        <v>出石特別支援学校</v>
      </c>
    </row>
    <row r="4295" spans="1:8">
      <c r="A4295" s="4">
        <v>2</v>
      </c>
      <c r="B4295" s="7">
        <v>3</v>
      </c>
      <c r="C4295" s="7" t="str">
        <f t="shared" si="134"/>
        <v>特別支援学校</v>
      </c>
      <c r="D4295" s="7" t="s">
        <v>3307</v>
      </c>
      <c r="E4295" s="8" t="s">
        <v>3308</v>
      </c>
      <c r="F4295" s="4" t="str">
        <f>IFERROR(IF(VALUE(LEFT($E4295,5))&gt;50000,"",_xlfn.XLOOKUP(IF(VALUE(LEFT($E4295,2))&gt;9,VALUE(LEFT($E4295,2)),"0"&amp;VALUE(LEFT($E4295,2))),Sheet1!$E:$E,Sheet1!$F:$F)),"")</f>
        <v>兵庫県</v>
      </c>
      <c r="G4295" s="4" t="str">
        <f t="shared" si="135"/>
        <v>公立</v>
      </c>
      <c r="H4295" s="7" t="str">
        <f>IF($D4295="上記以外の高等学校等",_xlfn.XLOOKUP(IF(VALUE(LEFT($E4295,2))&gt;10,VALUE(LEFT($E4295,2)),"0"&amp;VALUE(LEFT($E4295,2))),Sheet1!$E:$E,Sheet1!$F:$F)&amp;"所在の"&amp;$D4295,IF(OR($B4295=1,$B4295=2),$D4295&amp;$C4295,IF($B4295=3,$D4295&amp;"学校",IF($B4295=6,_xlfn.TEXTBEFORE($D4295,"高専")&amp;$C4295,IF($B4295=8,$C4295&amp;"（"&amp;$D4295&amp;"）",IF($B4295=9,$D4295,""))))))</f>
        <v>赤穂特別支援学校</v>
      </c>
    </row>
    <row r="4296" spans="1:8">
      <c r="A4296" s="4">
        <v>3</v>
      </c>
      <c r="B4296" s="7">
        <v>3</v>
      </c>
      <c r="C4296" s="7" t="str">
        <f t="shared" si="134"/>
        <v>特別支援学校</v>
      </c>
      <c r="D4296" s="7" t="s">
        <v>3305</v>
      </c>
      <c r="E4296" s="8" t="s">
        <v>3306</v>
      </c>
      <c r="F4296" s="4" t="str">
        <f>IFERROR(IF(VALUE(LEFT($E4296,5))&gt;50000,"",_xlfn.XLOOKUP(IF(VALUE(LEFT($E4296,2))&gt;9,VALUE(LEFT($E4296,2)),"0"&amp;VALUE(LEFT($E4296,2))),Sheet1!$E:$E,Sheet1!$F:$F)),"")</f>
        <v>兵庫県</v>
      </c>
      <c r="G4296" s="4" t="str">
        <f t="shared" si="135"/>
        <v>公立</v>
      </c>
      <c r="H4296" s="7" t="str">
        <f>IF($D4296="上記以外の高等学校等",_xlfn.XLOOKUP(IF(VALUE(LEFT($E4296,2))&gt;10,VALUE(LEFT($E4296,2)),"0"&amp;VALUE(LEFT($E4296,2))),Sheet1!$E:$E,Sheet1!$F:$F)&amp;"所在の"&amp;$D4296,IF(OR($B4296=1,$B4296=2),$D4296&amp;$C4296,IF($B4296=3,$D4296&amp;"学校",IF($B4296=6,_xlfn.TEXTBEFORE($D4296,"高専")&amp;$C4296,IF($B4296=8,$C4296&amp;"（"&amp;$D4296&amp;"）",IF($B4296=9,$D4296,""))))))</f>
        <v>明石養護学校</v>
      </c>
    </row>
    <row r="4297" spans="1:8">
      <c r="A4297" s="4">
        <v>3</v>
      </c>
      <c r="B4297" s="7">
        <v>3</v>
      </c>
      <c r="C4297" s="7" t="str">
        <f t="shared" si="134"/>
        <v>特別支援学校</v>
      </c>
      <c r="D4297" s="7" t="s">
        <v>3303</v>
      </c>
      <c r="E4297" s="8" t="s">
        <v>3304</v>
      </c>
      <c r="F4297" s="4" t="str">
        <f>IFERROR(IF(VALUE(LEFT($E4297,5))&gt;50000,"",_xlfn.XLOOKUP(IF(VALUE(LEFT($E4297,2))&gt;9,VALUE(LEFT($E4297,2)),"0"&amp;VALUE(LEFT($E4297,2))),Sheet1!$E:$E,Sheet1!$F:$F)),"")</f>
        <v>兵庫県</v>
      </c>
      <c r="G4297" s="4" t="str">
        <f t="shared" si="135"/>
        <v>公立</v>
      </c>
      <c r="H4297" s="7" t="str">
        <f>IF($D4297="上記以外の高等学校等",_xlfn.XLOOKUP(IF(VALUE(LEFT($E4297,2))&gt;10,VALUE(LEFT($E4297,2)),"0"&amp;VALUE(LEFT($E4297,2))),Sheet1!$E:$E,Sheet1!$F:$F)&amp;"所在の"&amp;$D4297,IF(OR($B4297=1,$B4297=2),$D4297&amp;$C4297,IF($B4297=3,$D4297&amp;"学校",IF($B4297=6,_xlfn.TEXTBEFORE($D4297,"高専")&amp;$C4297,IF($B4297=8,$C4297&amp;"（"&amp;$D4297&amp;"）",IF($B4297=9,$D4297,""))))))</f>
        <v>加古川養護学校</v>
      </c>
    </row>
    <row r="4298" spans="1:8">
      <c r="A4298" s="4">
        <v>2</v>
      </c>
      <c r="B4298" s="7">
        <v>3</v>
      </c>
      <c r="C4298" s="7" t="str">
        <f t="shared" si="134"/>
        <v>特別支援学校</v>
      </c>
      <c r="D4298" s="7" t="s">
        <v>3301</v>
      </c>
      <c r="E4298" s="8" t="s">
        <v>3302</v>
      </c>
      <c r="F4298" s="4" t="str">
        <f>IFERROR(IF(VALUE(LEFT($E4298,5))&gt;50000,"",_xlfn.XLOOKUP(IF(VALUE(LEFT($E4298,2))&gt;9,VALUE(LEFT($E4298,2)),"0"&amp;VALUE(LEFT($E4298,2))),Sheet1!$E:$E,Sheet1!$F:$F)),"")</f>
        <v>兵庫県</v>
      </c>
      <c r="G4298" s="4" t="str">
        <f t="shared" si="135"/>
        <v>公立</v>
      </c>
      <c r="H4298" s="7" t="str">
        <f>IF($D4298="上記以外の高等学校等",_xlfn.XLOOKUP(IF(VALUE(LEFT($E4298,2))&gt;10,VALUE(LEFT($E4298,2)),"0"&amp;VALUE(LEFT($E4298,2))),Sheet1!$E:$E,Sheet1!$F:$F)&amp;"所在の"&amp;$D4298,IF(OR($B4298=1,$B4298=2),$D4298&amp;$C4298,IF($B4298=3,$D4298&amp;"学校",IF($B4298=6,_xlfn.TEXTBEFORE($D4298,"高専")&amp;$C4298,IF($B4298=8,$C4298&amp;"（"&amp;$D4298&amp;"）",IF($B4298=9,$D4298,""))))))</f>
        <v>北はりま特別支援学校</v>
      </c>
    </row>
    <row r="4299" spans="1:8">
      <c r="A4299" s="4">
        <v>3</v>
      </c>
      <c r="B4299" s="7">
        <v>3</v>
      </c>
      <c r="C4299" s="7" t="str">
        <f t="shared" si="134"/>
        <v>特別支援学校</v>
      </c>
      <c r="D4299" s="7" t="s">
        <v>3299</v>
      </c>
      <c r="E4299" s="8" t="s">
        <v>3300</v>
      </c>
      <c r="F4299" s="4" t="str">
        <f>IFERROR(IF(VALUE(LEFT($E4299,5))&gt;50000,"",_xlfn.XLOOKUP(IF(VALUE(LEFT($E4299,2))&gt;9,VALUE(LEFT($E4299,2)),"0"&amp;VALUE(LEFT($E4299,2))),Sheet1!$E:$E,Sheet1!$F:$F)),"")</f>
        <v>兵庫県</v>
      </c>
      <c r="G4299" s="4" t="str">
        <f t="shared" si="135"/>
        <v>公立</v>
      </c>
      <c r="H4299" s="7" t="str">
        <f>IF($D4299="上記以外の高等学校等",_xlfn.XLOOKUP(IF(VALUE(LEFT($E4299,2))&gt;10,VALUE(LEFT($E4299,2)),"0"&amp;VALUE(LEFT($E4299,2))),Sheet1!$E:$E,Sheet1!$F:$F)&amp;"所在の"&amp;$D4299,IF(OR($B4299=1,$B4299=2),$D4299&amp;$C4299,IF($B4299=3,$D4299&amp;"学校",IF($B4299=6,_xlfn.TEXTBEFORE($D4299,"高専")&amp;$C4299,IF($B4299=8,$C4299&amp;"（"&amp;$D4299&amp;"）",IF($B4299=9,$D4299,""))))))</f>
        <v>加西特別支援学校</v>
      </c>
    </row>
    <row r="4300" spans="1:8">
      <c r="A4300" s="4">
        <v>3</v>
      </c>
      <c r="B4300" s="7">
        <v>3</v>
      </c>
      <c r="C4300" s="7" t="str">
        <f t="shared" si="134"/>
        <v>特別支援学校</v>
      </c>
      <c r="D4300" s="7" t="s">
        <v>3297</v>
      </c>
      <c r="E4300" s="8" t="s">
        <v>3298</v>
      </c>
      <c r="F4300" s="4" t="str">
        <f>IFERROR(IF(VALUE(LEFT($E4300,5))&gt;50000,"",_xlfn.XLOOKUP(IF(VALUE(LEFT($E4300,2))&gt;9,VALUE(LEFT($E4300,2)),"0"&amp;VALUE(LEFT($E4300,2))),Sheet1!$E:$E,Sheet1!$F:$F)),"")</f>
        <v>兵庫県</v>
      </c>
      <c r="G4300" s="4" t="str">
        <f t="shared" si="135"/>
        <v>公立</v>
      </c>
      <c r="H4300" s="7" t="str">
        <f>IF($D4300="上記以外の高等学校等",_xlfn.XLOOKUP(IF(VALUE(LEFT($E4300,2))&gt;10,VALUE(LEFT($E4300,2)),"0"&amp;VALUE(LEFT($E4300,2))),Sheet1!$E:$E,Sheet1!$F:$F)&amp;"所在の"&amp;$D4300,IF(OR($B4300=1,$B4300=2),$D4300&amp;$C4300,IF($B4300=3,$D4300&amp;"学校",IF($B4300=6,_xlfn.TEXTBEFORE($D4300,"高専")&amp;$C4300,IF($B4300=8,$C4300&amp;"（"&amp;$D4300&amp;"）",IF($B4300=9,$D4300,""))))))</f>
        <v>ささやま支援学校</v>
      </c>
    </row>
    <row r="4301" spans="1:8">
      <c r="A4301" s="4">
        <v>2</v>
      </c>
      <c r="B4301" s="7">
        <v>3</v>
      </c>
      <c r="C4301" s="7" t="str">
        <f t="shared" si="134"/>
        <v>特別支援学校</v>
      </c>
      <c r="D4301" s="7" t="s">
        <v>3295</v>
      </c>
      <c r="E4301" s="8" t="s">
        <v>3296</v>
      </c>
      <c r="F4301" s="4" t="str">
        <f>IFERROR(IF(VALUE(LEFT($E4301,5))&gt;50000,"",_xlfn.XLOOKUP(IF(VALUE(LEFT($E4301,2))&gt;9,VALUE(LEFT($E4301,2)),"0"&amp;VALUE(LEFT($E4301,2))),Sheet1!$E:$E,Sheet1!$F:$F)),"")</f>
        <v>兵庫県</v>
      </c>
      <c r="G4301" s="4" t="str">
        <f t="shared" si="135"/>
        <v>公立</v>
      </c>
      <c r="H4301" s="7" t="str">
        <f>IF($D4301="上記以外の高等学校等",_xlfn.XLOOKUP(IF(VALUE(LEFT($E4301,2))&gt;10,VALUE(LEFT($E4301,2)),"0"&amp;VALUE(LEFT($E4301,2))),Sheet1!$E:$E,Sheet1!$F:$F)&amp;"所在の"&amp;$D4301,IF(OR($B4301=1,$B4301=2),$D4301&amp;$C4301,IF($B4301=3,$D4301&amp;"学校",IF($B4301=6,_xlfn.TEXTBEFORE($D4301,"高専")&amp;$C4301,IF($B4301=8,$C4301&amp;"（"&amp;$D4301&amp;"）",IF($B4301=9,$D4301,""))))))</f>
        <v>高等特別支援学校</v>
      </c>
    </row>
    <row r="4302" spans="1:8">
      <c r="A4302" s="4">
        <v>2</v>
      </c>
      <c r="B4302" s="7">
        <v>3</v>
      </c>
      <c r="C4302" s="7" t="str">
        <f t="shared" si="134"/>
        <v>特別支援学校</v>
      </c>
      <c r="D4302" s="7" t="s">
        <v>3293</v>
      </c>
      <c r="E4302" s="8" t="s">
        <v>3294</v>
      </c>
      <c r="F4302" s="4" t="str">
        <f>IFERROR(IF(VALUE(LEFT($E4302,5))&gt;50000,"",_xlfn.XLOOKUP(IF(VALUE(LEFT($E4302,2))&gt;9,VALUE(LEFT($E4302,2)),"0"&amp;VALUE(LEFT($E4302,2))),Sheet1!$E:$E,Sheet1!$F:$F)),"")</f>
        <v>兵庫県</v>
      </c>
      <c r="G4302" s="4" t="str">
        <f t="shared" si="135"/>
        <v>公立</v>
      </c>
      <c r="H4302" s="7" t="str">
        <f>IF($D4302="上記以外の高等学校等",_xlfn.XLOOKUP(IF(VALUE(LEFT($E4302,2))&gt;10,VALUE(LEFT($E4302,2)),"0"&amp;VALUE(LEFT($E4302,2))),Sheet1!$E:$E,Sheet1!$F:$F)&amp;"所在の"&amp;$D4302,IF(OR($B4302=1,$B4302=2),$D4302&amp;$C4302,IF($B4302=3,$D4302&amp;"学校",IF($B4302=6,_xlfn.TEXTBEFORE($D4302,"高専")&amp;$C4302,IF($B4302=8,$C4302&amp;"（"&amp;$D4302&amp;"）",IF($B4302=9,$D4302,""))))))</f>
        <v>和田山特別支援学校</v>
      </c>
    </row>
    <row r="4303" spans="1:8">
      <c r="A4303" s="4">
        <v>3</v>
      </c>
      <c r="B4303" s="7">
        <v>6</v>
      </c>
      <c r="C4303" s="7" t="str">
        <f t="shared" si="134"/>
        <v>高等専門学校</v>
      </c>
      <c r="D4303" s="7" t="s">
        <v>3291</v>
      </c>
      <c r="E4303" s="8" t="s">
        <v>3292</v>
      </c>
      <c r="F4303" s="4" t="str">
        <f>IFERROR(IF(VALUE(LEFT($E4303,5))&gt;50000,"",_xlfn.XLOOKUP(IF(VALUE(LEFT($E4303,2))&gt;9,VALUE(LEFT($E4303,2)),"0"&amp;VALUE(LEFT($E4303,2))),Sheet1!$E:$E,Sheet1!$F:$F)),"")</f>
        <v>兵庫県</v>
      </c>
      <c r="G4303" s="4" t="str">
        <f t="shared" si="135"/>
        <v>公立</v>
      </c>
      <c r="H4303" s="7" t="str">
        <f>IF($D4303="上記以外の高等学校等",_xlfn.XLOOKUP(IF(VALUE(LEFT($E4303,2))&gt;10,VALUE(LEFT($E4303,2)),"0"&amp;VALUE(LEFT($E4303,2))),Sheet1!$E:$E,Sheet1!$F:$F)&amp;"所在の"&amp;$D4303,IF(OR($B4303=1,$B4303=2),$D4303&amp;$C4303,IF($B4303=3,$D4303&amp;"学校",IF($B4303=6,_xlfn.TEXTBEFORE($D4303,"高専")&amp;$C4303,IF($B4303=8,$C4303&amp;"（"&amp;$D4303&amp;"）",IF($B4303=9,$D4303,""))))))</f>
        <v>神戸市立工業高等専門学校</v>
      </c>
    </row>
    <row r="4304" spans="1:8">
      <c r="A4304" s="4">
        <v>7</v>
      </c>
      <c r="B4304" s="7">
        <v>1</v>
      </c>
      <c r="C4304" s="7" t="str">
        <f t="shared" si="134"/>
        <v>高等学校</v>
      </c>
      <c r="D4304" s="7" t="s">
        <v>430</v>
      </c>
      <c r="E4304" s="8" t="s">
        <v>3290</v>
      </c>
      <c r="F4304" s="4" t="str">
        <f>IFERROR(IF(VALUE(LEFT($E4304,5))&gt;50000,"",_xlfn.XLOOKUP(IF(VALUE(LEFT($E4304,2))&gt;9,VALUE(LEFT($E4304,2)),"0"&amp;VALUE(LEFT($E4304,2))),Sheet1!$E:$E,Sheet1!$F:$F)),"")</f>
        <v>兵庫県</v>
      </c>
      <c r="G4304" s="4" t="str">
        <f t="shared" si="135"/>
        <v>私立</v>
      </c>
      <c r="H4304" s="7" t="str">
        <f>IF($D4304="上記以外の高等学校等",_xlfn.XLOOKUP(IF(VALUE(LEFT($E4304,2))&gt;10,VALUE(LEFT($E4304,2)),"0"&amp;VALUE(LEFT($E4304,2))),Sheet1!$E:$E,Sheet1!$F:$F)&amp;"所在の"&amp;$D4304,IF(OR($B4304=1,$B4304=2),$D4304&amp;$C4304,IF($B4304=3,$D4304&amp;"学校",IF($B4304=6,_xlfn.TEXTBEFORE($D4304,"高専")&amp;$C4304,IF($B4304=8,$C4304&amp;"（"&amp;$D4304&amp;"）",IF($B4304=9,$D4304,""))))))</f>
        <v>甲南高等学校</v>
      </c>
    </row>
    <row r="4305" spans="1:8">
      <c r="A4305" s="4">
        <v>7</v>
      </c>
      <c r="B4305" s="7">
        <v>1</v>
      </c>
      <c r="C4305" s="7" t="str">
        <f t="shared" si="134"/>
        <v>高等学校</v>
      </c>
      <c r="D4305" s="7" t="s">
        <v>3288</v>
      </c>
      <c r="E4305" s="8" t="s">
        <v>3289</v>
      </c>
      <c r="F4305" s="4" t="str">
        <f>IFERROR(IF(VALUE(LEFT($E4305,5))&gt;50000,"",_xlfn.XLOOKUP(IF(VALUE(LEFT($E4305,2))&gt;9,VALUE(LEFT($E4305,2)),"0"&amp;VALUE(LEFT($E4305,2))),Sheet1!$E:$E,Sheet1!$F:$F)),"")</f>
        <v>兵庫県</v>
      </c>
      <c r="G4305" s="4" t="str">
        <f t="shared" si="135"/>
        <v>私立</v>
      </c>
      <c r="H4305" s="7" t="str">
        <f>IF($D4305="上記以外の高等学校等",_xlfn.XLOOKUP(IF(VALUE(LEFT($E4305,2))&gt;10,VALUE(LEFT($E4305,2)),"0"&amp;VALUE(LEFT($E4305,2))),Sheet1!$E:$E,Sheet1!$F:$F)&amp;"所在の"&amp;$D4305,IF(OR($B4305=1,$B4305=2),$D4305&amp;$C4305,IF($B4305=3,$D4305&amp;"学校",IF($B4305=6,_xlfn.TEXTBEFORE($D4305,"高専")&amp;$C4305,IF($B4305=8,$C4305&amp;"（"&amp;$D4305&amp;"）",IF($B4305=9,$D4305,""))))))</f>
        <v>甲南女子高等学校</v>
      </c>
    </row>
    <row r="4306" spans="1:8">
      <c r="A4306" s="4">
        <v>7</v>
      </c>
      <c r="B4306" s="7">
        <v>1</v>
      </c>
      <c r="C4306" s="7" t="str">
        <f t="shared" si="134"/>
        <v>高等学校</v>
      </c>
      <c r="D4306" s="7" t="s">
        <v>3286</v>
      </c>
      <c r="E4306" s="8" t="s">
        <v>3287</v>
      </c>
      <c r="F4306" s="4" t="str">
        <f>IFERROR(IF(VALUE(LEFT($E4306,5))&gt;50000,"",_xlfn.XLOOKUP(IF(VALUE(LEFT($E4306,2))&gt;9,VALUE(LEFT($E4306,2)),"0"&amp;VALUE(LEFT($E4306,2))),Sheet1!$E:$E,Sheet1!$F:$F)),"")</f>
        <v>兵庫県</v>
      </c>
      <c r="G4306" s="4" t="str">
        <f t="shared" si="135"/>
        <v>私立</v>
      </c>
      <c r="H4306" s="7" t="str">
        <f>IF($D4306="上記以外の高等学校等",_xlfn.XLOOKUP(IF(VALUE(LEFT($E4306,2))&gt;10,VALUE(LEFT($E4306,2)),"0"&amp;VALUE(LEFT($E4306,2))),Sheet1!$E:$E,Sheet1!$F:$F)&amp;"所在の"&amp;$D4306,IF(OR($B4306=1,$B4306=2),$D4306&amp;$C4306,IF($B4306=3,$D4306&amp;"学校",IF($B4306=6,_xlfn.TEXTBEFORE($D4306,"高専")&amp;$C4306,IF($B4306=8,$C4306&amp;"（"&amp;$D4306&amp;"）",IF($B4306=9,$D4306,""))))))</f>
        <v>灘高等学校</v>
      </c>
    </row>
    <row r="4307" spans="1:8">
      <c r="A4307" s="4">
        <v>7</v>
      </c>
      <c r="B4307" s="7">
        <v>1</v>
      </c>
      <c r="C4307" s="7" t="str">
        <f t="shared" si="134"/>
        <v>高等学校</v>
      </c>
      <c r="D4307" s="7" t="s">
        <v>3284</v>
      </c>
      <c r="E4307" s="8" t="s">
        <v>3285</v>
      </c>
      <c r="F4307" s="4" t="str">
        <f>IFERROR(IF(VALUE(LEFT($E4307,5))&gt;50000,"",_xlfn.XLOOKUP(IF(VALUE(LEFT($E4307,2))&gt;9,VALUE(LEFT($E4307,2)),"0"&amp;VALUE(LEFT($E4307,2))),Sheet1!$E:$E,Sheet1!$F:$F)),"")</f>
        <v>兵庫県</v>
      </c>
      <c r="G4307" s="4" t="str">
        <f t="shared" si="135"/>
        <v>私立</v>
      </c>
      <c r="H4307" s="7" t="str">
        <f>IF($D4307="上記以外の高等学校等",_xlfn.XLOOKUP(IF(VALUE(LEFT($E4307,2))&gt;10,VALUE(LEFT($E4307,2)),"0"&amp;VALUE(LEFT($E4307,2))),Sheet1!$E:$E,Sheet1!$F:$F)&amp;"所在の"&amp;$D4307,IF(OR($B4307=1,$B4307=2),$D4307&amp;$C4307,IF($B4307=3,$D4307&amp;"学校",IF($B4307=6,_xlfn.TEXTBEFORE($D4307,"高専")&amp;$C4307,IF($B4307=8,$C4307&amp;"（"&amp;$D4307&amp;"）",IF($B4307=9,$D4307,""))))))</f>
        <v>六甲学院高等学校</v>
      </c>
    </row>
    <row r="4308" spans="1:8">
      <c r="A4308" s="4">
        <v>7</v>
      </c>
      <c r="B4308" s="7">
        <v>1</v>
      </c>
      <c r="C4308" s="7" t="str">
        <f t="shared" si="134"/>
        <v>高等学校</v>
      </c>
      <c r="D4308" s="7" t="s">
        <v>3282</v>
      </c>
      <c r="E4308" s="8" t="s">
        <v>3283</v>
      </c>
      <c r="F4308" s="4" t="str">
        <f>IFERROR(IF(VALUE(LEFT($E4308,5))&gt;50000,"",_xlfn.XLOOKUP(IF(VALUE(LEFT($E4308,2))&gt;9,VALUE(LEFT($E4308,2)),"0"&amp;VALUE(LEFT($E4308,2))),Sheet1!$E:$E,Sheet1!$F:$F)),"")</f>
        <v>兵庫県</v>
      </c>
      <c r="G4308" s="4" t="str">
        <f t="shared" si="135"/>
        <v>私立</v>
      </c>
      <c r="H4308" s="7" t="str">
        <f>IF($D4308="上記以外の高等学校等",_xlfn.XLOOKUP(IF(VALUE(LEFT($E4308,2))&gt;10,VALUE(LEFT($E4308,2)),"0"&amp;VALUE(LEFT($E4308,2))),Sheet1!$E:$E,Sheet1!$F:$F)&amp;"所在の"&amp;$D4308,IF(OR($B4308=1,$B4308=2),$D4308&amp;$C4308,IF($B4308=3,$D4308&amp;"学校",IF($B4308=6,_xlfn.TEXTBEFORE($D4308,"高専")&amp;$C4308,IF($B4308=8,$C4308&amp;"（"&amp;$D4308&amp;"）",IF($B4308=9,$D4308,""))))))</f>
        <v>神戸海星女子学院高等学校</v>
      </c>
    </row>
    <row r="4309" spans="1:8">
      <c r="A4309" s="4">
        <v>7</v>
      </c>
      <c r="B4309" s="7">
        <v>1</v>
      </c>
      <c r="C4309" s="7" t="str">
        <f t="shared" si="134"/>
        <v>高等学校</v>
      </c>
      <c r="D4309" s="7" t="s">
        <v>3280</v>
      </c>
      <c r="E4309" s="8" t="s">
        <v>3281</v>
      </c>
      <c r="F4309" s="4" t="str">
        <f>IFERROR(IF(VALUE(LEFT($E4309,5))&gt;50000,"",_xlfn.XLOOKUP(IF(VALUE(LEFT($E4309,2))&gt;9,VALUE(LEFT($E4309,2)),"0"&amp;VALUE(LEFT($E4309,2))),Sheet1!$E:$E,Sheet1!$F:$F)),"")</f>
        <v>兵庫県</v>
      </c>
      <c r="G4309" s="4" t="str">
        <f t="shared" si="135"/>
        <v>私立</v>
      </c>
      <c r="H4309" s="7" t="str">
        <f>IF($D4309="上記以外の高等学校等",_xlfn.XLOOKUP(IF(VALUE(LEFT($E4309,2))&gt;10,VALUE(LEFT($E4309,2)),"0"&amp;VALUE(LEFT($E4309,2))),Sheet1!$E:$E,Sheet1!$F:$F)&amp;"所在の"&amp;$D4309,IF(OR($B4309=1,$B4309=2),$D4309&amp;$C4309,IF($B4309=3,$D4309&amp;"学校",IF($B4309=6,_xlfn.TEXTBEFORE($D4309,"高専")&amp;$C4309,IF($B4309=8,$C4309&amp;"（"&amp;$D4309&amp;"）",IF($B4309=9,$D4309,""))))))</f>
        <v>松蔭高等学校</v>
      </c>
    </row>
    <row r="4310" spans="1:8">
      <c r="A4310" s="4">
        <v>7</v>
      </c>
      <c r="B4310" s="7">
        <v>1</v>
      </c>
      <c r="C4310" s="7" t="str">
        <f t="shared" si="134"/>
        <v>高等学校</v>
      </c>
      <c r="D4310" s="7" t="s">
        <v>3278</v>
      </c>
      <c r="E4310" s="8" t="s">
        <v>3279</v>
      </c>
      <c r="F4310" s="4" t="str">
        <f>IFERROR(IF(VALUE(LEFT($E4310,5))&gt;50000,"",_xlfn.XLOOKUP(IF(VALUE(LEFT($E4310,2))&gt;9,VALUE(LEFT($E4310,2)),"0"&amp;VALUE(LEFT($E4310,2))),Sheet1!$E:$E,Sheet1!$F:$F)),"")</f>
        <v>兵庫県</v>
      </c>
      <c r="G4310" s="4" t="str">
        <f t="shared" si="135"/>
        <v>私立</v>
      </c>
      <c r="H4310" s="7" t="str">
        <f>IF($D4310="上記以外の高等学校等",_xlfn.XLOOKUP(IF(VALUE(LEFT($E4310,2))&gt;10,VALUE(LEFT($E4310,2)),"0"&amp;VALUE(LEFT($E4310,2))),Sheet1!$E:$E,Sheet1!$F:$F)&amp;"所在の"&amp;$D4310,IF(OR($B4310=1,$B4310=2),$D4310&amp;$C4310,IF($B4310=3,$D4310&amp;"学校",IF($B4310=6,_xlfn.TEXTBEFORE($D4310,"高専")&amp;$C4310,IF($B4310=8,$C4310&amp;"（"&amp;$D4310&amp;"）",IF($B4310=9,$D4310,""))))))</f>
        <v>神戸龍谷高等学校</v>
      </c>
    </row>
    <row r="4311" spans="1:8">
      <c r="A4311" s="4">
        <v>7</v>
      </c>
      <c r="B4311" s="7">
        <v>1</v>
      </c>
      <c r="C4311" s="7" t="str">
        <f t="shared" si="134"/>
        <v>高等学校</v>
      </c>
      <c r="D4311" s="7" t="s">
        <v>3276</v>
      </c>
      <c r="E4311" s="8" t="s">
        <v>3277</v>
      </c>
      <c r="F4311" s="4" t="str">
        <f>IFERROR(IF(VALUE(LEFT($E4311,5))&gt;50000,"",_xlfn.XLOOKUP(IF(VALUE(LEFT($E4311,2))&gt;9,VALUE(LEFT($E4311,2)),"0"&amp;VALUE(LEFT($E4311,2))),Sheet1!$E:$E,Sheet1!$F:$F)),"")</f>
        <v>兵庫県</v>
      </c>
      <c r="G4311" s="4" t="str">
        <f t="shared" si="135"/>
        <v>私立</v>
      </c>
      <c r="H4311" s="7" t="str">
        <f>IF($D4311="上記以外の高等学校等",_xlfn.XLOOKUP(IF(VALUE(LEFT($E4311,2))&gt;10,VALUE(LEFT($E4311,2)),"0"&amp;VALUE(LEFT($E4311,2))),Sheet1!$E:$E,Sheet1!$F:$F)&amp;"所在の"&amp;$D4311,IF(OR($B4311=1,$B4311=2),$D4311&amp;$C4311,IF($B4311=3,$D4311&amp;"学校",IF($B4311=6,_xlfn.TEXTBEFORE($D4311,"高専")&amp;$C4311,IF($B4311=8,$C4311&amp;"（"&amp;$D4311&amp;"）",IF($B4311=9,$D4311,""))))))</f>
        <v>神戸第一高等学校</v>
      </c>
    </row>
    <row r="4312" spans="1:8">
      <c r="A4312" s="4">
        <v>7</v>
      </c>
      <c r="B4312" s="7">
        <v>1</v>
      </c>
      <c r="C4312" s="7" t="str">
        <f t="shared" si="134"/>
        <v>高等学校</v>
      </c>
      <c r="D4312" s="7" t="s">
        <v>3274</v>
      </c>
      <c r="E4312" s="8" t="s">
        <v>3275</v>
      </c>
      <c r="F4312" s="4" t="str">
        <f>IFERROR(IF(VALUE(LEFT($E4312,5))&gt;50000,"",_xlfn.XLOOKUP(IF(VALUE(LEFT($E4312,2))&gt;9,VALUE(LEFT($E4312,2)),"0"&amp;VALUE(LEFT($E4312,2))),Sheet1!$E:$E,Sheet1!$F:$F)),"")</f>
        <v>兵庫県</v>
      </c>
      <c r="G4312" s="4" t="str">
        <f t="shared" si="135"/>
        <v>私立</v>
      </c>
      <c r="H4312" s="7" t="str">
        <f>IF($D4312="上記以外の高等学校等",_xlfn.XLOOKUP(IF(VALUE(LEFT($E4312,2))&gt;10,VALUE(LEFT($E4312,2)),"0"&amp;VALUE(LEFT($E4312,2))),Sheet1!$E:$E,Sheet1!$F:$F)&amp;"所在の"&amp;$D4312,IF(OR($B4312=1,$B4312=2),$D4312&amp;$C4312,IF($B4312=3,$D4312&amp;"学校",IF($B4312=6,_xlfn.TEXTBEFORE($D4312,"高専")&amp;$C4312,IF($B4312=8,$C4312&amp;"（"&amp;$D4312&amp;"）",IF($B4312=9,$D4312,""))))))</f>
        <v>啓明学院高等学校</v>
      </c>
    </row>
    <row r="4313" spans="1:8">
      <c r="A4313" s="4">
        <v>7</v>
      </c>
      <c r="B4313" s="7">
        <v>1</v>
      </c>
      <c r="C4313" s="7" t="str">
        <f t="shared" si="134"/>
        <v>高等学校</v>
      </c>
      <c r="D4313" s="7" t="s">
        <v>3272</v>
      </c>
      <c r="E4313" s="8" t="s">
        <v>3273</v>
      </c>
      <c r="F4313" s="4" t="str">
        <f>IFERROR(IF(VALUE(LEFT($E4313,5))&gt;50000,"",_xlfn.XLOOKUP(IF(VALUE(LEFT($E4313,2))&gt;9,VALUE(LEFT($E4313,2)),"0"&amp;VALUE(LEFT($E4313,2))),Sheet1!$E:$E,Sheet1!$F:$F)),"")</f>
        <v>兵庫県</v>
      </c>
      <c r="G4313" s="4" t="str">
        <f t="shared" si="135"/>
        <v>私立</v>
      </c>
      <c r="H4313" s="7" t="str">
        <f>IF($D4313="上記以外の高等学校等",_xlfn.XLOOKUP(IF(VALUE(LEFT($E4313,2))&gt;10,VALUE(LEFT($E4313,2)),"0"&amp;VALUE(LEFT($E4313,2))),Sheet1!$E:$E,Sheet1!$F:$F)&amp;"所在の"&amp;$D4313,IF(OR($B4313=1,$B4313=2),$D4313&amp;$C4313,IF($B4313=3,$D4313&amp;"学校",IF($B4313=6,_xlfn.TEXTBEFORE($D4313,"高専")&amp;$C4313,IF($B4313=8,$C4313&amp;"（"&amp;$D4313&amp;"）",IF($B4313=9,$D4313,""))))))</f>
        <v>神港学園高等学校</v>
      </c>
    </row>
    <row r="4314" spans="1:8">
      <c r="A4314" s="4">
        <v>7</v>
      </c>
      <c r="B4314" s="7">
        <v>1</v>
      </c>
      <c r="C4314" s="7" t="str">
        <f t="shared" si="134"/>
        <v>高等学校</v>
      </c>
      <c r="D4314" s="7" t="s">
        <v>3270</v>
      </c>
      <c r="E4314" s="8" t="s">
        <v>3271</v>
      </c>
      <c r="F4314" s="4" t="str">
        <f>IFERROR(IF(VALUE(LEFT($E4314,5))&gt;50000,"",_xlfn.XLOOKUP(IF(VALUE(LEFT($E4314,2))&gt;9,VALUE(LEFT($E4314,2)),"0"&amp;VALUE(LEFT($E4314,2))),Sheet1!$E:$E,Sheet1!$F:$F)),"")</f>
        <v>兵庫県</v>
      </c>
      <c r="G4314" s="4" t="str">
        <f t="shared" si="135"/>
        <v>私立</v>
      </c>
      <c r="H4314" s="7" t="str">
        <f>IF($D4314="上記以外の高等学校等",_xlfn.XLOOKUP(IF(VALUE(LEFT($E4314,2))&gt;10,VALUE(LEFT($E4314,2)),"0"&amp;VALUE(LEFT($E4314,2))),Sheet1!$E:$E,Sheet1!$F:$F)&amp;"所在の"&amp;$D4314,IF(OR($B4314=1,$B4314=2),$D4314&amp;$C4314,IF($B4314=3,$D4314&amp;"学校",IF($B4314=6,_xlfn.TEXTBEFORE($D4314,"高専")&amp;$C4314,IF($B4314=8,$C4314&amp;"（"&amp;$D4314&amp;"）",IF($B4314=9,$D4314,""))))))</f>
        <v>神戸山手グローバル高等学校</v>
      </c>
    </row>
    <row r="4315" spans="1:8">
      <c r="A4315" s="4">
        <v>7</v>
      </c>
      <c r="B4315" s="7">
        <v>1</v>
      </c>
      <c r="C4315" s="7" t="str">
        <f t="shared" si="134"/>
        <v>高等学校</v>
      </c>
      <c r="D4315" s="7" t="s">
        <v>3268</v>
      </c>
      <c r="E4315" s="8" t="s">
        <v>3269</v>
      </c>
      <c r="F4315" s="4" t="str">
        <f>IFERROR(IF(VALUE(LEFT($E4315,5))&gt;50000,"",_xlfn.XLOOKUP(IF(VALUE(LEFT($E4315,2))&gt;9,VALUE(LEFT($E4315,2)),"0"&amp;VALUE(LEFT($E4315,2))),Sheet1!$E:$E,Sheet1!$F:$F)),"")</f>
        <v>兵庫県</v>
      </c>
      <c r="G4315" s="4" t="str">
        <f t="shared" si="135"/>
        <v>私立</v>
      </c>
      <c r="H4315" s="7" t="str">
        <f>IF($D4315="上記以外の高等学校等",_xlfn.XLOOKUP(IF(VALUE(LEFT($E4315,2))&gt;10,VALUE(LEFT($E4315,2)),"0"&amp;VALUE(LEFT($E4315,2))),Sheet1!$E:$E,Sheet1!$F:$F)&amp;"所在の"&amp;$D4315,IF(OR($B4315=1,$B4315=2),$D4315&amp;$C4315,IF($B4315=3,$D4315&amp;"学校",IF($B4315=6,_xlfn.TEXTBEFORE($D4315,"高専")&amp;$C4315,IF($B4315=8,$C4315&amp;"（"&amp;$D4315&amp;"）",IF($B4315=9,$D4315,""))))))</f>
        <v>親和女子高等学校</v>
      </c>
    </row>
    <row r="4316" spans="1:8">
      <c r="A4316" s="4">
        <v>7</v>
      </c>
      <c r="B4316" s="7">
        <v>1</v>
      </c>
      <c r="C4316" s="7" t="str">
        <f t="shared" si="134"/>
        <v>高等学校</v>
      </c>
      <c r="D4316" s="7" t="s">
        <v>3266</v>
      </c>
      <c r="E4316" s="8" t="s">
        <v>3267</v>
      </c>
      <c r="F4316" s="4" t="str">
        <f>IFERROR(IF(VALUE(LEFT($E4316,5))&gt;50000,"",_xlfn.XLOOKUP(IF(VALUE(LEFT($E4316,2))&gt;9,VALUE(LEFT($E4316,2)),"0"&amp;VALUE(LEFT($E4316,2))),Sheet1!$E:$E,Sheet1!$F:$F)),"")</f>
        <v>兵庫県</v>
      </c>
      <c r="G4316" s="4" t="str">
        <f t="shared" si="135"/>
        <v>私立</v>
      </c>
      <c r="H4316" s="7" t="str">
        <f>IF($D4316="上記以外の高等学校等",_xlfn.XLOOKUP(IF(VALUE(LEFT($E4316,2))&gt;10,VALUE(LEFT($E4316,2)),"0"&amp;VALUE(LEFT($E4316,2))),Sheet1!$E:$E,Sheet1!$F:$F)&amp;"所在の"&amp;$D4316,IF(OR($B4316=1,$B4316=2),$D4316&amp;$C4316,IF($B4316=3,$D4316&amp;"学校",IF($B4316=6,_xlfn.TEXTBEFORE($D4316,"高専")&amp;$C4316,IF($B4316=8,$C4316&amp;"（"&amp;$D4316&amp;"）",IF($B4316=9,$D4316,""))))))</f>
        <v>神戸学院大学附属高等学校</v>
      </c>
    </row>
    <row r="4317" spans="1:8">
      <c r="A4317" s="4">
        <v>7</v>
      </c>
      <c r="B4317" s="7">
        <v>1</v>
      </c>
      <c r="C4317" s="7" t="str">
        <f t="shared" si="134"/>
        <v>高等学校</v>
      </c>
      <c r="D4317" s="7" t="s">
        <v>3264</v>
      </c>
      <c r="E4317" s="8" t="s">
        <v>3265</v>
      </c>
      <c r="F4317" s="4" t="str">
        <f>IFERROR(IF(VALUE(LEFT($E4317,5))&gt;50000,"",_xlfn.XLOOKUP(IF(VALUE(LEFT($E4317,2))&gt;9,VALUE(LEFT($E4317,2)),"0"&amp;VALUE(LEFT($E4317,2))),Sheet1!$E:$E,Sheet1!$F:$F)),"")</f>
        <v>兵庫県</v>
      </c>
      <c r="G4317" s="4" t="str">
        <f t="shared" si="135"/>
        <v>私立</v>
      </c>
      <c r="H4317" s="7" t="str">
        <f>IF($D4317="上記以外の高等学校等",_xlfn.XLOOKUP(IF(VALUE(LEFT($E4317,2))&gt;10,VALUE(LEFT($E4317,2)),"0"&amp;VALUE(LEFT($E4317,2))),Sheet1!$E:$E,Sheet1!$F:$F)&amp;"所在の"&amp;$D4317,IF(OR($B4317=1,$B4317=2),$D4317&amp;$C4317,IF($B4317=3,$D4317&amp;"学校",IF($B4317=6,_xlfn.TEXTBEFORE($D4317,"高専")&amp;$C4317,IF($B4317=8,$C4317&amp;"（"&amp;$D4317&amp;"）",IF($B4317=9,$D4317,""))))))</f>
        <v>彩星工科高等学校</v>
      </c>
    </row>
    <row r="4318" spans="1:8">
      <c r="A4318" s="4">
        <v>7</v>
      </c>
      <c r="B4318" s="7">
        <v>1</v>
      </c>
      <c r="C4318" s="7" t="str">
        <f t="shared" si="134"/>
        <v>高等学校</v>
      </c>
      <c r="D4318" s="7" t="s">
        <v>3262</v>
      </c>
      <c r="E4318" s="8" t="s">
        <v>3263</v>
      </c>
      <c r="F4318" s="4" t="str">
        <f>IFERROR(IF(VALUE(LEFT($E4318,5))&gt;50000,"",_xlfn.XLOOKUP(IF(VALUE(LEFT($E4318,2))&gt;9,VALUE(LEFT($E4318,2)),"0"&amp;VALUE(LEFT($E4318,2))),Sheet1!$E:$E,Sheet1!$F:$F)),"")</f>
        <v>兵庫県</v>
      </c>
      <c r="G4318" s="4" t="str">
        <f t="shared" si="135"/>
        <v>私立</v>
      </c>
      <c r="H4318" s="7" t="str">
        <f>IF($D4318="上記以外の高等学校等",_xlfn.XLOOKUP(IF(VALUE(LEFT($E4318,2))&gt;10,VALUE(LEFT($E4318,2)),"0"&amp;VALUE(LEFT($E4318,2))),Sheet1!$E:$E,Sheet1!$F:$F)&amp;"所在の"&amp;$D4318,IF(OR($B4318=1,$B4318=2),$D4318&amp;$C4318,IF($B4318=3,$D4318&amp;"学校",IF($B4318=6,_xlfn.TEXTBEFORE($D4318,"高専")&amp;$C4318,IF($B4318=8,$C4318&amp;"（"&amp;$D4318&amp;"）",IF($B4318=9,$D4318,""))))))</f>
        <v>神戸常盤女子高等学校</v>
      </c>
    </row>
    <row r="4319" spans="1:8">
      <c r="A4319" s="4">
        <v>7</v>
      </c>
      <c r="B4319" s="7">
        <v>1</v>
      </c>
      <c r="C4319" s="7" t="str">
        <f t="shared" si="134"/>
        <v>高等学校</v>
      </c>
      <c r="D4319" s="7" t="s">
        <v>3260</v>
      </c>
      <c r="E4319" s="8" t="s">
        <v>3261</v>
      </c>
      <c r="F4319" s="4" t="str">
        <f>IFERROR(IF(VALUE(LEFT($E4319,5))&gt;50000,"",_xlfn.XLOOKUP(IF(VALUE(LEFT($E4319,2))&gt;9,VALUE(LEFT($E4319,2)),"0"&amp;VALUE(LEFT($E4319,2))),Sheet1!$E:$E,Sheet1!$F:$F)),"")</f>
        <v>兵庫県</v>
      </c>
      <c r="G4319" s="4" t="str">
        <f t="shared" si="135"/>
        <v>私立</v>
      </c>
      <c r="H4319" s="7" t="str">
        <f>IF($D4319="上記以外の高等学校等",_xlfn.XLOOKUP(IF(VALUE(LEFT($E4319,2))&gt;10,VALUE(LEFT($E4319,2)),"0"&amp;VALUE(LEFT($E4319,2))),Sheet1!$E:$E,Sheet1!$F:$F)&amp;"所在の"&amp;$D4319,IF(OR($B4319=1,$B4319=2),$D4319&amp;$C4319,IF($B4319=3,$D4319&amp;"学校",IF($B4319=6,_xlfn.TEXTBEFORE($D4319,"高専")&amp;$C4319,IF($B4319=8,$C4319&amp;"（"&amp;$D4319&amp;"）",IF($B4319=9,$D4319,""))))))</f>
        <v>神戸星城高等学校</v>
      </c>
    </row>
    <row r="4320" spans="1:8">
      <c r="A4320" s="4">
        <v>7</v>
      </c>
      <c r="B4320" s="7">
        <v>1</v>
      </c>
      <c r="C4320" s="7" t="str">
        <f t="shared" si="134"/>
        <v>高等学校</v>
      </c>
      <c r="D4320" s="7" t="s">
        <v>3258</v>
      </c>
      <c r="E4320" s="8" t="s">
        <v>3259</v>
      </c>
      <c r="F4320" s="4" t="str">
        <f>IFERROR(IF(VALUE(LEFT($E4320,5))&gt;50000,"",_xlfn.XLOOKUP(IF(VALUE(LEFT($E4320,2))&gt;9,VALUE(LEFT($E4320,2)),"0"&amp;VALUE(LEFT($E4320,2))),Sheet1!$E:$E,Sheet1!$F:$F)),"")</f>
        <v>兵庫県</v>
      </c>
      <c r="G4320" s="4" t="str">
        <f t="shared" si="135"/>
        <v>私立</v>
      </c>
      <c r="H4320" s="7" t="str">
        <f>IF($D4320="上記以外の高等学校等",_xlfn.XLOOKUP(IF(VALUE(LEFT($E4320,2))&gt;10,VALUE(LEFT($E4320,2)),"0"&amp;VALUE(LEFT($E4320,2))),Sheet1!$E:$E,Sheet1!$F:$F)&amp;"所在の"&amp;$D4320,IF(OR($B4320=1,$B4320=2),$D4320&amp;$C4320,IF($B4320=3,$D4320&amp;"学校",IF($B4320=6,_xlfn.TEXTBEFORE($D4320,"高専")&amp;$C4320,IF($B4320=8,$C4320&amp;"（"&amp;$D4320&amp;"）",IF($B4320=9,$D4320,""))))))</f>
        <v>神戸野田高等学校</v>
      </c>
    </row>
    <row r="4321" spans="1:8">
      <c r="A4321" s="4">
        <v>7</v>
      </c>
      <c r="B4321" s="7">
        <v>1</v>
      </c>
      <c r="C4321" s="7" t="str">
        <f t="shared" si="134"/>
        <v>高等学校</v>
      </c>
      <c r="D4321" s="7" t="s">
        <v>3256</v>
      </c>
      <c r="E4321" s="8" t="s">
        <v>3257</v>
      </c>
      <c r="F4321" s="4" t="str">
        <f>IFERROR(IF(VALUE(LEFT($E4321,5))&gt;50000,"",_xlfn.XLOOKUP(IF(VALUE(LEFT($E4321,2))&gt;9,VALUE(LEFT($E4321,2)),"0"&amp;VALUE(LEFT($E4321,2))),Sheet1!$E:$E,Sheet1!$F:$F)),"")</f>
        <v>兵庫県</v>
      </c>
      <c r="G4321" s="4" t="str">
        <f t="shared" si="135"/>
        <v>私立</v>
      </c>
      <c r="H4321" s="7" t="str">
        <f>IF($D4321="上記以外の高等学校等",_xlfn.XLOOKUP(IF(VALUE(LEFT($E4321,2))&gt;10,VALUE(LEFT($E4321,2)),"0"&amp;VALUE(LEFT($E4321,2))),Sheet1!$E:$E,Sheet1!$F:$F)&amp;"所在の"&amp;$D4321,IF(OR($B4321=1,$B4321=2),$D4321&amp;$C4321,IF($B4321=3,$D4321&amp;"学校",IF($B4321=6,_xlfn.TEXTBEFORE($D4321,"高専")&amp;$C4321,IF($B4321=8,$C4321&amp;"（"&amp;$D4321&amp;"）",IF($B4321=9,$D4321,""))))))</f>
        <v>育英高等学校</v>
      </c>
    </row>
    <row r="4322" spans="1:8">
      <c r="A4322" s="4">
        <v>7</v>
      </c>
      <c r="B4322" s="7">
        <v>1</v>
      </c>
      <c r="C4322" s="7" t="str">
        <f t="shared" si="134"/>
        <v>高等学校</v>
      </c>
      <c r="D4322" s="7" t="s">
        <v>3254</v>
      </c>
      <c r="E4322" s="8" t="s">
        <v>3255</v>
      </c>
      <c r="F4322" s="4" t="str">
        <f>IFERROR(IF(VALUE(LEFT($E4322,5))&gt;50000,"",_xlfn.XLOOKUP(IF(VALUE(LEFT($E4322,2))&gt;9,VALUE(LEFT($E4322,2)),"0"&amp;VALUE(LEFT($E4322,2))),Sheet1!$E:$E,Sheet1!$F:$F)),"")</f>
        <v>兵庫県</v>
      </c>
      <c r="G4322" s="4" t="str">
        <f t="shared" si="135"/>
        <v>私立</v>
      </c>
      <c r="H4322" s="7" t="str">
        <f>IF($D4322="上記以外の高等学校等",_xlfn.XLOOKUP(IF(VALUE(LEFT($E4322,2))&gt;10,VALUE(LEFT($E4322,2)),"0"&amp;VALUE(LEFT($E4322,2))),Sheet1!$E:$E,Sheet1!$F:$F)&amp;"所在の"&amp;$D4322,IF(OR($B4322=1,$B4322=2),$D4322&amp;$C4322,IF($B4322=3,$D4322&amp;"学校",IF($B4322=6,_xlfn.TEXTBEFORE($D4322,"高専")&amp;$C4322,IF($B4322=8,$C4322&amp;"（"&amp;$D4322&amp;"）",IF($B4322=9,$D4322,""))))))</f>
        <v>滝川高等学校</v>
      </c>
    </row>
    <row r="4323" spans="1:8">
      <c r="A4323" s="4">
        <v>7</v>
      </c>
      <c r="B4323" s="7">
        <v>1</v>
      </c>
      <c r="C4323" s="7" t="str">
        <f t="shared" si="134"/>
        <v>高等学校</v>
      </c>
      <c r="D4323" s="7" t="s">
        <v>3252</v>
      </c>
      <c r="E4323" s="8" t="s">
        <v>3253</v>
      </c>
      <c r="F4323" s="4" t="str">
        <f>IFERROR(IF(VALUE(LEFT($E4323,5))&gt;50000,"",_xlfn.XLOOKUP(IF(VALUE(LEFT($E4323,2))&gt;9,VALUE(LEFT($E4323,2)),"0"&amp;VALUE(LEFT($E4323,2))),Sheet1!$E:$E,Sheet1!$F:$F)),"")</f>
        <v>兵庫県</v>
      </c>
      <c r="G4323" s="4" t="str">
        <f t="shared" si="135"/>
        <v>私立</v>
      </c>
      <c r="H4323" s="7" t="str">
        <f>IF($D4323="上記以外の高等学校等",_xlfn.XLOOKUP(IF(VALUE(LEFT($E4323,2))&gt;10,VALUE(LEFT($E4323,2)),"0"&amp;VALUE(LEFT($E4323,2))),Sheet1!$E:$E,Sheet1!$F:$F)&amp;"所在の"&amp;$D4323,IF(OR($B4323=1,$B4323=2),$D4323&amp;$C4323,IF($B4323=3,$D4323&amp;"学校",IF($B4323=6,_xlfn.TEXTBEFORE($D4323,"高専")&amp;$C4323,IF($B4323=8,$C4323&amp;"（"&amp;$D4323&amp;"）",IF($B4323=9,$D4323,""))))))</f>
        <v>須磨学園高等学校</v>
      </c>
    </row>
    <row r="4324" spans="1:8">
      <c r="A4324" s="4">
        <v>7</v>
      </c>
      <c r="B4324" s="7">
        <v>1</v>
      </c>
      <c r="C4324" s="7" t="str">
        <f t="shared" si="134"/>
        <v>高等学校</v>
      </c>
      <c r="D4324" s="7" t="s">
        <v>3250</v>
      </c>
      <c r="E4324" s="8" t="s">
        <v>3251</v>
      </c>
      <c r="F4324" s="4" t="str">
        <f>IFERROR(IF(VALUE(LEFT($E4324,5))&gt;50000,"",_xlfn.XLOOKUP(IF(VALUE(LEFT($E4324,2))&gt;9,VALUE(LEFT($E4324,2)),"0"&amp;VALUE(LEFT($E4324,2))),Sheet1!$E:$E,Sheet1!$F:$F)),"")</f>
        <v>兵庫県</v>
      </c>
      <c r="G4324" s="4" t="str">
        <f t="shared" si="135"/>
        <v>私立</v>
      </c>
      <c r="H4324" s="7" t="str">
        <f>IF($D4324="上記以外の高等学校等",_xlfn.XLOOKUP(IF(VALUE(LEFT($E4324,2))&gt;10,VALUE(LEFT($E4324,2)),"0"&amp;VALUE(LEFT($E4324,2))),Sheet1!$E:$E,Sheet1!$F:$F)&amp;"所在の"&amp;$D4324,IF(OR($B4324=1,$B4324=2),$D4324&amp;$C4324,IF($B4324=3,$D4324&amp;"学校",IF($B4324=6,_xlfn.TEXTBEFORE($D4324,"高専")&amp;$C4324,IF($B4324=8,$C4324&amp;"（"&amp;$D4324&amp;"）",IF($B4324=9,$D4324,""))))))</f>
        <v>兵庫大学附属須磨ノ浦高等学校</v>
      </c>
    </row>
    <row r="4325" spans="1:8">
      <c r="A4325" s="4">
        <v>7</v>
      </c>
      <c r="B4325" s="7">
        <v>1</v>
      </c>
      <c r="C4325" s="7" t="str">
        <f t="shared" si="134"/>
        <v>高等学校</v>
      </c>
      <c r="D4325" s="7" t="s">
        <v>3248</v>
      </c>
      <c r="E4325" s="8" t="s">
        <v>3249</v>
      </c>
      <c r="F4325" s="4" t="str">
        <f>IFERROR(IF(VALUE(LEFT($E4325,5))&gt;50000,"",_xlfn.XLOOKUP(IF(VALUE(LEFT($E4325,2))&gt;9,VALUE(LEFT($E4325,2)),"0"&amp;VALUE(LEFT($E4325,2))),Sheet1!$E:$E,Sheet1!$F:$F)),"")</f>
        <v>兵庫県</v>
      </c>
      <c r="G4325" s="4" t="str">
        <f t="shared" si="135"/>
        <v>私立</v>
      </c>
      <c r="H4325" s="7" t="str">
        <f>IF($D4325="上記以外の高等学校等",_xlfn.XLOOKUP(IF(VALUE(LEFT($E4325,2))&gt;10,VALUE(LEFT($E4325,2)),"0"&amp;VALUE(LEFT($E4325,2))),Sheet1!$E:$E,Sheet1!$F:$F)&amp;"所在の"&amp;$D4325,IF(OR($B4325=1,$B4325=2),$D4325&amp;$C4325,IF($B4325=3,$D4325&amp;"学校",IF($B4325=6,_xlfn.TEXTBEFORE($D4325,"高専")&amp;$C4325,IF($B4325=8,$C4325&amp;"（"&amp;$D4325&amp;"）",IF($B4325=9,$D4325,""))))))</f>
        <v>愛徳学園高等学校</v>
      </c>
    </row>
    <row r="4326" spans="1:8">
      <c r="A4326" s="4">
        <v>7</v>
      </c>
      <c r="B4326" s="7">
        <v>1</v>
      </c>
      <c r="C4326" s="7" t="str">
        <f t="shared" si="134"/>
        <v>高等学校</v>
      </c>
      <c r="D4326" s="7" t="s">
        <v>3246</v>
      </c>
      <c r="E4326" s="8" t="s">
        <v>3247</v>
      </c>
      <c r="F4326" s="4" t="str">
        <f>IFERROR(IF(VALUE(LEFT($E4326,5))&gt;50000,"",_xlfn.XLOOKUP(IF(VALUE(LEFT($E4326,2))&gt;9,VALUE(LEFT($E4326,2)),"0"&amp;VALUE(LEFT($E4326,2))),Sheet1!$E:$E,Sheet1!$F:$F)),"")</f>
        <v>兵庫県</v>
      </c>
      <c r="G4326" s="4" t="str">
        <f t="shared" si="135"/>
        <v>私立</v>
      </c>
      <c r="H4326" s="7" t="str">
        <f>IF($D4326="上記以外の高等学校等",_xlfn.XLOOKUP(IF(VALUE(LEFT($E4326,2))&gt;10,VALUE(LEFT($E4326,2)),"0"&amp;VALUE(LEFT($E4326,2))),Sheet1!$E:$E,Sheet1!$F:$F)&amp;"所在の"&amp;$D4326,IF(OR($B4326=1,$B4326=2),$D4326&amp;$C4326,IF($B4326=3,$D4326&amp;"学校",IF($B4326=6,_xlfn.TEXTBEFORE($D4326,"高専")&amp;$C4326,IF($B4326=8,$C4326&amp;"（"&amp;$D4326&amp;"）",IF($B4326=9,$D4326,""))))))</f>
        <v>神戸国際大学附属高等学校</v>
      </c>
    </row>
    <row r="4327" spans="1:8">
      <c r="A4327" s="4">
        <v>7</v>
      </c>
      <c r="B4327" s="7">
        <v>1</v>
      </c>
      <c r="C4327" s="7" t="str">
        <f t="shared" si="134"/>
        <v>高等学校</v>
      </c>
      <c r="D4327" s="7" t="s">
        <v>3244</v>
      </c>
      <c r="E4327" s="8" t="s">
        <v>3245</v>
      </c>
      <c r="F4327" s="4" t="str">
        <f>IFERROR(IF(VALUE(LEFT($E4327,5))&gt;50000,"",_xlfn.XLOOKUP(IF(VALUE(LEFT($E4327,2))&gt;9,VALUE(LEFT($E4327,2)),"0"&amp;VALUE(LEFT($E4327,2))),Sheet1!$E:$E,Sheet1!$F:$F)),"")</f>
        <v>兵庫県</v>
      </c>
      <c r="G4327" s="4" t="str">
        <f t="shared" si="135"/>
        <v>私立</v>
      </c>
      <c r="H4327" s="7" t="str">
        <f>IF($D4327="上記以外の高等学校等",_xlfn.XLOOKUP(IF(VALUE(LEFT($E4327,2))&gt;10,VALUE(LEFT($E4327,2)),"0"&amp;VALUE(LEFT($E4327,2))),Sheet1!$E:$E,Sheet1!$F:$F)&amp;"所在の"&amp;$D4327,IF(OR($B4327=1,$B4327=2),$D4327&amp;$C4327,IF($B4327=3,$D4327&amp;"学校",IF($B4327=6,_xlfn.TEXTBEFORE($D4327,"高専")&amp;$C4327,IF($B4327=8,$C4327&amp;"（"&amp;$D4327&amp;"）",IF($B4327=9,$D4327,""))))))</f>
        <v>雲雀丘学園高等学校</v>
      </c>
    </row>
    <row r="4328" spans="1:8">
      <c r="A4328" s="4">
        <v>7</v>
      </c>
      <c r="B4328" s="7">
        <v>1</v>
      </c>
      <c r="C4328" s="7" t="str">
        <f t="shared" si="134"/>
        <v>高等学校</v>
      </c>
      <c r="D4328" s="7" t="s">
        <v>3242</v>
      </c>
      <c r="E4328" s="8" t="s">
        <v>3243</v>
      </c>
      <c r="F4328" s="4" t="str">
        <f>IFERROR(IF(VALUE(LEFT($E4328,5))&gt;50000,"",_xlfn.XLOOKUP(IF(VALUE(LEFT($E4328,2))&gt;9,VALUE(LEFT($E4328,2)),"0"&amp;VALUE(LEFT($E4328,2))),Sheet1!$E:$E,Sheet1!$F:$F)),"")</f>
        <v>兵庫県</v>
      </c>
      <c r="G4328" s="4" t="str">
        <f t="shared" si="135"/>
        <v>私立</v>
      </c>
      <c r="H4328" s="7" t="str">
        <f>IF($D4328="上記以外の高等学校等",_xlfn.XLOOKUP(IF(VALUE(LEFT($E4328,2))&gt;10,VALUE(LEFT($E4328,2)),"0"&amp;VALUE(LEFT($E4328,2))),Sheet1!$E:$E,Sheet1!$F:$F)&amp;"所在の"&amp;$D4328,IF(OR($B4328=1,$B4328=2),$D4328&amp;$C4328,IF($B4328=3,$D4328&amp;"学校",IF($B4328=6,_xlfn.TEXTBEFORE($D4328,"高専")&amp;$C4328,IF($B4328=8,$C4328&amp;"（"&amp;$D4328&amp;"）",IF($B4328=9,$D4328,""))))))</f>
        <v>小林聖心女子学院高等学校</v>
      </c>
    </row>
    <row r="4329" spans="1:8">
      <c r="A4329" s="4">
        <v>7</v>
      </c>
      <c r="B4329" s="7">
        <v>1</v>
      </c>
      <c r="C4329" s="7" t="str">
        <f t="shared" si="134"/>
        <v>高等学校</v>
      </c>
      <c r="D4329" s="7" t="s">
        <v>3240</v>
      </c>
      <c r="E4329" s="8" t="s">
        <v>3241</v>
      </c>
      <c r="F4329" s="4" t="str">
        <f>IFERROR(IF(VALUE(LEFT($E4329,5))&gt;50000,"",_xlfn.XLOOKUP(IF(VALUE(LEFT($E4329,2))&gt;9,VALUE(LEFT($E4329,2)),"0"&amp;VALUE(LEFT($E4329,2))),Sheet1!$E:$E,Sheet1!$F:$F)),"")</f>
        <v>兵庫県</v>
      </c>
      <c r="G4329" s="4" t="str">
        <f t="shared" si="135"/>
        <v>私立</v>
      </c>
      <c r="H4329" s="7" t="str">
        <f>IF($D4329="上記以外の高等学校等",_xlfn.XLOOKUP(IF(VALUE(LEFT($E4329,2))&gt;10,VALUE(LEFT($E4329,2)),"0"&amp;VALUE(LEFT($E4329,2))),Sheet1!$E:$E,Sheet1!$F:$F)&amp;"所在の"&amp;$D4329,IF(OR($B4329=1,$B4329=2),$D4329&amp;$C4329,IF($B4329=3,$D4329&amp;"学校",IF($B4329=6,_xlfn.TEXTBEFORE($D4329,"高専")&amp;$C4329,IF($B4329=8,$C4329&amp;"（"&amp;$D4329&amp;"）",IF($B4329=9,$D4329,""))))))</f>
        <v>園田学園高等学校</v>
      </c>
    </row>
    <row r="4330" spans="1:8">
      <c r="A4330" s="4">
        <v>7</v>
      </c>
      <c r="B4330" s="7">
        <v>1</v>
      </c>
      <c r="C4330" s="7" t="str">
        <f t="shared" si="134"/>
        <v>高等学校</v>
      </c>
      <c r="D4330" s="7" t="s">
        <v>3238</v>
      </c>
      <c r="E4330" s="8" t="s">
        <v>3239</v>
      </c>
      <c r="F4330" s="4" t="str">
        <f>IFERROR(IF(VALUE(LEFT($E4330,5))&gt;50000,"",_xlfn.XLOOKUP(IF(VALUE(LEFT($E4330,2))&gt;9,VALUE(LEFT($E4330,2)),"0"&amp;VALUE(LEFT($E4330,2))),Sheet1!$E:$E,Sheet1!$F:$F)),"")</f>
        <v>兵庫県</v>
      </c>
      <c r="G4330" s="4" t="str">
        <f t="shared" si="135"/>
        <v>私立</v>
      </c>
      <c r="H4330" s="7" t="str">
        <f>IF($D4330="上記以外の高等学校等",_xlfn.XLOOKUP(IF(VALUE(LEFT($E4330,2))&gt;10,VALUE(LEFT($E4330,2)),"0"&amp;VALUE(LEFT($E4330,2))),Sheet1!$E:$E,Sheet1!$F:$F)&amp;"所在の"&amp;$D4330,IF(OR($B4330=1,$B4330=2),$D4330&amp;$C4330,IF($B4330=3,$D4330&amp;"学校",IF($B4330=6,_xlfn.TEXTBEFORE($D4330,"高専")&amp;$C4330,IF($B4330=8,$C4330&amp;"（"&amp;$D4330&amp;"）",IF($B4330=9,$D4330,""))))))</f>
        <v>百合学院高等学校</v>
      </c>
    </row>
    <row r="4331" spans="1:8">
      <c r="A4331" s="4">
        <v>7</v>
      </c>
      <c r="B4331" s="7">
        <v>1</v>
      </c>
      <c r="C4331" s="7" t="str">
        <f t="shared" si="134"/>
        <v>高等学校</v>
      </c>
      <c r="D4331" s="7" t="s">
        <v>3236</v>
      </c>
      <c r="E4331" s="8" t="s">
        <v>3237</v>
      </c>
      <c r="F4331" s="4" t="str">
        <f>IFERROR(IF(VALUE(LEFT($E4331,5))&gt;50000,"",_xlfn.XLOOKUP(IF(VALUE(LEFT($E4331,2))&gt;9,VALUE(LEFT($E4331,2)),"0"&amp;VALUE(LEFT($E4331,2))),Sheet1!$E:$E,Sheet1!$F:$F)),"")</f>
        <v>兵庫県</v>
      </c>
      <c r="G4331" s="4" t="str">
        <f t="shared" si="135"/>
        <v>私立</v>
      </c>
      <c r="H4331" s="7" t="str">
        <f>IF($D4331="上記以外の高等学校等",_xlfn.XLOOKUP(IF(VALUE(LEFT($E4331,2))&gt;10,VALUE(LEFT($E4331,2)),"0"&amp;VALUE(LEFT($E4331,2))),Sheet1!$E:$E,Sheet1!$F:$F)&amp;"所在の"&amp;$D4331,IF(OR($B4331=1,$B4331=2),$D4331&amp;$C4331,IF($B4331=3,$D4331&amp;"学校",IF($B4331=6,_xlfn.TEXTBEFORE($D4331,"高専")&amp;$C4331,IF($B4331=8,$C4331&amp;"（"&amp;$D4331&amp;"）",IF($B4331=9,$D4331,""))))))</f>
        <v>関西学院高等部高等学校</v>
      </c>
    </row>
    <row r="4332" spans="1:8">
      <c r="A4332" s="4">
        <v>7</v>
      </c>
      <c r="B4332" s="7">
        <v>1</v>
      </c>
      <c r="C4332" s="7" t="str">
        <f t="shared" si="134"/>
        <v>高等学校</v>
      </c>
      <c r="D4332" s="7" t="s">
        <v>3234</v>
      </c>
      <c r="E4332" s="8" t="s">
        <v>3235</v>
      </c>
      <c r="F4332" s="4" t="str">
        <f>IFERROR(IF(VALUE(LEFT($E4332,5))&gt;50000,"",_xlfn.XLOOKUP(IF(VALUE(LEFT($E4332,2))&gt;9,VALUE(LEFT($E4332,2)),"0"&amp;VALUE(LEFT($E4332,2))),Sheet1!$E:$E,Sheet1!$F:$F)),"")</f>
        <v>兵庫県</v>
      </c>
      <c r="G4332" s="4" t="str">
        <f t="shared" si="135"/>
        <v>私立</v>
      </c>
      <c r="H4332" s="7" t="str">
        <f>IF($D4332="上記以外の高等学校等",_xlfn.XLOOKUP(IF(VALUE(LEFT($E4332,2))&gt;10,VALUE(LEFT($E4332,2)),"0"&amp;VALUE(LEFT($E4332,2))),Sheet1!$E:$E,Sheet1!$F:$F)&amp;"所在の"&amp;$D4332,IF(OR($B4332=1,$B4332=2),$D4332&amp;$C4332,IF($B4332=3,$D4332&amp;"学校",IF($B4332=6,_xlfn.TEXTBEFORE($D4332,"高専")&amp;$C4332,IF($B4332=8,$C4332&amp;"（"&amp;$D4332&amp;"）",IF($B4332=9,$D4332,""))))))</f>
        <v>神戸女学院高等学部高等学校</v>
      </c>
    </row>
    <row r="4333" spans="1:8">
      <c r="A4333" s="4">
        <v>7</v>
      </c>
      <c r="B4333" s="7">
        <v>1</v>
      </c>
      <c r="C4333" s="7" t="str">
        <f t="shared" si="134"/>
        <v>高等学校</v>
      </c>
      <c r="D4333" s="7" t="s">
        <v>3232</v>
      </c>
      <c r="E4333" s="8" t="s">
        <v>3233</v>
      </c>
      <c r="F4333" s="4" t="str">
        <f>IFERROR(IF(VALUE(LEFT($E4333,5))&gt;50000,"",_xlfn.XLOOKUP(IF(VALUE(LEFT($E4333,2))&gt;9,VALUE(LEFT($E4333,2)),"0"&amp;VALUE(LEFT($E4333,2))),Sheet1!$E:$E,Sheet1!$F:$F)),"")</f>
        <v>兵庫県</v>
      </c>
      <c r="G4333" s="4" t="str">
        <f t="shared" si="135"/>
        <v>私立</v>
      </c>
      <c r="H4333" s="7" t="str">
        <f>IF($D4333="上記以外の高等学校等",_xlfn.XLOOKUP(IF(VALUE(LEFT($E4333,2))&gt;10,VALUE(LEFT($E4333,2)),"0"&amp;VALUE(LEFT($E4333,2))),Sheet1!$E:$E,Sheet1!$F:$F)&amp;"所在の"&amp;$D4333,IF(OR($B4333=1,$B4333=2),$D4333&amp;$C4333,IF($B4333=3,$D4333&amp;"学校",IF($B4333=6,_xlfn.TEXTBEFORE($D4333,"高専")&amp;$C4333,IF($B4333=8,$C4333&amp;"（"&amp;$D4333&amp;"）",IF($B4333=9,$D4333,""))))))</f>
        <v>報徳学園高等学校</v>
      </c>
    </row>
    <row r="4334" spans="1:8">
      <c r="A4334" s="4">
        <v>7</v>
      </c>
      <c r="B4334" s="7">
        <v>1</v>
      </c>
      <c r="C4334" s="7" t="str">
        <f t="shared" si="134"/>
        <v>高等学校</v>
      </c>
      <c r="D4334" s="7" t="s">
        <v>3230</v>
      </c>
      <c r="E4334" s="8" t="s">
        <v>3231</v>
      </c>
      <c r="F4334" s="4" t="str">
        <f>IFERROR(IF(VALUE(LEFT($E4334,5))&gt;50000,"",_xlfn.XLOOKUP(IF(VALUE(LEFT($E4334,2))&gt;9,VALUE(LEFT($E4334,2)),"0"&amp;VALUE(LEFT($E4334,2))),Sheet1!$E:$E,Sheet1!$F:$F)),"")</f>
        <v>兵庫県</v>
      </c>
      <c r="G4334" s="4" t="str">
        <f t="shared" si="135"/>
        <v>私立</v>
      </c>
      <c r="H4334" s="7" t="str">
        <f>IF($D4334="上記以外の高等学校等",_xlfn.XLOOKUP(IF(VALUE(LEFT($E4334,2))&gt;10,VALUE(LEFT($E4334,2)),"0"&amp;VALUE(LEFT($E4334,2))),Sheet1!$E:$E,Sheet1!$F:$F)&amp;"所在の"&amp;$D4334,IF(OR($B4334=1,$B4334=2),$D4334&amp;$C4334,IF($B4334=3,$D4334&amp;"学校",IF($B4334=6,_xlfn.TEXTBEFORE($D4334,"高専")&amp;$C4334,IF($B4334=8,$C4334&amp;"（"&amp;$D4334&amp;"）",IF($B4334=9,$D4334,""))))))</f>
        <v>仁川学院高等学校</v>
      </c>
    </row>
    <row r="4335" spans="1:8">
      <c r="A4335" s="4">
        <v>7</v>
      </c>
      <c r="B4335" s="7">
        <v>1</v>
      </c>
      <c r="C4335" s="7" t="str">
        <f t="shared" si="134"/>
        <v>高等学校</v>
      </c>
      <c r="D4335" s="7" t="s">
        <v>3228</v>
      </c>
      <c r="E4335" s="8" t="s">
        <v>3229</v>
      </c>
      <c r="F4335" s="4" t="str">
        <f>IFERROR(IF(VALUE(LEFT($E4335,5))&gt;50000,"",_xlfn.XLOOKUP(IF(VALUE(LEFT($E4335,2))&gt;9,VALUE(LEFT($E4335,2)),"0"&amp;VALUE(LEFT($E4335,2))),Sheet1!$E:$E,Sheet1!$F:$F)),"")</f>
        <v>兵庫県</v>
      </c>
      <c r="G4335" s="4" t="str">
        <f t="shared" si="135"/>
        <v>私立</v>
      </c>
      <c r="H4335" s="7" t="str">
        <f>IF($D4335="上記以外の高等学校等",_xlfn.XLOOKUP(IF(VALUE(LEFT($E4335,2))&gt;10,VALUE(LEFT($E4335,2)),"0"&amp;VALUE(LEFT($E4335,2))),Sheet1!$E:$E,Sheet1!$F:$F)&amp;"所在の"&amp;$D4335,IF(OR($B4335=1,$B4335=2),$D4335&amp;$C4335,IF($B4335=3,$D4335&amp;"学校",IF($B4335=6,_xlfn.TEXTBEFORE($D4335,"高専")&amp;$C4335,IF($B4335=8,$C4335&amp;"（"&amp;$D4335&amp;"）",IF($B4335=9,$D4335,""))))))</f>
        <v>武庫川女子大学附属高等学校</v>
      </c>
    </row>
    <row r="4336" spans="1:8">
      <c r="A4336" s="4">
        <v>7</v>
      </c>
      <c r="B4336" s="7">
        <v>1</v>
      </c>
      <c r="C4336" s="7" t="str">
        <f t="shared" si="134"/>
        <v>高等学校</v>
      </c>
      <c r="D4336" s="7" t="s">
        <v>3226</v>
      </c>
      <c r="E4336" s="8" t="s">
        <v>3227</v>
      </c>
      <c r="F4336" s="4" t="str">
        <f>IFERROR(IF(VALUE(LEFT($E4336,5))&gt;50000,"",_xlfn.XLOOKUP(IF(VALUE(LEFT($E4336,2))&gt;9,VALUE(LEFT($E4336,2)),"0"&amp;VALUE(LEFT($E4336,2))),Sheet1!$E:$E,Sheet1!$F:$F)),"")</f>
        <v>兵庫県</v>
      </c>
      <c r="G4336" s="4" t="str">
        <f t="shared" si="135"/>
        <v>私立</v>
      </c>
      <c r="H4336" s="7" t="str">
        <f>IF($D4336="上記以外の高等学校等",_xlfn.XLOOKUP(IF(VALUE(LEFT($E4336,2))&gt;10,VALUE(LEFT($E4336,2)),"0"&amp;VALUE(LEFT($E4336,2))),Sheet1!$E:$E,Sheet1!$F:$F)&amp;"所在の"&amp;$D4336,IF(OR($B4336=1,$B4336=2),$D4336&amp;$C4336,IF($B4336=3,$D4336&amp;"学校",IF($B4336=6,_xlfn.TEXTBEFORE($D4336,"高専")&amp;$C4336,IF($B4336=8,$C4336&amp;"（"&amp;$D4336&amp;"）",IF($B4336=9,$D4336,""))))))</f>
        <v>甲子園学院高等学校</v>
      </c>
    </row>
    <row r="4337" spans="1:8">
      <c r="A4337" s="4">
        <v>7</v>
      </c>
      <c r="B4337" s="7">
        <v>1</v>
      </c>
      <c r="C4337" s="7" t="str">
        <f t="shared" si="134"/>
        <v>高等学校</v>
      </c>
      <c r="D4337" s="7" t="s">
        <v>3224</v>
      </c>
      <c r="E4337" s="8" t="s">
        <v>3225</v>
      </c>
      <c r="F4337" s="4" t="str">
        <f>IFERROR(IF(VALUE(LEFT($E4337,5))&gt;50000,"",_xlfn.XLOOKUP(IF(VALUE(LEFT($E4337,2))&gt;9,VALUE(LEFT($E4337,2)),"0"&amp;VALUE(LEFT($E4337,2))),Sheet1!$E:$E,Sheet1!$F:$F)),"")</f>
        <v>兵庫県</v>
      </c>
      <c r="G4337" s="4" t="str">
        <f t="shared" si="135"/>
        <v>私立</v>
      </c>
      <c r="H4337" s="7" t="str">
        <f>IF($D4337="上記以外の高等学校等",_xlfn.XLOOKUP(IF(VALUE(LEFT($E4337,2))&gt;10,VALUE(LEFT($E4337,2)),"0"&amp;VALUE(LEFT($E4337,2))),Sheet1!$E:$E,Sheet1!$F:$F)&amp;"所在の"&amp;$D4337,IF(OR($B4337=1,$B4337=2),$D4337&amp;$C4337,IF($B4337=3,$D4337&amp;"学校",IF($B4337=6,_xlfn.TEXTBEFORE($D4337,"高専")&amp;$C4337,IF($B4337=8,$C4337&amp;"（"&amp;$D4337&amp;"）",IF($B4337=9,$D4337,""))))))</f>
        <v>甲陽学院高等学校</v>
      </c>
    </row>
    <row r="4338" spans="1:8">
      <c r="A4338" s="4">
        <v>7</v>
      </c>
      <c r="B4338" s="7">
        <v>1</v>
      </c>
      <c r="C4338" s="7" t="str">
        <f t="shared" si="134"/>
        <v>高等学校</v>
      </c>
      <c r="D4338" s="7" t="s">
        <v>3222</v>
      </c>
      <c r="E4338" s="8" t="s">
        <v>3223</v>
      </c>
      <c r="F4338" s="4" t="str">
        <f>IFERROR(IF(VALUE(LEFT($E4338,5))&gt;50000,"",_xlfn.XLOOKUP(IF(VALUE(LEFT($E4338,2))&gt;9,VALUE(LEFT($E4338,2)),"0"&amp;VALUE(LEFT($E4338,2))),Sheet1!$E:$E,Sheet1!$F:$F)),"")</f>
        <v>兵庫県</v>
      </c>
      <c r="G4338" s="4" t="str">
        <f t="shared" si="135"/>
        <v>私立</v>
      </c>
      <c r="H4338" s="7" t="str">
        <f>IF($D4338="上記以外の高等学校等",_xlfn.XLOOKUP(IF(VALUE(LEFT($E4338,2))&gt;10,VALUE(LEFT($E4338,2)),"0"&amp;VALUE(LEFT($E4338,2))),Sheet1!$E:$E,Sheet1!$F:$F)&amp;"所在の"&amp;$D4338,IF(OR($B4338=1,$B4338=2),$D4338&amp;$C4338,IF($B4338=3,$D4338&amp;"学校",IF($B4338=6,_xlfn.TEXTBEFORE($D4338,"高専")&amp;$C4338,IF($B4338=8,$C4338&amp;"（"&amp;$D4338&amp;"）",IF($B4338=9,$D4338,""))))))</f>
        <v>夙川高等学校</v>
      </c>
    </row>
    <row r="4339" spans="1:8">
      <c r="A4339" s="4">
        <v>7</v>
      </c>
      <c r="B4339" s="7">
        <v>1</v>
      </c>
      <c r="C4339" s="7" t="str">
        <f t="shared" si="134"/>
        <v>高等学校</v>
      </c>
      <c r="D4339" s="7" t="s">
        <v>3220</v>
      </c>
      <c r="E4339" s="8" t="s">
        <v>3221</v>
      </c>
      <c r="F4339" s="4" t="str">
        <f>IFERROR(IF(VALUE(LEFT($E4339,5))&gt;50000,"",_xlfn.XLOOKUP(IF(VALUE(LEFT($E4339,2))&gt;9,VALUE(LEFT($E4339,2)),"0"&amp;VALUE(LEFT($E4339,2))),Sheet1!$E:$E,Sheet1!$F:$F)),"")</f>
        <v>兵庫県</v>
      </c>
      <c r="G4339" s="4" t="str">
        <f t="shared" si="135"/>
        <v>私立</v>
      </c>
      <c r="H4339" s="7" t="str">
        <f>IF($D4339="上記以外の高等学校等",_xlfn.XLOOKUP(IF(VALUE(LEFT($E4339,2))&gt;10,VALUE(LEFT($E4339,2)),"0"&amp;VALUE(LEFT($E4339,2))),Sheet1!$E:$E,Sheet1!$F:$F)&amp;"所在の"&amp;$D4339,IF(OR($B4339=1,$B4339=2),$D4339&amp;$C4339,IF($B4339=3,$D4339&amp;"学校",IF($B4339=6,_xlfn.TEXTBEFORE($D4339,"高専")&amp;$C4339,IF($B4339=8,$C4339&amp;"（"&amp;$D4339&amp;"）",IF($B4339=9,$D4339,""))))))</f>
        <v>芦屋学園高等学校</v>
      </c>
    </row>
    <row r="4340" spans="1:8">
      <c r="A4340" s="4">
        <v>7</v>
      </c>
      <c r="B4340" s="7">
        <v>1</v>
      </c>
      <c r="C4340" s="7" t="str">
        <f t="shared" si="134"/>
        <v>高等学校</v>
      </c>
      <c r="D4340" s="7" t="s">
        <v>3218</v>
      </c>
      <c r="E4340" s="8" t="s">
        <v>3219</v>
      </c>
      <c r="F4340" s="4" t="str">
        <f>IFERROR(IF(VALUE(LEFT($E4340,5))&gt;50000,"",_xlfn.XLOOKUP(IF(VALUE(LEFT($E4340,2))&gt;9,VALUE(LEFT($E4340,2)),"0"&amp;VALUE(LEFT($E4340,2))),Sheet1!$E:$E,Sheet1!$F:$F)),"")</f>
        <v>兵庫県</v>
      </c>
      <c r="G4340" s="4" t="str">
        <f t="shared" si="135"/>
        <v>私立</v>
      </c>
      <c r="H4340" s="7" t="str">
        <f>IF($D4340="上記以外の高等学校等",_xlfn.XLOOKUP(IF(VALUE(LEFT($E4340,2))&gt;10,VALUE(LEFT($E4340,2)),"0"&amp;VALUE(LEFT($E4340,2))),Sheet1!$E:$E,Sheet1!$F:$F)&amp;"所在の"&amp;$D4340,IF(OR($B4340=1,$B4340=2),$D4340&amp;$C4340,IF($B4340=3,$D4340&amp;"学校",IF($B4340=6,_xlfn.TEXTBEFORE($D4340,"高専")&amp;$C4340,IF($B4340=8,$C4340&amp;"（"&amp;$D4340&amp;"）",IF($B4340=9,$D4340,""))))))</f>
        <v>三田学園高等学校</v>
      </c>
    </row>
    <row r="4341" spans="1:8">
      <c r="A4341" s="4">
        <v>7</v>
      </c>
      <c r="B4341" s="7">
        <v>1</v>
      </c>
      <c r="C4341" s="7" t="str">
        <f t="shared" si="134"/>
        <v>高等学校</v>
      </c>
      <c r="D4341" s="7" t="s">
        <v>3216</v>
      </c>
      <c r="E4341" s="8" t="s">
        <v>3217</v>
      </c>
      <c r="F4341" s="4" t="str">
        <f>IFERROR(IF(VALUE(LEFT($E4341,5))&gt;50000,"",_xlfn.XLOOKUP(IF(VALUE(LEFT($E4341,2))&gt;9,VALUE(LEFT($E4341,2)),"0"&amp;VALUE(LEFT($E4341,2))),Sheet1!$E:$E,Sheet1!$F:$F)),"")</f>
        <v>兵庫県</v>
      </c>
      <c r="G4341" s="4" t="str">
        <f t="shared" si="135"/>
        <v>私立</v>
      </c>
      <c r="H4341" s="7" t="str">
        <f>IF($D4341="上記以外の高等学校等",_xlfn.XLOOKUP(IF(VALUE(LEFT($E4341,2))&gt;10,VALUE(LEFT($E4341,2)),"0"&amp;VALUE(LEFT($E4341,2))),Sheet1!$E:$E,Sheet1!$F:$F)&amp;"所在の"&amp;$D4341,IF(OR($B4341=1,$B4341=2),$D4341&amp;$C4341,IF($B4341=3,$D4341&amp;"学校",IF($B4341=6,_xlfn.TEXTBEFORE($D4341,"高専")&amp;$C4341,IF($B4341=8,$C4341&amp;"（"&amp;$D4341&amp;"）",IF($B4341=9,$D4341,""))))))</f>
        <v>三田松聖高等学校</v>
      </c>
    </row>
    <row r="4342" spans="1:8">
      <c r="A4342" s="4">
        <v>7</v>
      </c>
      <c r="B4342" s="7">
        <v>1</v>
      </c>
      <c r="C4342" s="7" t="str">
        <f t="shared" si="134"/>
        <v>高等学校</v>
      </c>
      <c r="D4342" s="7" t="s">
        <v>3214</v>
      </c>
      <c r="E4342" s="8" t="s">
        <v>3215</v>
      </c>
      <c r="F4342" s="4" t="str">
        <f>IFERROR(IF(VALUE(LEFT($E4342,5))&gt;50000,"",_xlfn.XLOOKUP(IF(VALUE(LEFT($E4342,2))&gt;9,VALUE(LEFT($E4342,2)),"0"&amp;VALUE(LEFT($E4342,2))),Sheet1!$E:$E,Sheet1!$F:$F)),"")</f>
        <v>兵庫県</v>
      </c>
      <c r="G4342" s="4" t="str">
        <f t="shared" si="135"/>
        <v>私立</v>
      </c>
      <c r="H4342" s="7" t="str">
        <f>IF($D4342="上記以外の高等学校等",_xlfn.XLOOKUP(IF(VALUE(LEFT($E4342,2))&gt;10,VALUE(LEFT($E4342,2)),"0"&amp;VALUE(LEFT($E4342,2))),Sheet1!$E:$E,Sheet1!$F:$F)&amp;"所在の"&amp;$D4342,IF(OR($B4342=1,$B4342=2),$D4342&amp;$C4342,IF($B4342=3,$D4342&amp;"学校",IF($B4342=6,_xlfn.TEXTBEFORE($D4342,"高専")&amp;$C4342,IF($B4342=8,$C4342&amp;"（"&amp;$D4342&amp;"）",IF($B4342=9,$D4342,""))))))</f>
        <v>蒼開高等学校</v>
      </c>
    </row>
    <row r="4343" spans="1:8">
      <c r="A4343" s="4">
        <v>7</v>
      </c>
      <c r="B4343" s="7">
        <v>1</v>
      </c>
      <c r="C4343" s="7" t="str">
        <f t="shared" si="134"/>
        <v>高等学校</v>
      </c>
      <c r="D4343" s="7" t="s">
        <v>3212</v>
      </c>
      <c r="E4343" s="8" t="s">
        <v>3213</v>
      </c>
      <c r="F4343" s="4" t="str">
        <f>IFERROR(IF(VALUE(LEFT($E4343,5))&gt;50000,"",_xlfn.XLOOKUP(IF(VALUE(LEFT($E4343,2))&gt;9,VALUE(LEFT($E4343,2)),"0"&amp;VALUE(LEFT($E4343,2))),Sheet1!$E:$E,Sheet1!$F:$F)),"")</f>
        <v>兵庫県</v>
      </c>
      <c r="G4343" s="4" t="str">
        <f t="shared" si="135"/>
        <v>私立</v>
      </c>
      <c r="H4343" s="7" t="str">
        <f>IF($D4343="上記以外の高等学校等",_xlfn.XLOOKUP(IF(VALUE(LEFT($E4343,2))&gt;10,VALUE(LEFT($E4343,2)),"0"&amp;VALUE(LEFT($E4343,2))),Sheet1!$E:$E,Sheet1!$F:$F)&amp;"所在の"&amp;$D4343,IF(OR($B4343=1,$B4343=2),$D4343&amp;$C4343,IF($B4343=3,$D4343&amp;"学校",IF($B4343=6,_xlfn.TEXTBEFORE($D4343,"高専")&amp;$C4343,IF($B4343=8,$C4343&amp;"（"&amp;$D4343&amp;"）",IF($B4343=9,$D4343,""))))))</f>
        <v>白陵高等学校</v>
      </c>
    </row>
    <row r="4344" spans="1:8">
      <c r="A4344" s="4">
        <v>7</v>
      </c>
      <c r="B4344" s="7">
        <v>1</v>
      </c>
      <c r="C4344" s="7" t="str">
        <f t="shared" si="134"/>
        <v>高等学校</v>
      </c>
      <c r="D4344" s="7" t="s">
        <v>3210</v>
      </c>
      <c r="E4344" s="8" t="s">
        <v>3211</v>
      </c>
      <c r="F4344" s="4" t="str">
        <f>IFERROR(IF(VALUE(LEFT($E4344,5))&gt;50000,"",_xlfn.XLOOKUP(IF(VALUE(LEFT($E4344,2))&gt;9,VALUE(LEFT($E4344,2)),"0"&amp;VALUE(LEFT($E4344,2))),Sheet1!$E:$E,Sheet1!$F:$F)),"")</f>
        <v>兵庫県</v>
      </c>
      <c r="G4344" s="4" t="str">
        <f t="shared" si="135"/>
        <v>私立</v>
      </c>
      <c r="H4344" s="7" t="str">
        <f>IF($D4344="上記以外の高等学校等",_xlfn.XLOOKUP(IF(VALUE(LEFT($E4344,2))&gt;10,VALUE(LEFT($E4344,2)),"0"&amp;VALUE(LEFT($E4344,2))),Sheet1!$E:$E,Sheet1!$F:$F)&amp;"所在の"&amp;$D4344,IF(OR($B4344=1,$B4344=2),$D4344&amp;$C4344,IF($B4344=3,$D4344&amp;"学校",IF($B4344=6,_xlfn.TEXTBEFORE($D4344,"高専")&amp;$C4344,IF($B4344=8,$C4344&amp;"（"&amp;$D4344&amp;"）",IF($B4344=9,$D4344,""))))))</f>
        <v>姫路女学院高等学校</v>
      </c>
    </row>
    <row r="4345" spans="1:8">
      <c r="A4345" s="4">
        <v>7</v>
      </c>
      <c r="B4345" s="7">
        <v>1</v>
      </c>
      <c r="C4345" s="7" t="str">
        <f t="shared" si="134"/>
        <v>高等学校</v>
      </c>
      <c r="D4345" s="7" t="s">
        <v>3208</v>
      </c>
      <c r="E4345" s="8" t="s">
        <v>3209</v>
      </c>
      <c r="F4345" s="4" t="str">
        <f>IFERROR(IF(VALUE(LEFT($E4345,5))&gt;50000,"",_xlfn.XLOOKUP(IF(VALUE(LEFT($E4345,2))&gt;9,VALUE(LEFT($E4345,2)),"0"&amp;VALUE(LEFT($E4345,2))),Sheet1!$E:$E,Sheet1!$F:$F)),"")</f>
        <v>兵庫県</v>
      </c>
      <c r="G4345" s="4" t="str">
        <f t="shared" si="135"/>
        <v>私立</v>
      </c>
      <c r="H4345" s="7" t="str">
        <f>IF($D4345="上記以外の高等学校等",_xlfn.XLOOKUP(IF(VALUE(LEFT($E4345,2))&gt;10,VALUE(LEFT($E4345,2)),"0"&amp;VALUE(LEFT($E4345,2))),Sheet1!$E:$E,Sheet1!$F:$F)&amp;"所在の"&amp;$D4345,IF(OR($B4345=1,$B4345=2),$D4345&amp;$C4345,IF($B4345=3,$D4345&amp;"学校",IF($B4345=6,_xlfn.TEXTBEFORE($D4345,"高専")&amp;$C4345,IF($B4345=8,$C4345&amp;"（"&amp;$D4345&amp;"）",IF($B4345=9,$D4345,""))))))</f>
        <v>日ノ本学園高等学校</v>
      </c>
    </row>
    <row r="4346" spans="1:8">
      <c r="A4346" s="4">
        <v>7</v>
      </c>
      <c r="B4346" s="7">
        <v>1</v>
      </c>
      <c r="C4346" s="7" t="str">
        <f t="shared" si="134"/>
        <v>高等学校</v>
      </c>
      <c r="D4346" s="7" t="s">
        <v>3206</v>
      </c>
      <c r="E4346" s="8" t="s">
        <v>3207</v>
      </c>
      <c r="F4346" s="4" t="str">
        <f>IFERROR(IF(VALUE(LEFT($E4346,5))&gt;50000,"",_xlfn.XLOOKUP(IF(VALUE(LEFT($E4346,2))&gt;9,VALUE(LEFT($E4346,2)),"0"&amp;VALUE(LEFT($E4346,2))),Sheet1!$E:$E,Sheet1!$F:$F)),"")</f>
        <v>兵庫県</v>
      </c>
      <c r="G4346" s="4" t="str">
        <f t="shared" si="135"/>
        <v>私立</v>
      </c>
      <c r="H4346" s="7" t="str">
        <f>IF($D4346="上記以外の高等学校等",_xlfn.XLOOKUP(IF(VALUE(LEFT($E4346,2))&gt;10,VALUE(LEFT($E4346,2)),"0"&amp;VALUE(LEFT($E4346,2))),Sheet1!$E:$E,Sheet1!$F:$F)&amp;"所在の"&amp;$D4346,IF(OR($B4346=1,$B4346=2),$D4346&amp;$C4346,IF($B4346=3,$D4346&amp;"学校",IF($B4346=6,_xlfn.TEXTBEFORE($D4346,"高専")&amp;$C4346,IF($B4346=8,$C4346&amp;"（"&amp;$D4346&amp;"）",IF($B4346=9,$D4346,""))))))</f>
        <v>賢明女子学院高等学校</v>
      </c>
    </row>
    <row r="4347" spans="1:8">
      <c r="A4347" s="4">
        <v>7</v>
      </c>
      <c r="B4347" s="7">
        <v>1</v>
      </c>
      <c r="C4347" s="7" t="str">
        <f t="shared" si="134"/>
        <v>高等学校</v>
      </c>
      <c r="D4347" s="7" t="s">
        <v>3204</v>
      </c>
      <c r="E4347" s="8" t="s">
        <v>3205</v>
      </c>
      <c r="F4347" s="4" t="str">
        <f>IFERROR(IF(VALUE(LEFT($E4347,5))&gt;50000,"",_xlfn.XLOOKUP(IF(VALUE(LEFT($E4347,2))&gt;9,VALUE(LEFT($E4347,2)),"0"&amp;VALUE(LEFT($E4347,2))),Sheet1!$E:$E,Sheet1!$F:$F)),"")</f>
        <v>兵庫県</v>
      </c>
      <c r="G4347" s="4" t="str">
        <f t="shared" si="135"/>
        <v>私立</v>
      </c>
      <c r="H4347" s="7" t="str">
        <f>IF($D4347="上記以外の高等学校等",_xlfn.XLOOKUP(IF(VALUE(LEFT($E4347,2))&gt;10,VALUE(LEFT($E4347,2)),"0"&amp;VALUE(LEFT($E4347,2))),Sheet1!$E:$E,Sheet1!$F:$F)&amp;"所在の"&amp;$D4347,IF(OR($B4347=1,$B4347=2),$D4347&amp;$C4347,IF($B4347=3,$D4347&amp;"学校",IF($B4347=6,_xlfn.TEXTBEFORE($D4347,"高専")&amp;$C4347,IF($B4347=8,$C4347&amp;"（"&amp;$D4347&amp;"）",IF($B4347=9,$D4347,""))))))</f>
        <v>淳心学院高等学校</v>
      </c>
    </row>
    <row r="4348" spans="1:8">
      <c r="A4348" s="4">
        <v>7</v>
      </c>
      <c r="B4348" s="7">
        <v>1</v>
      </c>
      <c r="C4348" s="7" t="str">
        <f t="shared" si="134"/>
        <v>高等学校</v>
      </c>
      <c r="D4348" s="7" t="s">
        <v>3202</v>
      </c>
      <c r="E4348" s="8" t="s">
        <v>3203</v>
      </c>
      <c r="F4348" s="4" t="str">
        <f>IFERROR(IF(VALUE(LEFT($E4348,5))&gt;50000,"",_xlfn.XLOOKUP(IF(VALUE(LEFT($E4348,2))&gt;9,VALUE(LEFT($E4348,2)),"0"&amp;VALUE(LEFT($E4348,2))),Sheet1!$E:$E,Sheet1!$F:$F)),"")</f>
        <v>兵庫県</v>
      </c>
      <c r="G4348" s="4" t="str">
        <f t="shared" si="135"/>
        <v>私立</v>
      </c>
      <c r="H4348" s="7" t="str">
        <f>IF($D4348="上記以外の高等学校等",_xlfn.XLOOKUP(IF(VALUE(LEFT($E4348,2))&gt;10,VALUE(LEFT($E4348,2)),"0"&amp;VALUE(LEFT($E4348,2))),Sheet1!$E:$E,Sheet1!$F:$F)&amp;"所在の"&amp;$D4348,IF(OR($B4348=1,$B4348=2),$D4348&amp;$C4348,IF($B4348=3,$D4348&amp;"学校",IF($B4348=6,_xlfn.TEXTBEFORE($D4348,"高専")&amp;$C4348,IF($B4348=8,$C4348&amp;"（"&amp;$D4348&amp;"）",IF($B4348=9,$D4348,""))))))</f>
        <v>東洋大学附属姫路高等学校</v>
      </c>
    </row>
    <row r="4349" spans="1:8">
      <c r="A4349" s="4">
        <v>7</v>
      </c>
      <c r="B4349" s="7">
        <v>1</v>
      </c>
      <c r="C4349" s="7" t="str">
        <f t="shared" si="134"/>
        <v>高等学校</v>
      </c>
      <c r="D4349" s="7" t="s">
        <v>3200</v>
      </c>
      <c r="E4349" s="8" t="s">
        <v>3201</v>
      </c>
      <c r="F4349" s="4" t="str">
        <f>IFERROR(IF(VALUE(LEFT($E4349,5))&gt;50000,"",_xlfn.XLOOKUP(IF(VALUE(LEFT($E4349,2))&gt;9,VALUE(LEFT($E4349,2)),"0"&amp;VALUE(LEFT($E4349,2))),Sheet1!$E:$E,Sheet1!$F:$F)),"")</f>
        <v>兵庫県</v>
      </c>
      <c r="G4349" s="4" t="str">
        <f t="shared" si="135"/>
        <v>私立</v>
      </c>
      <c r="H4349" s="7" t="str">
        <f>IF($D4349="上記以外の高等学校等",_xlfn.XLOOKUP(IF(VALUE(LEFT($E4349,2))&gt;10,VALUE(LEFT($E4349,2)),"0"&amp;VALUE(LEFT($E4349,2))),Sheet1!$E:$E,Sheet1!$F:$F)&amp;"所在の"&amp;$D4349,IF(OR($B4349=1,$B4349=2),$D4349&amp;$C4349,IF($B4349=3,$D4349&amp;"学校",IF($B4349=6,_xlfn.TEXTBEFORE($D4349,"高専")&amp;$C4349,IF($B4349=8,$C4349&amp;"（"&amp;$D4349&amp;"）",IF($B4349=9,$D4349,""))))))</f>
        <v>市川高等学校</v>
      </c>
    </row>
    <row r="4350" spans="1:8">
      <c r="A4350" s="4">
        <v>7</v>
      </c>
      <c r="B4350" s="7">
        <v>1</v>
      </c>
      <c r="C4350" s="7" t="str">
        <f t="shared" si="134"/>
        <v>高等学校</v>
      </c>
      <c r="D4350" s="7" t="s">
        <v>3198</v>
      </c>
      <c r="E4350" s="8" t="s">
        <v>3199</v>
      </c>
      <c r="F4350" s="4" t="str">
        <f>IFERROR(IF(VALUE(LEFT($E4350,5))&gt;50000,"",_xlfn.XLOOKUP(IF(VALUE(LEFT($E4350,2))&gt;9,VALUE(LEFT($E4350,2)),"0"&amp;VALUE(LEFT($E4350,2))),Sheet1!$E:$E,Sheet1!$F:$F)),"")</f>
        <v>兵庫県</v>
      </c>
      <c r="G4350" s="4" t="str">
        <f t="shared" si="135"/>
        <v>私立</v>
      </c>
      <c r="H4350" s="7" t="str">
        <f>IF($D4350="上記以外の高等学校等",_xlfn.XLOOKUP(IF(VALUE(LEFT($E4350,2))&gt;10,VALUE(LEFT($E4350,2)),"0"&amp;VALUE(LEFT($E4350,2))),Sheet1!$E:$E,Sheet1!$F:$F)&amp;"所在の"&amp;$D4350,IF(OR($B4350=1,$B4350=2),$D4350&amp;$C4350,IF($B4350=3,$D4350&amp;"学校",IF($B4350=6,_xlfn.TEXTBEFORE($D4350,"高専")&amp;$C4350,IF($B4350=8,$C4350&amp;"（"&amp;$D4350&amp;"）",IF($B4350=9,$D4350,""))))))</f>
        <v>近畿大学附属豊岡高等学校</v>
      </c>
    </row>
    <row r="4351" spans="1:8">
      <c r="A4351" s="4">
        <v>7</v>
      </c>
      <c r="B4351" s="7">
        <v>1</v>
      </c>
      <c r="C4351" s="7" t="str">
        <f t="shared" si="134"/>
        <v>高等学校</v>
      </c>
      <c r="D4351" s="7" t="s">
        <v>3196</v>
      </c>
      <c r="E4351" s="8" t="s">
        <v>3197</v>
      </c>
      <c r="F4351" s="4" t="str">
        <f>IFERROR(IF(VALUE(LEFT($E4351,5))&gt;50000,"",_xlfn.XLOOKUP(IF(VALUE(LEFT($E4351,2))&gt;9,VALUE(LEFT($E4351,2)),"0"&amp;VALUE(LEFT($E4351,2))),Sheet1!$E:$E,Sheet1!$F:$F)),"")</f>
        <v>兵庫県</v>
      </c>
      <c r="G4351" s="4" t="str">
        <f t="shared" si="135"/>
        <v>私立</v>
      </c>
      <c r="H4351" s="7" t="str">
        <f>IF($D4351="上記以外の高等学校等",_xlfn.XLOOKUP(IF(VALUE(LEFT($E4351,2))&gt;10,VALUE(LEFT($E4351,2)),"0"&amp;VALUE(LEFT($E4351,2))),Sheet1!$E:$E,Sheet1!$F:$F)&amp;"所在の"&amp;$D4351,IF(OR($B4351=1,$B4351=2),$D4351&amp;$C4351,IF($B4351=3,$D4351&amp;"学校",IF($B4351=6,_xlfn.TEXTBEFORE($D4351,"高専")&amp;$C4351,IF($B4351=8,$C4351&amp;"（"&amp;$D4351&amp;"）",IF($B4351=9,$D4351,""))))))</f>
        <v>神戸弘陵学園高等学校</v>
      </c>
    </row>
    <row r="4352" spans="1:8">
      <c r="A4352" s="4">
        <v>7</v>
      </c>
      <c r="B4352" s="7">
        <v>1</v>
      </c>
      <c r="C4352" s="7" t="str">
        <f t="shared" si="134"/>
        <v>高等学校</v>
      </c>
      <c r="D4352" s="7" t="s">
        <v>1206</v>
      </c>
      <c r="E4352" s="8" t="s">
        <v>3195</v>
      </c>
      <c r="F4352" s="4" t="str">
        <f>IFERROR(IF(VALUE(LEFT($E4352,5))&gt;50000,"",_xlfn.XLOOKUP(IF(VALUE(LEFT($E4352,2))&gt;9,VALUE(LEFT($E4352,2)),"0"&amp;VALUE(LEFT($E4352,2))),Sheet1!$E:$E,Sheet1!$F:$F)),"")</f>
        <v>兵庫県</v>
      </c>
      <c r="G4352" s="4" t="str">
        <f t="shared" si="135"/>
        <v>私立</v>
      </c>
      <c r="H4352" s="7" t="str">
        <f>IF($D4352="上記以外の高等学校等",_xlfn.XLOOKUP(IF(VALUE(LEFT($E4352,2))&gt;10,VALUE(LEFT($E4352,2)),"0"&amp;VALUE(LEFT($E4352,2))),Sheet1!$E:$E,Sheet1!$F:$F)&amp;"所在の"&amp;$D4352,IF(OR($B4352=1,$B4352=2),$D4352&amp;$C4352,IF($B4352=3,$D4352&amp;"学校",IF($B4352=6,_xlfn.TEXTBEFORE($D4352,"高専")&amp;$C4352,IF($B4352=8,$C4352&amp;"（"&amp;$D4352&amp;"）",IF($B4352=9,$D4352,""))))))</f>
        <v>自由ケ丘高等学校</v>
      </c>
    </row>
    <row r="4353" spans="1:8">
      <c r="A4353" s="4">
        <v>7</v>
      </c>
      <c r="B4353" s="7">
        <v>1</v>
      </c>
      <c r="C4353" s="7" t="str">
        <f t="shared" si="134"/>
        <v>高等学校</v>
      </c>
      <c r="D4353" s="7" t="s">
        <v>3193</v>
      </c>
      <c r="E4353" s="8" t="s">
        <v>3194</v>
      </c>
      <c r="F4353" s="4" t="str">
        <f>IFERROR(IF(VALUE(LEFT($E4353,5))&gt;50000,"",_xlfn.XLOOKUP(IF(VALUE(LEFT($E4353,2))&gt;9,VALUE(LEFT($E4353,2)),"0"&amp;VALUE(LEFT($E4353,2))),Sheet1!$E:$E,Sheet1!$F:$F)),"")</f>
        <v>兵庫県</v>
      </c>
      <c r="G4353" s="4" t="str">
        <f t="shared" si="135"/>
        <v>私立</v>
      </c>
      <c r="H4353" s="7" t="str">
        <f>IF($D4353="上記以外の高等学校等",_xlfn.XLOOKUP(IF(VALUE(LEFT($E4353,2))&gt;10,VALUE(LEFT($E4353,2)),"0"&amp;VALUE(LEFT($E4353,2))),Sheet1!$E:$E,Sheet1!$F:$F)&amp;"所在の"&amp;$D4353,IF(OR($B4353=1,$B4353=2),$D4353&amp;$C4353,IF($B4353=3,$D4353&amp;"学校",IF($B4353=6,_xlfn.TEXTBEFORE($D4353,"高専")&amp;$C4353,IF($B4353=8,$C4353&amp;"（"&amp;$D4353&amp;"）",IF($B4353=9,$D4353,""))))))</f>
        <v>滝川第二高等学校</v>
      </c>
    </row>
    <row r="4354" spans="1:8">
      <c r="A4354" s="4">
        <v>7</v>
      </c>
      <c r="B4354" s="7">
        <v>1</v>
      </c>
      <c r="C4354" s="7" t="str">
        <f t="shared" si="134"/>
        <v>高等学校</v>
      </c>
      <c r="D4354" s="7" t="s">
        <v>3191</v>
      </c>
      <c r="E4354" s="8" t="s">
        <v>3192</v>
      </c>
      <c r="F4354" s="4" t="str">
        <f>IFERROR(IF(VALUE(LEFT($E4354,5))&gt;50000,"",_xlfn.XLOOKUP(IF(VALUE(LEFT($E4354,2))&gt;9,VALUE(LEFT($E4354,2)),"0"&amp;VALUE(LEFT($E4354,2))),Sheet1!$E:$E,Sheet1!$F:$F)),"")</f>
        <v>兵庫県</v>
      </c>
      <c r="G4354" s="4" t="str">
        <f t="shared" si="135"/>
        <v>私立</v>
      </c>
      <c r="H4354" s="7" t="str">
        <f>IF($D4354="上記以外の高等学校等",_xlfn.XLOOKUP(IF(VALUE(LEFT($E4354,2))&gt;10,VALUE(LEFT($E4354,2)),"0"&amp;VALUE(LEFT($E4354,2))),Sheet1!$E:$E,Sheet1!$F:$F)&amp;"所在の"&amp;$D4354,IF(OR($B4354=1,$B4354=2),$D4354&amp;$C4354,IF($B4354=3,$D4354&amp;"学校",IF($B4354=6,_xlfn.TEXTBEFORE($D4354,"高専")&amp;$C4354,IF($B4354=8,$C4354&amp;"（"&amp;$D4354&amp;"）",IF($B4354=9,$D4354,""))))))</f>
        <v>生野学園高等学校</v>
      </c>
    </row>
    <row r="4355" spans="1:8">
      <c r="A4355" s="4">
        <v>7</v>
      </c>
      <c r="B4355" s="7">
        <v>1</v>
      </c>
      <c r="C4355" s="7" t="str">
        <f t="shared" ref="C4355:C4418" si="136">IF($B4355=1,"高等学校",IF($B4355=2,"中等教育学校",IF($B4355=3,"特別支援学校",IF($B4355=6,"高等専門学校",IF($B4355=8,"高等学校卒業程度認定試験等","")))))</f>
        <v>高等学校</v>
      </c>
      <c r="D4355" s="7" t="s">
        <v>3189</v>
      </c>
      <c r="E4355" s="8" t="s">
        <v>3190</v>
      </c>
      <c r="F4355" s="4" t="str">
        <f>IFERROR(IF(VALUE(LEFT($E4355,5))&gt;50000,"",_xlfn.XLOOKUP(IF(VALUE(LEFT($E4355,2))&gt;9,VALUE(LEFT($E4355,2)),"0"&amp;VALUE(LEFT($E4355,2))),Sheet1!$E:$E,Sheet1!$F:$F)),"")</f>
        <v>兵庫県</v>
      </c>
      <c r="G4355" s="4" t="str">
        <f t="shared" ref="G4355:G4418" si="137">IF($A4355=1,"国立",IF($A4355=7,"私立",IF($A4355&lt;7,"公立","")))</f>
        <v>私立</v>
      </c>
      <c r="H4355" s="7" t="str">
        <f>IF($D4355="上記以外の高等学校等",_xlfn.XLOOKUP(IF(VALUE(LEFT($E4355,2))&gt;10,VALUE(LEFT($E4355,2)),"0"&amp;VALUE(LEFT($E4355,2))),Sheet1!$E:$E,Sheet1!$F:$F)&amp;"所在の"&amp;$D4355,IF(OR($B4355=1,$B4355=2),$D4355&amp;$C4355,IF($B4355=3,$D4355&amp;"学校",IF($B4355=6,_xlfn.TEXTBEFORE($D4355,"高専")&amp;$C4355,IF($B4355=8,$C4355&amp;"（"&amp;$D4355&amp;"）",IF($B4355=9,$D4355,""))))))</f>
        <v>神戸国際高等学校</v>
      </c>
    </row>
    <row r="4356" spans="1:8">
      <c r="A4356" s="4">
        <v>7</v>
      </c>
      <c r="B4356" s="7">
        <v>1</v>
      </c>
      <c r="C4356" s="7" t="str">
        <f t="shared" si="136"/>
        <v>高等学校</v>
      </c>
      <c r="D4356" s="7" t="s">
        <v>3187</v>
      </c>
      <c r="E4356" s="8" t="s">
        <v>3188</v>
      </c>
      <c r="F4356" s="4" t="str">
        <f>IFERROR(IF(VALUE(LEFT($E4356,5))&gt;50000,"",_xlfn.XLOOKUP(IF(VALUE(LEFT($E4356,2))&gt;9,VALUE(LEFT($E4356,2)),"0"&amp;VALUE(LEFT($E4356,2))),Sheet1!$E:$E,Sheet1!$F:$F)),"")</f>
        <v>兵庫県</v>
      </c>
      <c r="G4356" s="4" t="str">
        <f t="shared" si="137"/>
        <v>私立</v>
      </c>
      <c r="H4356" s="7" t="str">
        <f>IF($D4356="上記以外の高等学校等",_xlfn.XLOOKUP(IF(VALUE(LEFT($E4356,2))&gt;10,VALUE(LEFT($E4356,2)),"0"&amp;VALUE(LEFT($E4356,2))),Sheet1!$E:$E,Sheet1!$F:$F)&amp;"所在の"&amp;$D4356,IF(OR($B4356=1,$B4356=2),$D4356&amp;$C4356,IF($B4356=3,$D4356&amp;"学校",IF($B4356=6,_xlfn.TEXTBEFORE($D4356,"高専")&amp;$C4356,IF($B4356=8,$C4356&amp;"（"&amp;$D4356&amp;"）",IF($B4356=9,$D4356,""))))))</f>
        <v>第一学院　養父校高等学校</v>
      </c>
    </row>
    <row r="4357" spans="1:8">
      <c r="A4357" s="4">
        <v>7</v>
      </c>
      <c r="B4357" s="7">
        <v>1</v>
      </c>
      <c r="C4357" s="7" t="str">
        <f t="shared" si="136"/>
        <v>高等学校</v>
      </c>
      <c r="D4357" s="7" t="s">
        <v>3185</v>
      </c>
      <c r="E4357" s="8" t="s">
        <v>3186</v>
      </c>
      <c r="F4357" s="4" t="str">
        <f>IFERROR(IF(VALUE(LEFT($E4357,5))&gt;50000,"",_xlfn.XLOOKUP(IF(VALUE(LEFT($E4357,2))&gt;9,VALUE(LEFT($E4357,2)),"0"&amp;VALUE(LEFT($E4357,2))),Sheet1!$E:$E,Sheet1!$F:$F)),"")</f>
        <v>兵庫県</v>
      </c>
      <c r="G4357" s="4" t="str">
        <f t="shared" si="137"/>
        <v>私立</v>
      </c>
      <c r="H4357" s="7" t="str">
        <f>IF($D4357="上記以外の高等学校等",_xlfn.XLOOKUP(IF(VALUE(LEFT($E4357,2))&gt;10,VALUE(LEFT($E4357,2)),"0"&amp;VALUE(LEFT($E4357,2))),Sheet1!$E:$E,Sheet1!$F:$F)&amp;"所在の"&amp;$D4357,IF(OR($B4357=1,$B4357=2),$D4357&amp;$C4357,IF($B4357=3,$D4357&amp;"学校",IF($B4357=6,_xlfn.TEXTBEFORE($D4357,"高専")&amp;$C4357,IF($B4357=8,$C4357&amp;"（"&amp;$D4357&amp;"）",IF($B4357=9,$D4357,""))))))</f>
        <v>相生学院高等学校</v>
      </c>
    </row>
    <row r="4358" spans="1:8">
      <c r="A4358" s="4">
        <v>7</v>
      </c>
      <c r="B4358" s="7">
        <v>1</v>
      </c>
      <c r="C4358" s="7" t="str">
        <f t="shared" si="136"/>
        <v>高等学校</v>
      </c>
      <c r="D4358" s="7" t="s">
        <v>3183</v>
      </c>
      <c r="E4358" s="8" t="s">
        <v>3184</v>
      </c>
      <c r="F4358" s="4" t="str">
        <f>IFERROR(IF(VALUE(LEFT($E4358,5))&gt;50000,"",_xlfn.XLOOKUP(IF(VALUE(LEFT($E4358,2))&gt;9,VALUE(LEFT($E4358,2)),"0"&amp;VALUE(LEFT($E4358,2))),Sheet1!$E:$E,Sheet1!$F:$F)),"")</f>
        <v>兵庫県</v>
      </c>
      <c r="G4358" s="4" t="str">
        <f t="shared" si="137"/>
        <v>私立</v>
      </c>
      <c r="H4358" s="7" t="str">
        <f>IF($D4358="上記以外の高等学校等",_xlfn.XLOOKUP(IF(VALUE(LEFT($E4358,2))&gt;10,VALUE(LEFT($E4358,2)),"0"&amp;VALUE(LEFT($E4358,2))),Sheet1!$E:$E,Sheet1!$F:$F)&amp;"所在の"&amp;$D4358,IF(OR($B4358=1,$B4358=2),$D4358&amp;$C4358,IF($B4358=3,$D4358&amp;"学校",IF($B4358=6,_xlfn.TEXTBEFORE($D4358,"高専")&amp;$C4358,IF($B4358=8,$C4358&amp;"（"&amp;$D4358&amp;"）",IF($B4358=9,$D4358,""))))))</f>
        <v>ＡＩＥ国際高等学校</v>
      </c>
    </row>
    <row r="4359" spans="1:8">
      <c r="A4359" s="4">
        <v>9</v>
      </c>
      <c r="B4359" s="7">
        <v>9</v>
      </c>
      <c r="C4359" s="7" t="str">
        <f t="shared" si="136"/>
        <v/>
      </c>
      <c r="D4359" s="7" t="s">
        <v>35</v>
      </c>
      <c r="E4359" s="8" t="s">
        <v>3182</v>
      </c>
      <c r="F4359" s="4" t="str">
        <f>IFERROR(IF(VALUE(LEFT($E4359,5))&gt;50000,"",_xlfn.XLOOKUP(IF(VALUE(LEFT($E4359,2))&gt;9,VALUE(LEFT($E4359,2)),"0"&amp;VALUE(LEFT($E4359,2))),Sheet1!$E:$E,Sheet1!$F:$F)),"")</f>
        <v>兵庫県</v>
      </c>
      <c r="G4359" s="4" t="str">
        <f t="shared" si="137"/>
        <v/>
      </c>
      <c r="H4359" s="7" t="str">
        <f>IF($D4359="上記以外の高等学校等",_xlfn.XLOOKUP(IF(VALUE(LEFT($E4359,2))&gt;10,VALUE(LEFT($E4359,2)),"0"&amp;VALUE(LEFT($E4359,2))),Sheet1!$E:$E,Sheet1!$F:$F)&amp;"所在の"&amp;$D4359,IF(OR($B4359=1,$B4359=2),$D4359&amp;$C4359,IF($B4359=3,$D4359&amp;"学校",IF($B4359=6,_xlfn.TEXTBEFORE($D4359,"高専")&amp;$C4359,IF($B4359=8,$C4359&amp;"（"&amp;$D4359&amp;"）",IF($B4359=9,$D4359,""))))))</f>
        <v>兵庫県所在の上記以外の高等学校等</v>
      </c>
    </row>
    <row r="4360" spans="1:8">
      <c r="A4360" s="4">
        <v>1</v>
      </c>
      <c r="B4360" s="7">
        <v>2</v>
      </c>
      <c r="C4360" s="7" t="str">
        <f t="shared" si="136"/>
        <v>中等教育学校</v>
      </c>
      <c r="D4360" s="7" t="s">
        <v>3180</v>
      </c>
      <c r="E4360" s="8" t="s">
        <v>3181</v>
      </c>
      <c r="F4360" s="4" t="str">
        <f>IFERROR(IF(VALUE(LEFT($E4360,5))&gt;50000,"",_xlfn.XLOOKUP(IF(VALUE(LEFT($E4360,2))&gt;9,VALUE(LEFT($E4360,2)),"0"&amp;VALUE(LEFT($E4360,2))),Sheet1!$E:$E,Sheet1!$F:$F)),"")</f>
        <v>奈良県</v>
      </c>
      <c r="G4360" s="4" t="str">
        <f t="shared" si="137"/>
        <v>国立</v>
      </c>
      <c r="H4360" s="7" t="str">
        <f>IF($D4360="上記以外の高等学校等",_xlfn.XLOOKUP(IF(VALUE(LEFT($E4360,2))&gt;10,VALUE(LEFT($E4360,2)),"0"&amp;VALUE(LEFT($E4360,2))),Sheet1!$E:$E,Sheet1!$F:$F)&amp;"所在の"&amp;$D4360,IF(OR($B4360=1,$B4360=2),$D4360&amp;$C4360,IF($B4360=3,$D4360&amp;"学校",IF($B4360=6,_xlfn.TEXTBEFORE($D4360,"高専")&amp;$C4360,IF($B4360=8,$C4360&amp;"（"&amp;$D4360&amp;"）",IF($B4360=9,$D4360,""))))))</f>
        <v>奈良女子大学附属中等教育学校</v>
      </c>
    </row>
    <row r="4361" spans="1:8">
      <c r="A4361" s="4">
        <v>1</v>
      </c>
      <c r="B4361" s="7">
        <v>6</v>
      </c>
      <c r="C4361" s="7" t="str">
        <f t="shared" si="136"/>
        <v>高等専門学校</v>
      </c>
      <c r="D4361" s="7" t="s">
        <v>3178</v>
      </c>
      <c r="E4361" s="8" t="s">
        <v>3179</v>
      </c>
      <c r="F4361" s="4" t="str">
        <f>IFERROR(IF(VALUE(LEFT($E4361,5))&gt;50000,"",_xlfn.XLOOKUP(IF(VALUE(LEFT($E4361,2))&gt;9,VALUE(LEFT($E4361,2)),"0"&amp;VALUE(LEFT($E4361,2))),Sheet1!$E:$E,Sheet1!$F:$F)),"")</f>
        <v>奈良県</v>
      </c>
      <c r="G4361" s="4" t="str">
        <f t="shared" si="137"/>
        <v>国立</v>
      </c>
      <c r="H4361" s="7" t="str">
        <f>IF($D4361="上記以外の高等学校等",_xlfn.XLOOKUP(IF(VALUE(LEFT($E4361,2))&gt;10,VALUE(LEFT($E4361,2)),"0"&amp;VALUE(LEFT($E4361,2))),Sheet1!$E:$E,Sheet1!$F:$F)&amp;"所在の"&amp;$D4361,IF(OR($B4361=1,$B4361=2),$D4361&amp;$C4361,IF($B4361=3,$D4361&amp;"学校",IF($B4361=6,_xlfn.TEXTBEFORE($D4361,"高専")&amp;$C4361,IF($B4361=8,$C4361&amp;"（"&amp;$D4361&amp;"）",IF($B4361=9,$D4361,""))))))</f>
        <v>奈良工業高等専門学校</v>
      </c>
    </row>
    <row r="4362" spans="1:8">
      <c r="A4362" s="4">
        <v>2</v>
      </c>
      <c r="B4362" s="7">
        <v>1</v>
      </c>
      <c r="C4362" s="7" t="str">
        <f t="shared" si="136"/>
        <v>高等学校</v>
      </c>
      <c r="D4362" s="7" t="s">
        <v>3176</v>
      </c>
      <c r="E4362" s="8" t="s">
        <v>3177</v>
      </c>
      <c r="F4362" s="4" t="str">
        <f>IFERROR(IF(VALUE(LEFT($E4362,5))&gt;50000,"",_xlfn.XLOOKUP(IF(VALUE(LEFT($E4362,2))&gt;9,VALUE(LEFT($E4362,2)),"0"&amp;VALUE(LEFT($E4362,2))),Sheet1!$E:$E,Sheet1!$F:$F)),"")</f>
        <v>奈良県</v>
      </c>
      <c r="G4362" s="4" t="str">
        <f t="shared" si="137"/>
        <v>公立</v>
      </c>
      <c r="H4362" s="7" t="str">
        <f>IF($D4362="上記以外の高等学校等",_xlfn.XLOOKUP(IF(VALUE(LEFT($E4362,2))&gt;10,VALUE(LEFT($E4362,2)),"0"&amp;VALUE(LEFT($E4362,2))),Sheet1!$E:$E,Sheet1!$F:$F)&amp;"所在の"&amp;$D4362,IF(OR($B4362=1,$B4362=2),$D4362&amp;$C4362,IF($B4362=3,$D4362&amp;"学校",IF($B4362=6,_xlfn.TEXTBEFORE($D4362,"高専")&amp;$C4362,IF($B4362=8,$C4362&amp;"（"&amp;$D4362&amp;"）",IF($B4362=9,$D4362,""))))))</f>
        <v>奈良高等学校</v>
      </c>
    </row>
    <row r="4363" spans="1:8">
      <c r="A4363" s="4">
        <v>2</v>
      </c>
      <c r="B4363" s="7">
        <v>1</v>
      </c>
      <c r="C4363" s="7" t="str">
        <f t="shared" si="136"/>
        <v>高等学校</v>
      </c>
      <c r="D4363" s="7" t="s">
        <v>3174</v>
      </c>
      <c r="E4363" s="8" t="s">
        <v>3175</v>
      </c>
      <c r="F4363" s="4" t="str">
        <f>IFERROR(IF(VALUE(LEFT($E4363,5))&gt;50000,"",_xlfn.XLOOKUP(IF(VALUE(LEFT($E4363,2))&gt;9,VALUE(LEFT($E4363,2)),"0"&amp;VALUE(LEFT($E4363,2))),Sheet1!$E:$E,Sheet1!$F:$F)),"")</f>
        <v>奈良県</v>
      </c>
      <c r="G4363" s="4" t="str">
        <f t="shared" si="137"/>
        <v>公立</v>
      </c>
      <c r="H4363" s="7" t="str">
        <f>IF($D4363="上記以外の高等学校等",_xlfn.XLOOKUP(IF(VALUE(LEFT($E4363,2))&gt;10,VALUE(LEFT($E4363,2)),"0"&amp;VALUE(LEFT($E4363,2))),Sheet1!$E:$E,Sheet1!$F:$F)&amp;"所在の"&amp;$D4363,IF(OR($B4363=1,$B4363=2),$D4363&amp;$C4363,IF($B4363=3,$D4363&amp;"学校",IF($B4363=6,_xlfn.TEXTBEFORE($D4363,"高専")&amp;$C4363,IF($B4363=8,$C4363&amp;"（"&amp;$D4363&amp;"）",IF($B4363=9,$D4363,""))))))</f>
        <v>生駒高等学校</v>
      </c>
    </row>
    <row r="4364" spans="1:8">
      <c r="A4364" s="4">
        <v>2</v>
      </c>
      <c r="B4364" s="7">
        <v>1</v>
      </c>
      <c r="C4364" s="7" t="str">
        <f t="shared" si="136"/>
        <v>高等学校</v>
      </c>
      <c r="D4364" s="7" t="s">
        <v>3172</v>
      </c>
      <c r="E4364" s="8" t="s">
        <v>3173</v>
      </c>
      <c r="F4364" s="4" t="str">
        <f>IFERROR(IF(VALUE(LEFT($E4364,5))&gt;50000,"",_xlfn.XLOOKUP(IF(VALUE(LEFT($E4364,2))&gt;9,VALUE(LEFT($E4364,2)),"0"&amp;VALUE(LEFT($E4364,2))),Sheet1!$E:$E,Sheet1!$F:$F)),"")</f>
        <v>奈良県</v>
      </c>
      <c r="G4364" s="4" t="str">
        <f t="shared" si="137"/>
        <v>公立</v>
      </c>
      <c r="H4364" s="7" t="str">
        <f>IF($D4364="上記以外の高等学校等",_xlfn.XLOOKUP(IF(VALUE(LEFT($E4364,2))&gt;10,VALUE(LEFT($E4364,2)),"0"&amp;VALUE(LEFT($E4364,2))),Sheet1!$E:$E,Sheet1!$F:$F)&amp;"所在の"&amp;$D4364,IF(OR($B4364=1,$B4364=2),$D4364&amp;$C4364,IF($B4364=3,$D4364&amp;"学校",IF($B4364=6,_xlfn.TEXTBEFORE($D4364,"高専")&amp;$C4364,IF($B4364=8,$C4364&amp;"（"&amp;$D4364&amp;"）",IF($B4364=9,$D4364,""))))))</f>
        <v>郡山高等学校</v>
      </c>
    </row>
    <row r="4365" spans="1:8">
      <c r="A4365" s="4">
        <v>2</v>
      </c>
      <c r="B4365" s="7">
        <v>1</v>
      </c>
      <c r="C4365" s="7" t="str">
        <f t="shared" si="136"/>
        <v>高等学校</v>
      </c>
      <c r="D4365" s="7" t="s">
        <v>3170</v>
      </c>
      <c r="E4365" s="8" t="s">
        <v>3171</v>
      </c>
      <c r="F4365" s="4" t="str">
        <f>IFERROR(IF(VALUE(LEFT($E4365,5))&gt;50000,"",_xlfn.XLOOKUP(IF(VALUE(LEFT($E4365,2))&gt;9,VALUE(LEFT($E4365,2)),"0"&amp;VALUE(LEFT($E4365,2))),Sheet1!$E:$E,Sheet1!$F:$F)),"")</f>
        <v>奈良県</v>
      </c>
      <c r="G4365" s="4" t="str">
        <f t="shared" si="137"/>
        <v>公立</v>
      </c>
      <c r="H4365" s="7" t="str">
        <f>IF($D4365="上記以外の高等学校等",_xlfn.XLOOKUP(IF(VALUE(LEFT($E4365,2))&gt;10,VALUE(LEFT($E4365,2)),"0"&amp;VALUE(LEFT($E4365,2))),Sheet1!$E:$E,Sheet1!$F:$F)&amp;"所在の"&amp;$D4365,IF(OR($B4365=1,$B4365=2),$D4365&amp;$C4365,IF($B4365=3,$D4365&amp;"学校",IF($B4365=6,_xlfn.TEXTBEFORE($D4365,"高専")&amp;$C4365,IF($B4365=8,$C4365&amp;"（"&amp;$D4365&amp;"）",IF($B4365=9,$D4365,""))))))</f>
        <v>添上高等学校</v>
      </c>
    </row>
    <row r="4366" spans="1:8">
      <c r="A4366" s="4">
        <v>2</v>
      </c>
      <c r="B4366" s="7">
        <v>1</v>
      </c>
      <c r="C4366" s="7" t="str">
        <f t="shared" si="136"/>
        <v>高等学校</v>
      </c>
      <c r="D4366" s="7" t="s">
        <v>3168</v>
      </c>
      <c r="E4366" s="8" t="s">
        <v>3169</v>
      </c>
      <c r="F4366" s="4" t="str">
        <f>IFERROR(IF(VALUE(LEFT($E4366,5))&gt;50000,"",_xlfn.XLOOKUP(IF(VALUE(LEFT($E4366,2))&gt;9,VALUE(LEFT($E4366,2)),"0"&amp;VALUE(LEFT($E4366,2))),Sheet1!$E:$E,Sheet1!$F:$F)),"")</f>
        <v>奈良県</v>
      </c>
      <c r="G4366" s="4" t="str">
        <f t="shared" si="137"/>
        <v>公立</v>
      </c>
      <c r="H4366" s="7" t="str">
        <f>IF($D4366="上記以外の高等学校等",_xlfn.XLOOKUP(IF(VALUE(LEFT($E4366,2))&gt;10,VALUE(LEFT($E4366,2)),"0"&amp;VALUE(LEFT($E4366,2))),Sheet1!$E:$E,Sheet1!$F:$F)&amp;"所在の"&amp;$D4366,IF(OR($B4366=1,$B4366=2),$D4366&amp;$C4366,IF($B4366=3,$D4366&amp;"学校",IF($B4366=6,_xlfn.TEXTBEFORE($D4366,"高専")&amp;$C4366,IF($B4366=8,$C4366&amp;"（"&amp;$D4366&amp;"）",IF($B4366=9,$D4366,""))))))</f>
        <v>山辺高等学校</v>
      </c>
    </row>
    <row r="4367" spans="1:8">
      <c r="A4367" s="4">
        <v>2</v>
      </c>
      <c r="B4367" s="7">
        <v>1</v>
      </c>
      <c r="C4367" s="7" t="str">
        <f t="shared" si="136"/>
        <v>高等学校</v>
      </c>
      <c r="D4367" s="7" t="s">
        <v>3166</v>
      </c>
      <c r="E4367" s="8" t="s">
        <v>3167</v>
      </c>
      <c r="F4367" s="4" t="str">
        <f>IFERROR(IF(VALUE(LEFT($E4367,5))&gt;50000,"",_xlfn.XLOOKUP(IF(VALUE(LEFT($E4367,2))&gt;9,VALUE(LEFT($E4367,2)),"0"&amp;VALUE(LEFT($E4367,2))),Sheet1!$E:$E,Sheet1!$F:$F)),"")</f>
        <v>奈良県</v>
      </c>
      <c r="G4367" s="4" t="str">
        <f t="shared" si="137"/>
        <v>公立</v>
      </c>
      <c r="H4367" s="7" t="str">
        <f>IF($D4367="上記以外の高等学校等",_xlfn.XLOOKUP(IF(VALUE(LEFT($E4367,2))&gt;10,VALUE(LEFT($E4367,2)),"0"&amp;VALUE(LEFT($E4367,2))),Sheet1!$E:$E,Sheet1!$F:$F)&amp;"所在の"&amp;$D4367,IF(OR($B4367=1,$B4367=2),$D4367&amp;$C4367,IF($B4367=3,$D4367&amp;"学校",IF($B4367=6,_xlfn.TEXTBEFORE($D4367,"高専")&amp;$C4367,IF($B4367=8,$C4367&amp;"（"&amp;$D4367&amp;"）",IF($B4367=9,$D4367,""))))))</f>
        <v>畝傍高等学校</v>
      </c>
    </row>
    <row r="4368" spans="1:8">
      <c r="A4368" s="4">
        <v>2</v>
      </c>
      <c r="B4368" s="7">
        <v>1</v>
      </c>
      <c r="C4368" s="7" t="str">
        <f t="shared" si="136"/>
        <v>高等学校</v>
      </c>
      <c r="D4368" s="7" t="s">
        <v>3164</v>
      </c>
      <c r="E4368" s="8" t="s">
        <v>3165</v>
      </c>
      <c r="F4368" s="4" t="str">
        <f>IFERROR(IF(VALUE(LEFT($E4368,5))&gt;50000,"",_xlfn.XLOOKUP(IF(VALUE(LEFT($E4368,2))&gt;9,VALUE(LEFT($E4368,2)),"0"&amp;VALUE(LEFT($E4368,2))),Sheet1!$E:$E,Sheet1!$F:$F)),"")</f>
        <v>奈良県</v>
      </c>
      <c r="G4368" s="4" t="str">
        <f t="shared" si="137"/>
        <v>公立</v>
      </c>
      <c r="H4368" s="7" t="str">
        <f>IF($D4368="上記以外の高等学校等",_xlfn.XLOOKUP(IF(VALUE(LEFT($E4368,2))&gt;10,VALUE(LEFT($E4368,2)),"0"&amp;VALUE(LEFT($E4368,2))),Sheet1!$E:$E,Sheet1!$F:$F)&amp;"所在の"&amp;$D4368,IF(OR($B4368=1,$B4368=2),$D4368&amp;$C4368,IF($B4368=3,$D4368&amp;"学校",IF($B4368=6,_xlfn.TEXTBEFORE($D4368,"高専")&amp;$C4368,IF($B4368=8,$C4368&amp;"（"&amp;$D4368&amp;"）",IF($B4368=9,$D4368,""))))))</f>
        <v>橿原高等学校</v>
      </c>
    </row>
    <row r="4369" spans="1:8">
      <c r="A4369" s="4">
        <v>2</v>
      </c>
      <c r="B4369" s="7">
        <v>1</v>
      </c>
      <c r="C4369" s="7" t="str">
        <f t="shared" si="136"/>
        <v>高等学校</v>
      </c>
      <c r="D4369" s="7" t="s">
        <v>3162</v>
      </c>
      <c r="E4369" s="8" t="s">
        <v>3163</v>
      </c>
      <c r="F4369" s="4" t="str">
        <f>IFERROR(IF(VALUE(LEFT($E4369,5))&gt;50000,"",_xlfn.XLOOKUP(IF(VALUE(LEFT($E4369,2))&gt;9,VALUE(LEFT($E4369,2)),"0"&amp;VALUE(LEFT($E4369,2))),Sheet1!$E:$E,Sheet1!$F:$F)),"")</f>
        <v>奈良県</v>
      </c>
      <c r="G4369" s="4" t="str">
        <f t="shared" si="137"/>
        <v>公立</v>
      </c>
      <c r="H4369" s="7" t="str">
        <f>IF($D4369="上記以外の高等学校等",_xlfn.XLOOKUP(IF(VALUE(LEFT($E4369,2))&gt;10,VALUE(LEFT($E4369,2)),"0"&amp;VALUE(LEFT($E4369,2))),Sheet1!$E:$E,Sheet1!$F:$F)&amp;"所在の"&amp;$D4369,IF(OR($B4369=1,$B4369=2),$D4369&amp;$C4369,IF($B4369=3,$D4369&amp;"学校",IF($B4369=6,_xlfn.TEXTBEFORE($D4369,"高専")&amp;$C4369,IF($B4369=8,$C4369&amp;"（"&amp;$D4369&amp;"）",IF($B4369=9,$D4369,""))))))</f>
        <v>桜井高等学校</v>
      </c>
    </row>
    <row r="4370" spans="1:8">
      <c r="A4370" s="4">
        <v>2</v>
      </c>
      <c r="B4370" s="7">
        <v>1</v>
      </c>
      <c r="C4370" s="7" t="str">
        <f t="shared" si="136"/>
        <v>高等学校</v>
      </c>
      <c r="D4370" s="7" t="s">
        <v>3160</v>
      </c>
      <c r="E4370" s="8" t="s">
        <v>3161</v>
      </c>
      <c r="F4370" s="4" t="str">
        <f>IFERROR(IF(VALUE(LEFT($E4370,5))&gt;50000,"",_xlfn.XLOOKUP(IF(VALUE(LEFT($E4370,2))&gt;9,VALUE(LEFT($E4370,2)),"0"&amp;VALUE(LEFT($E4370,2))),Sheet1!$E:$E,Sheet1!$F:$F)),"")</f>
        <v>奈良県</v>
      </c>
      <c r="G4370" s="4" t="str">
        <f t="shared" si="137"/>
        <v>公立</v>
      </c>
      <c r="H4370" s="7" t="str">
        <f>IF($D4370="上記以外の高等学校等",_xlfn.XLOOKUP(IF(VALUE(LEFT($E4370,2))&gt;10,VALUE(LEFT($E4370,2)),"0"&amp;VALUE(LEFT($E4370,2))),Sheet1!$E:$E,Sheet1!$F:$F)&amp;"所在の"&amp;$D4370,IF(OR($B4370=1,$B4370=2),$D4370&amp;$C4370,IF($B4370=3,$D4370&amp;"学校",IF($B4370=6,_xlfn.TEXTBEFORE($D4370,"高専")&amp;$C4370,IF($B4370=8,$C4370&amp;"（"&amp;$D4370&amp;"）",IF($B4370=9,$D4370,""))))))</f>
        <v>王寺工業高等学校</v>
      </c>
    </row>
    <row r="4371" spans="1:8">
      <c r="A4371" s="4">
        <v>2</v>
      </c>
      <c r="B4371" s="7">
        <v>1</v>
      </c>
      <c r="C4371" s="7" t="str">
        <f t="shared" si="136"/>
        <v>高等学校</v>
      </c>
      <c r="D4371" s="7" t="s">
        <v>706</v>
      </c>
      <c r="E4371" s="8" t="s">
        <v>3159</v>
      </c>
      <c r="F4371" s="4" t="str">
        <f>IFERROR(IF(VALUE(LEFT($E4371,5))&gt;50000,"",_xlfn.XLOOKUP(IF(VALUE(LEFT($E4371,2))&gt;9,VALUE(LEFT($E4371,2)),"0"&amp;VALUE(LEFT($E4371,2))),Sheet1!$E:$E,Sheet1!$F:$F)),"")</f>
        <v>奈良県</v>
      </c>
      <c r="G4371" s="4" t="str">
        <f t="shared" si="137"/>
        <v>公立</v>
      </c>
      <c r="H4371" s="7" t="str">
        <f>IF($D4371="上記以外の高等学校等",_xlfn.XLOOKUP(IF(VALUE(LEFT($E4371,2))&gt;10,VALUE(LEFT($E4371,2)),"0"&amp;VALUE(LEFT($E4371,2))),Sheet1!$E:$E,Sheet1!$F:$F)&amp;"所在の"&amp;$D4371,IF(OR($B4371=1,$B4371=2),$D4371&amp;$C4371,IF($B4371=3,$D4371&amp;"学校",IF($B4371=6,_xlfn.TEXTBEFORE($D4371,"高専")&amp;$C4371,IF($B4371=8,$C4371&amp;"（"&amp;$D4371&amp;"）",IF($B4371=9,$D4371,""))))))</f>
        <v>高田高等学校</v>
      </c>
    </row>
    <row r="4372" spans="1:8">
      <c r="A4372" s="4">
        <v>2</v>
      </c>
      <c r="B4372" s="7">
        <v>1</v>
      </c>
      <c r="C4372" s="7" t="str">
        <f t="shared" si="136"/>
        <v>高等学校</v>
      </c>
      <c r="D4372" s="7" t="s">
        <v>3157</v>
      </c>
      <c r="E4372" s="8" t="s">
        <v>3158</v>
      </c>
      <c r="F4372" s="4" t="str">
        <f>IFERROR(IF(VALUE(LEFT($E4372,5))&gt;50000,"",_xlfn.XLOOKUP(IF(VALUE(LEFT($E4372,2))&gt;9,VALUE(LEFT($E4372,2)),"0"&amp;VALUE(LEFT($E4372,2))),Sheet1!$E:$E,Sheet1!$F:$F)),"")</f>
        <v>奈良県</v>
      </c>
      <c r="G4372" s="4" t="str">
        <f t="shared" si="137"/>
        <v>公立</v>
      </c>
      <c r="H4372" s="7" t="str">
        <f>IF($D4372="上記以外の高等学校等",_xlfn.XLOOKUP(IF(VALUE(LEFT($E4372,2))&gt;10,VALUE(LEFT($E4372,2)),"0"&amp;VALUE(LEFT($E4372,2))),Sheet1!$E:$E,Sheet1!$F:$F)&amp;"所在の"&amp;$D4372,IF(OR($B4372=1,$B4372=2),$D4372&amp;$C4372,IF($B4372=3,$D4372&amp;"学校",IF($B4372=6,_xlfn.TEXTBEFORE($D4372,"高専")&amp;$C4372,IF($B4372=8,$C4372&amp;"（"&amp;$D4372&amp;"）",IF($B4372=9,$D4372,""))))))</f>
        <v>青翔高等学校</v>
      </c>
    </row>
    <row r="4373" spans="1:8">
      <c r="A4373" s="4">
        <v>2</v>
      </c>
      <c r="B4373" s="7">
        <v>1</v>
      </c>
      <c r="C4373" s="7" t="str">
        <f t="shared" si="136"/>
        <v>高等学校</v>
      </c>
      <c r="D4373" s="7" t="s">
        <v>3155</v>
      </c>
      <c r="E4373" s="8" t="s">
        <v>3156</v>
      </c>
      <c r="F4373" s="4" t="str">
        <f>IFERROR(IF(VALUE(LEFT($E4373,5))&gt;50000,"",_xlfn.XLOOKUP(IF(VALUE(LEFT($E4373,2))&gt;9,VALUE(LEFT($E4373,2)),"0"&amp;VALUE(LEFT($E4373,2))),Sheet1!$E:$E,Sheet1!$F:$F)),"")</f>
        <v>奈良県</v>
      </c>
      <c r="G4373" s="4" t="str">
        <f t="shared" si="137"/>
        <v>公立</v>
      </c>
      <c r="H4373" s="7" t="str">
        <f>IF($D4373="上記以外の高等学校等",_xlfn.XLOOKUP(IF(VALUE(LEFT($E4373,2))&gt;10,VALUE(LEFT($E4373,2)),"0"&amp;VALUE(LEFT($E4373,2))),Sheet1!$E:$E,Sheet1!$F:$F)&amp;"所在の"&amp;$D4373,IF(OR($B4373=1,$B4373=2),$D4373&amp;$C4373,IF($B4373=3,$D4373&amp;"学校",IF($B4373=6,_xlfn.TEXTBEFORE($D4373,"高専")&amp;$C4373,IF($B4373=8,$C4373&amp;"（"&amp;$D4373&amp;"）",IF($B4373=9,$D4373,""))))))</f>
        <v>五條高等学校</v>
      </c>
    </row>
    <row r="4374" spans="1:8">
      <c r="A4374" s="4">
        <v>2</v>
      </c>
      <c r="B4374" s="7">
        <v>1</v>
      </c>
      <c r="C4374" s="7" t="str">
        <f t="shared" si="136"/>
        <v>高等学校</v>
      </c>
      <c r="D4374" s="7" t="s">
        <v>3153</v>
      </c>
      <c r="E4374" s="8" t="s">
        <v>3154</v>
      </c>
      <c r="F4374" s="4" t="str">
        <f>IFERROR(IF(VALUE(LEFT($E4374,5))&gt;50000,"",_xlfn.XLOOKUP(IF(VALUE(LEFT($E4374,2))&gt;9,VALUE(LEFT($E4374,2)),"0"&amp;VALUE(LEFT($E4374,2))),Sheet1!$E:$E,Sheet1!$F:$F)),"")</f>
        <v>奈良県</v>
      </c>
      <c r="G4374" s="4" t="str">
        <f t="shared" si="137"/>
        <v>公立</v>
      </c>
      <c r="H4374" s="7" t="str">
        <f>IF($D4374="上記以外の高等学校等",_xlfn.XLOOKUP(IF(VALUE(LEFT($E4374,2))&gt;10,VALUE(LEFT($E4374,2)),"0"&amp;VALUE(LEFT($E4374,2))),Sheet1!$E:$E,Sheet1!$F:$F)&amp;"所在の"&amp;$D4374,IF(OR($B4374=1,$B4374=2),$D4374&amp;$C4374,IF($B4374=3,$D4374&amp;"学校",IF($B4374=6,_xlfn.TEXTBEFORE($D4374,"高専")&amp;$C4374,IF($B4374=8,$C4374&amp;"（"&amp;$D4374&amp;"）",IF($B4374=9,$D4374,""))))))</f>
        <v>十津川高等学校</v>
      </c>
    </row>
    <row r="4375" spans="1:8">
      <c r="A4375" s="4">
        <v>2</v>
      </c>
      <c r="B4375" s="7">
        <v>1</v>
      </c>
      <c r="C4375" s="7" t="str">
        <f t="shared" si="136"/>
        <v>高等学校</v>
      </c>
      <c r="D4375" s="7" t="s">
        <v>3151</v>
      </c>
      <c r="E4375" s="8" t="s">
        <v>3152</v>
      </c>
      <c r="F4375" s="4" t="str">
        <f>IFERROR(IF(VALUE(LEFT($E4375,5))&gt;50000,"",_xlfn.XLOOKUP(IF(VALUE(LEFT($E4375,2))&gt;9,VALUE(LEFT($E4375,2)),"0"&amp;VALUE(LEFT($E4375,2))),Sheet1!$E:$E,Sheet1!$F:$F)),"")</f>
        <v>奈良県</v>
      </c>
      <c r="G4375" s="4" t="str">
        <f t="shared" si="137"/>
        <v>公立</v>
      </c>
      <c r="H4375" s="7" t="str">
        <f>IF($D4375="上記以外の高等学校等",_xlfn.XLOOKUP(IF(VALUE(LEFT($E4375,2))&gt;10,VALUE(LEFT($E4375,2)),"0"&amp;VALUE(LEFT($E4375,2))),Sheet1!$E:$E,Sheet1!$F:$F)&amp;"所在の"&amp;$D4375,IF(OR($B4375=1,$B4375=2),$D4375&amp;$C4375,IF($B4375=3,$D4375&amp;"学校",IF($B4375=6,_xlfn.TEXTBEFORE($D4375,"高専")&amp;$C4375,IF($B4375=8,$C4375&amp;"（"&amp;$D4375&amp;"）",IF($B4375=9,$D4375,""))))))</f>
        <v>二階堂高等学校</v>
      </c>
    </row>
    <row r="4376" spans="1:8">
      <c r="A4376" s="4">
        <v>3</v>
      </c>
      <c r="B4376" s="7">
        <v>1</v>
      </c>
      <c r="C4376" s="7" t="str">
        <f t="shared" si="136"/>
        <v>高等学校</v>
      </c>
      <c r="D4376" s="7" t="s">
        <v>3149</v>
      </c>
      <c r="E4376" s="8" t="s">
        <v>3150</v>
      </c>
      <c r="F4376" s="4" t="str">
        <f>IFERROR(IF(VALUE(LEFT($E4376,5))&gt;50000,"",_xlfn.XLOOKUP(IF(VALUE(LEFT($E4376,2))&gt;9,VALUE(LEFT($E4376,2)),"0"&amp;VALUE(LEFT($E4376,2))),Sheet1!$E:$E,Sheet1!$F:$F)),"")</f>
        <v>奈良県</v>
      </c>
      <c r="G4376" s="4" t="str">
        <f t="shared" si="137"/>
        <v>公立</v>
      </c>
      <c r="H4376" s="7" t="str">
        <f>IF($D4376="上記以外の高等学校等",_xlfn.XLOOKUP(IF(VALUE(LEFT($E4376,2))&gt;10,VALUE(LEFT($E4376,2)),"0"&amp;VALUE(LEFT($E4376,2))),Sheet1!$E:$E,Sheet1!$F:$F)&amp;"所在の"&amp;$D4376,IF(OR($B4376=1,$B4376=2),$D4376&amp;$C4376,IF($B4376=3,$D4376&amp;"学校",IF($B4376=6,_xlfn.TEXTBEFORE($D4376,"高専")&amp;$C4376,IF($B4376=8,$C4376&amp;"（"&amp;$D4376&amp;"）",IF($B4376=9,$D4376,""))))))</f>
        <v>一条高等学校</v>
      </c>
    </row>
    <row r="4377" spans="1:8">
      <c r="A4377" s="4">
        <v>3</v>
      </c>
      <c r="B4377" s="7">
        <v>1</v>
      </c>
      <c r="C4377" s="7" t="str">
        <f t="shared" si="136"/>
        <v>高等学校</v>
      </c>
      <c r="D4377" s="7" t="s">
        <v>3147</v>
      </c>
      <c r="E4377" s="8" t="s">
        <v>3148</v>
      </c>
      <c r="F4377" s="4" t="str">
        <f>IFERROR(IF(VALUE(LEFT($E4377,5))&gt;50000,"",_xlfn.XLOOKUP(IF(VALUE(LEFT($E4377,2))&gt;9,VALUE(LEFT($E4377,2)),"0"&amp;VALUE(LEFT($E4377,2))),Sheet1!$E:$E,Sheet1!$F:$F)),"")</f>
        <v>奈良県</v>
      </c>
      <c r="G4377" s="4" t="str">
        <f t="shared" si="137"/>
        <v>公立</v>
      </c>
      <c r="H4377" s="7" t="str">
        <f>IF($D4377="上記以外の高等学校等",_xlfn.XLOOKUP(IF(VALUE(LEFT($E4377,2))&gt;10,VALUE(LEFT($E4377,2)),"0"&amp;VALUE(LEFT($E4377,2))),Sheet1!$E:$E,Sheet1!$F:$F)&amp;"所在の"&amp;$D4377,IF(OR($B4377=1,$B4377=2),$D4377&amp;$C4377,IF($B4377=3,$D4377&amp;"学校",IF($B4377=6,_xlfn.TEXTBEFORE($D4377,"高専")&amp;$C4377,IF($B4377=8,$C4377&amp;"（"&amp;$D4377&amp;"）",IF($B4377=9,$D4377,""))))))</f>
        <v>高田商業高等学校</v>
      </c>
    </row>
    <row r="4378" spans="1:8">
      <c r="A4378" s="4">
        <v>2</v>
      </c>
      <c r="B4378" s="7">
        <v>1</v>
      </c>
      <c r="C4378" s="7" t="str">
        <f t="shared" si="136"/>
        <v>高等学校</v>
      </c>
      <c r="D4378" s="7" t="s">
        <v>3145</v>
      </c>
      <c r="E4378" s="8" t="s">
        <v>3146</v>
      </c>
      <c r="F4378" s="4" t="str">
        <f>IFERROR(IF(VALUE(LEFT($E4378,5))&gt;50000,"",_xlfn.XLOOKUP(IF(VALUE(LEFT($E4378,2))&gt;9,VALUE(LEFT($E4378,2)),"0"&amp;VALUE(LEFT($E4378,2))),Sheet1!$E:$E,Sheet1!$F:$F)),"")</f>
        <v>奈良県</v>
      </c>
      <c r="G4378" s="4" t="str">
        <f t="shared" si="137"/>
        <v>公立</v>
      </c>
      <c r="H4378" s="7" t="str">
        <f>IF($D4378="上記以外の高等学校等",_xlfn.XLOOKUP(IF(VALUE(LEFT($E4378,2))&gt;10,VALUE(LEFT($E4378,2)),"0"&amp;VALUE(LEFT($E4378,2))),Sheet1!$E:$E,Sheet1!$F:$F)&amp;"所在の"&amp;$D4378,IF(OR($B4378=1,$B4378=2),$D4378&amp;$C4378,IF($B4378=3,$D4378&amp;"学校",IF($B4378=6,_xlfn.TEXTBEFORE($D4378,"高専")&amp;$C4378,IF($B4378=8,$C4378&amp;"（"&amp;$D4378&amp;"）",IF($B4378=9,$D4378,""))))))</f>
        <v>香芝高等学校</v>
      </c>
    </row>
    <row r="4379" spans="1:8">
      <c r="A4379" s="4">
        <v>2</v>
      </c>
      <c r="B4379" s="7">
        <v>1</v>
      </c>
      <c r="C4379" s="7" t="str">
        <f t="shared" si="136"/>
        <v>高等学校</v>
      </c>
      <c r="D4379" s="7" t="s">
        <v>3143</v>
      </c>
      <c r="E4379" s="8" t="s">
        <v>3144</v>
      </c>
      <c r="F4379" s="4" t="str">
        <f>IFERROR(IF(VALUE(LEFT($E4379,5))&gt;50000,"",_xlfn.XLOOKUP(IF(VALUE(LEFT($E4379,2))&gt;9,VALUE(LEFT($E4379,2)),"0"&amp;VALUE(LEFT($E4379,2))),Sheet1!$E:$E,Sheet1!$F:$F)),"")</f>
        <v>奈良県</v>
      </c>
      <c r="G4379" s="4" t="str">
        <f t="shared" si="137"/>
        <v>公立</v>
      </c>
      <c r="H4379" s="7" t="str">
        <f>IF($D4379="上記以外の高等学校等",_xlfn.XLOOKUP(IF(VALUE(LEFT($E4379,2))&gt;10,VALUE(LEFT($E4379,2)),"0"&amp;VALUE(LEFT($E4379,2))),Sheet1!$E:$E,Sheet1!$F:$F)&amp;"所在の"&amp;$D4379,IF(OR($B4379=1,$B4379=2),$D4379&amp;$C4379,IF($B4379=3,$D4379&amp;"学校",IF($B4379=6,_xlfn.TEXTBEFORE($D4379,"高専")&amp;$C4379,IF($B4379=8,$C4379&amp;"（"&amp;$D4379&amp;"）",IF($B4379=9,$D4379,""))))))</f>
        <v>高取国際高等学校</v>
      </c>
    </row>
    <row r="4380" spans="1:8">
      <c r="A4380" s="4">
        <v>2</v>
      </c>
      <c r="B4380" s="7">
        <v>1</v>
      </c>
      <c r="C4380" s="7" t="str">
        <f t="shared" si="136"/>
        <v>高等学校</v>
      </c>
      <c r="D4380" s="7" t="s">
        <v>3141</v>
      </c>
      <c r="E4380" s="8" t="s">
        <v>3142</v>
      </c>
      <c r="F4380" s="4" t="str">
        <f>IFERROR(IF(VALUE(LEFT($E4380,5))&gt;50000,"",_xlfn.XLOOKUP(IF(VALUE(LEFT($E4380,2))&gt;9,VALUE(LEFT($E4380,2)),"0"&amp;VALUE(LEFT($E4380,2))),Sheet1!$E:$E,Sheet1!$F:$F)),"")</f>
        <v>奈良県</v>
      </c>
      <c r="G4380" s="4" t="str">
        <f t="shared" si="137"/>
        <v>公立</v>
      </c>
      <c r="H4380" s="7" t="str">
        <f>IF($D4380="上記以外の高等学校等",_xlfn.XLOOKUP(IF(VALUE(LEFT($E4380,2))&gt;10,VALUE(LEFT($E4380,2)),"0"&amp;VALUE(LEFT($E4380,2))),Sheet1!$E:$E,Sheet1!$F:$F)&amp;"所在の"&amp;$D4380,IF(OR($B4380=1,$B4380=2),$D4380&amp;$C4380,IF($B4380=3,$D4380&amp;"学校",IF($B4380=6,_xlfn.TEXTBEFORE($D4380,"高専")&amp;$C4380,IF($B4380=8,$C4380&amp;"（"&amp;$D4380&amp;"）",IF($B4380=9,$D4380,""))))))</f>
        <v>西和清陵高等学校</v>
      </c>
    </row>
    <row r="4381" spans="1:8">
      <c r="A4381" s="4">
        <v>2</v>
      </c>
      <c r="B4381" s="7">
        <v>1</v>
      </c>
      <c r="C4381" s="7" t="str">
        <f t="shared" si="136"/>
        <v>高等学校</v>
      </c>
      <c r="D4381" s="7" t="s">
        <v>3139</v>
      </c>
      <c r="E4381" s="8" t="s">
        <v>3140</v>
      </c>
      <c r="F4381" s="4" t="str">
        <f>IFERROR(IF(VALUE(LEFT($E4381,5))&gt;50000,"",_xlfn.XLOOKUP(IF(VALUE(LEFT($E4381,2))&gt;9,VALUE(LEFT($E4381,2)),"0"&amp;VALUE(LEFT($E4381,2))),Sheet1!$E:$E,Sheet1!$F:$F)),"")</f>
        <v>奈良県</v>
      </c>
      <c r="G4381" s="4" t="str">
        <f t="shared" si="137"/>
        <v>公立</v>
      </c>
      <c r="H4381" s="7" t="str">
        <f>IF($D4381="上記以外の高等学校等",_xlfn.XLOOKUP(IF(VALUE(LEFT($E4381,2))&gt;10,VALUE(LEFT($E4381,2)),"0"&amp;VALUE(LEFT($E4381,2))),Sheet1!$E:$E,Sheet1!$F:$F)&amp;"所在の"&amp;$D4381,IF(OR($B4381=1,$B4381=2),$D4381&amp;$C4381,IF($B4381=3,$D4381&amp;"学校",IF($B4381=6,_xlfn.TEXTBEFORE($D4381,"高専")&amp;$C4381,IF($B4381=8,$C4381&amp;"（"&amp;$D4381&amp;"）",IF($B4381=9,$D4381,""))))))</f>
        <v>奈良北高等学校</v>
      </c>
    </row>
    <row r="4382" spans="1:8">
      <c r="A4382" s="4">
        <v>2</v>
      </c>
      <c r="B4382" s="7">
        <v>1</v>
      </c>
      <c r="C4382" s="7" t="str">
        <f t="shared" si="136"/>
        <v>高等学校</v>
      </c>
      <c r="D4382" s="7" t="s">
        <v>3137</v>
      </c>
      <c r="E4382" s="8" t="s">
        <v>3138</v>
      </c>
      <c r="F4382" s="4" t="str">
        <f>IFERROR(IF(VALUE(LEFT($E4382,5))&gt;50000,"",_xlfn.XLOOKUP(IF(VALUE(LEFT($E4382,2))&gt;9,VALUE(LEFT($E4382,2)),"0"&amp;VALUE(LEFT($E4382,2))),Sheet1!$E:$E,Sheet1!$F:$F)),"")</f>
        <v>奈良県</v>
      </c>
      <c r="G4382" s="4" t="str">
        <f t="shared" si="137"/>
        <v>公立</v>
      </c>
      <c r="H4382" s="7" t="str">
        <f>IF($D4382="上記以外の高等学校等",_xlfn.XLOOKUP(IF(VALUE(LEFT($E4382,2))&gt;10,VALUE(LEFT($E4382,2)),"0"&amp;VALUE(LEFT($E4382,2))),Sheet1!$E:$E,Sheet1!$F:$F)&amp;"所在の"&amp;$D4382,IF(OR($B4382=1,$B4382=2),$D4382&amp;$C4382,IF($B4382=3,$D4382&amp;"学校",IF($B4382=6,_xlfn.TEXTBEFORE($D4382,"高専")&amp;$C4382,IF($B4382=8,$C4382&amp;"（"&amp;$D4382&amp;"）",IF($B4382=9,$D4382,""))))))</f>
        <v>法隆寺国際高等学校</v>
      </c>
    </row>
    <row r="4383" spans="1:8">
      <c r="A4383" s="4">
        <v>2</v>
      </c>
      <c r="B4383" s="7">
        <v>1</v>
      </c>
      <c r="C4383" s="7" t="str">
        <f t="shared" si="136"/>
        <v>高等学校</v>
      </c>
      <c r="D4383" s="7" t="s">
        <v>3135</v>
      </c>
      <c r="E4383" s="8" t="s">
        <v>3136</v>
      </c>
      <c r="F4383" s="4" t="str">
        <f>IFERROR(IF(VALUE(LEFT($E4383,5))&gt;50000,"",_xlfn.XLOOKUP(IF(VALUE(LEFT($E4383,2))&gt;9,VALUE(LEFT($E4383,2)),"0"&amp;VALUE(LEFT($E4383,2))),Sheet1!$E:$E,Sheet1!$F:$F)),"")</f>
        <v>奈良県</v>
      </c>
      <c r="G4383" s="4" t="str">
        <f t="shared" si="137"/>
        <v>公立</v>
      </c>
      <c r="H4383" s="7" t="str">
        <f>IF($D4383="上記以外の高等学校等",_xlfn.XLOOKUP(IF(VALUE(LEFT($E4383,2))&gt;10,VALUE(LEFT($E4383,2)),"0"&amp;VALUE(LEFT($E4383,2))),Sheet1!$E:$E,Sheet1!$F:$F)&amp;"所在の"&amp;$D4383,IF(OR($B4383=1,$B4383=2),$D4383&amp;$C4383,IF($B4383=3,$D4383&amp;"学校",IF($B4383=6,_xlfn.TEXTBEFORE($D4383,"高専")&amp;$C4383,IF($B4383=8,$C4383&amp;"（"&amp;$D4383&amp;"）",IF($B4383=9,$D4383,""))))))</f>
        <v>磯城野高等学校</v>
      </c>
    </row>
    <row r="4384" spans="1:8">
      <c r="A4384" s="4">
        <v>2</v>
      </c>
      <c r="B4384" s="7">
        <v>1</v>
      </c>
      <c r="C4384" s="7" t="str">
        <f t="shared" si="136"/>
        <v>高等学校</v>
      </c>
      <c r="D4384" s="7" t="s">
        <v>3133</v>
      </c>
      <c r="E4384" s="8" t="s">
        <v>3134</v>
      </c>
      <c r="F4384" s="4" t="str">
        <f>IFERROR(IF(VALUE(LEFT($E4384,5))&gt;50000,"",_xlfn.XLOOKUP(IF(VALUE(LEFT($E4384,2))&gt;9,VALUE(LEFT($E4384,2)),"0"&amp;VALUE(LEFT($E4384,2))),Sheet1!$E:$E,Sheet1!$F:$F)),"")</f>
        <v>奈良県</v>
      </c>
      <c r="G4384" s="4" t="str">
        <f t="shared" si="137"/>
        <v>公立</v>
      </c>
      <c r="H4384" s="7" t="str">
        <f>IF($D4384="上記以外の高等学校等",_xlfn.XLOOKUP(IF(VALUE(LEFT($E4384,2))&gt;10,VALUE(LEFT($E4384,2)),"0"&amp;VALUE(LEFT($E4384,2))),Sheet1!$E:$E,Sheet1!$F:$F)&amp;"所在の"&amp;$D4384,IF(OR($B4384=1,$B4384=2),$D4384&amp;$C4384,IF($B4384=3,$D4384&amp;"学校",IF($B4384=6,_xlfn.TEXTBEFORE($D4384,"高専")&amp;$C4384,IF($B4384=8,$C4384&amp;"（"&amp;$D4384&amp;"）",IF($B4384=9,$D4384,""))))))</f>
        <v>大和広陵高等学校</v>
      </c>
    </row>
    <row r="4385" spans="1:8">
      <c r="A4385" s="4">
        <v>2</v>
      </c>
      <c r="B4385" s="7">
        <v>1</v>
      </c>
      <c r="C4385" s="7" t="str">
        <f t="shared" si="136"/>
        <v>高等学校</v>
      </c>
      <c r="D4385" s="7" t="s">
        <v>3131</v>
      </c>
      <c r="E4385" s="8" t="s">
        <v>3132</v>
      </c>
      <c r="F4385" s="4" t="str">
        <f>IFERROR(IF(VALUE(LEFT($E4385,5))&gt;50000,"",_xlfn.XLOOKUP(IF(VALUE(LEFT($E4385,2))&gt;9,VALUE(LEFT($E4385,2)),"0"&amp;VALUE(LEFT($E4385,2))),Sheet1!$E:$E,Sheet1!$F:$F)),"")</f>
        <v>奈良県</v>
      </c>
      <c r="G4385" s="4" t="str">
        <f t="shared" si="137"/>
        <v>公立</v>
      </c>
      <c r="H4385" s="7" t="str">
        <f>IF($D4385="上記以外の高等学校等",_xlfn.XLOOKUP(IF(VALUE(LEFT($E4385,2))&gt;10,VALUE(LEFT($E4385,2)),"0"&amp;VALUE(LEFT($E4385,2))),Sheet1!$E:$E,Sheet1!$F:$F)&amp;"所在の"&amp;$D4385,IF(OR($B4385=1,$B4385=2),$D4385&amp;$C4385,IF($B4385=3,$D4385&amp;"学校",IF($B4385=6,_xlfn.TEXTBEFORE($D4385,"高専")&amp;$C4385,IF($B4385=8,$C4385&amp;"（"&amp;$D4385&amp;"）",IF($B4385=9,$D4385,""))))))</f>
        <v>御所実業高等学校</v>
      </c>
    </row>
    <row r="4386" spans="1:8">
      <c r="A4386" s="4">
        <v>2</v>
      </c>
      <c r="B4386" s="7">
        <v>1</v>
      </c>
      <c r="C4386" s="7" t="str">
        <f t="shared" si="136"/>
        <v>高等学校</v>
      </c>
      <c r="D4386" s="7" t="s">
        <v>3129</v>
      </c>
      <c r="E4386" s="8" t="s">
        <v>3130</v>
      </c>
      <c r="F4386" s="4" t="str">
        <f>IFERROR(IF(VALUE(LEFT($E4386,5))&gt;50000,"",_xlfn.XLOOKUP(IF(VALUE(LEFT($E4386,2))&gt;9,VALUE(LEFT($E4386,2)),"0"&amp;VALUE(LEFT($E4386,2))),Sheet1!$E:$E,Sheet1!$F:$F)),"")</f>
        <v>奈良県</v>
      </c>
      <c r="G4386" s="4" t="str">
        <f t="shared" si="137"/>
        <v>公立</v>
      </c>
      <c r="H4386" s="7" t="str">
        <f>IF($D4386="上記以外の高等学校等",_xlfn.XLOOKUP(IF(VALUE(LEFT($E4386,2))&gt;10,VALUE(LEFT($E4386,2)),"0"&amp;VALUE(LEFT($E4386,2))),Sheet1!$E:$E,Sheet1!$F:$F)&amp;"所在の"&amp;$D4386,IF(OR($B4386=1,$B4386=2),$D4386&amp;$C4386,IF($B4386=3,$D4386&amp;"学校",IF($B4386=6,_xlfn.TEXTBEFORE($D4386,"高専")&amp;$C4386,IF($B4386=8,$C4386&amp;"（"&amp;$D4386&amp;"）",IF($B4386=9,$D4386,""))))))</f>
        <v>大和中央高等学校</v>
      </c>
    </row>
    <row r="4387" spans="1:8">
      <c r="A4387" s="4">
        <v>2</v>
      </c>
      <c r="B4387" s="7">
        <v>1</v>
      </c>
      <c r="C4387" s="7" t="str">
        <f t="shared" si="136"/>
        <v>高等学校</v>
      </c>
      <c r="D4387" s="7" t="s">
        <v>3127</v>
      </c>
      <c r="E4387" s="8" t="s">
        <v>3128</v>
      </c>
      <c r="F4387" s="4" t="str">
        <f>IFERROR(IF(VALUE(LEFT($E4387,5))&gt;50000,"",_xlfn.XLOOKUP(IF(VALUE(LEFT($E4387,2))&gt;9,VALUE(LEFT($E4387,2)),"0"&amp;VALUE(LEFT($E4387,2))),Sheet1!$E:$E,Sheet1!$F:$F)),"")</f>
        <v>奈良県</v>
      </c>
      <c r="G4387" s="4" t="str">
        <f t="shared" si="137"/>
        <v>公立</v>
      </c>
      <c r="H4387" s="7" t="str">
        <f>IF($D4387="上記以外の高等学校等",_xlfn.XLOOKUP(IF(VALUE(LEFT($E4387,2))&gt;10,VALUE(LEFT($E4387,2)),"0"&amp;VALUE(LEFT($E4387,2))),Sheet1!$E:$E,Sheet1!$F:$F)&amp;"所在の"&amp;$D4387,IF(OR($B4387=1,$B4387=2),$D4387&amp;$C4387,IF($B4387=3,$D4387&amp;"学校",IF($B4387=6,_xlfn.TEXTBEFORE($D4387,"高専")&amp;$C4387,IF($B4387=8,$C4387&amp;"（"&amp;$D4387&amp;"）",IF($B4387=9,$D4387,""))))))</f>
        <v>国際高等学校</v>
      </c>
    </row>
    <row r="4388" spans="1:8">
      <c r="A4388" s="4">
        <v>2</v>
      </c>
      <c r="B4388" s="7">
        <v>1</v>
      </c>
      <c r="C4388" s="7" t="str">
        <f t="shared" si="136"/>
        <v>高等学校</v>
      </c>
      <c r="D4388" s="7" t="s">
        <v>3125</v>
      </c>
      <c r="E4388" s="8" t="s">
        <v>3126</v>
      </c>
      <c r="F4388" s="4" t="str">
        <f>IFERROR(IF(VALUE(LEFT($E4388,5))&gt;50000,"",_xlfn.XLOOKUP(IF(VALUE(LEFT($E4388,2))&gt;9,VALUE(LEFT($E4388,2)),"0"&amp;VALUE(LEFT($E4388,2))),Sheet1!$E:$E,Sheet1!$F:$F)),"")</f>
        <v>奈良県</v>
      </c>
      <c r="G4388" s="4" t="str">
        <f t="shared" si="137"/>
        <v>公立</v>
      </c>
      <c r="H4388" s="7" t="str">
        <f>IF($D4388="上記以外の高等学校等",_xlfn.XLOOKUP(IF(VALUE(LEFT($E4388,2))&gt;10,VALUE(LEFT($E4388,2)),"0"&amp;VALUE(LEFT($E4388,2))),Sheet1!$E:$E,Sheet1!$F:$F)&amp;"所在の"&amp;$D4388,IF(OR($B4388=1,$B4388=2),$D4388&amp;$C4388,IF($B4388=3,$D4388&amp;"学校",IF($B4388=6,_xlfn.TEXTBEFORE($D4388,"高専")&amp;$C4388,IF($B4388=8,$C4388&amp;"（"&amp;$D4388&amp;"）",IF($B4388=9,$D4388,""))))))</f>
        <v>奈良商工高等学校</v>
      </c>
    </row>
    <row r="4389" spans="1:8">
      <c r="A4389" s="4">
        <v>2</v>
      </c>
      <c r="B4389" s="7">
        <v>1</v>
      </c>
      <c r="C4389" s="7" t="str">
        <f t="shared" si="136"/>
        <v>高等学校</v>
      </c>
      <c r="D4389" s="7" t="s">
        <v>3123</v>
      </c>
      <c r="E4389" s="8" t="s">
        <v>3124</v>
      </c>
      <c r="F4389" s="4" t="str">
        <f>IFERROR(IF(VALUE(LEFT($E4389,5))&gt;50000,"",_xlfn.XLOOKUP(IF(VALUE(LEFT($E4389,2))&gt;9,VALUE(LEFT($E4389,2)),"0"&amp;VALUE(LEFT($E4389,2))),Sheet1!$E:$E,Sheet1!$F:$F)),"")</f>
        <v>奈良県</v>
      </c>
      <c r="G4389" s="4" t="str">
        <f t="shared" si="137"/>
        <v>公立</v>
      </c>
      <c r="H4389" s="7" t="str">
        <f>IF($D4389="上記以外の高等学校等",_xlfn.XLOOKUP(IF(VALUE(LEFT($E4389,2))&gt;10,VALUE(LEFT($E4389,2)),"0"&amp;VALUE(LEFT($E4389,2))),Sheet1!$E:$E,Sheet1!$F:$F)&amp;"所在の"&amp;$D4389,IF(OR($B4389=1,$B4389=2),$D4389&amp;$C4389,IF($B4389=3,$D4389&amp;"学校",IF($B4389=6,_xlfn.TEXTBEFORE($D4389,"高専")&amp;$C4389,IF($B4389=8,$C4389&amp;"（"&amp;$D4389&amp;"）",IF($B4389=9,$D4389,""))))))</f>
        <v>高円芸術高等学校</v>
      </c>
    </row>
    <row r="4390" spans="1:8">
      <c r="A4390" s="4">
        <v>2</v>
      </c>
      <c r="B4390" s="7">
        <v>1</v>
      </c>
      <c r="C4390" s="7" t="str">
        <f t="shared" si="136"/>
        <v>高等学校</v>
      </c>
      <c r="D4390" s="7" t="s">
        <v>3121</v>
      </c>
      <c r="E4390" s="8" t="s">
        <v>3122</v>
      </c>
      <c r="F4390" s="4" t="str">
        <f>IFERROR(IF(VALUE(LEFT($E4390,5))&gt;50000,"",_xlfn.XLOOKUP(IF(VALUE(LEFT($E4390,2))&gt;9,VALUE(LEFT($E4390,2)),"0"&amp;VALUE(LEFT($E4390,2))),Sheet1!$E:$E,Sheet1!$F:$F)),"")</f>
        <v>奈良県</v>
      </c>
      <c r="G4390" s="4" t="str">
        <f t="shared" si="137"/>
        <v>公立</v>
      </c>
      <c r="H4390" s="7" t="str">
        <f>IF($D4390="上記以外の高等学校等",_xlfn.XLOOKUP(IF(VALUE(LEFT($E4390,2))&gt;10,VALUE(LEFT($E4390,2)),"0"&amp;VALUE(LEFT($E4390,2))),Sheet1!$E:$E,Sheet1!$F:$F)&amp;"所在の"&amp;$D4390,IF(OR($B4390=1,$B4390=2),$D4390&amp;$C4390,IF($B4390=3,$D4390&amp;"学校",IF($B4390=6,_xlfn.TEXTBEFORE($D4390,"高専")&amp;$C4390,IF($B4390=8,$C4390&amp;"（"&amp;$D4390&amp;"）",IF($B4390=9,$D4390,""))))))</f>
        <v>商業高等学校</v>
      </c>
    </row>
    <row r="4391" spans="1:8">
      <c r="A4391" s="4">
        <v>2</v>
      </c>
      <c r="B4391" s="7">
        <v>1</v>
      </c>
      <c r="C4391" s="7" t="str">
        <f t="shared" si="136"/>
        <v>高等学校</v>
      </c>
      <c r="D4391" s="7" t="s">
        <v>3119</v>
      </c>
      <c r="E4391" s="8" t="s">
        <v>3120</v>
      </c>
      <c r="F4391" s="4" t="str">
        <f>IFERROR(IF(VALUE(LEFT($E4391,5))&gt;50000,"",_xlfn.XLOOKUP(IF(VALUE(LEFT($E4391,2))&gt;9,VALUE(LEFT($E4391,2)),"0"&amp;VALUE(LEFT($E4391,2))),Sheet1!$E:$E,Sheet1!$F:$F)),"")</f>
        <v>奈良県</v>
      </c>
      <c r="G4391" s="4" t="str">
        <f t="shared" si="137"/>
        <v>公立</v>
      </c>
      <c r="H4391" s="7" t="str">
        <f>IF($D4391="上記以外の高等学校等",_xlfn.XLOOKUP(IF(VALUE(LEFT($E4391,2))&gt;10,VALUE(LEFT($E4391,2)),"0"&amp;VALUE(LEFT($E4391,2))),Sheet1!$E:$E,Sheet1!$F:$F)&amp;"所在の"&amp;$D4391,IF(OR($B4391=1,$B4391=2),$D4391&amp;$C4391,IF($B4391=3,$D4391&amp;"学校",IF($B4391=6,_xlfn.TEXTBEFORE($D4391,"高専")&amp;$C4391,IF($B4391=8,$C4391&amp;"（"&amp;$D4391&amp;"）",IF($B4391=9,$D4391,""))))))</f>
        <v>奈良南高等学校</v>
      </c>
    </row>
    <row r="4392" spans="1:8">
      <c r="A4392" s="4">
        <v>3</v>
      </c>
      <c r="B4392" s="7">
        <v>1</v>
      </c>
      <c r="C4392" s="7" t="str">
        <f t="shared" si="136"/>
        <v>高等学校</v>
      </c>
      <c r="D4392" s="7" t="s">
        <v>3117</v>
      </c>
      <c r="E4392" s="8" t="s">
        <v>3118</v>
      </c>
      <c r="F4392" s="4" t="str">
        <f>IFERROR(IF(VALUE(LEFT($E4392,5))&gt;50000,"",_xlfn.XLOOKUP(IF(VALUE(LEFT($E4392,2))&gt;9,VALUE(LEFT($E4392,2)),"0"&amp;VALUE(LEFT($E4392,2))),Sheet1!$E:$E,Sheet1!$F:$F)),"")</f>
        <v>奈良県</v>
      </c>
      <c r="G4392" s="4" t="str">
        <f t="shared" si="137"/>
        <v>公立</v>
      </c>
      <c r="H4392" s="7" t="str">
        <f>IF($D4392="上記以外の高等学校等",_xlfn.XLOOKUP(IF(VALUE(LEFT($E4392,2))&gt;10,VALUE(LEFT($E4392,2)),"0"&amp;VALUE(LEFT($E4392,2))),Sheet1!$E:$E,Sheet1!$F:$F)&amp;"所在の"&amp;$D4392,IF(OR($B4392=1,$B4392=2),$D4392&amp;$C4392,IF($B4392=3,$D4392&amp;"学校",IF($B4392=6,_xlfn.TEXTBEFORE($D4392,"高専")&amp;$C4392,IF($B4392=8,$C4392&amp;"（"&amp;$D4392&amp;"）",IF($B4392=9,$D4392,""))))))</f>
        <v>西吉野農業高等学校</v>
      </c>
    </row>
    <row r="4393" spans="1:8">
      <c r="A4393" s="4">
        <v>2</v>
      </c>
      <c r="B4393" s="7">
        <v>1</v>
      </c>
      <c r="C4393" s="7" t="str">
        <f t="shared" si="136"/>
        <v>高等学校</v>
      </c>
      <c r="D4393" s="7" t="s">
        <v>3115</v>
      </c>
      <c r="E4393" s="8" t="s">
        <v>3116</v>
      </c>
      <c r="F4393" s="4" t="str">
        <f>IFERROR(IF(VALUE(LEFT($E4393,5))&gt;50000,"",_xlfn.XLOOKUP(IF(VALUE(LEFT($E4393,2))&gt;9,VALUE(LEFT($E4393,2)),"0"&amp;VALUE(LEFT($E4393,2))),Sheet1!$E:$E,Sheet1!$F:$F)),"")</f>
        <v>奈良県</v>
      </c>
      <c r="G4393" s="4" t="str">
        <f t="shared" si="137"/>
        <v>公立</v>
      </c>
      <c r="H4393" s="7" t="str">
        <f>IF($D4393="上記以外の高等学校等",_xlfn.XLOOKUP(IF(VALUE(LEFT($E4393,2))&gt;10,VALUE(LEFT($E4393,2)),"0"&amp;VALUE(LEFT($E4393,2))),Sheet1!$E:$E,Sheet1!$F:$F)&amp;"所在の"&amp;$D4393,IF(OR($B4393=1,$B4393=2),$D4393&amp;$C4393,IF($B4393=3,$D4393&amp;"学校",IF($B4393=6,_xlfn.TEXTBEFORE($D4393,"高専")&amp;$C4393,IF($B4393=8,$C4393&amp;"（"&amp;$D4393&amp;"）",IF($B4393=9,$D4393,""))))))</f>
        <v>宇陀高等学校</v>
      </c>
    </row>
    <row r="4394" spans="1:8">
      <c r="A4394" s="4">
        <v>2</v>
      </c>
      <c r="B4394" s="7">
        <v>1</v>
      </c>
      <c r="C4394" s="7" t="str">
        <f t="shared" si="136"/>
        <v>高等学校</v>
      </c>
      <c r="D4394" s="7" t="s">
        <v>3113</v>
      </c>
      <c r="E4394" s="8" t="s">
        <v>3114</v>
      </c>
      <c r="F4394" s="4" t="str">
        <f>IFERROR(IF(VALUE(LEFT($E4394,5))&gt;50000,"",_xlfn.XLOOKUP(IF(VALUE(LEFT($E4394,2))&gt;9,VALUE(LEFT($E4394,2)),"0"&amp;VALUE(LEFT($E4394,2))),Sheet1!$E:$E,Sheet1!$F:$F)),"")</f>
        <v>奈良県</v>
      </c>
      <c r="G4394" s="4" t="str">
        <f t="shared" si="137"/>
        <v>公立</v>
      </c>
      <c r="H4394" s="7" t="str">
        <f>IF($D4394="上記以外の高等学校等",_xlfn.XLOOKUP(IF(VALUE(LEFT($E4394,2))&gt;10,VALUE(LEFT($E4394,2)),"0"&amp;VALUE(LEFT($E4394,2))),Sheet1!$E:$E,Sheet1!$F:$F)&amp;"所在の"&amp;$D4394,IF(OR($B4394=1,$B4394=2),$D4394&amp;$C4394,IF($B4394=3,$D4394&amp;"学校",IF($B4394=6,_xlfn.TEXTBEFORE($D4394,"高専")&amp;$C4394,IF($B4394=8,$C4394&amp;"（"&amp;$D4394&amp;"）",IF($B4394=9,$D4394,""))))))</f>
        <v>奈良県立大学附属高等学校</v>
      </c>
    </row>
    <row r="4395" spans="1:8">
      <c r="A4395" s="4">
        <v>2</v>
      </c>
      <c r="B4395" s="7">
        <v>3</v>
      </c>
      <c r="C4395" s="7" t="str">
        <f t="shared" si="136"/>
        <v>特別支援学校</v>
      </c>
      <c r="D4395" s="7" t="s">
        <v>3111</v>
      </c>
      <c r="E4395" s="8" t="s">
        <v>3112</v>
      </c>
      <c r="F4395" s="4" t="str">
        <f>IFERROR(IF(VALUE(LEFT($E4395,5))&gt;50000,"",_xlfn.XLOOKUP(IF(VALUE(LEFT($E4395,2))&gt;9,VALUE(LEFT($E4395,2)),"0"&amp;VALUE(LEFT($E4395,2))),Sheet1!$E:$E,Sheet1!$F:$F)),"")</f>
        <v>奈良県</v>
      </c>
      <c r="G4395" s="4" t="str">
        <f t="shared" si="137"/>
        <v>公立</v>
      </c>
      <c r="H4395" s="7" t="str">
        <f>IF($D4395="上記以外の高等学校等",_xlfn.XLOOKUP(IF(VALUE(LEFT($E4395,2))&gt;10,VALUE(LEFT($E4395,2)),"0"&amp;VALUE(LEFT($E4395,2))),Sheet1!$E:$E,Sheet1!$F:$F)&amp;"所在の"&amp;$D4395,IF(OR($B4395=1,$B4395=2),$D4395&amp;$C4395,IF($B4395=3,$D4395&amp;"学校",IF($B4395=6,_xlfn.TEXTBEFORE($D4395,"高専")&amp;$C4395,IF($B4395=8,$C4395&amp;"（"&amp;$D4395&amp;"）",IF($B4395=9,$D4395,""))))))</f>
        <v>奈良東養護学校</v>
      </c>
    </row>
    <row r="4396" spans="1:8">
      <c r="A4396" s="4">
        <v>2</v>
      </c>
      <c r="B4396" s="7">
        <v>3</v>
      </c>
      <c r="C4396" s="7" t="str">
        <f t="shared" si="136"/>
        <v>特別支援学校</v>
      </c>
      <c r="D4396" s="7" t="s">
        <v>3109</v>
      </c>
      <c r="E4396" s="8" t="s">
        <v>3110</v>
      </c>
      <c r="F4396" s="4" t="str">
        <f>IFERROR(IF(VALUE(LEFT($E4396,5))&gt;50000,"",_xlfn.XLOOKUP(IF(VALUE(LEFT($E4396,2))&gt;9,VALUE(LEFT($E4396,2)),"0"&amp;VALUE(LEFT($E4396,2))),Sheet1!$E:$E,Sheet1!$F:$F)),"")</f>
        <v>奈良県</v>
      </c>
      <c r="G4396" s="4" t="str">
        <f t="shared" si="137"/>
        <v>公立</v>
      </c>
      <c r="H4396" s="7" t="str">
        <f>IF($D4396="上記以外の高等学校等",_xlfn.XLOOKUP(IF(VALUE(LEFT($E4396,2))&gt;10,VALUE(LEFT($E4396,2)),"0"&amp;VALUE(LEFT($E4396,2))),Sheet1!$E:$E,Sheet1!$F:$F)&amp;"所在の"&amp;$D4396,IF(OR($B4396=1,$B4396=2),$D4396&amp;$C4396,IF($B4396=3,$D4396&amp;"学校",IF($B4396=6,_xlfn.TEXTBEFORE($D4396,"高専")&amp;$C4396,IF($B4396=8,$C4396&amp;"（"&amp;$D4396&amp;"）",IF($B4396=9,$D4396,""))))))</f>
        <v>西和養護学校</v>
      </c>
    </row>
    <row r="4397" spans="1:8">
      <c r="A4397" s="4">
        <v>2</v>
      </c>
      <c r="B4397" s="7">
        <v>3</v>
      </c>
      <c r="C4397" s="7" t="str">
        <f t="shared" si="136"/>
        <v>特別支援学校</v>
      </c>
      <c r="D4397" s="7" t="s">
        <v>3107</v>
      </c>
      <c r="E4397" s="8" t="s">
        <v>3108</v>
      </c>
      <c r="F4397" s="4" t="str">
        <f>IFERROR(IF(VALUE(LEFT($E4397,5))&gt;50000,"",_xlfn.XLOOKUP(IF(VALUE(LEFT($E4397,2))&gt;9,VALUE(LEFT($E4397,2)),"0"&amp;VALUE(LEFT($E4397,2))),Sheet1!$E:$E,Sheet1!$F:$F)),"")</f>
        <v>奈良県</v>
      </c>
      <c r="G4397" s="4" t="str">
        <f t="shared" si="137"/>
        <v>公立</v>
      </c>
      <c r="H4397" s="7" t="str">
        <f>IF($D4397="上記以外の高等学校等",_xlfn.XLOOKUP(IF(VALUE(LEFT($E4397,2))&gt;10,VALUE(LEFT($E4397,2)),"0"&amp;VALUE(LEFT($E4397,2))),Sheet1!$E:$E,Sheet1!$F:$F)&amp;"所在の"&amp;$D4397,IF(OR($B4397=1,$B4397=2),$D4397&amp;$C4397,IF($B4397=3,$D4397&amp;"学校",IF($B4397=6,_xlfn.TEXTBEFORE($D4397,"高専")&amp;$C4397,IF($B4397=8,$C4397&amp;"（"&amp;$D4397&amp;"）",IF($B4397=9,$D4397,""))))))</f>
        <v>奈良西養護学校</v>
      </c>
    </row>
    <row r="4398" spans="1:8">
      <c r="A4398" s="4">
        <v>2</v>
      </c>
      <c r="B4398" s="7">
        <v>3</v>
      </c>
      <c r="C4398" s="7" t="str">
        <f t="shared" si="136"/>
        <v>特別支援学校</v>
      </c>
      <c r="D4398" s="7" t="s">
        <v>612</v>
      </c>
      <c r="E4398" s="8" t="s">
        <v>3106</v>
      </c>
      <c r="F4398" s="4" t="str">
        <f>IFERROR(IF(VALUE(LEFT($E4398,5))&gt;50000,"",_xlfn.XLOOKUP(IF(VALUE(LEFT($E4398,2))&gt;9,VALUE(LEFT($E4398,2)),"0"&amp;VALUE(LEFT($E4398,2))),Sheet1!$E:$E,Sheet1!$F:$F)),"")</f>
        <v>奈良県</v>
      </c>
      <c r="G4398" s="4" t="str">
        <f t="shared" si="137"/>
        <v>公立</v>
      </c>
      <c r="H4398" s="7" t="str">
        <f>IF($D4398="上記以外の高等学校等",_xlfn.XLOOKUP(IF(VALUE(LEFT($E4398,2))&gt;10,VALUE(LEFT($E4398,2)),"0"&amp;VALUE(LEFT($E4398,2))),Sheet1!$E:$E,Sheet1!$F:$F)&amp;"所在の"&amp;$D4398,IF(OR($B4398=1,$B4398=2),$D4398&amp;$C4398,IF($B4398=3,$D4398&amp;"学校",IF($B4398=6,_xlfn.TEXTBEFORE($D4398,"高専")&amp;$C4398,IF($B4398=8,$C4398&amp;"（"&amp;$D4398&amp;"）",IF($B4398=9,$D4398,""))))))</f>
        <v>盲学校</v>
      </c>
    </row>
    <row r="4399" spans="1:8">
      <c r="A4399" s="4">
        <v>2</v>
      </c>
      <c r="B4399" s="7">
        <v>3</v>
      </c>
      <c r="C4399" s="7" t="str">
        <f t="shared" si="136"/>
        <v>特別支援学校</v>
      </c>
      <c r="D4399" s="7" t="s">
        <v>610</v>
      </c>
      <c r="E4399" s="8" t="s">
        <v>3105</v>
      </c>
      <c r="F4399" s="4" t="str">
        <f>IFERROR(IF(VALUE(LEFT($E4399,5))&gt;50000,"",_xlfn.XLOOKUP(IF(VALUE(LEFT($E4399,2))&gt;9,VALUE(LEFT($E4399,2)),"0"&amp;VALUE(LEFT($E4399,2))),Sheet1!$E:$E,Sheet1!$F:$F)),"")</f>
        <v>奈良県</v>
      </c>
      <c r="G4399" s="4" t="str">
        <f t="shared" si="137"/>
        <v>公立</v>
      </c>
      <c r="H4399" s="7" t="str">
        <f>IF($D4399="上記以外の高等学校等",_xlfn.XLOOKUP(IF(VALUE(LEFT($E4399,2))&gt;10,VALUE(LEFT($E4399,2)),"0"&amp;VALUE(LEFT($E4399,2))),Sheet1!$E:$E,Sheet1!$F:$F)&amp;"所在の"&amp;$D4399,IF(OR($B4399=1,$B4399=2),$D4399&amp;$C4399,IF($B4399=3,$D4399&amp;"学校",IF($B4399=6,_xlfn.TEXTBEFORE($D4399,"高専")&amp;$C4399,IF($B4399=8,$C4399&amp;"（"&amp;$D4399&amp;"）",IF($B4399=9,$D4399,""))))))</f>
        <v>ろう学校</v>
      </c>
    </row>
    <row r="4400" spans="1:8">
      <c r="A4400" s="4">
        <v>2</v>
      </c>
      <c r="B4400" s="7">
        <v>3</v>
      </c>
      <c r="C4400" s="7" t="str">
        <f t="shared" si="136"/>
        <v>特別支援学校</v>
      </c>
      <c r="D4400" s="7" t="s">
        <v>3103</v>
      </c>
      <c r="E4400" s="8" t="s">
        <v>3104</v>
      </c>
      <c r="F4400" s="4" t="str">
        <f>IFERROR(IF(VALUE(LEFT($E4400,5))&gt;50000,"",_xlfn.XLOOKUP(IF(VALUE(LEFT($E4400,2))&gt;9,VALUE(LEFT($E4400,2)),"0"&amp;VALUE(LEFT($E4400,2))),Sheet1!$E:$E,Sheet1!$F:$F)),"")</f>
        <v>奈良県</v>
      </c>
      <c r="G4400" s="4" t="str">
        <f t="shared" si="137"/>
        <v>公立</v>
      </c>
      <c r="H4400" s="7" t="str">
        <f>IF($D4400="上記以外の高等学校等",_xlfn.XLOOKUP(IF(VALUE(LEFT($E4400,2))&gt;10,VALUE(LEFT($E4400,2)),"0"&amp;VALUE(LEFT($E4400,2))),Sheet1!$E:$E,Sheet1!$F:$F)&amp;"所在の"&amp;$D4400,IF(OR($B4400=1,$B4400=2),$D4400&amp;$C4400,IF($B4400=3,$D4400&amp;"学校",IF($B4400=6,_xlfn.TEXTBEFORE($D4400,"高専")&amp;$C4400,IF($B4400=8,$C4400&amp;"（"&amp;$D4400&amp;"）",IF($B4400=9,$D4400,""))))))</f>
        <v>明日香養護学校</v>
      </c>
    </row>
    <row r="4401" spans="1:8">
      <c r="A4401" s="4">
        <v>2</v>
      </c>
      <c r="B4401" s="7">
        <v>3</v>
      </c>
      <c r="C4401" s="7" t="str">
        <f t="shared" si="136"/>
        <v>特別支援学校</v>
      </c>
      <c r="D4401" s="7" t="s">
        <v>3101</v>
      </c>
      <c r="E4401" s="8" t="s">
        <v>3102</v>
      </c>
      <c r="F4401" s="4" t="str">
        <f>IFERROR(IF(VALUE(LEFT($E4401,5))&gt;50000,"",_xlfn.XLOOKUP(IF(VALUE(LEFT($E4401,2))&gt;9,VALUE(LEFT($E4401,2)),"0"&amp;VALUE(LEFT($E4401,2))),Sheet1!$E:$E,Sheet1!$F:$F)),"")</f>
        <v>奈良県</v>
      </c>
      <c r="G4401" s="4" t="str">
        <f t="shared" si="137"/>
        <v>公立</v>
      </c>
      <c r="H4401" s="7" t="str">
        <f>IF($D4401="上記以外の高等学校等",_xlfn.XLOOKUP(IF(VALUE(LEFT($E4401,2))&gt;10,VALUE(LEFT($E4401,2)),"0"&amp;VALUE(LEFT($E4401,2))),Sheet1!$E:$E,Sheet1!$F:$F)&amp;"所在の"&amp;$D4401,IF(OR($B4401=1,$B4401=2),$D4401&amp;$C4401,IF($B4401=3,$D4401&amp;"学校",IF($B4401=6,_xlfn.TEXTBEFORE($D4401,"高専")&amp;$C4401,IF($B4401=8,$C4401&amp;"（"&amp;$D4401&amp;"）",IF($B4401=9,$D4401,""))))))</f>
        <v>大淀養護学校</v>
      </c>
    </row>
    <row r="4402" spans="1:8">
      <c r="A4402" s="4">
        <v>2</v>
      </c>
      <c r="B4402" s="7">
        <v>3</v>
      </c>
      <c r="C4402" s="7" t="str">
        <f t="shared" si="136"/>
        <v>特別支援学校</v>
      </c>
      <c r="D4402" s="7" t="s">
        <v>3099</v>
      </c>
      <c r="E4402" s="8" t="s">
        <v>3100</v>
      </c>
      <c r="F4402" s="4" t="str">
        <f>IFERROR(IF(VALUE(LEFT($E4402,5))&gt;50000,"",_xlfn.XLOOKUP(IF(VALUE(LEFT($E4402,2))&gt;9,VALUE(LEFT($E4402,2)),"0"&amp;VALUE(LEFT($E4402,2))),Sheet1!$E:$E,Sheet1!$F:$F)),"")</f>
        <v>奈良県</v>
      </c>
      <c r="G4402" s="4" t="str">
        <f t="shared" si="137"/>
        <v>公立</v>
      </c>
      <c r="H4402" s="7" t="str">
        <f>IF($D4402="上記以外の高等学校等",_xlfn.XLOOKUP(IF(VALUE(LEFT($E4402,2))&gt;10,VALUE(LEFT($E4402,2)),"0"&amp;VALUE(LEFT($E4402,2))),Sheet1!$E:$E,Sheet1!$F:$F)&amp;"所在の"&amp;$D4402,IF(OR($B4402=1,$B4402=2),$D4402&amp;$C4402,IF($B4402=3,$D4402&amp;"学校",IF($B4402=6,_xlfn.TEXTBEFORE($D4402,"高専")&amp;$C4402,IF($B4402=8,$C4402&amp;"（"&amp;$D4402&amp;"）",IF($B4402=9,$D4402,""))))))</f>
        <v>高等養護学校</v>
      </c>
    </row>
    <row r="4403" spans="1:8">
      <c r="A4403" s="4">
        <v>2</v>
      </c>
      <c r="B4403" s="7">
        <v>3</v>
      </c>
      <c r="C4403" s="7" t="str">
        <f t="shared" si="136"/>
        <v>特別支援学校</v>
      </c>
      <c r="D4403" s="7" t="s">
        <v>3097</v>
      </c>
      <c r="E4403" s="8" t="s">
        <v>3098</v>
      </c>
      <c r="F4403" s="4" t="str">
        <f>IFERROR(IF(VALUE(LEFT($E4403,5))&gt;50000,"",_xlfn.XLOOKUP(IF(VALUE(LEFT($E4403,2))&gt;9,VALUE(LEFT($E4403,2)),"0"&amp;VALUE(LEFT($E4403,2))),Sheet1!$E:$E,Sheet1!$F:$F)),"")</f>
        <v>奈良県</v>
      </c>
      <c r="G4403" s="4" t="str">
        <f t="shared" si="137"/>
        <v>公立</v>
      </c>
      <c r="H4403" s="7" t="str">
        <f>IF($D4403="上記以外の高等学校等",_xlfn.XLOOKUP(IF(VALUE(LEFT($E4403,2))&gt;10,VALUE(LEFT($E4403,2)),"0"&amp;VALUE(LEFT($E4403,2))),Sheet1!$E:$E,Sheet1!$F:$F)&amp;"所在の"&amp;$D4403,IF(OR($B4403=1,$B4403=2),$D4403&amp;$C4403,IF($B4403=3,$D4403&amp;"学校",IF($B4403=6,_xlfn.TEXTBEFORE($D4403,"高専")&amp;$C4403,IF($B4403=8,$C4403&amp;"（"&amp;$D4403&amp;"）",IF($B4403=9,$D4403,""))))))</f>
        <v>奈良養護学校</v>
      </c>
    </row>
    <row r="4404" spans="1:8">
      <c r="A4404" s="4">
        <v>2</v>
      </c>
      <c r="B4404" s="7">
        <v>3</v>
      </c>
      <c r="C4404" s="7" t="str">
        <f t="shared" si="136"/>
        <v>特別支援学校</v>
      </c>
      <c r="D4404" s="7" t="s">
        <v>3095</v>
      </c>
      <c r="E4404" s="8" t="s">
        <v>3096</v>
      </c>
      <c r="F4404" s="4" t="str">
        <f>IFERROR(IF(VALUE(LEFT($E4404,5))&gt;50000,"",_xlfn.XLOOKUP(IF(VALUE(LEFT($E4404,2))&gt;9,VALUE(LEFT($E4404,2)),"0"&amp;VALUE(LEFT($E4404,2))),Sheet1!$E:$E,Sheet1!$F:$F)),"")</f>
        <v>奈良県</v>
      </c>
      <c r="G4404" s="4" t="str">
        <f t="shared" si="137"/>
        <v>公立</v>
      </c>
      <c r="H4404" s="7" t="str">
        <f>IF($D4404="上記以外の高等学校等",_xlfn.XLOOKUP(IF(VALUE(LEFT($E4404,2))&gt;10,VALUE(LEFT($E4404,2)),"0"&amp;VALUE(LEFT($E4404,2))),Sheet1!$E:$E,Sheet1!$F:$F)&amp;"所在の"&amp;$D4404,IF(OR($B4404=1,$B4404=2),$D4404&amp;$C4404,IF($B4404=3,$D4404&amp;"学校",IF($B4404=6,_xlfn.TEXTBEFORE($D4404,"高専")&amp;$C4404,IF($B4404=8,$C4404&amp;"（"&amp;$D4404&amp;"）",IF($B4404=9,$D4404,""))))))</f>
        <v>二階堂養護学校</v>
      </c>
    </row>
    <row r="4405" spans="1:8">
      <c r="A4405" s="4">
        <v>7</v>
      </c>
      <c r="B4405" s="7">
        <v>1</v>
      </c>
      <c r="C4405" s="7" t="str">
        <f t="shared" si="136"/>
        <v>高等学校</v>
      </c>
      <c r="D4405" s="7" t="s">
        <v>3093</v>
      </c>
      <c r="E4405" s="8" t="s">
        <v>3094</v>
      </c>
      <c r="F4405" s="4" t="str">
        <f>IFERROR(IF(VALUE(LEFT($E4405,5))&gt;50000,"",_xlfn.XLOOKUP(IF(VALUE(LEFT($E4405,2))&gt;9,VALUE(LEFT($E4405,2)),"0"&amp;VALUE(LEFT($E4405,2))),Sheet1!$E:$E,Sheet1!$F:$F)),"")</f>
        <v>奈良県</v>
      </c>
      <c r="G4405" s="4" t="str">
        <f t="shared" si="137"/>
        <v>私立</v>
      </c>
      <c r="H4405" s="7" t="str">
        <f>IF($D4405="上記以外の高等学校等",_xlfn.XLOOKUP(IF(VALUE(LEFT($E4405,2))&gt;10,VALUE(LEFT($E4405,2)),"0"&amp;VALUE(LEFT($E4405,2))),Sheet1!$E:$E,Sheet1!$F:$F)&amp;"所在の"&amp;$D4405,IF(OR($B4405=1,$B4405=2),$D4405&amp;$C4405,IF($B4405=3,$D4405&amp;"学校",IF($B4405=6,_xlfn.TEXTBEFORE($D4405,"高専")&amp;$C4405,IF($B4405=8,$C4405&amp;"（"&amp;$D4405&amp;"）",IF($B4405=9,$D4405,""))))))</f>
        <v>奈良育英高等学校</v>
      </c>
    </row>
    <row r="4406" spans="1:8">
      <c r="A4406" s="4">
        <v>7</v>
      </c>
      <c r="B4406" s="7">
        <v>1</v>
      </c>
      <c r="C4406" s="7" t="str">
        <f t="shared" si="136"/>
        <v>高等学校</v>
      </c>
      <c r="D4406" s="7" t="s">
        <v>3091</v>
      </c>
      <c r="E4406" s="8" t="s">
        <v>3092</v>
      </c>
      <c r="F4406" s="4" t="str">
        <f>IFERROR(IF(VALUE(LEFT($E4406,5))&gt;50000,"",_xlfn.XLOOKUP(IF(VALUE(LEFT($E4406,2))&gt;9,VALUE(LEFT($E4406,2)),"0"&amp;VALUE(LEFT($E4406,2))),Sheet1!$E:$E,Sheet1!$F:$F)),"")</f>
        <v>奈良県</v>
      </c>
      <c r="G4406" s="4" t="str">
        <f t="shared" si="137"/>
        <v>私立</v>
      </c>
      <c r="H4406" s="7" t="str">
        <f>IF($D4406="上記以外の高等学校等",_xlfn.XLOOKUP(IF(VALUE(LEFT($E4406,2))&gt;10,VALUE(LEFT($E4406,2)),"0"&amp;VALUE(LEFT($E4406,2))),Sheet1!$E:$E,Sheet1!$F:$F)&amp;"所在の"&amp;$D4406,IF(OR($B4406=1,$B4406=2),$D4406&amp;$C4406,IF($B4406=3,$D4406&amp;"学校",IF($B4406=6,_xlfn.TEXTBEFORE($D4406,"高専")&amp;$C4406,IF($B4406=8,$C4406&amp;"（"&amp;$D4406&amp;"）",IF($B4406=9,$D4406,""))))))</f>
        <v>帝塚山高等学校</v>
      </c>
    </row>
    <row r="4407" spans="1:8">
      <c r="A4407" s="4">
        <v>7</v>
      </c>
      <c r="B4407" s="7">
        <v>1</v>
      </c>
      <c r="C4407" s="7" t="str">
        <f t="shared" si="136"/>
        <v>高等学校</v>
      </c>
      <c r="D4407" s="7" t="s">
        <v>3089</v>
      </c>
      <c r="E4407" s="8" t="s">
        <v>3090</v>
      </c>
      <c r="F4407" s="4" t="str">
        <f>IFERROR(IF(VALUE(LEFT($E4407,5))&gt;50000,"",_xlfn.XLOOKUP(IF(VALUE(LEFT($E4407,2))&gt;9,VALUE(LEFT($E4407,2)),"0"&amp;VALUE(LEFT($E4407,2))),Sheet1!$E:$E,Sheet1!$F:$F)),"")</f>
        <v>奈良県</v>
      </c>
      <c r="G4407" s="4" t="str">
        <f t="shared" si="137"/>
        <v>私立</v>
      </c>
      <c r="H4407" s="7" t="str">
        <f>IF($D4407="上記以外の高等学校等",_xlfn.XLOOKUP(IF(VALUE(LEFT($E4407,2))&gt;10,VALUE(LEFT($E4407,2)),"0"&amp;VALUE(LEFT($E4407,2))),Sheet1!$E:$E,Sheet1!$F:$F)&amp;"所在の"&amp;$D4407,IF(OR($B4407=1,$B4407=2),$D4407&amp;$C4407,IF($B4407=3,$D4407&amp;"学校",IF($B4407=6,_xlfn.TEXTBEFORE($D4407,"高専")&amp;$C4407,IF($B4407=8,$C4407&amp;"（"&amp;$D4407&amp;"）",IF($B4407=9,$D4407,""))))))</f>
        <v>天理高等学校</v>
      </c>
    </row>
    <row r="4408" spans="1:8">
      <c r="A4408" s="4">
        <v>7</v>
      </c>
      <c r="B4408" s="7">
        <v>1</v>
      </c>
      <c r="C4408" s="7" t="str">
        <f t="shared" si="136"/>
        <v>高等学校</v>
      </c>
      <c r="D4408" s="7" t="s">
        <v>3087</v>
      </c>
      <c r="E4408" s="8" t="s">
        <v>3088</v>
      </c>
      <c r="F4408" s="4" t="str">
        <f>IFERROR(IF(VALUE(LEFT($E4408,5))&gt;50000,"",_xlfn.XLOOKUP(IF(VALUE(LEFT($E4408,2))&gt;9,VALUE(LEFT($E4408,2)),"0"&amp;VALUE(LEFT($E4408,2))),Sheet1!$E:$E,Sheet1!$F:$F)),"")</f>
        <v>奈良県</v>
      </c>
      <c r="G4408" s="4" t="str">
        <f t="shared" si="137"/>
        <v>私立</v>
      </c>
      <c r="H4408" s="7" t="str">
        <f>IF($D4408="上記以外の高等学校等",_xlfn.XLOOKUP(IF(VALUE(LEFT($E4408,2))&gt;10,VALUE(LEFT($E4408,2)),"0"&amp;VALUE(LEFT($E4408,2))),Sheet1!$E:$E,Sheet1!$F:$F)&amp;"所在の"&amp;$D4408,IF(OR($B4408=1,$B4408=2),$D4408&amp;$C4408,IF($B4408=3,$D4408&amp;"学校",IF($B4408=6,_xlfn.TEXTBEFORE($D4408,"高専")&amp;$C4408,IF($B4408=8,$C4408&amp;"（"&amp;$D4408&amp;"）",IF($B4408=9,$D4408,""))))))</f>
        <v>奈良女子高等学校</v>
      </c>
    </row>
    <row r="4409" spans="1:8">
      <c r="A4409" s="4">
        <v>7</v>
      </c>
      <c r="B4409" s="7">
        <v>1</v>
      </c>
      <c r="C4409" s="7" t="str">
        <f t="shared" si="136"/>
        <v>高等学校</v>
      </c>
      <c r="D4409" s="7" t="s">
        <v>3085</v>
      </c>
      <c r="E4409" s="8" t="s">
        <v>3086</v>
      </c>
      <c r="F4409" s="4" t="str">
        <f>IFERROR(IF(VALUE(LEFT($E4409,5))&gt;50000,"",_xlfn.XLOOKUP(IF(VALUE(LEFT($E4409,2))&gt;9,VALUE(LEFT($E4409,2)),"0"&amp;VALUE(LEFT($E4409,2))),Sheet1!$E:$E,Sheet1!$F:$F)),"")</f>
        <v>奈良県</v>
      </c>
      <c r="G4409" s="4" t="str">
        <f t="shared" si="137"/>
        <v>私立</v>
      </c>
      <c r="H4409" s="7" t="str">
        <f>IF($D4409="上記以外の高等学校等",_xlfn.XLOOKUP(IF(VALUE(LEFT($E4409,2))&gt;10,VALUE(LEFT($E4409,2)),"0"&amp;VALUE(LEFT($E4409,2))),Sheet1!$E:$E,Sheet1!$F:$F)&amp;"所在の"&amp;$D4409,IF(OR($B4409=1,$B4409=2),$D4409&amp;$C4409,IF($B4409=3,$D4409&amp;"学校",IF($B4409=6,_xlfn.TEXTBEFORE($D4409,"高専")&amp;$C4409,IF($B4409=8,$C4409&amp;"（"&amp;$D4409&amp;"）",IF($B4409=9,$D4409,""))))))</f>
        <v>奈良大学附属高等学校</v>
      </c>
    </row>
    <row r="4410" spans="1:8">
      <c r="A4410" s="4">
        <v>7</v>
      </c>
      <c r="B4410" s="7">
        <v>1</v>
      </c>
      <c r="C4410" s="7" t="str">
        <f t="shared" si="136"/>
        <v>高等学校</v>
      </c>
      <c r="D4410" s="7" t="s">
        <v>3083</v>
      </c>
      <c r="E4410" s="8" t="s">
        <v>3084</v>
      </c>
      <c r="F4410" s="4" t="str">
        <f>IFERROR(IF(VALUE(LEFT($E4410,5))&gt;50000,"",_xlfn.XLOOKUP(IF(VALUE(LEFT($E4410,2))&gt;9,VALUE(LEFT($E4410,2)),"0"&amp;VALUE(LEFT($E4410,2))),Sheet1!$E:$E,Sheet1!$F:$F)),"")</f>
        <v>奈良県</v>
      </c>
      <c r="G4410" s="4" t="str">
        <f t="shared" si="137"/>
        <v>私立</v>
      </c>
      <c r="H4410" s="7" t="str">
        <f>IF($D4410="上記以外の高等学校等",_xlfn.XLOOKUP(IF(VALUE(LEFT($E4410,2))&gt;10,VALUE(LEFT($E4410,2)),"0"&amp;VALUE(LEFT($E4410,2))),Sheet1!$E:$E,Sheet1!$F:$F)&amp;"所在の"&amp;$D4410,IF(OR($B4410=1,$B4410=2),$D4410&amp;$C4410,IF($B4410=3,$D4410&amp;"学校",IF($B4410=6,_xlfn.TEXTBEFORE($D4410,"高専")&amp;$C4410,IF($B4410=8,$C4410&amp;"（"&amp;$D4410&amp;"）",IF($B4410=9,$D4410,""))))))</f>
        <v>東大寺学園高等学校</v>
      </c>
    </row>
    <row r="4411" spans="1:8">
      <c r="A4411" s="4">
        <v>7</v>
      </c>
      <c r="B4411" s="7">
        <v>1</v>
      </c>
      <c r="C4411" s="7" t="str">
        <f t="shared" si="136"/>
        <v>高等学校</v>
      </c>
      <c r="D4411" s="7" t="s">
        <v>3081</v>
      </c>
      <c r="E4411" s="8" t="s">
        <v>3082</v>
      </c>
      <c r="F4411" s="4" t="str">
        <f>IFERROR(IF(VALUE(LEFT($E4411,5))&gt;50000,"",_xlfn.XLOOKUP(IF(VALUE(LEFT($E4411,2))&gt;9,VALUE(LEFT($E4411,2)),"0"&amp;VALUE(LEFT($E4411,2))),Sheet1!$E:$E,Sheet1!$F:$F)),"")</f>
        <v>奈良県</v>
      </c>
      <c r="G4411" s="4" t="str">
        <f t="shared" si="137"/>
        <v>私立</v>
      </c>
      <c r="H4411" s="7" t="str">
        <f>IF($D4411="上記以外の高等学校等",_xlfn.XLOOKUP(IF(VALUE(LEFT($E4411,2))&gt;10,VALUE(LEFT($E4411,2)),"0"&amp;VALUE(LEFT($E4411,2))),Sheet1!$E:$E,Sheet1!$F:$F)&amp;"所在の"&amp;$D4411,IF(OR($B4411=1,$B4411=2),$D4411&amp;$C4411,IF($B4411=3,$D4411&amp;"学校",IF($B4411=6,_xlfn.TEXTBEFORE($D4411,"高専")&amp;$C4411,IF($B4411=8,$C4411&amp;"（"&amp;$D4411&amp;"）",IF($B4411=9,$D4411,""))))))</f>
        <v>関西中央高等学校</v>
      </c>
    </row>
    <row r="4412" spans="1:8">
      <c r="A4412" s="4">
        <v>7</v>
      </c>
      <c r="B4412" s="7">
        <v>1</v>
      </c>
      <c r="C4412" s="7" t="str">
        <f t="shared" si="136"/>
        <v>高等学校</v>
      </c>
      <c r="D4412" s="7" t="s">
        <v>3079</v>
      </c>
      <c r="E4412" s="8" t="s">
        <v>3080</v>
      </c>
      <c r="F4412" s="4" t="str">
        <f>IFERROR(IF(VALUE(LEFT($E4412,5))&gt;50000,"",_xlfn.XLOOKUP(IF(VALUE(LEFT($E4412,2))&gt;9,VALUE(LEFT($E4412,2)),"0"&amp;VALUE(LEFT($E4412,2))),Sheet1!$E:$E,Sheet1!$F:$F)),"")</f>
        <v>奈良県</v>
      </c>
      <c r="G4412" s="4" t="str">
        <f t="shared" si="137"/>
        <v>私立</v>
      </c>
      <c r="H4412" s="7" t="str">
        <f>IF($D4412="上記以外の高等学校等",_xlfn.XLOOKUP(IF(VALUE(LEFT($E4412,2))&gt;10,VALUE(LEFT($E4412,2)),"0"&amp;VALUE(LEFT($E4412,2))),Sheet1!$E:$E,Sheet1!$F:$F)&amp;"所在の"&amp;$D4412,IF(OR($B4412=1,$B4412=2),$D4412&amp;$C4412,IF($B4412=3,$D4412&amp;"学校",IF($B4412=6,_xlfn.TEXTBEFORE($D4412,"高専")&amp;$C4412,IF($B4412=8,$C4412&amp;"（"&amp;$D4412&amp;"）",IF($B4412=9,$D4412,""))))))</f>
        <v>橿原学院高等学校</v>
      </c>
    </row>
    <row r="4413" spans="1:8">
      <c r="A4413" s="4">
        <v>7</v>
      </c>
      <c r="B4413" s="7">
        <v>1</v>
      </c>
      <c r="C4413" s="7" t="str">
        <f t="shared" si="136"/>
        <v>高等学校</v>
      </c>
      <c r="D4413" s="7" t="s">
        <v>3077</v>
      </c>
      <c r="E4413" s="8" t="s">
        <v>3078</v>
      </c>
      <c r="F4413" s="4" t="str">
        <f>IFERROR(IF(VALUE(LEFT($E4413,5))&gt;50000,"",_xlfn.XLOOKUP(IF(VALUE(LEFT($E4413,2))&gt;9,VALUE(LEFT($E4413,2)),"0"&amp;VALUE(LEFT($E4413,2))),Sheet1!$E:$E,Sheet1!$F:$F)),"")</f>
        <v>奈良県</v>
      </c>
      <c r="G4413" s="4" t="str">
        <f t="shared" si="137"/>
        <v>私立</v>
      </c>
      <c r="H4413" s="7" t="str">
        <f>IF($D4413="上記以外の高等学校等",_xlfn.XLOOKUP(IF(VALUE(LEFT($E4413,2))&gt;10,VALUE(LEFT($E4413,2)),"0"&amp;VALUE(LEFT($E4413,2))),Sheet1!$E:$E,Sheet1!$F:$F)&amp;"所在の"&amp;$D4413,IF(OR($B4413=1,$B4413=2),$D4413&amp;$C4413,IF($B4413=3,$D4413&amp;"学校",IF($B4413=6,_xlfn.TEXTBEFORE($D4413,"高専")&amp;$C4413,IF($B4413=8,$C4413&amp;"（"&amp;$D4413&amp;"）",IF($B4413=9,$D4413,""))))))</f>
        <v>智辯学園高等学校</v>
      </c>
    </row>
    <row r="4414" spans="1:8">
      <c r="A4414" s="4">
        <v>7</v>
      </c>
      <c r="B4414" s="7">
        <v>1</v>
      </c>
      <c r="C4414" s="7" t="str">
        <f t="shared" si="136"/>
        <v>高等学校</v>
      </c>
      <c r="D4414" s="7" t="s">
        <v>3075</v>
      </c>
      <c r="E4414" s="8" t="s">
        <v>3076</v>
      </c>
      <c r="F4414" s="4" t="str">
        <f>IFERROR(IF(VALUE(LEFT($E4414,5))&gt;50000,"",_xlfn.XLOOKUP(IF(VALUE(LEFT($E4414,2))&gt;9,VALUE(LEFT($E4414,2)),"0"&amp;VALUE(LEFT($E4414,2))),Sheet1!$E:$E,Sheet1!$F:$F)),"")</f>
        <v>奈良県</v>
      </c>
      <c r="G4414" s="4" t="str">
        <f t="shared" si="137"/>
        <v>私立</v>
      </c>
      <c r="H4414" s="7" t="str">
        <f>IF($D4414="上記以外の高等学校等",_xlfn.XLOOKUP(IF(VALUE(LEFT($E4414,2))&gt;10,VALUE(LEFT($E4414,2)),"0"&amp;VALUE(LEFT($E4414,2))),Sheet1!$E:$E,Sheet1!$F:$F)&amp;"所在の"&amp;$D4414,IF(OR($B4414=1,$B4414=2),$D4414&amp;$C4414,IF($B4414=3,$D4414&amp;"学校",IF($B4414=6,_xlfn.TEXTBEFORE($D4414,"高専")&amp;$C4414,IF($B4414=8,$C4414&amp;"（"&amp;$D4414&amp;"）",IF($B4414=9,$D4414,""))))))</f>
        <v>奈良文化高等学校</v>
      </c>
    </row>
    <row r="4415" spans="1:8">
      <c r="A4415" s="4">
        <v>7</v>
      </c>
      <c r="B4415" s="7">
        <v>1</v>
      </c>
      <c r="C4415" s="7" t="str">
        <f t="shared" si="136"/>
        <v>高等学校</v>
      </c>
      <c r="D4415" s="7" t="s">
        <v>3073</v>
      </c>
      <c r="E4415" s="8" t="s">
        <v>3074</v>
      </c>
      <c r="F4415" s="4" t="str">
        <f>IFERROR(IF(VALUE(LEFT($E4415,5))&gt;50000,"",_xlfn.XLOOKUP(IF(VALUE(LEFT($E4415,2))&gt;9,VALUE(LEFT($E4415,2)),"0"&amp;VALUE(LEFT($E4415,2))),Sheet1!$E:$E,Sheet1!$F:$F)),"")</f>
        <v>奈良県</v>
      </c>
      <c r="G4415" s="4" t="str">
        <f t="shared" si="137"/>
        <v>私立</v>
      </c>
      <c r="H4415" s="7" t="str">
        <f>IF($D4415="上記以外の高等学校等",_xlfn.XLOOKUP(IF(VALUE(LEFT($E4415,2))&gt;10,VALUE(LEFT($E4415,2)),"0"&amp;VALUE(LEFT($E4415,2))),Sheet1!$E:$E,Sheet1!$F:$F)&amp;"所在の"&amp;$D4415,IF(OR($B4415=1,$B4415=2),$D4415&amp;$C4415,IF($B4415=3,$D4415&amp;"学校",IF($B4415=6,_xlfn.TEXTBEFORE($D4415,"高専")&amp;$C4415,IF($B4415=8,$C4415&amp;"（"&amp;$D4415&amp;"）",IF($B4415=9,$D4415,""))))))</f>
        <v>奈良学園高等学校</v>
      </c>
    </row>
    <row r="4416" spans="1:8">
      <c r="A4416" s="4">
        <v>7</v>
      </c>
      <c r="B4416" s="7">
        <v>1</v>
      </c>
      <c r="C4416" s="7" t="str">
        <f t="shared" si="136"/>
        <v>高等学校</v>
      </c>
      <c r="D4416" s="7" t="s">
        <v>3071</v>
      </c>
      <c r="E4416" s="8" t="s">
        <v>3072</v>
      </c>
      <c r="F4416" s="4" t="str">
        <f>IFERROR(IF(VALUE(LEFT($E4416,5))&gt;50000,"",_xlfn.XLOOKUP(IF(VALUE(LEFT($E4416,2))&gt;9,VALUE(LEFT($E4416,2)),"0"&amp;VALUE(LEFT($E4416,2))),Sheet1!$E:$E,Sheet1!$F:$F)),"")</f>
        <v>奈良県</v>
      </c>
      <c r="G4416" s="4" t="str">
        <f t="shared" si="137"/>
        <v>私立</v>
      </c>
      <c r="H4416" s="7" t="str">
        <f>IF($D4416="上記以外の高等学校等",_xlfn.XLOOKUP(IF(VALUE(LEFT($E4416,2))&gt;10,VALUE(LEFT($E4416,2)),"0"&amp;VALUE(LEFT($E4416,2))),Sheet1!$E:$E,Sheet1!$F:$F)&amp;"所在の"&amp;$D4416,IF(OR($B4416=1,$B4416=2),$D4416&amp;$C4416,IF($B4416=3,$D4416&amp;"学校",IF($B4416=6,_xlfn.TEXTBEFORE($D4416,"高専")&amp;$C4416,IF($B4416=8,$C4416&amp;"（"&amp;$D4416&amp;"）",IF($B4416=9,$D4416,""))))))</f>
        <v>育英西高等学校</v>
      </c>
    </row>
    <row r="4417" spans="1:8">
      <c r="A4417" s="4">
        <v>7</v>
      </c>
      <c r="B4417" s="7">
        <v>1</v>
      </c>
      <c r="C4417" s="7" t="str">
        <f t="shared" si="136"/>
        <v>高等学校</v>
      </c>
      <c r="D4417" s="7" t="s">
        <v>3069</v>
      </c>
      <c r="E4417" s="8" t="s">
        <v>3070</v>
      </c>
      <c r="F4417" s="4" t="str">
        <f>IFERROR(IF(VALUE(LEFT($E4417,5))&gt;50000,"",_xlfn.XLOOKUP(IF(VALUE(LEFT($E4417,2))&gt;9,VALUE(LEFT($E4417,2)),"0"&amp;VALUE(LEFT($E4417,2))),Sheet1!$E:$E,Sheet1!$F:$F)),"")</f>
        <v>奈良県</v>
      </c>
      <c r="G4417" s="4" t="str">
        <f t="shared" si="137"/>
        <v>私立</v>
      </c>
      <c r="H4417" s="7" t="str">
        <f>IF($D4417="上記以外の高等学校等",_xlfn.XLOOKUP(IF(VALUE(LEFT($E4417,2))&gt;10,VALUE(LEFT($E4417,2)),"0"&amp;VALUE(LEFT($E4417,2))),Sheet1!$E:$E,Sheet1!$F:$F)&amp;"所在の"&amp;$D4417,IF(OR($B4417=1,$B4417=2),$D4417&amp;$C4417,IF($B4417=3,$D4417&amp;"学校",IF($B4417=6,_xlfn.TEXTBEFORE($D4417,"高専")&amp;$C4417,IF($B4417=8,$C4417&amp;"（"&amp;$D4417&amp;"）",IF($B4417=9,$D4417,""))))))</f>
        <v>西大和学園高等学校</v>
      </c>
    </row>
    <row r="4418" spans="1:8">
      <c r="A4418" s="4">
        <v>7</v>
      </c>
      <c r="B4418" s="7">
        <v>2</v>
      </c>
      <c r="C4418" s="7" t="str">
        <f t="shared" si="136"/>
        <v>中等教育学校</v>
      </c>
      <c r="D4418" s="7" t="s">
        <v>3067</v>
      </c>
      <c r="E4418" s="8" t="s">
        <v>3068</v>
      </c>
      <c r="F4418" s="4" t="str">
        <f>IFERROR(IF(VALUE(LEFT($E4418,5))&gt;50000,"",_xlfn.XLOOKUP(IF(VALUE(LEFT($E4418,2))&gt;9,VALUE(LEFT($E4418,2)),"0"&amp;VALUE(LEFT($E4418,2))),Sheet1!$E:$E,Sheet1!$F:$F)),"")</f>
        <v>奈良県</v>
      </c>
      <c r="G4418" s="4" t="str">
        <f t="shared" si="137"/>
        <v>私立</v>
      </c>
      <c r="H4418" s="7" t="str">
        <f>IF($D4418="上記以外の高等学校等",_xlfn.XLOOKUP(IF(VALUE(LEFT($E4418,2))&gt;10,VALUE(LEFT($E4418,2)),"0"&amp;VALUE(LEFT($E4418,2))),Sheet1!$E:$E,Sheet1!$F:$F)&amp;"所在の"&amp;$D4418,IF(OR($B4418=1,$B4418=2),$D4418&amp;$C4418,IF($B4418=3,$D4418&amp;"学校",IF($B4418=6,_xlfn.TEXTBEFORE($D4418,"高専")&amp;$C4418,IF($B4418=8,$C4418&amp;"（"&amp;$D4418&amp;"）",IF($B4418=9,$D4418,""))))))</f>
        <v>聖心学園中等教育学校</v>
      </c>
    </row>
    <row r="4419" spans="1:8">
      <c r="A4419" s="4">
        <v>7</v>
      </c>
      <c r="B4419" s="7">
        <v>1</v>
      </c>
      <c r="C4419" s="7" t="str">
        <f t="shared" ref="C4419:C4482" si="138">IF($B4419=1,"高等学校",IF($B4419=2,"中等教育学校",IF($B4419=3,"特別支援学校",IF($B4419=6,"高等専門学校",IF($B4419=8,"高等学校卒業程度認定試験等","")))))</f>
        <v>高等学校</v>
      </c>
      <c r="D4419" s="7" t="s">
        <v>3065</v>
      </c>
      <c r="E4419" s="8" t="s">
        <v>3066</v>
      </c>
      <c r="F4419" s="4" t="str">
        <f>IFERROR(IF(VALUE(LEFT($E4419,5))&gt;50000,"",_xlfn.XLOOKUP(IF(VALUE(LEFT($E4419,2))&gt;9,VALUE(LEFT($E4419,2)),"0"&amp;VALUE(LEFT($E4419,2))),Sheet1!$E:$E,Sheet1!$F:$F)),"")</f>
        <v>奈良県</v>
      </c>
      <c r="G4419" s="4" t="str">
        <f t="shared" ref="G4419:G4482" si="139">IF($A4419=1,"国立",IF($A4419=7,"私立",IF($A4419&lt;7,"公立","")))</f>
        <v>私立</v>
      </c>
      <c r="H4419" s="7" t="str">
        <f>IF($D4419="上記以外の高等学校等",_xlfn.XLOOKUP(IF(VALUE(LEFT($E4419,2))&gt;10,VALUE(LEFT($E4419,2)),"0"&amp;VALUE(LEFT($E4419,2))),Sheet1!$E:$E,Sheet1!$F:$F)&amp;"所在の"&amp;$D4419,IF(OR($B4419=1,$B4419=2),$D4419&amp;$C4419,IF($B4419=3,$D4419&amp;"学校",IF($B4419=6,_xlfn.TEXTBEFORE($D4419,"高専")&amp;$C4419,IF($B4419=8,$C4419&amp;"（"&amp;$D4419&amp;"）",IF($B4419=9,$D4419,""))))))</f>
        <v>智辯学園奈良カレッジ高等部高等学校</v>
      </c>
    </row>
    <row r="4420" spans="1:8">
      <c r="A4420" s="4">
        <v>7</v>
      </c>
      <c r="B4420" s="7">
        <v>1</v>
      </c>
      <c r="C4420" s="7" t="str">
        <f t="shared" si="138"/>
        <v>高等学校</v>
      </c>
      <c r="D4420" s="7" t="s">
        <v>3063</v>
      </c>
      <c r="E4420" s="8" t="s">
        <v>3064</v>
      </c>
      <c r="F4420" s="4" t="str">
        <f>IFERROR(IF(VALUE(LEFT($E4420,5))&gt;50000,"",_xlfn.XLOOKUP(IF(VALUE(LEFT($E4420,2))&gt;9,VALUE(LEFT($E4420,2)),"0"&amp;VALUE(LEFT($E4420,2))),Sheet1!$E:$E,Sheet1!$F:$F)),"")</f>
        <v>奈良県</v>
      </c>
      <c r="G4420" s="4" t="str">
        <f t="shared" si="139"/>
        <v>私立</v>
      </c>
      <c r="H4420" s="7" t="str">
        <f>IF($D4420="上記以外の高等学校等",_xlfn.XLOOKUP(IF(VALUE(LEFT($E4420,2))&gt;10,VALUE(LEFT($E4420,2)),"0"&amp;VALUE(LEFT($E4420,2))),Sheet1!$E:$E,Sheet1!$F:$F)&amp;"所在の"&amp;$D4420,IF(OR($B4420=1,$B4420=2),$D4420&amp;$C4420,IF($B4420=3,$D4420&amp;"学校",IF($B4420=6,_xlfn.TEXTBEFORE($D4420,"高専")&amp;$C4420,IF($B4420=8,$C4420&amp;"（"&amp;$D4420&amp;"）",IF($B4420=9,$D4420,""))))))</f>
        <v>奈良学園登美ヶ丘高等学校</v>
      </c>
    </row>
    <row r="4421" spans="1:8">
      <c r="A4421" s="4">
        <v>7</v>
      </c>
      <c r="B4421" s="7">
        <v>1</v>
      </c>
      <c r="C4421" s="7" t="str">
        <f t="shared" si="138"/>
        <v>高等学校</v>
      </c>
      <c r="D4421" s="7" t="s">
        <v>3061</v>
      </c>
      <c r="E4421" s="8" t="s">
        <v>3062</v>
      </c>
      <c r="F4421" s="4" t="str">
        <f>IFERROR(IF(VALUE(LEFT($E4421,5))&gt;50000,"",_xlfn.XLOOKUP(IF(VALUE(LEFT($E4421,2))&gt;9,VALUE(LEFT($E4421,2)),"0"&amp;VALUE(LEFT($E4421,2))),Sheet1!$E:$E,Sheet1!$F:$F)),"")</f>
        <v>奈良県</v>
      </c>
      <c r="G4421" s="4" t="str">
        <f t="shared" si="139"/>
        <v>私立</v>
      </c>
      <c r="H4421" s="7" t="str">
        <f>IF($D4421="上記以外の高等学校等",_xlfn.XLOOKUP(IF(VALUE(LEFT($E4421,2))&gt;10,VALUE(LEFT($E4421,2)),"0"&amp;VALUE(LEFT($E4421,2))),Sheet1!$E:$E,Sheet1!$F:$F)&amp;"所在の"&amp;$D4421,IF(OR($B4421=1,$B4421=2),$D4421&amp;$C4421,IF($B4421=3,$D4421&amp;"学校",IF($B4421=6,_xlfn.TEXTBEFORE($D4421,"高専")&amp;$C4421,IF($B4421=8,$C4421&amp;"（"&amp;$D4421&amp;"）",IF($B4421=9,$D4421,""))))))</f>
        <v>飛鳥未来高等学校</v>
      </c>
    </row>
    <row r="4422" spans="1:8">
      <c r="A4422" s="4">
        <v>7</v>
      </c>
      <c r="B4422" s="7">
        <v>1</v>
      </c>
      <c r="C4422" s="7" t="str">
        <f t="shared" si="138"/>
        <v>高等学校</v>
      </c>
      <c r="D4422" s="7" t="s">
        <v>3059</v>
      </c>
      <c r="E4422" s="8" t="s">
        <v>3060</v>
      </c>
      <c r="F4422" s="4" t="str">
        <f>IFERROR(IF(VALUE(LEFT($E4422,5))&gt;50000,"",_xlfn.XLOOKUP(IF(VALUE(LEFT($E4422,2))&gt;9,VALUE(LEFT($E4422,2)),"0"&amp;VALUE(LEFT($E4422,2))),Sheet1!$E:$E,Sheet1!$F:$F)),"")</f>
        <v>奈良県</v>
      </c>
      <c r="G4422" s="4" t="str">
        <f t="shared" si="139"/>
        <v>私立</v>
      </c>
      <c r="H4422" s="7" t="str">
        <f>IF($D4422="上記以外の高等学校等",_xlfn.XLOOKUP(IF(VALUE(LEFT($E4422,2))&gt;10,VALUE(LEFT($E4422,2)),"0"&amp;VALUE(LEFT($E4422,2))),Sheet1!$E:$E,Sheet1!$F:$F)&amp;"所在の"&amp;$D4422,IF(OR($B4422=1,$B4422=2),$D4422&amp;$C4422,IF($B4422=3,$D4422&amp;"学校",IF($B4422=6,_xlfn.TEXTBEFORE($D4422,"高専")&amp;$C4422,IF($B4422=8,$C4422&amp;"（"&amp;$D4422&amp;"）",IF($B4422=9,$D4422,""))))))</f>
        <v>日本教育学院高等学校</v>
      </c>
    </row>
    <row r="4423" spans="1:8">
      <c r="A4423" s="4">
        <v>7</v>
      </c>
      <c r="B4423" s="7">
        <v>1</v>
      </c>
      <c r="C4423" s="7" t="str">
        <f t="shared" si="138"/>
        <v>高等学校</v>
      </c>
      <c r="D4423" s="7" t="s">
        <v>3057</v>
      </c>
      <c r="E4423" s="8" t="s">
        <v>3058</v>
      </c>
      <c r="F4423" s="4" t="str">
        <f>IFERROR(IF(VALUE(LEFT($E4423,5))&gt;50000,"",_xlfn.XLOOKUP(IF(VALUE(LEFT($E4423,2))&gt;9,VALUE(LEFT($E4423,2)),"0"&amp;VALUE(LEFT($E4423,2))),Sheet1!$E:$E,Sheet1!$F:$F)),"")</f>
        <v>奈良県</v>
      </c>
      <c r="G4423" s="4" t="str">
        <f t="shared" si="139"/>
        <v>私立</v>
      </c>
      <c r="H4423" s="7" t="str">
        <f>IF($D4423="上記以外の高等学校等",_xlfn.XLOOKUP(IF(VALUE(LEFT($E4423,2))&gt;10,VALUE(LEFT($E4423,2)),"0"&amp;VALUE(LEFT($E4423,2))),Sheet1!$E:$E,Sheet1!$F:$F)&amp;"所在の"&amp;$D4423,IF(OR($B4423=1,$B4423=2),$D4423&amp;$C4423,IF($B4423=3,$D4423&amp;"学校",IF($B4423=6,_xlfn.TEXTBEFORE($D4423,"高専")&amp;$C4423,IF($B4423=8,$C4423&amp;"（"&amp;$D4423&amp;"）",IF($B4423=9,$D4423,""))))))</f>
        <v>関西文化芸術高等学校</v>
      </c>
    </row>
    <row r="4424" spans="1:8">
      <c r="A4424" s="4">
        <v>9</v>
      </c>
      <c r="B4424" s="7">
        <v>9</v>
      </c>
      <c r="C4424" s="7" t="str">
        <f t="shared" si="138"/>
        <v/>
      </c>
      <c r="D4424" s="7" t="s">
        <v>35</v>
      </c>
      <c r="E4424" s="8" t="s">
        <v>3056</v>
      </c>
      <c r="F4424" s="4" t="str">
        <f>IFERROR(IF(VALUE(LEFT($E4424,5))&gt;50000,"",_xlfn.XLOOKUP(IF(VALUE(LEFT($E4424,2))&gt;9,VALUE(LEFT($E4424,2)),"0"&amp;VALUE(LEFT($E4424,2))),Sheet1!$E:$E,Sheet1!$F:$F)),"")</f>
        <v>奈良県</v>
      </c>
      <c r="G4424" s="4" t="str">
        <f t="shared" si="139"/>
        <v/>
      </c>
      <c r="H4424" s="7" t="str">
        <f>IF($D4424="上記以外の高等学校等",_xlfn.XLOOKUP(IF(VALUE(LEFT($E4424,2))&gt;10,VALUE(LEFT($E4424,2)),"0"&amp;VALUE(LEFT($E4424,2))),Sheet1!$E:$E,Sheet1!$F:$F)&amp;"所在の"&amp;$D4424,IF(OR($B4424=1,$B4424=2),$D4424&amp;$C4424,IF($B4424=3,$D4424&amp;"学校",IF($B4424=6,_xlfn.TEXTBEFORE($D4424,"高専")&amp;$C4424,IF($B4424=8,$C4424&amp;"（"&amp;$D4424&amp;"）",IF($B4424=9,$D4424,""))))))</f>
        <v>奈良県所在の上記以外の高等学校等</v>
      </c>
    </row>
    <row r="4425" spans="1:8">
      <c r="A4425" s="4">
        <v>1</v>
      </c>
      <c r="B4425" s="7">
        <v>3</v>
      </c>
      <c r="C4425" s="7" t="str">
        <f t="shared" si="138"/>
        <v>特別支援学校</v>
      </c>
      <c r="D4425" s="7" t="s">
        <v>3054</v>
      </c>
      <c r="E4425" s="8" t="s">
        <v>3055</v>
      </c>
      <c r="F4425" s="4" t="str">
        <f>IFERROR(IF(VALUE(LEFT($E4425,5))&gt;50000,"",_xlfn.XLOOKUP(IF(VALUE(LEFT($E4425,2))&gt;9,VALUE(LEFT($E4425,2)),"0"&amp;VALUE(LEFT($E4425,2))),Sheet1!$E:$E,Sheet1!$F:$F)),"")</f>
        <v>和歌山県</v>
      </c>
      <c r="G4425" s="4" t="str">
        <f t="shared" si="139"/>
        <v>国立</v>
      </c>
      <c r="H4425" s="7" t="str">
        <f>IF($D4425="上記以外の高等学校等",_xlfn.XLOOKUP(IF(VALUE(LEFT($E4425,2))&gt;10,VALUE(LEFT($E4425,2)),"0"&amp;VALUE(LEFT($E4425,2))),Sheet1!$E:$E,Sheet1!$F:$F)&amp;"所在の"&amp;$D4425,IF(OR($B4425=1,$B4425=2),$D4425&amp;$C4425,IF($B4425=3,$D4425&amp;"学校",IF($B4425=6,_xlfn.TEXTBEFORE($D4425,"高専")&amp;$C4425,IF($B4425=8,$C4425&amp;"（"&amp;$D4425&amp;"）",IF($B4425=9,$D4425,""))))))</f>
        <v>和歌山大学教育学部附属特別支援学校</v>
      </c>
    </row>
    <row r="4426" spans="1:8">
      <c r="A4426" s="4">
        <v>1</v>
      </c>
      <c r="B4426" s="7">
        <v>6</v>
      </c>
      <c r="C4426" s="7" t="str">
        <f t="shared" si="138"/>
        <v>高等専門学校</v>
      </c>
      <c r="D4426" s="7" t="s">
        <v>3052</v>
      </c>
      <c r="E4426" s="8" t="s">
        <v>3053</v>
      </c>
      <c r="F4426" s="4" t="str">
        <f>IFERROR(IF(VALUE(LEFT($E4426,5))&gt;50000,"",_xlfn.XLOOKUP(IF(VALUE(LEFT($E4426,2))&gt;9,VALUE(LEFT($E4426,2)),"0"&amp;VALUE(LEFT($E4426,2))),Sheet1!$E:$E,Sheet1!$F:$F)),"")</f>
        <v>和歌山県</v>
      </c>
      <c r="G4426" s="4" t="str">
        <f t="shared" si="139"/>
        <v>国立</v>
      </c>
      <c r="H4426" s="7" t="str">
        <f>IF($D4426="上記以外の高等学校等",_xlfn.XLOOKUP(IF(VALUE(LEFT($E4426,2))&gt;10,VALUE(LEFT($E4426,2)),"0"&amp;VALUE(LEFT($E4426,2))),Sheet1!$E:$E,Sheet1!$F:$F)&amp;"所在の"&amp;$D4426,IF(OR($B4426=1,$B4426=2),$D4426&amp;$C4426,IF($B4426=3,$D4426&amp;"学校",IF($B4426=6,_xlfn.TEXTBEFORE($D4426,"高専")&amp;$C4426,IF($B4426=8,$C4426&amp;"（"&amp;$D4426&amp;"）",IF($B4426=9,$D4426,""))))))</f>
        <v>和歌山工業高等専門学校</v>
      </c>
    </row>
    <row r="4427" spans="1:8">
      <c r="A4427" s="4">
        <v>2</v>
      </c>
      <c r="B4427" s="7">
        <v>1</v>
      </c>
      <c r="C4427" s="7" t="str">
        <f t="shared" si="138"/>
        <v>高等学校</v>
      </c>
      <c r="D4427" s="7" t="s">
        <v>3050</v>
      </c>
      <c r="E4427" s="8" t="s">
        <v>3051</v>
      </c>
      <c r="F4427" s="4" t="str">
        <f>IFERROR(IF(VALUE(LEFT($E4427,5))&gt;50000,"",_xlfn.XLOOKUP(IF(VALUE(LEFT($E4427,2))&gt;9,VALUE(LEFT($E4427,2)),"0"&amp;VALUE(LEFT($E4427,2))),Sheet1!$E:$E,Sheet1!$F:$F)),"")</f>
        <v>和歌山県</v>
      </c>
      <c r="G4427" s="4" t="str">
        <f t="shared" si="139"/>
        <v>公立</v>
      </c>
      <c r="H4427" s="7" t="str">
        <f>IF($D4427="上記以外の高等学校等",_xlfn.XLOOKUP(IF(VALUE(LEFT($E4427,2))&gt;10,VALUE(LEFT($E4427,2)),"0"&amp;VALUE(LEFT($E4427,2))),Sheet1!$E:$E,Sheet1!$F:$F)&amp;"所在の"&amp;$D4427,IF(OR($B4427=1,$B4427=2),$D4427&amp;$C4427,IF($B4427=3,$D4427&amp;"学校",IF($B4427=6,_xlfn.TEXTBEFORE($D4427,"高専")&amp;$C4427,IF($B4427=8,$C4427&amp;"（"&amp;$D4427&amp;"）",IF($B4427=9,$D4427,""))))))</f>
        <v>橋本高等学校</v>
      </c>
    </row>
    <row r="4428" spans="1:8">
      <c r="A4428" s="4">
        <v>2</v>
      </c>
      <c r="B4428" s="7">
        <v>1</v>
      </c>
      <c r="C4428" s="7" t="str">
        <f t="shared" si="138"/>
        <v>高等学校</v>
      </c>
      <c r="D4428" s="7" t="s">
        <v>3048</v>
      </c>
      <c r="E4428" s="8" t="s">
        <v>3049</v>
      </c>
      <c r="F4428" s="4" t="str">
        <f>IFERROR(IF(VALUE(LEFT($E4428,5))&gt;50000,"",_xlfn.XLOOKUP(IF(VALUE(LEFT($E4428,2))&gt;9,VALUE(LEFT($E4428,2)),"0"&amp;VALUE(LEFT($E4428,2))),Sheet1!$E:$E,Sheet1!$F:$F)),"")</f>
        <v>和歌山県</v>
      </c>
      <c r="G4428" s="4" t="str">
        <f t="shared" si="139"/>
        <v>公立</v>
      </c>
      <c r="H4428" s="7" t="str">
        <f>IF($D4428="上記以外の高等学校等",_xlfn.XLOOKUP(IF(VALUE(LEFT($E4428,2))&gt;10,VALUE(LEFT($E4428,2)),"0"&amp;VALUE(LEFT($E4428,2))),Sheet1!$E:$E,Sheet1!$F:$F)&amp;"所在の"&amp;$D4428,IF(OR($B4428=1,$B4428=2),$D4428&amp;$C4428,IF($B4428=3,$D4428&amp;"学校",IF($B4428=6,_xlfn.TEXTBEFORE($D4428,"高専")&amp;$C4428,IF($B4428=8,$C4428&amp;"（"&amp;$D4428&amp;"）",IF($B4428=9,$D4428,""))))))</f>
        <v>紀北工業高等学校</v>
      </c>
    </row>
    <row r="4429" spans="1:8">
      <c r="A4429" s="4">
        <v>2</v>
      </c>
      <c r="B4429" s="7">
        <v>1</v>
      </c>
      <c r="C4429" s="7" t="str">
        <f t="shared" si="138"/>
        <v>高等学校</v>
      </c>
      <c r="D4429" s="7" t="s">
        <v>1925</v>
      </c>
      <c r="E4429" s="8" t="s">
        <v>3047</v>
      </c>
      <c r="F4429" s="4" t="str">
        <f>IFERROR(IF(VALUE(LEFT($E4429,5))&gt;50000,"",_xlfn.XLOOKUP(IF(VALUE(LEFT($E4429,2))&gt;9,VALUE(LEFT($E4429,2)),"0"&amp;VALUE(LEFT($E4429,2))),Sheet1!$E:$E,Sheet1!$F:$F)),"")</f>
        <v>和歌山県</v>
      </c>
      <c r="G4429" s="4" t="str">
        <f t="shared" si="139"/>
        <v>公立</v>
      </c>
      <c r="H4429" s="7" t="str">
        <f>IF($D4429="上記以外の高等学校等",_xlfn.XLOOKUP(IF(VALUE(LEFT($E4429,2))&gt;10,VALUE(LEFT($E4429,2)),"0"&amp;VALUE(LEFT($E4429,2))),Sheet1!$E:$E,Sheet1!$F:$F)&amp;"所在の"&amp;$D4429,IF(OR($B4429=1,$B4429=2),$D4429&amp;$C4429,IF($B4429=3,$D4429&amp;"学校",IF($B4429=6,_xlfn.TEXTBEFORE($D4429,"高専")&amp;$C4429,IF($B4429=8,$C4429&amp;"（"&amp;$D4429&amp;"）",IF($B4429=9,$D4429,""))))))</f>
        <v>笠田高等学校</v>
      </c>
    </row>
    <row r="4430" spans="1:8">
      <c r="A4430" s="4">
        <v>2</v>
      </c>
      <c r="B4430" s="7">
        <v>1</v>
      </c>
      <c r="C4430" s="7" t="str">
        <f t="shared" si="138"/>
        <v>高等学校</v>
      </c>
      <c r="D4430" s="7" t="s">
        <v>3045</v>
      </c>
      <c r="E4430" s="8" t="s">
        <v>3046</v>
      </c>
      <c r="F4430" s="4" t="str">
        <f>IFERROR(IF(VALUE(LEFT($E4430,5))&gt;50000,"",_xlfn.XLOOKUP(IF(VALUE(LEFT($E4430,2))&gt;9,VALUE(LEFT($E4430,2)),"0"&amp;VALUE(LEFT($E4430,2))),Sheet1!$E:$E,Sheet1!$F:$F)),"")</f>
        <v>和歌山県</v>
      </c>
      <c r="G4430" s="4" t="str">
        <f t="shared" si="139"/>
        <v>公立</v>
      </c>
      <c r="H4430" s="7" t="str">
        <f>IF($D4430="上記以外の高等学校等",_xlfn.XLOOKUP(IF(VALUE(LEFT($E4430,2))&gt;10,VALUE(LEFT($E4430,2)),"0"&amp;VALUE(LEFT($E4430,2))),Sheet1!$E:$E,Sheet1!$F:$F)&amp;"所在の"&amp;$D4430,IF(OR($B4430=1,$B4430=2),$D4430&amp;$C4430,IF($B4430=3,$D4430&amp;"学校",IF($B4430=6,_xlfn.TEXTBEFORE($D4430,"高専")&amp;$C4430,IF($B4430=8,$C4430&amp;"（"&amp;$D4430&amp;"）",IF($B4430=9,$D4430,""))))))</f>
        <v>粉河高等学校</v>
      </c>
    </row>
    <row r="4431" spans="1:8">
      <c r="A4431" s="4">
        <v>2</v>
      </c>
      <c r="B4431" s="7">
        <v>1</v>
      </c>
      <c r="C4431" s="7" t="str">
        <f t="shared" si="138"/>
        <v>高等学校</v>
      </c>
      <c r="D4431" s="7" t="s">
        <v>2038</v>
      </c>
      <c r="E4431" s="8" t="s">
        <v>3044</v>
      </c>
      <c r="F4431" s="4" t="str">
        <f>IFERROR(IF(VALUE(LEFT($E4431,5))&gt;50000,"",_xlfn.XLOOKUP(IF(VALUE(LEFT($E4431,2))&gt;9,VALUE(LEFT($E4431,2)),"0"&amp;VALUE(LEFT($E4431,2))),Sheet1!$E:$E,Sheet1!$F:$F)),"")</f>
        <v>和歌山県</v>
      </c>
      <c r="G4431" s="4" t="str">
        <f t="shared" si="139"/>
        <v>公立</v>
      </c>
      <c r="H4431" s="7" t="str">
        <f>IF($D4431="上記以外の高等学校等",_xlfn.XLOOKUP(IF(VALUE(LEFT($E4431,2))&gt;10,VALUE(LEFT($E4431,2)),"0"&amp;VALUE(LEFT($E4431,2))),Sheet1!$E:$E,Sheet1!$F:$F)&amp;"所在の"&amp;$D4431,IF(OR($B4431=1,$B4431=2),$D4431&amp;$C4431,IF($B4431=3,$D4431&amp;"学校",IF($B4431=6,_xlfn.TEXTBEFORE($D4431,"高専")&amp;$C4431,IF($B4431=8,$C4431&amp;"（"&amp;$D4431&amp;"）",IF($B4431=9,$D4431,""))))))</f>
        <v>那賀高等学校</v>
      </c>
    </row>
    <row r="4432" spans="1:8">
      <c r="A4432" s="4">
        <v>2</v>
      </c>
      <c r="B4432" s="7">
        <v>1</v>
      </c>
      <c r="C4432" s="7" t="str">
        <f t="shared" si="138"/>
        <v>高等学校</v>
      </c>
      <c r="D4432" s="7" t="s">
        <v>3042</v>
      </c>
      <c r="E4432" s="8" t="s">
        <v>3043</v>
      </c>
      <c r="F4432" s="4" t="str">
        <f>IFERROR(IF(VALUE(LEFT($E4432,5))&gt;50000,"",_xlfn.XLOOKUP(IF(VALUE(LEFT($E4432,2))&gt;9,VALUE(LEFT($E4432,2)),"0"&amp;VALUE(LEFT($E4432,2))),Sheet1!$E:$E,Sheet1!$F:$F)),"")</f>
        <v>和歌山県</v>
      </c>
      <c r="G4432" s="4" t="str">
        <f t="shared" si="139"/>
        <v>公立</v>
      </c>
      <c r="H4432" s="7" t="str">
        <f>IF($D4432="上記以外の高等学校等",_xlfn.XLOOKUP(IF(VALUE(LEFT($E4432,2))&gt;10,VALUE(LEFT($E4432,2)),"0"&amp;VALUE(LEFT($E4432,2))),Sheet1!$E:$E,Sheet1!$F:$F)&amp;"所在の"&amp;$D4432,IF(OR($B4432=1,$B4432=2),$D4432&amp;$C4432,IF($B4432=3,$D4432&amp;"学校",IF($B4432=6,_xlfn.TEXTBEFORE($D4432,"高専")&amp;$C4432,IF($B4432=8,$C4432&amp;"（"&amp;$D4432&amp;"）",IF($B4432=9,$D4432,""))))))</f>
        <v>貴志川高等学校</v>
      </c>
    </row>
    <row r="4433" spans="1:8">
      <c r="A4433" s="4">
        <v>2</v>
      </c>
      <c r="B4433" s="7">
        <v>1</v>
      </c>
      <c r="C4433" s="7" t="str">
        <f t="shared" si="138"/>
        <v>高等学校</v>
      </c>
      <c r="D4433" s="7" t="s">
        <v>109</v>
      </c>
      <c r="E4433" s="8" t="s">
        <v>3041</v>
      </c>
      <c r="F4433" s="4" t="str">
        <f>IFERROR(IF(VALUE(LEFT($E4433,5))&gt;50000,"",_xlfn.XLOOKUP(IF(VALUE(LEFT($E4433,2))&gt;9,VALUE(LEFT($E4433,2)),"0"&amp;VALUE(LEFT($E4433,2))),Sheet1!$E:$E,Sheet1!$F:$F)),"")</f>
        <v>和歌山県</v>
      </c>
      <c r="G4433" s="4" t="str">
        <f t="shared" si="139"/>
        <v>公立</v>
      </c>
      <c r="H4433" s="7" t="str">
        <f>IF($D4433="上記以外の高等学校等",_xlfn.XLOOKUP(IF(VALUE(LEFT($E4433,2))&gt;10,VALUE(LEFT($E4433,2)),"0"&amp;VALUE(LEFT($E4433,2))),Sheet1!$E:$E,Sheet1!$F:$F)&amp;"所在の"&amp;$D4433,IF(OR($B4433=1,$B4433=2),$D4433&amp;$C4433,IF($B4433=3,$D4433&amp;"学校",IF($B4433=6,_xlfn.TEXTBEFORE($D4433,"高専")&amp;$C4433,IF($B4433=8,$C4433&amp;"（"&amp;$D4433&amp;"）",IF($B4433=9,$D4433,""))))))</f>
        <v>向陽高等学校</v>
      </c>
    </row>
    <row r="4434" spans="1:8">
      <c r="A4434" s="4">
        <v>2</v>
      </c>
      <c r="B4434" s="7">
        <v>1</v>
      </c>
      <c r="C4434" s="7" t="str">
        <f t="shared" si="138"/>
        <v>高等学校</v>
      </c>
      <c r="D4434" s="7" t="s">
        <v>3039</v>
      </c>
      <c r="E4434" s="8" t="s">
        <v>3040</v>
      </c>
      <c r="F4434" s="4" t="str">
        <f>IFERROR(IF(VALUE(LEFT($E4434,5))&gt;50000,"",_xlfn.XLOOKUP(IF(VALUE(LEFT($E4434,2))&gt;9,VALUE(LEFT($E4434,2)),"0"&amp;VALUE(LEFT($E4434,2))),Sheet1!$E:$E,Sheet1!$F:$F)),"")</f>
        <v>和歌山県</v>
      </c>
      <c r="G4434" s="4" t="str">
        <f t="shared" si="139"/>
        <v>公立</v>
      </c>
      <c r="H4434" s="7" t="str">
        <f>IF($D4434="上記以外の高等学校等",_xlfn.XLOOKUP(IF(VALUE(LEFT($E4434,2))&gt;10,VALUE(LEFT($E4434,2)),"0"&amp;VALUE(LEFT($E4434,2))),Sheet1!$E:$E,Sheet1!$F:$F)&amp;"所在の"&amp;$D4434,IF(OR($B4434=1,$B4434=2),$D4434&amp;$C4434,IF($B4434=3,$D4434&amp;"学校",IF($B4434=6,_xlfn.TEXTBEFORE($D4434,"高専")&amp;$C4434,IF($B4434=8,$C4434&amp;"（"&amp;$D4434&amp;"）",IF($B4434=9,$D4434,""))))))</f>
        <v>和歌山東高等学校</v>
      </c>
    </row>
    <row r="4435" spans="1:8">
      <c r="A4435" s="4">
        <v>2</v>
      </c>
      <c r="B4435" s="7">
        <v>1</v>
      </c>
      <c r="C4435" s="7" t="str">
        <f t="shared" si="138"/>
        <v>高等学校</v>
      </c>
      <c r="D4435" s="7" t="s">
        <v>3037</v>
      </c>
      <c r="E4435" s="8" t="s">
        <v>3038</v>
      </c>
      <c r="F4435" s="4" t="str">
        <f>IFERROR(IF(VALUE(LEFT($E4435,5))&gt;50000,"",_xlfn.XLOOKUP(IF(VALUE(LEFT($E4435,2))&gt;9,VALUE(LEFT($E4435,2)),"0"&amp;VALUE(LEFT($E4435,2))),Sheet1!$E:$E,Sheet1!$F:$F)),"")</f>
        <v>和歌山県</v>
      </c>
      <c r="G4435" s="4" t="str">
        <f t="shared" si="139"/>
        <v>公立</v>
      </c>
      <c r="H4435" s="7" t="str">
        <f>IF($D4435="上記以外の高等学校等",_xlfn.XLOOKUP(IF(VALUE(LEFT($E4435,2))&gt;10,VALUE(LEFT($E4435,2)),"0"&amp;VALUE(LEFT($E4435,2))),Sheet1!$E:$E,Sheet1!$F:$F)&amp;"所在の"&amp;$D4435,IF(OR($B4435=1,$B4435=2),$D4435&amp;$C4435,IF($B4435=3,$D4435&amp;"学校",IF($B4435=6,_xlfn.TEXTBEFORE($D4435,"高専")&amp;$C4435,IF($B4435=8,$C4435&amp;"（"&amp;$D4435&amp;"）",IF($B4435=9,$D4435,""))))))</f>
        <v>和歌山北高等学校</v>
      </c>
    </row>
    <row r="4436" spans="1:8">
      <c r="A4436" s="4">
        <v>2</v>
      </c>
      <c r="B4436" s="7">
        <v>1</v>
      </c>
      <c r="C4436" s="7" t="str">
        <f t="shared" si="138"/>
        <v>高等学校</v>
      </c>
      <c r="D4436" s="7" t="s">
        <v>3035</v>
      </c>
      <c r="E4436" s="8" t="s">
        <v>3036</v>
      </c>
      <c r="F4436" s="4" t="str">
        <f>IFERROR(IF(VALUE(LEFT($E4436,5))&gt;50000,"",_xlfn.XLOOKUP(IF(VALUE(LEFT($E4436,2))&gt;9,VALUE(LEFT($E4436,2)),"0"&amp;VALUE(LEFT($E4436,2))),Sheet1!$E:$E,Sheet1!$F:$F)),"")</f>
        <v>和歌山県</v>
      </c>
      <c r="G4436" s="4" t="str">
        <f t="shared" si="139"/>
        <v>公立</v>
      </c>
      <c r="H4436" s="7" t="str">
        <f>IF($D4436="上記以外の高等学校等",_xlfn.XLOOKUP(IF(VALUE(LEFT($E4436,2))&gt;10,VALUE(LEFT($E4436,2)),"0"&amp;VALUE(LEFT($E4436,2))),Sheet1!$E:$E,Sheet1!$F:$F)&amp;"所在の"&amp;$D4436,IF(OR($B4436=1,$B4436=2),$D4436&amp;$C4436,IF($B4436=3,$D4436&amp;"学校",IF($B4436=6,_xlfn.TEXTBEFORE($D4436,"高専")&amp;$C4436,IF($B4436=8,$C4436&amp;"（"&amp;$D4436&amp;"）",IF($B4436=9,$D4436,""))))))</f>
        <v>桐蔭高等学校</v>
      </c>
    </row>
    <row r="4437" spans="1:8">
      <c r="A4437" s="4">
        <v>2</v>
      </c>
      <c r="B4437" s="7">
        <v>1</v>
      </c>
      <c r="C4437" s="7" t="str">
        <f t="shared" si="138"/>
        <v>高等学校</v>
      </c>
      <c r="D4437" s="7" t="s">
        <v>3033</v>
      </c>
      <c r="E4437" s="8" t="s">
        <v>3034</v>
      </c>
      <c r="F4437" s="4" t="str">
        <f>IFERROR(IF(VALUE(LEFT($E4437,5))&gt;50000,"",_xlfn.XLOOKUP(IF(VALUE(LEFT($E4437,2))&gt;9,VALUE(LEFT($E4437,2)),"0"&amp;VALUE(LEFT($E4437,2))),Sheet1!$E:$E,Sheet1!$F:$F)),"")</f>
        <v>和歌山県</v>
      </c>
      <c r="G4437" s="4" t="str">
        <f t="shared" si="139"/>
        <v>公立</v>
      </c>
      <c r="H4437" s="7" t="str">
        <f>IF($D4437="上記以外の高等学校等",_xlfn.XLOOKUP(IF(VALUE(LEFT($E4437,2))&gt;10,VALUE(LEFT($E4437,2)),"0"&amp;VALUE(LEFT($E4437,2))),Sheet1!$E:$E,Sheet1!$F:$F)&amp;"所在の"&amp;$D4437,IF(OR($B4437=1,$B4437=2),$D4437&amp;$C4437,IF($B4437=3,$D4437&amp;"学校",IF($B4437=6,_xlfn.TEXTBEFORE($D4437,"高専")&amp;$C4437,IF($B4437=8,$C4437&amp;"（"&amp;$D4437&amp;"）",IF($B4437=9,$D4437,""))))))</f>
        <v>和歌山商業高等学校</v>
      </c>
    </row>
    <row r="4438" spans="1:8">
      <c r="A4438" s="4">
        <v>2</v>
      </c>
      <c r="B4438" s="7">
        <v>1</v>
      </c>
      <c r="C4438" s="7" t="str">
        <f t="shared" si="138"/>
        <v>高等学校</v>
      </c>
      <c r="D4438" s="7" t="s">
        <v>3031</v>
      </c>
      <c r="E4438" s="8" t="s">
        <v>3032</v>
      </c>
      <c r="F4438" s="4" t="str">
        <f>IFERROR(IF(VALUE(LEFT($E4438,5))&gt;50000,"",_xlfn.XLOOKUP(IF(VALUE(LEFT($E4438,2))&gt;9,VALUE(LEFT($E4438,2)),"0"&amp;VALUE(LEFT($E4438,2))),Sheet1!$E:$E,Sheet1!$F:$F)),"")</f>
        <v>和歌山県</v>
      </c>
      <c r="G4438" s="4" t="str">
        <f t="shared" si="139"/>
        <v>公立</v>
      </c>
      <c r="H4438" s="7" t="str">
        <f>IF($D4438="上記以外の高等学校等",_xlfn.XLOOKUP(IF(VALUE(LEFT($E4438,2))&gt;10,VALUE(LEFT($E4438,2)),"0"&amp;VALUE(LEFT($E4438,2))),Sheet1!$E:$E,Sheet1!$F:$F)&amp;"所在の"&amp;$D4438,IF(OR($B4438=1,$B4438=2),$D4438&amp;$C4438,IF($B4438=3,$D4438&amp;"学校",IF($B4438=6,_xlfn.TEXTBEFORE($D4438,"高専")&amp;$C4438,IF($B4438=8,$C4438&amp;"（"&amp;$D4438&amp;"）",IF($B4438=9,$D4438,""))))))</f>
        <v>和歌山工業高等学校</v>
      </c>
    </row>
    <row r="4439" spans="1:8">
      <c r="A4439" s="4">
        <v>2</v>
      </c>
      <c r="B4439" s="7">
        <v>1</v>
      </c>
      <c r="C4439" s="7" t="str">
        <f t="shared" si="138"/>
        <v>高等学校</v>
      </c>
      <c r="D4439" s="7" t="s">
        <v>3029</v>
      </c>
      <c r="E4439" s="8" t="s">
        <v>3030</v>
      </c>
      <c r="F4439" s="4" t="str">
        <f>IFERROR(IF(VALUE(LEFT($E4439,5))&gt;50000,"",_xlfn.XLOOKUP(IF(VALUE(LEFT($E4439,2))&gt;9,VALUE(LEFT($E4439,2)),"0"&amp;VALUE(LEFT($E4439,2))),Sheet1!$E:$E,Sheet1!$F:$F)),"")</f>
        <v>和歌山県</v>
      </c>
      <c r="G4439" s="4" t="str">
        <f t="shared" si="139"/>
        <v>公立</v>
      </c>
      <c r="H4439" s="7" t="str">
        <f>IF($D4439="上記以外の高等学校等",_xlfn.XLOOKUP(IF(VALUE(LEFT($E4439,2))&gt;10,VALUE(LEFT($E4439,2)),"0"&amp;VALUE(LEFT($E4439,2))),Sheet1!$E:$E,Sheet1!$F:$F)&amp;"所在の"&amp;$D4439,IF(OR($B4439=1,$B4439=2),$D4439&amp;$C4439,IF($B4439=3,$D4439&amp;"学校",IF($B4439=6,_xlfn.TEXTBEFORE($D4439,"高専")&amp;$C4439,IF($B4439=8,$C4439&amp;"（"&amp;$D4439&amp;"）",IF($B4439=9,$D4439,""))))))</f>
        <v>星林高等学校</v>
      </c>
    </row>
    <row r="4440" spans="1:8">
      <c r="A4440" s="4">
        <v>2</v>
      </c>
      <c r="B4440" s="7">
        <v>1</v>
      </c>
      <c r="C4440" s="7" t="str">
        <f t="shared" si="138"/>
        <v>高等学校</v>
      </c>
      <c r="D4440" s="7" t="s">
        <v>3027</v>
      </c>
      <c r="E4440" s="8" t="s">
        <v>3028</v>
      </c>
      <c r="F4440" s="4" t="str">
        <f>IFERROR(IF(VALUE(LEFT($E4440,5))&gt;50000,"",_xlfn.XLOOKUP(IF(VALUE(LEFT($E4440,2))&gt;9,VALUE(LEFT($E4440,2)),"0"&amp;VALUE(LEFT($E4440,2))),Sheet1!$E:$E,Sheet1!$F:$F)),"")</f>
        <v>和歌山県</v>
      </c>
      <c r="G4440" s="4" t="str">
        <f t="shared" si="139"/>
        <v>公立</v>
      </c>
      <c r="H4440" s="7" t="str">
        <f>IF($D4440="上記以外の高等学校等",_xlfn.XLOOKUP(IF(VALUE(LEFT($E4440,2))&gt;10,VALUE(LEFT($E4440,2)),"0"&amp;VALUE(LEFT($E4440,2))),Sheet1!$E:$E,Sheet1!$F:$F)&amp;"所在の"&amp;$D4440,IF(OR($B4440=1,$B4440=2),$D4440&amp;$C4440,IF($B4440=3,$D4440&amp;"学校",IF($B4440=6,_xlfn.TEXTBEFORE($D4440,"高専")&amp;$C4440,IF($B4440=8,$C4440&amp;"（"&amp;$D4440&amp;"）",IF($B4440=9,$D4440,""))))))</f>
        <v>海南高等学校</v>
      </c>
    </row>
    <row r="4441" spans="1:8">
      <c r="A4441" s="4">
        <v>2</v>
      </c>
      <c r="B4441" s="7">
        <v>1</v>
      </c>
      <c r="C4441" s="7" t="str">
        <f t="shared" si="138"/>
        <v>高等学校</v>
      </c>
      <c r="D4441" s="7" t="s">
        <v>3025</v>
      </c>
      <c r="E4441" s="8" t="s">
        <v>3026</v>
      </c>
      <c r="F4441" s="4" t="str">
        <f>IFERROR(IF(VALUE(LEFT($E4441,5))&gt;50000,"",_xlfn.XLOOKUP(IF(VALUE(LEFT($E4441,2))&gt;9,VALUE(LEFT($E4441,2)),"0"&amp;VALUE(LEFT($E4441,2))),Sheet1!$E:$E,Sheet1!$F:$F)),"")</f>
        <v>和歌山県</v>
      </c>
      <c r="G4441" s="4" t="str">
        <f t="shared" si="139"/>
        <v>公立</v>
      </c>
      <c r="H4441" s="7" t="str">
        <f>IF($D4441="上記以外の高等学校等",_xlfn.XLOOKUP(IF(VALUE(LEFT($E4441,2))&gt;10,VALUE(LEFT($E4441,2)),"0"&amp;VALUE(LEFT($E4441,2))),Sheet1!$E:$E,Sheet1!$F:$F)&amp;"所在の"&amp;$D4441,IF(OR($B4441=1,$B4441=2),$D4441&amp;$C4441,IF($B4441=3,$D4441&amp;"学校",IF($B4441=6,_xlfn.TEXTBEFORE($D4441,"高専")&amp;$C4441,IF($B4441=8,$C4441&amp;"（"&amp;$D4441&amp;"）",IF($B4441=9,$D4441,""))))))</f>
        <v>箕島高等学校</v>
      </c>
    </row>
    <row r="4442" spans="1:8">
      <c r="A4442" s="4">
        <v>2</v>
      </c>
      <c r="B4442" s="7">
        <v>1</v>
      </c>
      <c r="C4442" s="7" t="str">
        <f t="shared" si="138"/>
        <v>高等学校</v>
      </c>
      <c r="D4442" s="7" t="s">
        <v>3023</v>
      </c>
      <c r="E4442" s="8" t="s">
        <v>3024</v>
      </c>
      <c r="F4442" s="4" t="str">
        <f>IFERROR(IF(VALUE(LEFT($E4442,5))&gt;50000,"",_xlfn.XLOOKUP(IF(VALUE(LEFT($E4442,2))&gt;9,VALUE(LEFT($E4442,2)),"0"&amp;VALUE(LEFT($E4442,2))),Sheet1!$E:$E,Sheet1!$F:$F)),"")</f>
        <v>和歌山県</v>
      </c>
      <c r="G4442" s="4" t="str">
        <f t="shared" si="139"/>
        <v>公立</v>
      </c>
      <c r="H4442" s="7" t="str">
        <f>IF($D4442="上記以外の高等学校等",_xlfn.XLOOKUP(IF(VALUE(LEFT($E4442,2))&gt;10,VALUE(LEFT($E4442,2)),"0"&amp;VALUE(LEFT($E4442,2))),Sheet1!$E:$E,Sheet1!$F:$F)&amp;"所在の"&amp;$D4442,IF(OR($B4442=1,$B4442=2),$D4442&amp;$C4442,IF($B4442=3,$D4442&amp;"学校",IF($B4442=6,_xlfn.TEXTBEFORE($D4442,"高専")&amp;$C4442,IF($B4442=8,$C4442&amp;"（"&amp;$D4442&amp;"）",IF($B4442=9,$D4442,""))))))</f>
        <v>有田中央高等学校</v>
      </c>
    </row>
    <row r="4443" spans="1:8">
      <c r="A4443" s="4">
        <v>2</v>
      </c>
      <c r="B4443" s="7">
        <v>1</v>
      </c>
      <c r="C4443" s="7" t="str">
        <f t="shared" si="138"/>
        <v>高等学校</v>
      </c>
      <c r="D4443" s="7" t="s">
        <v>3021</v>
      </c>
      <c r="E4443" s="8" t="s">
        <v>3022</v>
      </c>
      <c r="F4443" s="4" t="str">
        <f>IFERROR(IF(VALUE(LEFT($E4443,5))&gt;50000,"",_xlfn.XLOOKUP(IF(VALUE(LEFT($E4443,2))&gt;9,VALUE(LEFT($E4443,2)),"0"&amp;VALUE(LEFT($E4443,2))),Sheet1!$E:$E,Sheet1!$F:$F)),"")</f>
        <v>和歌山県</v>
      </c>
      <c r="G4443" s="4" t="str">
        <f t="shared" si="139"/>
        <v>公立</v>
      </c>
      <c r="H4443" s="7" t="str">
        <f>IF($D4443="上記以外の高等学校等",_xlfn.XLOOKUP(IF(VALUE(LEFT($E4443,2))&gt;10,VALUE(LEFT($E4443,2)),"0"&amp;VALUE(LEFT($E4443,2))),Sheet1!$E:$E,Sheet1!$F:$F)&amp;"所在の"&amp;$D4443,IF(OR($B4443=1,$B4443=2),$D4443&amp;$C4443,IF($B4443=3,$D4443&amp;"学校",IF($B4443=6,_xlfn.TEXTBEFORE($D4443,"高専")&amp;$C4443,IF($B4443=8,$C4443&amp;"（"&amp;$D4443&amp;"）",IF($B4443=9,$D4443,""))))))</f>
        <v>耐久高等学校</v>
      </c>
    </row>
    <row r="4444" spans="1:8">
      <c r="A4444" s="4">
        <v>2</v>
      </c>
      <c r="B4444" s="7">
        <v>1</v>
      </c>
      <c r="C4444" s="7" t="str">
        <f t="shared" si="138"/>
        <v>高等学校</v>
      </c>
      <c r="D4444" s="7" t="s">
        <v>3019</v>
      </c>
      <c r="E4444" s="8" t="s">
        <v>3020</v>
      </c>
      <c r="F4444" s="4" t="str">
        <f>IFERROR(IF(VALUE(LEFT($E4444,5))&gt;50000,"",_xlfn.XLOOKUP(IF(VALUE(LEFT($E4444,2))&gt;9,VALUE(LEFT($E4444,2)),"0"&amp;VALUE(LEFT($E4444,2))),Sheet1!$E:$E,Sheet1!$F:$F)),"")</f>
        <v>和歌山県</v>
      </c>
      <c r="G4444" s="4" t="str">
        <f t="shared" si="139"/>
        <v>公立</v>
      </c>
      <c r="H4444" s="7" t="str">
        <f>IF($D4444="上記以外の高等学校等",_xlfn.XLOOKUP(IF(VALUE(LEFT($E4444,2))&gt;10,VALUE(LEFT($E4444,2)),"0"&amp;VALUE(LEFT($E4444,2))),Sheet1!$E:$E,Sheet1!$F:$F)&amp;"所在の"&amp;$D4444,IF(OR($B4444=1,$B4444=2),$D4444&amp;$C4444,IF($B4444=3,$D4444&amp;"学校",IF($B4444=6,_xlfn.TEXTBEFORE($D4444,"高専")&amp;$C4444,IF($B4444=8,$C4444&amp;"（"&amp;$D4444&amp;"）",IF($B4444=9,$D4444,""))))))</f>
        <v>日高高等学校</v>
      </c>
    </row>
    <row r="4445" spans="1:8">
      <c r="A4445" s="4">
        <v>2</v>
      </c>
      <c r="B4445" s="7">
        <v>1</v>
      </c>
      <c r="C4445" s="7" t="str">
        <f t="shared" si="138"/>
        <v>高等学校</v>
      </c>
      <c r="D4445" s="7" t="s">
        <v>3017</v>
      </c>
      <c r="E4445" s="8" t="s">
        <v>3018</v>
      </c>
      <c r="F4445" s="4" t="str">
        <f>IFERROR(IF(VALUE(LEFT($E4445,5))&gt;50000,"",_xlfn.XLOOKUP(IF(VALUE(LEFT($E4445,2))&gt;9,VALUE(LEFT($E4445,2)),"0"&amp;VALUE(LEFT($E4445,2))),Sheet1!$E:$E,Sheet1!$F:$F)),"")</f>
        <v>和歌山県</v>
      </c>
      <c r="G4445" s="4" t="str">
        <f t="shared" si="139"/>
        <v>公立</v>
      </c>
      <c r="H4445" s="7" t="str">
        <f>IF($D4445="上記以外の高等学校等",_xlfn.XLOOKUP(IF(VALUE(LEFT($E4445,2))&gt;10,VALUE(LEFT($E4445,2)),"0"&amp;VALUE(LEFT($E4445,2))),Sheet1!$E:$E,Sheet1!$F:$F)&amp;"所在の"&amp;$D4445,IF(OR($B4445=1,$B4445=2),$D4445&amp;$C4445,IF($B4445=3,$D4445&amp;"学校",IF($B4445=6,_xlfn.TEXTBEFORE($D4445,"高専")&amp;$C4445,IF($B4445=8,$C4445&amp;"（"&amp;$D4445&amp;"）",IF($B4445=9,$D4445,""))))))</f>
        <v>紀央館高等学校</v>
      </c>
    </row>
    <row r="4446" spans="1:8">
      <c r="A4446" s="4">
        <v>2</v>
      </c>
      <c r="B4446" s="7">
        <v>1</v>
      </c>
      <c r="C4446" s="7" t="str">
        <f t="shared" si="138"/>
        <v>高等学校</v>
      </c>
      <c r="D4446" s="7" t="s">
        <v>3015</v>
      </c>
      <c r="E4446" s="8" t="s">
        <v>3016</v>
      </c>
      <c r="F4446" s="4" t="str">
        <f>IFERROR(IF(VALUE(LEFT($E4446,5))&gt;50000,"",_xlfn.XLOOKUP(IF(VALUE(LEFT($E4446,2))&gt;9,VALUE(LEFT($E4446,2)),"0"&amp;VALUE(LEFT($E4446,2))),Sheet1!$E:$E,Sheet1!$F:$F)),"")</f>
        <v>和歌山県</v>
      </c>
      <c r="G4446" s="4" t="str">
        <f t="shared" si="139"/>
        <v>公立</v>
      </c>
      <c r="H4446" s="7" t="str">
        <f>IF($D4446="上記以外の高等学校等",_xlfn.XLOOKUP(IF(VALUE(LEFT($E4446,2))&gt;10,VALUE(LEFT($E4446,2)),"0"&amp;VALUE(LEFT($E4446,2))),Sheet1!$E:$E,Sheet1!$F:$F)&amp;"所在の"&amp;$D4446,IF(OR($B4446=1,$B4446=2),$D4446&amp;$C4446,IF($B4446=3,$D4446&amp;"学校",IF($B4446=6,_xlfn.TEXTBEFORE($D4446,"高専")&amp;$C4446,IF($B4446=8,$C4446&amp;"（"&amp;$D4446&amp;"）",IF($B4446=9,$D4446,""))))))</f>
        <v>南部高等学校</v>
      </c>
    </row>
    <row r="4447" spans="1:8">
      <c r="A4447" s="4">
        <v>2</v>
      </c>
      <c r="B4447" s="7">
        <v>1</v>
      </c>
      <c r="C4447" s="7" t="str">
        <f t="shared" si="138"/>
        <v>高等学校</v>
      </c>
      <c r="D4447" s="7" t="s">
        <v>3013</v>
      </c>
      <c r="E4447" s="8" t="s">
        <v>3014</v>
      </c>
      <c r="F4447" s="4" t="str">
        <f>IFERROR(IF(VALUE(LEFT($E4447,5))&gt;50000,"",_xlfn.XLOOKUP(IF(VALUE(LEFT($E4447,2))&gt;9,VALUE(LEFT($E4447,2)),"0"&amp;VALUE(LEFT($E4447,2))),Sheet1!$E:$E,Sheet1!$F:$F)),"")</f>
        <v>和歌山県</v>
      </c>
      <c r="G4447" s="4" t="str">
        <f t="shared" si="139"/>
        <v>公立</v>
      </c>
      <c r="H4447" s="7" t="str">
        <f>IF($D4447="上記以外の高等学校等",_xlfn.XLOOKUP(IF(VALUE(LEFT($E4447,2))&gt;10,VALUE(LEFT($E4447,2)),"0"&amp;VALUE(LEFT($E4447,2))),Sheet1!$E:$E,Sheet1!$F:$F)&amp;"所在の"&amp;$D4447,IF(OR($B4447=1,$B4447=2),$D4447&amp;$C4447,IF($B4447=3,$D4447&amp;"学校",IF($B4447=6,_xlfn.TEXTBEFORE($D4447,"高専")&amp;$C4447,IF($B4447=8,$C4447&amp;"（"&amp;$D4447&amp;"）",IF($B4447=9,$D4447,""))))))</f>
        <v>田辺高等学校</v>
      </c>
    </row>
    <row r="4448" spans="1:8">
      <c r="A4448" s="4">
        <v>2</v>
      </c>
      <c r="B4448" s="7">
        <v>1</v>
      </c>
      <c r="C4448" s="7" t="str">
        <f t="shared" si="138"/>
        <v>高等学校</v>
      </c>
      <c r="D4448" s="7" t="s">
        <v>3011</v>
      </c>
      <c r="E4448" s="8" t="s">
        <v>3012</v>
      </c>
      <c r="F4448" s="4" t="str">
        <f>IFERROR(IF(VALUE(LEFT($E4448,5))&gt;50000,"",_xlfn.XLOOKUP(IF(VALUE(LEFT($E4448,2))&gt;9,VALUE(LEFT($E4448,2)),"0"&amp;VALUE(LEFT($E4448,2))),Sheet1!$E:$E,Sheet1!$F:$F)),"")</f>
        <v>和歌山県</v>
      </c>
      <c r="G4448" s="4" t="str">
        <f t="shared" si="139"/>
        <v>公立</v>
      </c>
      <c r="H4448" s="7" t="str">
        <f>IF($D4448="上記以外の高等学校等",_xlfn.XLOOKUP(IF(VALUE(LEFT($E4448,2))&gt;10,VALUE(LEFT($E4448,2)),"0"&amp;VALUE(LEFT($E4448,2))),Sheet1!$E:$E,Sheet1!$F:$F)&amp;"所在の"&amp;$D4448,IF(OR($B4448=1,$B4448=2),$D4448&amp;$C4448,IF($B4448=3,$D4448&amp;"学校",IF($B4448=6,_xlfn.TEXTBEFORE($D4448,"高専")&amp;$C4448,IF($B4448=8,$C4448&amp;"（"&amp;$D4448&amp;"）",IF($B4448=9,$D4448,""))))))</f>
        <v>神島高等学校</v>
      </c>
    </row>
    <row r="4449" spans="1:8">
      <c r="A4449" s="4">
        <v>2</v>
      </c>
      <c r="B4449" s="7">
        <v>1</v>
      </c>
      <c r="C4449" s="7" t="str">
        <f t="shared" si="138"/>
        <v>高等学校</v>
      </c>
      <c r="D4449" s="7" t="s">
        <v>3009</v>
      </c>
      <c r="E4449" s="8" t="s">
        <v>3010</v>
      </c>
      <c r="F4449" s="4" t="str">
        <f>IFERROR(IF(VALUE(LEFT($E4449,5))&gt;50000,"",_xlfn.XLOOKUP(IF(VALUE(LEFT($E4449,2))&gt;9,VALUE(LEFT($E4449,2)),"0"&amp;VALUE(LEFT($E4449,2))),Sheet1!$E:$E,Sheet1!$F:$F)),"")</f>
        <v>和歌山県</v>
      </c>
      <c r="G4449" s="4" t="str">
        <f t="shared" si="139"/>
        <v>公立</v>
      </c>
      <c r="H4449" s="7" t="str">
        <f>IF($D4449="上記以外の高等学校等",_xlfn.XLOOKUP(IF(VALUE(LEFT($E4449,2))&gt;10,VALUE(LEFT($E4449,2)),"0"&amp;VALUE(LEFT($E4449,2))),Sheet1!$E:$E,Sheet1!$F:$F)&amp;"所在の"&amp;$D4449,IF(OR($B4449=1,$B4449=2),$D4449&amp;$C4449,IF($B4449=3,$D4449&amp;"学校",IF($B4449=6,_xlfn.TEXTBEFORE($D4449,"高専")&amp;$C4449,IF($B4449=8,$C4449&amp;"（"&amp;$D4449&amp;"）",IF($B4449=9,$D4449,""))))))</f>
        <v>田辺工業高等学校</v>
      </c>
    </row>
    <row r="4450" spans="1:8">
      <c r="A4450" s="4">
        <v>2</v>
      </c>
      <c r="B4450" s="7">
        <v>1</v>
      </c>
      <c r="C4450" s="7" t="str">
        <f t="shared" si="138"/>
        <v>高等学校</v>
      </c>
      <c r="D4450" s="7" t="s">
        <v>3007</v>
      </c>
      <c r="E4450" s="8" t="s">
        <v>3008</v>
      </c>
      <c r="F4450" s="4" t="str">
        <f>IFERROR(IF(VALUE(LEFT($E4450,5))&gt;50000,"",_xlfn.XLOOKUP(IF(VALUE(LEFT($E4450,2))&gt;9,VALUE(LEFT($E4450,2)),"0"&amp;VALUE(LEFT($E4450,2))),Sheet1!$E:$E,Sheet1!$F:$F)),"")</f>
        <v>和歌山県</v>
      </c>
      <c r="G4450" s="4" t="str">
        <f t="shared" si="139"/>
        <v>公立</v>
      </c>
      <c r="H4450" s="7" t="str">
        <f>IF($D4450="上記以外の高等学校等",_xlfn.XLOOKUP(IF(VALUE(LEFT($E4450,2))&gt;10,VALUE(LEFT($E4450,2)),"0"&amp;VALUE(LEFT($E4450,2))),Sheet1!$E:$E,Sheet1!$F:$F)&amp;"所在の"&amp;$D4450,IF(OR($B4450=1,$B4450=2),$D4450&amp;$C4450,IF($B4450=3,$D4450&amp;"学校",IF($B4450=6,_xlfn.TEXTBEFORE($D4450,"高専")&amp;$C4450,IF($B4450=8,$C4450&amp;"（"&amp;$D4450&amp;"）",IF($B4450=9,$D4450,""))))))</f>
        <v>南紀高等学校</v>
      </c>
    </row>
    <row r="4451" spans="1:8">
      <c r="A4451" s="4">
        <v>2</v>
      </c>
      <c r="B4451" s="7">
        <v>1</v>
      </c>
      <c r="C4451" s="7" t="str">
        <f t="shared" si="138"/>
        <v>高等学校</v>
      </c>
      <c r="D4451" s="7" t="s">
        <v>2392</v>
      </c>
      <c r="E4451" s="8" t="s">
        <v>3006</v>
      </c>
      <c r="F4451" s="4" t="str">
        <f>IFERROR(IF(VALUE(LEFT($E4451,5))&gt;50000,"",_xlfn.XLOOKUP(IF(VALUE(LEFT($E4451,2))&gt;9,VALUE(LEFT($E4451,2)),"0"&amp;VALUE(LEFT($E4451,2))),Sheet1!$E:$E,Sheet1!$F:$F)),"")</f>
        <v>和歌山県</v>
      </c>
      <c r="G4451" s="4" t="str">
        <f t="shared" si="139"/>
        <v>公立</v>
      </c>
      <c r="H4451" s="7" t="str">
        <f>IF($D4451="上記以外の高等学校等",_xlfn.XLOOKUP(IF(VALUE(LEFT($E4451,2))&gt;10,VALUE(LEFT($E4451,2)),"0"&amp;VALUE(LEFT($E4451,2))),Sheet1!$E:$E,Sheet1!$F:$F)&amp;"所在の"&amp;$D4451,IF(OR($B4451=1,$B4451=2),$D4451&amp;$C4451,IF($B4451=3,$D4451&amp;"学校",IF($B4451=6,_xlfn.TEXTBEFORE($D4451,"高専")&amp;$C4451,IF($B4451=8,$C4451&amp;"（"&amp;$D4451&amp;"）",IF($B4451=9,$D4451,""))))))</f>
        <v>熊野高等学校</v>
      </c>
    </row>
    <row r="4452" spans="1:8">
      <c r="A4452" s="4">
        <v>2</v>
      </c>
      <c r="B4452" s="7">
        <v>1</v>
      </c>
      <c r="C4452" s="7" t="str">
        <f t="shared" si="138"/>
        <v>高等学校</v>
      </c>
      <c r="D4452" s="7" t="s">
        <v>1547</v>
      </c>
      <c r="E4452" s="8" t="s">
        <v>3005</v>
      </c>
      <c r="F4452" s="4" t="str">
        <f>IFERROR(IF(VALUE(LEFT($E4452,5))&gt;50000,"",_xlfn.XLOOKUP(IF(VALUE(LEFT($E4452,2))&gt;9,VALUE(LEFT($E4452,2)),"0"&amp;VALUE(LEFT($E4452,2))),Sheet1!$E:$E,Sheet1!$F:$F)),"")</f>
        <v>和歌山県</v>
      </c>
      <c r="G4452" s="4" t="str">
        <f t="shared" si="139"/>
        <v>公立</v>
      </c>
      <c r="H4452" s="7" t="str">
        <f>IF($D4452="上記以外の高等学校等",_xlfn.XLOOKUP(IF(VALUE(LEFT($E4452,2))&gt;10,VALUE(LEFT($E4452,2)),"0"&amp;VALUE(LEFT($E4452,2))),Sheet1!$E:$E,Sheet1!$F:$F)&amp;"所在の"&amp;$D4452,IF(OR($B4452=1,$B4452=2),$D4452&amp;$C4452,IF($B4452=3,$D4452&amp;"学校",IF($B4452=6,_xlfn.TEXTBEFORE($D4452,"高専")&amp;$C4452,IF($B4452=8,$C4452&amp;"（"&amp;$D4452&amp;"）",IF($B4452=9,$D4452,""))))))</f>
        <v>新宮高等学校</v>
      </c>
    </row>
    <row r="4453" spans="1:8">
      <c r="A4453" s="4">
        <v>2</v>
      </c>
      <c r="B4453" s="7">
        <v>1</v>
      </c>
      <c r="C4453" s="7" t="str">
        <f t="shared" si="138"/>
        <v>高等学校</v>
      </c>
      <c r="D4453" s="7" t="s">
        <v>3003</v>
      </c>
      <c r="E4453" s="8" t="s">
        <v>3004</v>
      </c>
      <c r="F4453" s="4" t="str">
        <f>IFERROR(IF(VALUE(LEFT($E4453,5))&gt;50000,"",_xlfn.XLOOKUP(IF(VALUE(LEFT($E4453,2))&gt;9,VALUE(LEFT($E4453,2)),"0"&amp;VALUE(LEFT($E4453,2))),Sheet1!$E:$E,Sheet1!$F:$F)),"")</f>
        <v>和歌山県</v>
      </c>
      <c r="G4453" s="4" t="str">
        <f t="shared" si="139"/>
        <v>公立</v>
      </c>
      <c r="H4453" s="7" t="str">
        <f>IF($D4453="上記以外の高等学校等",_xlfn.XLOOKUP(IF(VALUE(LEFT($E4453,2))&gt;10,VALUE(LEFT($E4453,2)),"0"&amp;VALUE(LEFT($E4453,2))),Sheet1!$E:$E,Sheet1!$F:$F)&amp;"所在の"&amp;$D4453,IF(OR($B4453=1,$B4453=2),$D4453&amp;$C4453,IF($B4453=3,$D4453&amp;"学校",IF($B4453=6,_xlfn.TEXTBEFORE($D4453,"高専")&amp;$C4453,IF($B4453=8,$C4453&amp;"（"&amp;$D4453&amp;"）",IF($B4453=9,$D4453,""))))))</f>
        <v>新翔高等学校</v>
      </c>
    </row>
    <row r="4454" spans="1:8">
      <c r="A4454" s="4">
        <v>3</v>
      </c>
      <c r="B4454" s="7">
        <v>1</v>
      </c>
      <c r="C4454" s="7" t="str">
        <f t="shared" si="138"/>
        <v>高等学校</v>
      </c>
      <c r="D4454" s="7" t="s">
        <v>3001</v>
      </c>
      <c r="E4454" s="8" t="s">
        <v>3002</v>
      </c>
      <c r="F4454" s="4" t="str">
        <f>IFERROR(IF(VALUE(LEFT($E4454,5))&gt;50000,"",_xlfn.XLOOKUP(IF(VALUE(LEFT($E4454,2))&gt;9,VALUE(LEFT($E4454,2)),"0"&amp;VALUE(LEFT($E4454,2))),Sheet1!$E:$E,Sheet1!$F:$F)),"")</f>
        <v>和歌山県</v>
      </c>
      <c r="G4454" s="4" t="str">
        <f t="shared" si="139"/>
        <v>公立</v>
      </c>
      <c r="H4454" s="7" t="str">
        <f>IF($D4454="上記以外の高等学校等",_xlfn.XLOOKUP(IF(VALUE(LEFT($E4454,2))&gt;10,VALUE(LEFT($E4454,2)),"0"&amp;VALUE(LEFT($E4454,2))),Sheet1!$E:$E,Sheet1!$F:$F)&amp;"所在の"&amp;$D4454,IF(OR($B4454=1,$B4454=2),$D4454&amp;$C4454,IF($B4454=3,$D4454&amp;"学校",IF($B4454=6,_xlfn.TEXTBEFORE($D4454,"高専")&amp;$C4454,IF($B4454=8,$C4454&amp;"（"&amp;$D4454&amp;"）",IF($B4454=9,$D4454,""))))))</f>
        <v>和歌山（市立）高等学校</v>
      </c>
    </row>
    <row r="4455" spans="1:8">
      <c r="A4455" s="4">
        <v>2</v>
      </c>
      <c r="B4455" s="7">
        <v>1</v>
      </c>
      <c r="C4455" s="7" t="str">
        <f t="shared" si="138"/>
        <v>高等学校</v>
      </c>
      <c r="D4455" s="7" t="s">
        <v>2999</v>
      </c>
      <c r="E4455" s="8" t="s">
        <v>3000</v>
      </c>
      <c r="F4455" s="4" t="str">
        <f>IFERROR(IF(VALUE(LEFT($E4455,5))&gt;50000,"",_xlfn.XLOOKUP(IF(VALUE(LEFT($E4455,2))&gt;9,VALUE(LEFT($E4455,2)),"0"&amp;VALUE(LEFT($E4455,2))),Sheet1!$E:$E,Sheet1!$F:$F)),"")</f>
        <v>和歌山県</v>
      </c>
      <c r="G4455" s="4" t="str">
        <f t="shared" si="139"/>
        <v>公立</v>
      </c>
      <c r="H4455" s="7" t="str">
        <f>IF($D4455="上記以外の高等学校等",_xlfn.XLOOKUP(IF(VALUE(LEFT($E4455,2))&gt;10,VALUE(LEFT($E4455,2)),"0"&amp;VALUE(LEFT($E4455,2))),Sheet1!$E:$E,Sheet1!$F:$F)&amp;"所在の"&amp;$D4455,IF(OR($B4455=1,$B4455=2),$D4455&amp;$C4455,IF($B4455=3,$D4455&amp;"学校",IF($B4455=6,_xlfn.TEXTBEFORE($D4455,"高専")&amp;$C4455,IF($B4455=8,$C4455&amp;"（"&amp;$D4455&amp;"）",IF($B4455=9,$D4455,""))))))</f>
        <v>和歌山（県立）高等学校</v>
      </c>
    </row>
    <row r="4456" spans="1:8">
      <c r="A4456" s="4">
        <v>2</v>
      </c>
      <c r="B4456" s="7">
        <v>1</v>
      </c>
      <c r="C4456" s="7" t="str">
        <f t="shared" si="138"/>
        <v>高等学校</v>
      </c>
      <c r="D4456" s="7" t="s">
        <v>2997</v>
      </c>
      <c r="E4456" s="8" t="s">
        <v>2998</v>
      </c>
      <c r="F4456" s="4" t="str">
        <f>IFERROR(IF(VALUE(LEFT($E4456,5))&gt;50000,"",_xlfn.XLOOKUP(IF(VALUE(LEFT($E4456,2))&gt;9,VALUE(LEFT($E4456,2)),"0"&amp;VALUE(LEFT($E4456,2))),Sheet1!$E:$E,Sheet1!$F:$F)),"")</f>
        <v>和歌山県</v>
      </c>
      <c r="G4456" s="4" t="str">
        <f t="shared" si="139"/>
        <v>公立</v>
      </c>
      <c r="H4456" s="7" t="str">
        <f>IF($D4456="上記以外の高等学校等",_xlfn.XLOOKUP(IF(VALUE(LEFT($E4456,2))&gt;10,VALUE(LEFT($E4456,2)),"0"&amp;VALUE(LEFT($E4456,2))),Sheet1!$E:$E,Sheet1!$F:$F)&amp;"所在の"&amp;$D4456,IF(OR($B4456=1,$B4456=2),$D4456&amp;$C4456,IF($B4456=3,$D4456&amp;"学校",IF($B4456=6,_xlfn.TEXTBEFORE($D4456,"高専")&amp;$C4456,IF($B4456=8,$C4456&amp;"（"&amp;$D4456&amp;"）",IF($B4456=9,$D4456,""))))))</f>
        <v>紀北農芸高等学校</v>
      </c>
    </row>
    <row r="4457" spans="1:8">
      <c r="A4457" s="4">
        <v>2</v>
      </c>
      <c r="B4457" s="7">
        <v>1</v>
      </c>
      <c r="C4457" s="7" t="str">
        <f t="shared" si="138"/>
        <v>高等学校</v>
      </c>
      <c r="D4457" s="7" t="s">
        <v>2995</v>
      </c>
      <c r="E4457" s="8" t="s">
        <v>2996</v>
      </c>
      <c r="F4457" s="4" t="str">
        <f>IFERROR(IF(VALUE(LEFT($E4457,5))&gt;50000,"",_xlfn.XLOOKUP(IF(VALUE(LEFT($E4457,2))&gt;9,VALUE(LEFT($E4457,2)),"0"&amp;VALUE(LEFT($E4457,2))),Sheet1!$E:$E,Sheet1!$F:$F)),"")</f>
        <v>和歌山県</v>
      </c>
      <c r="G4457" s="4" t="str">
        <f t="shared" si="139"/>
        <v>公立</v>
      </c>
      <c r="H4457" s="7" t="str">
        <f>IF($D4457="上記以外の高等学校等",_xlfn.XLOOKUP(IF(VALUE(LEFT($E4457,2))&gt;10,VALUE(LEFT($E4457,2)),"0"&amp;VALUE(LEFT($E4457,2))),Sheet1!$E:$E,Sheet1!$F:$F)&amp;"所在の"&amp;$D4457,IF(OR($B4457=1,$B4457=2),$D4457&amp;$C4457,IF($B4457=3,$D4457&amp;"学校",IF($B4457=6,_xlfn.TEXTBEFORE($D4457,"高専")&amp;$C4457,IF($B4457=8,$C4457&amp;"（"&amp;$D4457&amp;"）",IF($B4457=9,$D4457,""))))))</f>
        <v>串本古座高等学校</v>
      </c>
    </row>
    <row r="4458" spans="1:8">
      <c r="A4458" s="4">
        <v>2</v>
      </c>
      <c r="B4458" s="7">
        <v>1</v>
      </c>
      <c r="C4458" s="7" t="str">
        <f t="shared" si="138"/>
        <v>高等学校</v>
      </c>
      <c r="D4458" s="7" t="s">
        <v>2993</v>
      </c>
      <c r="E4458" s="8" t="s">
        <v>2994</v>
      </c>
      <c r="F4458" s="4" t="str">
        <f>IFERROR(IF(VALUE(LEFT($E4458,5))&gt;50000,"",_xlfn.XLOOKUP(IF(VALUE(LEFT($E4458,2))&gt;9,VALUE(LEFT($E4458,2)),"0"&amp;VALUE(LEFT($E4458,2))),Sheet1!$E:$E,Sheet1!$F:$F)),"")</f>
        <v>和歌山県</v>
      </c>
      <c r="G4458" s="4" t="str">
        <f t="shared" si="139"/>
        <v>公立</v>
      </c>
      <c r="H4458" s="7" t="str">
        <f>IF($D4458="上記以外の高等学校等",_xlfn.XLOOKUP(IF(VALUE(LEFT($E4458,2))&gt;10,VALUE(LEFT($E4458,2)),"0"&amp;VALUE(LEFT($E4458,2))),Sheet1!$E:$E,Sheet1!$F:$F)&amp;"所在の"&amp;$D4458,IF(OR($B4458=1,$B4458=2),$D4458&amp;$C4458,IF($B4458=3,$D4458&amp;"学校",IF($B4458=6,_xlfn.TEXTBEFORE($D4458,"高専")&amp;$C4458,IF($B4458=8,$C4458&amp;"（"&amp;$D4458&amp;"）",IF($B4458=9,$D4458,""))))))</f>
        <v>きのくに青雲高等学校</v>
      </c>
    </row>
    <row r="4459" spans="1:8">
      <c r="A4459" s="4">
        <v>2</v>
      </c>
      <c r="B4459" s="7">
        <v>1</v>
      </c>
      <c r="C4459" s="7" t="str">
        <f t="shared" si="138"/>
        <v>高等学校</v>
      </c>
      <c r="D4459" s="7" t="s">
        <v>2991</v>
      </c>
      <c r="E4459" s="8" t="s">
        <v>2992</v>
      </c>
      <c r="F4459" s="4" t="str">
        <f>IFERROR(IF(VALUE(LEFT($E4459,5))&gt;50000,"",_xlfn.XLOOKUP(IF(VALUE(LEFT($E4459,2))&gt;9,VALUE(LEFT($E4459,2)),"0"&amp;VALUE(LEFT($E4459,2))),Sheet1!$E:$E,Sheet1!$F:$F)),"")</f>
        <v>和歌山県</v>
      </c>
      <c r="G4459" s="4" t="str">
        <f t="shared" si="139"/>
        <v>公立</v>
      </c>
      <c r="H4459" s="7" t="str">
        <f>IF($D4459="上記以外の高等学校等",_xlfn.XLOOKUP(IF(VALUE(LEFT($E4459,2))&gt;10,VALUE(LEFT($E4459,2)),"0"&amp;VALUE(LEFT($E4459,2))),Sheet1!$E:$E,Sheet1!$F:$F)&amp;"所在の"&amp;$D4459,IF(OR($B4459=1,$B4459=2),$D4459&amp;$C4459,IF($B4459=3,$D4459&amp;"学校",IF($B4459=6,_xlfn.TEXTBEFORE($D4459,"高専")&amp;$C4459,IF($B4459=8,$C4459&amp;"（"&amp;$D4459&amp;"）",IF($B4459=9,$D4459,""))))))</f>
        <v>伊都中央高等学校</v>
      </c>
    </row>
    <row r="4460" spans="1:8">
      <c r="A4460" s="4">
        <v>2</v>
      </c>
      <c r="B4460" s="7">
        <v>3</v>
      </c>
      <c r="C4460" s="7" t="str">
        <f t="shared" si="138"/>
        <v>特別支援学校</v>
      </c>
      <c r="D4460" s="7" t="s">
        <v>2989</v>
      </c>
      <c r="E4460" s="8" t="s">
        <v>2990</v>
      </c>
      <c r="F4460" s="4" t="str">
        <f>IFERROR(IF(VALUE(LEFT($E4460,5))&gt;50000,"",_xlfn.XLOOKUP(IF(VALUE(LEFT($E4460,2))&gt;9,VALUE(LEFT($E4460,2)),"0"&amp;VALUE(LEFT($E4460,2))),Sheet1!$E:$E,Sheet1!$F:$F)),"")</f>
        <v>和歌山県</v>
      </c>
      <c r="G4460" s="4" t="str">
        <f t="shared" si="139"/>
        <v>公立</v>
      </c>
      <c r="H4460" s="7" t="str">
        <f>IF($D4460="上記以外の高等学校等",_xlfn.XLOOKUP(IF(VALUE(LEFT($E4460,2))&gt;10,VALUE(LEFT($E4460,2)),"0"&amp;VALUE(LEFT($E4460,2))),Sheet1!$E:$E,Sheet1!$F:$F)&amp;"所在の"&amp;$D4460,IF(OR($B4460=1,$B4460=2),$D4460&amp;$C4460,IF($B4460=3,$D4460&amp;"学校",IF($B4460=6,_xlfn.TEXTBEFORE($D4460,"高専")&amp;$C4460,IF($B4460=8,$C4460&amp;"（"&amp;$D4460&amp;"）",IF($B4460=9,$D4460,""))))))</f>
        <v>和歌山さくら支援学校</v>
      </c>
    </row>
    <row r="4461" spans="1:8">
      <c r="A4461" s="4">
        <v>2</v>
      </c>
      <c r="B4461" s="7">
        <v>3</v>
      </c>
      <c r="C4461" s="7" t="str">
        <f t="shared" si="138"/>
        <v>特別支援学校</v>
      </c>
      <c r="D4461" s="7" t="s">
        <v>2987</v>
      </c>
      <c r="E4461" s="8" t="s">
        <v>2988</v>
      </c>
      <c r="F4461" s="4" t="str">
        <f>IFERROR(IF(VALUE(LEFT($E4461,5))&gt;50000,"",_xlfn.XLOOKUP(IF(VALUE(LEFT($E4461,2))&gt;9,VALUE(LEFT($E4461,2)),"0"&amp;VALUE(LEFT($E4461,2))),Sheet1!$E:$E,Sheet1!$F:$F)),"")</f>
        <v>和歌山県</v>
      </c>
      <c r="G4461" s="4" t="str">
        <f t="shared" si="139"/>
        <v>公立</v>
      </c>
      <c r="H4461" s="7" t="str">
        <f>IF($D4461="上記以外の高等学校等",_xlfn.XLOOKUP(IF(VALUE(LEFT($E4461,2))&gt;10,VALUE(LEFT($E4461,2)),"0"&amp;VALUE(LEFT($E4461,2))),Sheet1!$E:$E,Sheet1!$F:$F)&amp;"所在の"&amp;$D4461,IF(OR($B4461=1,$B4461=2),$D4461&amp;$C4461,IF($B4461=3,$D4461&amp;"学校",IF($B4461=6,_xlfn.TEXTBEFORE($D4461,"高専")&amp;$C4461,IF($B4461=8,$C4461&amp;"（"&amp;$D4461&amp;"）",IF($B4461=9,$D4461,""))))))</f>
        <v>紀伊コスモス支援学校</v>
      </c>
    </row>
    <row r="4462" spans="1:8">
      <c r="A4462" s="4">
        <v>2</v>
      </c>
      <c r="B4462" s="7">
        <v>3</v>
      </c>
      <c r="C4462" s="7" t="str">
        <f t="shared" si="138"/>
        <v>特別支援学校</v>
      </c>
      <c r="D4462" s="7" t="s">
        <v>2985</v>
      </c>
      <c r="E4462" s="8" t="s">
        <v>2986</v>
      </c>
      <c r="F4462" s="4" t="str">
        <f>IFERROR(IF(VALUE(LEFT($E4462,5))&gt;50000,"",_xlfn.XLOOKUP(IF(VALUE(LEFT($E4462,2))&gt;9,VALUE(LEFT($E4462,2)),"0"&amp;VALUE(LEFT($E4462,2))),Sheet1!$E:$E,Sheet1!$F:$F)),"")</f>
        <v>和歌山県</v>
      </c>
      <c r="G4462" s="4" t="str">
        <f t="shared" si="139"/>
        <v>公立</v>
      </c>
      <c r="H4462" s="7" t="str">
        <f>IF($D4462="上記以外の高等学校等",_xlfn.XLOOKUP(IF(VALUE(LEFT($E4462,2))&gt;10,VALUE(LEFT($E4462,2)),"0"&amp;VALUE(LEFT($E4462,2))),Sheet1!$E:$E,Sheet1!$F:$F)&amp;"所在の"&amp;$D4462,IF(OR($B4462=1,$B4462=2),$D4462&amp;$C4462,IF($B4462=3,$D4462&amp;"学校",IF($B4462=6,_xlfn.TEXTBEFORE($D4462,"高専")&amp;$C4462,IF($B4462=8,$C4462&amp;"（"&amp;$D4462&amp;"）",IF($B4462=9,$D4462,""))))))</f>
        <v>南紀はまゆう支援学校</v>
      </c>
    </row>
    <row r="4463" spans="1:8">
      <c r="A4463" s="4">
        <v>2</v>
      </c>
      <c r="B4463" s="7">
        <v>3</v>
      </c>
      <c r="C4463" s="7" t="str">
        <f t="shared" si="138"/>
        <v>特別支援学校</v>
      </c>
      <c r="D4463" s="7" t="s">
        <v>2983</v>
      </c>
      <c r="E4463" s="8" t="s">
        <v>2984</v>
      </c>
      <c r="F4463" s="4" t="str">
        <f>IFERROR(IF(VALUE(LEFT($E4463,5))&gt;50000,"",_xlfn.XLOOKUP(IF(VALUE(LEFT($E4463,2))&gt;9,VALUE(LEFT($E4463,2)),"0"&amp;VALUE(LEFT($E4463,2))),Sheet1!$E:$E,Sheet1!$F:$F)),"")</f>
        <v>和歌山県</v>
      </c>
      <c r="G4463" s="4" t="str">
        <f t="shared" si="139"/>
        <v>公立</v>
      </c>
      <c r="H4463" s="7" t="str">
        <f>IF($D4463="上記以外の高等学校等",_xlfn.XLOOKUP(IF(VALUE(LEFT($E4463,2))&gt;10,VALUE(LEFT($E4463,2)),"0"&amp;VALUE(LEFT($E4463,2))),Sheet1!$E:$E,Sheet1!$F:$F)&amp;"所在の"&amp;$D4463,IF(OR($B4463=1,$B4463=2),$D4463&amp;$C4463,IF($B4463=3,$D4463&amp;"学校",IF($B4463=6,_xlfn.TEXTBEFORE($D4463,"高専")&amp;$C4463,IF($B4463=8,$C4463&amp;"（"&amp;$D4463&amp;"）",IF($B4463=9,$D4463,""))))))</f>
        <v>紀北支援学校</v>
      </c>
    </row>
    <row r="4464" spans="1:8">
      <c r="A4464" s="4">
        <v>2</v>
      </c>
      <c r="B4464" s="7">
        <v>3</v>
      </c>
      <c r="C4464" s="7" t="str">
        <f t="shared" si="138"/>
        <v>特別支援学校</v>
      </c>
      <c r="D4464" s="7" t="s">
        <v>2981</v>
      </c>
      <c r="E4464" s="8" t="s">
        <v>2982</v>
      </c>
      <c r="F4464" s="4" t="str">
        <f>IFERROR(IF(VALUE(LEFT($E4464,5))&gt;50000,"",_xlfn.XLOOKUP(IF(VALUE(LEFT($E4464,2))&gt;9,VALUE(LEFT($E4464,2)),"0"&amp;VALUE(LEFT($E4464,2))),Sheet1!$E:$E,Sheet1!$F:$F)),"")</f>
        <v>和歌山県</v>
      </c>
      <c r="G4464" s="4" t="str">
        <f t="shared" si="139"/>
        <v>公立</v>
      </c>
      <c r="H4464" s="7" t="str">
        <f>IF($D4464="上記以外の高等学校等",_xlfn.XLOOKUP(IF(VALUE(LEFT($E4464,2))&gt;10,VALUE(LEFT($E4464,2)),"0"&amp;VALUE(LEFT($E4464,2))),Sheet1!$E:$E,Sheet1!$F:$F)&amp;"所在の"&amp;$D4464,IF(OR($B4464=1,$B4464=2),$D4464&amp;$C4464,IF($B4464=3,$D4464&amp;"学校",IF($B4464=6,_xlfn.TEXTBEFORE($D4464,"高専")&amp;$C4464,IF($B4464=8,$C4464&amp;"（"&amp;$D4464&amp;"）",IF($B4464=9,$D4464,""))))))</f>
        <v>和歌山盲学校</v>
      </c>
    </row>
    <row r="4465" spans="1:8">
      <c r="A4465" s="4">
        <v>2</v>
      </c>
      <c r="B4465" s="7">
        <v>3</v>
      </c>
      <c r="C4465" s="7" t="str">
        <f t="shared" si="138"/>
        <v>特別支援学校</v>
      </c>
      <c r="D4465" s="7" t="s">
        <v>2979</v>
      </c>
      <c r="E4465" s="8" t="s">
        <v>2980</v>
      </c>
      <c r="F4465" s="4" t="str">
        <f>IFERROR(IF(VALUE(LEFT($E4465,5))&gt;50000,"",_xlfn.XLOOKUP(IF(VALUE(LEFT($E4465,2))&gt;9,VALUE(LEFT($E4465,2)),"0"&amp;VALUE(LEFT($E4465,2))),Sheet1!$E:$E,Sheet1!$F:$F)),"")</f>
        <v>和歌山県</v>
      </c>
      <c r="G4465" s="4" t="str">
        <f t="shared" si="139"/>
        <v>公立</v>
      </c>
      <c r="H4465" s="7" t="str">
        <f>IF($D4465="上記以外の高等学校等",_xlfn.XLOOKUP(IF(VALUE(LEFT($E4465,2))&gt;10,VALUE(LEFT($E4465,2)),"0"&amp;VALUE(LEFT($E4465,2))),Sheet1!$E:$E,Sheet1!$F:$F)&amp;"所在の"&amp;$D4465,IF(OR($B4465=1,$B4465=2),$D4465&amp;$C4465,IF($B4465=3,$D4465&amp;"学校",IF($B4465=6,_xlfn.TEXTBEFORE($D4465,"高専")&amp;$C4465,IF($B4465=8,$C4465&amp;"（"&amp;$D4465&amp;"）",IF($B4465=9,$D4465,""))))))</f>
        <v>和歌山ろう学校</v>
      </c>
    </row>
    <row r="4466" spans="1:8">
      <c r="A4466" s="4">
        <v>2</v>
      </c>
      <c r="B4466" s="7">
        <v>3</v>
      </c>
      <c r="C4466" s="7" t="str">
        <f t="shared" si="138"/>
        <v>特別支援学校</v>
      </c>
      <c r="D4466" s="7" t="s">
        <v>2977</v>
      </c>
      <c r="E4466" s="8" t="s">
        <v>2978</v>
      </c>
      <c r="F4466" s="4" t="str">
        <f>IFERROR(IF(VALUE(LEFT($E4466,5))&gt;50000,"",_xlfn.XLOOKUP(IF(VALUE(LEFT($E4466,2))&gt;9,VALUE(LEFT($E4466,2)),"0"&amp;VALUE(LEFT($E4466,2))),Sheet1!$E:$E,Sheet1!$F:$F)),"")</f>
        <v>和歌山県</v>
      </c>
      <c r="G4466" s="4" t="str">
        <f t="shared" si="139"/>
        <v>公立</v>
      </c>
      <c r="H4466" s="7" t="str">
        <f>IF($D4466="上記以外の高等学校等",_xlfn.XLOOKUP(IF(VALUE(LEFT($E4466,2))&gt;10,VALUE(LEFT($E4466,2)),"0"&amp;VALUE(LEFT($E4466,2))),Sheet1!$E:$E,Sheet1!$F:$F)&amp;"所在の"&amp;$D4466,IF(OR($B4466=1,$B4466=2),$D4466&amp;$C4466,IF($B4466=3,$D4466&amp;"学校",IF($B4466=6,_xlfn.TEXTBEFORE($D4466,"高専")&amp;$C4466,IF($B4466=8,$C4466&amp;"（"&amp;$D4466&amp;"）",IF($B4466=9,$D4466,""))))))</f>
        <v>きのかわ支援学校</v>
      </c>
    </row>
    <row r="4467" spans="1:8">
      <c r="A4467" s="4">
        <v>2</v>
      </c>
      <c r="B4467" s="7">
        <v>3</v>
      </c>
      <c r="C4467" s="7" t="str">
        <f t="shared" si="138"/>
        <v>特別支援学校</v>
      </c>
      <c r="D4467" s="7" t="s">
        <v>2975</v>
      </c>
      <c r="E4467" s="8" t="s">
        <v>2976</v>
      </c>
      <c r="F4467" s="4" t="str">
        <f>IFERROR(IF(VALUE(LEFT($E4467,5))&gt;50000,"",_xlfn.XLOOKUP(IF(VALUE(LEFT($E4467,2))&gt;9,VALUE(LEFT($E4467,2)),"0"&amp;VALUE(LEFT($E4467,2))),Sheet1!$E:$E,Sheet1!$F:$F)),"")</f>
        <v>和歌山県</v>
      </c>
      <c r="G4467" s="4" t="str">
        <f t="shared" si="139"/>
        <v>公立</v>
      </c>
      <c r="H4467" s="7" t="str">
        <f>IF($D4467="上記以外の高等学校等",_xlfn.XLOOKUP(IF(VALUE(LEFT($E4467,2))&gt;10,VALUE(LEFT($E4467,2)),"0"&amp;VALUE(LEFT($E4467,2))),Sheet1!$E:$E,Sheet1!$F:$F)&amp;"所在の"&amp;$D4467,IF(OR($B4467=1,$B4467=2),$D4467&amp;$C4467,IF($B4467=3,$D4467&amp;"学校",IF($B4467=6,_xlfn.TEXTBEFORE($D4467,"高専")&amp;$C4467,IF($B4467=8,$C4467&amp;"（"&amp;$D4467&amp;"）",IF($B4467=9,$D4467,""))))))</f>
        <v>みくまの支援学校</v>
      </c>
    </row>
    <row r="4468" spans="1:8">
      <c r="A4468" s="4">
        <v>2</v>
      </c>
      <c r="B4468" s="7">
        <v>3</v>
      </c>
      <c r="C4468" s="7" t="str">
        <f t="shared" si="138"/>
        <v>特別支援学校</v>
      </c>
      <c r="D4468" s="7" t="s">
        <v>2973</v>
      </c>
      <c r="E4468" s="8" t="s">
        <v>2974</v>
      </c>
      <c r="F4468" s="4" t="str">
        <f>IFERROR(IF(VALUE(LEFT($E4468,5))&gt;50000,"",_xlfn.XLOOKUP(IF(VALUE(LEFT($E4468,2))&gt;9,VALUE(LEFT($E4468,2)),"0"&amp;VALUE(LEFT($E4468,2))),Sheet1!$E:$E,Sheet1!$F:$F)),"")</f>
        <v>和歌山県</v>
      </c>
      <c r="G4468" s="4" t="str">
        <f t="shared" si="139"/>
        <v>公立</v>
      </c>
      <c r="H4468" s="7" t="str">
        <f>IF($D4468="上記以外の高等学校等",_xlfn.XLOOKUP(IF(VALUE(LEFT($E4468,2))&gt;10,VALUE(LEFT($E4468,2)),"0"&amp;VALUE(LEFT($E4468,2))),Sheet1!$E:$E,Sheet1!$F:$F)&amp;"所在の"&amp;$D4468,IF(OR($B4468=1,$B4468=2),$D4468&amp;$C4468,IF($B4468=3,$D4468&amp;"学校",IF($B4468=6,_xlfn.TEXTBEFORE($D4468,"高専")&amp;$C4468,IF($B4468=8,$C4468&amp;"（"&amp;$D4468&amp;"）",IF($B4468=9,$D4468,""))))))</f>
        <v>たちばな支援学校</v>
      </c>
    </row>
    <row r="4469" spans="1:8">
      <c r="A4469" s="4">
        <v>2</v>
      </c>
      <c r="B4469" s="7">
        <v>3</v>
      </c>
      <c r="C4469" s="7" t="str">
        <f t="shared" si="138"/>
        <v>特別支援学校</v>
      </c>
      <c r="D4469" s="7" t="s">
        <v>2971</v>
      </c>
      <c r="E4469" s="8" t="s">
        <v>2972</v>
      </c>
      <c r="F4469" s="4" t="str">
        <f>IFERROR(IF(VALUE(LEFT($E4469,5))&gt;50000,"",_xlfn.XLOOKUP(IF(VALUE(LEFT($E4469,2))&gt;9,VALUE(LEFT($E4469,2)),"0"&amp;VALUE(LEFT($E4469,2))),Sheet1!$E:$E,Sheet1!$F:$F)),"")</f>
        <v>和歌山県</v>
      </c>
      <c r="G4469" s="4" t="str">
        <f t="shared" si="139"/>
        <v>公立</v>
      </c>
      <c r="H4469" s="7" t="str">
        <f>IF($D4469="上記以外の高等学校等",_xlfn.XLOOKUP(IF(VALUE(LEFT($E4469,2))&gt;10,VALUE(LEFT($E4469,2)),"0"&amp;VALUE(LEFT($E4469,2))),Sheet1!$E:$E,Sheet1!$F:$F)&amp;"所在の"&amp;$D4469,IF(OR($B4469=1,$B4469=2),$D4469&amp;$C4469,IF($B4469=3,$D4469&amp;"学校",IF($B4469=6,_xlfn.TEXTBEFORE($D4469,"高専")&amp;$C4469,IF($B4469=8,$C4469&amp;"（"&amp;$D4469&amp;"）",IF($B4469=9,$D4469,""))))))</f>
        <v>みはま支援学校</v>
      </c>
    </row>
    <row r="4470" spans="1:8">
      <c r="A4470" s="4">
        <v>7</v>
      </c>
      <c r="B4470" s="7">
        <v>1</v>
      </c>
      <c r="C4470" s="7" t="str">
        <f t="shared" si="138"/>
        <v>高等学校</v>
      </c>
      <c r="D4470" s="7" t="s">
        <v>2969</v>
      </c>
      <c r="E4470" s="8" t="s">
        <v>2970</v>
      </c>
      <c r="F4470" s="4" t="str">
        <f>IFERROR(IF(VALUE(LEFT($E4470,5))&gt;50000,"",_xlfn.XLOOKUP(IF(VALUE(LEFT($E4470,2))&gt;9,VALUE(LEFT($E4470,2)),"0"&amp;VALUE(LEFT($E4470,2))),Sheet1!$E:$E,Sheet1!$F:$F)),"")</f>
        <v>和歌山県</v>
      </c>
      <c r="G4470" s="4" t="str">
        <f t="shared" si="139"/>
        <v>私立</v>
      </c>
      <c r="H4470" s="7" t="str">
        <f>IF($D4470="上記以外の高等学校等",_xlfn.XLOOKUP(IF(VALUE(LEFT($E4470,2))&gt;10,VALUE(LEFT($E4470,2)),"0"&amp;VALUE(LEFT($E4470,2))),Sheet1!$E:$E,Sheet1!$F:$F)&amp;"所在の"&amp;$D4470,IF(OR($B4470=1,$B4470=2),$D4470&amp;$C4470,IF($B4470=3,$D4470&amp;"学校",IF($B4470=6,_xlfn.TEXTBEFORE($D4470,"高専")&amp;$C4470,IF($B4470=8,$C4470&amp;"（"&amp;$D4470&amp;"）",IF($B4470=9,$D4470,""))))))</f>
        <v>高野山高等学校</v>
      </c>
    </row>
    <row r="4471" spans="1:8">
      <c r="A4471" s="4">
        <v>7</v>
      </c>
      <c r="B4471" s="7">
        <v>1</v>
      </c>
      <c r="C4471" s="7" t="str">
        <f t="shared" si="138"/>
        <v>高等学校</v>
      </c>
      <c r="D4471" s="7" t="s">
        <v>2967</v>
      </c>
      <c r="E4471" s="8" t="s">
        <v>2968</v>
      </c>
      <c r="F4471" s="4" t="str">
        <f>IFERROR(IF(VALUE(LEFT($E4471,5))&gt;50000,"",_xlfn.XLOOKUP(IF(VALUE(LEFT($E4471,2))&gt;9,VALUE(LEFT($E4471,2)),"0"&amp;VALUE(LEFT($E4471,2))),Sheet1!$E:$E,Sheet1!$F:$F)),"")</f>
        <v>和歌山県</v>
      </c>
      <c r="G4471" s="4" t="str">
        <f t="shared" si="139"/>
        <v>私立</v>
      </c>
      <c r="H4471" s="7" t="str">
        <f>IF($D4471="上記以外の高等学校等",_xlfn.XLOOKUP(IF(VALUE(LEFT($E4471,2))&gt;10,VALUE(LEFT($E4471,2)),"0"&amp;VALUE(LEFT($E4471,2))),Sheet1!$E:$E,Sheet1!$F:$F)&amp;"所在の"&amp;$D4471,IF(OR($B4471=1,$B4471=2),$D4471&amp;$C4471,IF($B4471=3,$D4471&amp;"学校",IF($B4471=6,_xlfn.TEXTBEFORE($D4471,"高専")&amp;$C4471,IF($B4471=8,$C4471&amp;"（"&amp;$D4471&amp;"）",IF($B4471=9,$D4471,""))))))</f>
        <v>開智高等学校</v>
      </c>
    </row>
    <row r="4472" spans="1:8">
      <c r="A4472" s="4">
        <v>7</v>
      </c>
      <c r="B4472" s="7">
        <v>1</v>
      </c>
      <c r="C4472" s="7" t="str">
        <f t="shared" si="138"/>
        <v>高等学校</v>
      </c>
      <c r="D4472" s="7" t="s">
        <v>2965</v>
      </c>
      <c r="E4472" s="8" t="s">
        <v>2966</v>
      </c>
      <c r="F4472" s="4" t="str">
        <f>IFERROR(IF(VALUE(LEFT($E4472,5))&gt;50000,"",_xlfn.XLOOKUP(IF(VALUE(LEFT($E4472,2))&gt;9,VALUE(LEFT($E4472,2)),"0"&amp;VALUE(LEFT($E4472,2))),Sheet1!$E:$E,Sheet1!$F:$F)),"")</f>
        <v>和歌山県</v>
      </c>
      <c r="G4472" s="4" t="str">
        <f t="shared" si="139"/>
        <v>私立</v>
      </c>
      <c r="H4472" s="7" t="str">
        <f>IF($D4472="上記以外の高等学校等",_xlfn.XLOOKUP(IF(VALUE(LEFT($E4472,2))&gt;10,VALUE(LEFT($E4472,2)),"0"&amp;VALUE(LEFT($E4472,2))),Sheet1!$E:$E,Sheet1!$F:$F)&amp;"所在の"&amp;$D4472,IF(OR($B4472=1,$B4472=2),$D4472&amp;$C4472,IF($B4472=3,$D4472&amp;"学校",IF($B4472=6,_xlfn.TEXTBEFORE($D4472,"高専")&amp;$C4472,IF($B4472=8,$C4472&amp;"（"&amp;$D4472&amp;"）",IF($B4472=9,$D4472,""))))))</f>
        <v>和歌山信愛高等学校</v>
      </c>
    </row>
    <row r="4473" spans="1:8">
      <c r="A4473" s="4">
        <v>7</v>
      </c>
      <c r="B4473" s="7">
        <v>1</v>
      </c>
      <c r="C4473" s="7" t="str">
        <f t="shared" si="138"/>
        <v>高等学校</v>
      </c>
      <c r="D4473" s="7" t="s">
        <v>2963</v>
      </c>
      <c r="E4473" s="8" t="s">
        <v>2964</v>
      </c>
      <c r="F4473" s="4" t="str">
        <f>IFERROR(IF(VALUE(LEFT($E4473,5))&gt;50000,"",_xlfn.XLOOKUP(IF(VALUE(LEFT($E4473,2))&gt;9,VALUE(LEFT($E4473,2)),"0"&amp;VALUE(LEFT($E4473,2))),Sheet1!$E:$E,Sheet1!$F:$F)),"")</f>
        <v>和歌山県</v>
      </c>
      <c r="G4473" s="4" t="str">
        <f t="shared" si="139"/>
        <v>私立</v>
      </c>
      <c r="H4473" s="7" t="str">
        <f>IF($D4473="上記以外の高等学校等",_xlfn.XLOOKUP(IF(VALUE(LEFT($E4473,2))&gt;10,VALUE(LEFT($E4473,2)),"0"&amp;VALUE(LEFT($E4473,2))),Sheet1!$E:$E,Sheet1!$F:$F)&amp;"所在の"&amp;$D4473,IF(OR($B4473=1,$B4473=2),$D4473&amp;$C4473,IF($B4473=3,$D4473&amp;"学校",IF($B4473=6,_xlfn.TEXTBEFORE($D4473,"高専")&amp;$C4473,IF($B4473=8,$C4473&amp;"（"&amp;$D4473&amp;"）",IF($B4473=9,$D4473,""))))))</f>
        <v>近畿大学附属新宮高等学校</v>
      </c>
    </row>
    <row r="4474" spans="1:8">
      <c r="A4474" s="4">
        <v>7</v>
      </c>
      <c r="B4474" s="7">
        <v>1</v>
      </c>
      <c r="C4474" s="7" t="str">
        <f t="shared" si="138"/>
        <v>高等学校</v>
      </c>
      <c r="D4474" s="7" t="s">
        <v>2961</v>
      </c>
      <c r="E4474" s="8" t="s">
        <v>2962</v>
      </c>
      <c r="F4474" s="4" t="str">
        <f>IFERROR(IF(VALUE(LEFT($E4474,5))&gt;50000,"",_xlfn.XLOOKUP(IF(VALUE(LEFT($E4474,2))&gt;9,VALUE(LEFT($E4474,2)),"0"&amp;VALUE(LEFT($E4474,2))),Sheet1!$E:$E,Sheet1!$F:$F)),"")</f>
        <v>和歌山県</v>
      </c>
      <c r="G4474" s="4" t="str">
        <f t="shared" si="139"/>
        <v>私立</v>
      </c>
      <c r="H4474" s="7" t="str">
        <f>IF($D4474="上記以外の高等学校等",_xlfn.XLOOKUP(IF(VALUE(LEFT($E4474,2))&gt;10,VALUE(LEFT($E4474,2)),"0"&amp;VALUE(LEFT($E4474,2))),Sheet1!$E:$E,Sheet1!$F:$F)&amp;"所在の"&amp;$D4474,IF(OR($B4474=1,$B4474=2),$D4474&amp;$C4474,IF($B4474=3,$D4474&amp;"学校",IF($B4474=6,_xlfn.TEXTBEFORE($D4474,"高専")&amp;$C4474,IF($B4474=8,$C4474&amp;"（"&amp;$D4474&amp;"）",IF($B4474=9,$D4474,""))))))</f>
        <v>智辯学園和歌山高等学校</v>
      </c>
    </row>
    <row r="4475" spans="1:8">
      <c r="A4475" s="4">
        <v>7</v>
      </c>
      <c r="B4475" s="7">
        <v>1</v>
      </c>
      <c r="C4475" s="7" t="str">
        <f t="shared" si="138"/>
        <v>高等学校</v>
      </c>
      <c r="D4475" s="7" t="s">
        <v>2959</v>
      </c>
      <c r="E4475" s="8" t="s">
        <v>2960</v>
      </c>
      <c r="F4475" s="4" t="str">
        <f>IFERROR(IF(VALUE(LEFT($E4475,5))&gt;50000,"",_xlfn.XLOOKUP(IF(VALUE(LEFT($E4475,2))&gt;9,VALUE(LEFT($E4475,2)),"0"&amp;VALUE(LEFT($E4475,2))),Sheet1!$E:$E,Sheet1!$F:$F)),"")</f>
        <v>和歌山県</v>
      </c>
      <c r="G4475" s="4" t="str">
        <f t="shared" si="139"/>
        <v>私立</v>
      </c>
      <c r="H4475" s="7" t="str">
        <f>IF($D4475="上記以外の高等学校等",_xlfn.XLOOKUP(IF(VALUE(LEFT($E4475,2))&gt;10,VALUE(LEFT($E4475,2)),"0"&amp;VALUE(LEFT($E4475,2))),Sheet1!$E:$E,Sheet1!$F:$F)&amp;"所在の"&amp;$D4475,IF(OR($B4475=1,$B4475=2),$D4475&amp;$C4475,IF($B4475=3,$D4475&amp;"学校",IF($B4475=6,_xlfn.TEXTBEFORE($D4475,"高専")&amp;$C4475,IF($B4475=8,$C4475&amp;"（"&amp;$D4475&amp;"）",IF($B4475=9,$D4475,""))))))</f>
        <v>近畿大学附属和歌山高等学校</v>
      </c>
    </row>
    <row r="4476" spans="1:8">
      <c r="A4476" s="4">
        <v>7</v>
      </c>
      <c r="B4476" s="7">
        <v>1</v>
      </c>
      <c r="C4476" s="7" t="str">
        <f t="shared" si="138"/>
        <v>高等学校</v>
      </c>
      <c r="D4476" s="7" t="s">
        <v>2957</v>
      </c>
      <c r="E4476" s="8" t="s">
        <v>2958</v>
      </c>
      <c r="F4476" s="4" t="str">
        <f>IFERROR(IF(VALUE(LEFT($E4476,5))&gt;50000,"",_xlfn.XLOOKUP(IF(VALUE(LEFT($E4476,2))&gt;9,VALUE(LEFT($E4476,2)),"0"&amp;VALUE(LEFT($E4476,2))),Sheet1!$E:$E,Sheet1!$F:$F)),"")</f>
        <v>和歌山県</v>
      </c>
      <c r="G4476" s="4" t="str">
        <f t="shared" si="139"/>
        <v>私立</v>
      </c>
      <c r="H4476" s="7" t="str">
        <f>IF($D4476="上記以外の高等学校等",_xlfn.XLOOKUP(IF(VALUE(LEFT($E4476,2))&gt;10,VALUE(LEFT($E4476,2)),"0"&amp;VALUE(LEFT($E4476,2))),Sheet1!$E:$E,Sheet1!$F:$F)&amp;"所在の"&amp;$D4476,IF(OR($B4476=1,$B4476=2),$D4476&amp;$C4476,IF($B4476=3,$D4476&amp;"学校",IF($B4476=6,_xlfn.TEXTBEFORE($D4476,"高専")&amp;$C4476,IF($B4476=8,$C4476&amp;"（"&amp;$D4476&amp;"）",IF($B4476=9,$D4476,""))))))</f>
        <v>和歌山南陵高等学校</v>
      </c>
    </row>
    <row r="4477" spans="1:8">
      <c r="A4477" s="4">
        <v>7</v>
      </c>
      <c r="B4477" s="7">
        <v>1</v>
      </c>
      <c r="C4477" s="7" t="str">
        <f t="shared" si="138"/>
        <v>高等学校</v>
      </c>
      <c r="D4477" s="7" t="s">
        <v>2955</v>
      </c>
      <c r="E4477" s="8" t="s">
        <v>2956</v>
      </c>
      <c r="F4477" s="4" t="str">
        <f>IFERROR(IF(VALUE(LEFT($E4477,5))&gt;50000,"",_xlfn.XLOOKUP(IF(VALUE(LEFT($E4477,2))&gt;9,VALUE(LEFT($E4477,2)),"0"&amp;VALUE(LEFT($E4477,2))),Sheet1!$E:$E,Sheet1!$F:$F)),"")</f>
        <v>和歌山県</v>
      </c>
      <c r="G4477" s="4" t="str">
        <f t="shared" si="139"/>
        <v>私立</v>
      </c>
      <c r="H4477" s="7" t="str">
        <f>IF($D4477="上記以外の高等学校等",_xlfn.XLOOKUP(IF(VALUE(LEFT($E4477,2))&gt;10,VALUE(LEFT($E4477,2)),"0"&amp;VALUE(LEFT($E4477,2))),Sheet1!$E:$E,Sheet1!$F:$F)&amp;"所在の"&amp;$D4477,IF(OR($B4477=1,$B4477=2),$D4477&amp;$C4477,IF($B4477=3,$D4477&amp;"学校",IF($B4477=6,_xlfn.TEXTBEFORE($D4477,"高専")&amp;$C4477,IF($B4477=8,$C4477&amp;"（"&amp;$D4477&amp;"）",IF($B4477=9,$D4477,""))))))</f>
        <v>初芝橋本高等学校</v>
      </c>
    </row>
    <row r="4478" spans="1:8">
      <c r="A4478" s="4">
        <v>7</v>
      </c>
      <c r="B4478" s="7">
        <v>1</v>
      </c>
      <c r="C4478" s="7" t="str">
        <f t="shared" si="138"/>
        <v>高等学校</v>
      </c>
      <c r="D4478" s="7" t="s">
        <v>2953</v>
      </c>
      <c r="E4478" s="8" t="s">
        <v>2954</v>
      </c>
      <c r="F4478" s="4" t="str">
        <f>IFERROR(IF(VALUE(LEFT($E4478,5))&gt;50000,"",_xlfn.XLOOKUP(IF(VALUE(LEFT($E4478,2))&gt;9,VALUE(LEFT($E4478,2)),"0"&amp;VALUE(LEFT($E4478,2))),Sheet1!$E:$E,Sheet1!$F:$F)),"")</f>
        <v>和歌山県</v>
      </c>
      <c r="G4478" s="4" t="str">
        <f t="shared" si="139"/>
        <v>私立</v>
      </c>
      <c r="H4478" s="7" t="str">
        <f>IF($D4478="上記以外の高等学校等",_xlfn.XLOOKUP(IF(VALUE(LEFT($E4478,2))&gt;10,VALUE(LEFT($E4478,2)),"0"&amp;VALUE(LEFT($E4478,2))),Sheet1!$E:$E,Sheet1!$F:$F)&amp;"所在の"&amp;$D4478,IF(OR($B4478=1,$B4478=2),$D4478&amp;$C4478,IF($B4478=3,$D4478&amp;"学校",IF($B4478=6,_xlfn.TEXTBEFORE($D4478,"高専")&amp;$C4478,IF($B4478=8,$C4478&amp;"（"&amp;$D4478&amp;"）",IF($B4478=9,$D4478,""))))))</f>
        <v>慶風高等学校</v>
      </c>
    </row>
    <row r="4479" spans="1:8">
      <c r="A4479" s="4">
        <v>7</v>
      </c>
      <c r="B4479" s="7">
        <v>1</v>
      </c>
      <c r="C4479" s="7" t="str">
        <f t="shared" si="138"/>
        <v>高等学校</v>
      </c>
      <c r="D4479" s="7" t="s">
        <v>2951</v>
      </c>
      <c r="E4479" s="8" t="s">
        <v>2952</v>
      </c>
      <c r="F4479" s="4" t="str">
        <f>IFERROR(IF(VALUE(LEFT($E4479,5))&gt;50000,"",_xlfn.XLOOKUP(IF(VALUE(LEFT($E4479,2))&gt;9,VALUE(LEFT($E4479,2)),"0"&amp;VALUE(LEFT($E4479,2))),Sheet1!$E:$E,Sheet1!$F:$F)),"")</f>
        <v>和歌山県</v>
      </c>
      <c r="G4479" s="4" t="str">
        <f t="shared" si="139"/>
        <v>私立</v>
      </c>
      <c r="H4479" s="7" t="str">
        <f>IF($D4479="上記以外の高等学校等",_xlfn.XLOOKUP(IF(VALUE(LEFT($E4479,2))&gt;10,VALUE(LEFT($E4479,2)),"0"&amp;VALUE(LEFT($E4479,2))),Sheet1!$E:$E,Sheet1!$F:$F)&amp;"所在の"&amp;$D4479,IF(OR($B4479=1,$B4479=2),$D4479&amp;$C4479,IF($B4479=3,$D4479&amp;"学校",IF($B4479=6,_xlfn.TEXTBEFORE($D4479,"高専")&amp;$C4479,IF($B4479=8,$C4479&amp;"（"&amp;$D4479&amp;"）",IF($B4479=9,$D4479,""))))))</f>
        <v>りら創造芸術高等学校</v>
      </c>
    </row>
    <row r="4480" spans="1:8">
      <c r="A4480" s="4">
        <v>9</v>
      </c>
      <c r="B4480" s="7">
        <v>9</v>
      </c>
      <c r="C4480" s="7" t="str">
        <f t="shared" si="138"/>
        <v/>
      </c>
      <c r="D4480" s="7" t="s">
        <v>35</v>
      </c>
      <c r="E4480" s="8" t="s">
        <v>2950</v>
      </c>
      <c r="F4480" s="4" t="str">
        <f>IFERROR(IF(VALUE(LEFT($E4480,5))&gt;50000,"",_xlfn.XLOOKUP(IF(VALUE(LEFT($E4480,2))&gt;9,VALUE(LEFT($E4480,2)),"0"&amp;VALUE(LEFT($E4480,2))),Sheet1!$E:$E,Sheet1!$F:$F)),"")</f>
        <v>和歌山県</v>
      </c>
      <c r="G4480" s="4" t="str">
        <f t="shared" si="139"/>
        <v/>
      </c>
      <c r="H4480" s="7" t="str">
        <f>IF($D4480="上記以外の高等学校等",_xlfn.XLOOKUP(IF(VALUE(LEFT($E4480,2))&gt;10,VALUE(LEFT($E4480,2)),"0"&amp;VALUE(LEFT($E4480,2))),Sheet1!$E:$E,Sheet1!$F:$F)&amp;"所在の"&amp;$D4480,IF(OR($B4480=1,$B4480=2),$D4480&amp;$C4480,IF($B4480=3,$D4480&amp;"学校",IF($B4480=6,_xlfn.TEXTBEFORE($D4480,"高専")&amp;$C4480,IF($B4480=8,$C4480&amp;"（"&amp;$D4480&amp;"）",IF($B4480=9,$D4480,""))))))</f>
        <v>和歌山県所在の上記以外の高等学校等</v>
      </c>
    </row>
    <row r="4481" spans="1:8">
      <c r="A4481" s="4">
        <v>1</v>
      </c>
      <c r="B4481" s="7">
        <v>3</v>
      </c>
      <c r="C4481" s="7" t="str">
        <f t="shared" si="138"/>
        <v>特別支援学校</v>
      </c>
      <c r="D4481" s="7" t="s">
        <v>2948</v>
      </c>
      <c r="E4481" s="8" t="s">
        <v>2949</v>
      </c>
      <c r="F4481" s="4" t="str">
        <f>IFERROR(IF(VALUE(LEFT($E4481,5))&gt;50000,"",_xlfn.XLOOKUP(IF(VALUE(LEFT($E4481,2))&gt;9,VALUE(LEFT($E4481,2)),"0"&amp;VALUE(LEFT($E4481,2))),Sheet1!$E:$E,Sheet1!$F:$F)),"")</f>
        <v>鳥取県</v>
      </c>
      <c r="G4481" s="4" t="str">
        <f t="shared" si="139"/>
        <v>国立</v>
      </c>
      <c r="H4481" s="7" t="str">
        <f>IF($D4481="上記以外の高等学校等",_xlfn.XLOOKUP(IF(VALUE(LEFT($E4481,2))&gt;10,VALUE(LEFT($E4481,2)),"0"&amp;VALUE(LEFT($E4481,2))),Sheet1!$E:$E,Sheet1!$F:$F)&amp;"所在の"&amp;$D4481,IF(OR($B4481=1,$B4481=2),$D4481&amp;$C4481,IF($B4481=3,$D4481&amp;"学校",IF($B4481=6,_xlfn.TEXTBEFORE($D4481,"高専")&amp;$C4481,IF($B4481=8,$C4481&amp;"（"&amp;$D4481&amp;"）",IF($B4481=9,$D4481,""))))))</f>
        <v>鳥取大学附属特別支援学校</v>
      </c>
    </row>
    <row r="4482" spans="1:8">
      <c r="A4482" s="4">
        <v>1</v>
      </c>
      <c r="B4482" s="7">
        <v>6</v>
      </c>
      <c r="C4482" s="7" t="str">
        <f t="shared" si="138"/>
        <v>高等専門学校</v>
      </c>
      <c r="D4482" s="7" t="s">
        <v>2946</v>
      </c>
      <c r="E4482" s="8" t="s">
        <v>2947</v>
      </c>
      <c r="F4482" s="4" t="str">
        <f>IFERROR(IF(VALUE(LEFT($E4482,5))&gt;50000,"",_xlfn.XLOOKUP(IF(VALUE(LEFT($E4482,2))&gt;9,VALUE(LEFT($E4482,2)),"0"&amp;VALUE(LEFT($E4482,2))),Sheet1!$E:$E,Sheet1!$F:$F)),"")</f>
        <v>鳥取県</v>
      </c>
      <c r="G4482" s="4" t="str">
        <f t="shared" si="139"/>
        <v>国立</v>
      </c>
      <c r="H4482" s="7" t="str">
        <f>IF($D4482="上記以外の高等学校等",_xlfn.XLOOKUP(IF(VALUE(LEFT($E4482,2))&gt;10,VALUE(LEFT($E4482,2)),"0"&amp;VALUE(LEFT($E4482,2))),Sheet1!$E:$E,Sheet1!$F:$F)&amp;"所在の"&amp;$D4482,IF(OR($B4482=1,$B4482=2),$D4482&amp;$C4482,IF($B4482=3,$D4482&amp;"学校",IF($B4482=6,_xlfn.TEXTBEFORE($D4482,"高専")&amp;$C4482,IF($B4482=8,$C4482&amp;"（"&amp;$D4482&amp;"）",IF($B4482=9,$D4482,""))))))</f>
        <v>米子工業高等専門学校</v>
      </c>
    </row>
    <row r="4483" spans="1:8">
      <c r="A4483" s="4">
        <v>2</v>
      </c>
      <c r="B4483" s="7">
        <v>1</v>
      </c>
      <c r="C4483" s="7" t="str">
        <f t="shared" ref="C4483:C4546" si="140">IF($B4483=1,"高等学校",IF($B4483=2,"中等教育学校",IF($B4483=3,"特別支援学校",IF($B4483=6,"高等専門学校",IF($B4483=8,"高等学校卒業程度認定試験等","")))))</f>
        <v>高等学校</v>
      </c>
      <c r="D4483" s="7" t="s">
        <v>2944</v>
      </c>
      <c r="E4483" s="8" t="s">
        <v>2945</v>
      </c>
      <c r="F4483" s="4" t="str">
        <f>IFERROR(IF(VALUE(LEFT($E4483,5))&gt;50000,"",_xlfn.XLOOKUP(IF(VALUE(LEFT($E4483,2))&gt;9,VALUE(LEFT($E4483,2)),"0"&amp;VALUE(LEFT($E4483,2))),Sheet1!$E:$E,Sheet1!$F:$F)),"")</f>
        <v>鳥取県</v>
      </c>
      <c r="G4483" s="4" t="str">
        <f t="shared" ref="G4483:G4546" si="141">IF($A4483=1,"国立",IF($A4483=7,"私立",IF($A4483&lt;7,"公立","")))</f>
        <v>公立</v>
      </c>
      <c r="H4483" s="7" t="str">
        <f>IF($D4483="上記以外の高等学校等",_xlfn.XLOOKUP(IF(VALUE(LEFT($E4483,2))&gt;10,VALUE(LEFT($E4483,2)),"0"&amp;VALUE(LEFT($E4483,2))),Sheet1!$E:$E,Sheet1!$F:$F)&amp;"所在の"&amp;$D4483,IF(OR($B4483=1,$B4483=2),$D4483&amp;$C4483,IF($B4483=3,$D4483&amp;"学校",IF($B4483=6,_xlfn.TEXTBEFORE($D4483,"高専")&amp;$C4483,IF($B4483=8,$C4483&amp;"（"&amp;$D4483&amp;"）",IF($B4483=9,$D4483,""))))))</f>
        <v>鳥取東高等学校</v>
      </c>
    </row>
    <row r="4484" spans="1:8">
      <c r="A4484" s="4">
        <v>2</v>
      </c>
      <c r="B4484" s="7">
        <v>1</v>
      </c>
      <c r="C4484" s="7" t="str">
        <f t="shared" si="140"/>
        <v>高等学校</v>
      </c>
      <c r="D4484" s="7" t="s">
        <v>2942</v>
      </c>
      <c r="E4484" s="8" t="s">
        <v>2943</v>
      </c>
      <c r="F4484" s="4" t="str">
        <f>IFERROR(IF(VALUE(LEFT($E4484,5))&gt;50000,"",_xlfn.XLOOKUP(IF(VALUE(LEFT($E4484,2))&gt;9,VALUE(LEFT($E4484,2)),"0"&amp;VALUE(LEFT($E4484,2))),Sheet1!$E:$E,Sheet1!$F:$F)),"")</f>
        <v>鳥取県</v>
      </c>
      <c r="G4484" s="4" t="str">
        <f t="shared" si="141"/>
        <v>公立</v>
      </c>
      <c r="H4484" s="7" t="str">
        <f>IF($D4484="上記以外の高等学校等",_xlfn.XLOOKUP(IF(VALUE(LEFT($E4484,2))&gt;10,VALUE(LEFT($E4484,2)),"0"&amp;VALUE(LEFT($E4484,2))),Sheet1!$E:$E,Sheet1!$F:$F)&amp;"所在の"&amp;$D4484,IF(OR($B4484=1,$B4484=2),$D4484&amp;$C4484,IF($B4484=3,$D4484&amp;"学校",IF($B4484=6,_xlfn.TEXTBEFORE($D4484,"高専")&amp;$C4484,IF($B4484=8,$C4484&amp;"（"&amp;$D4484&amp;"）",IF($B4484=9,$D4484,""))))))</f>
        <v>鳥取西高等学校</v>
      </c>
    </row>
    <row r="4485" spans="1:8">
      <c r="A4485" s="4">
        <v>2</v>
      </c>
      <c r="B4485" s="7">
        <v>1</v>
      </c>
      <c r="C4485" s="7" t="str">
        <f t="shared" si="140"/>
        <v>高等学校</v>
      </c>
      <c r="D4485" s="7" t="s">
        <v>2940</v>
      </c>
      <c r="E4485" s="8" t="s">
        <v>2941</v>
      </c>
      <c r="F4485" s="4" t="str">
        <f>IFERROR(IF(VALUE(LEFT($E4485,5))&gt;50000,"",_xlfn.XLOOKUP(IF(VALUE(LEFT($E4485,2))&gt;9,VALUE(LEFT($E4485,2)),"0"&amp;VALUE(LEFT($E4485,2))),Sheet1!$E:$E,Sheet1!$F:$F)),"")</f>
        <v>鳥取県</v>
      </c>
      <c r="G4485" s="4" t="str">
        <f t="shared" si="141"/>
        <v>公立</v>
      </c>
      <c r="H4485" s="7" t="str">
        <f>IF($D4485="上記以外の高等学校等",_xlfn.XLOOKUP(IF(VALUE(LEFT($E4485,2))&gt;10,VALUE(LEFT($E4485,2)),"0"&amp;VALUE(LEFT($E4485,2))),Sheet1!$E:$E,Sheet1!$F:$F)&amp;"所在の"&amp;$D4485,IF(OR($B4485=1,$B4485=2),$D4485&amp;$C4485,IF($B4485=3,$D4485&amp;"学校",IF($B4485=6,_xlfn.TEXTBEFORE($D4485,"高専")&amp;$C4485,IF($B4485=8,$C4485&amp;"（"&amp;$D4485&amp;"）",IF($B4485=9,$D4485,""))))))</f>
        <v>鳥取商業高等学校</v>
      </c>
    </row>
    <row r="4486" spans="1:8">
      <c r="A4486" s="4">
        <v>2</v>
      </c>
      <c r="B4486" s="7">
        <v>1</v>
      </c>
      <c r="C4486" s="7" t="str">
        <f t="shared" si="140"/>
        <v>高等学校</v>
      </c>
      <c r="D4486" s="7" t="s">
        <v>2938</v>
      </c>
      <c r="E4486" s="8" t="s">
        <v>2939</v>
      </c>
      <c r="F4486" s="4" t="str">
        <f>IFERROR(IF(VALUE(LEFT($E4486,5))&gt;50000,"",_xlfn.XLOOKUP(IF(VALUE(LEFT($E4486,2))&gt;9,VALUE(LEFT($E4486,2)),"0"&amp;VALUE(LEFT($E4486,2))),Sheet1!$E:$E,Sheet1!$F:$F)),"")</f>
        <v>鳥取県</v>
      </c>
      <c r="G4486" s="4" t="str">
        <f t="shared" si="141"/>
        <v>公立</v>
      </c>
      <c r="H4486" s="7" t="str">
        <f>IF($D4486="上記以外の高等学校等",_xlfn.XLOOKUP(IF(VALUE(LEFT($E4486,2))&gt;10,VALUE(LEFT($E4486,2)),"0"&amp;VALUE(LEFT($E4486,2))),Sheet1!$E:$E,Sheet1!$F:$F)&amp;"所在の"&amp;$D4486,IF(OR($B4486=1,$B4486=2),$D4486&amp;$C4486,IF($B4486=3,$D4486&amp;"学校",IF($B4486=6,_xlfn.TEXTBEFORE($D4486,"高専")&amp;$C4486,IF($B4486=8,$C4486&amp;"（"&amp;$D4486&amp;"）",IF($B4486=9,$D4486,""))))))</f>
        <v>鳥取工業高等学校</v>
      </c>
    </row>
    <row r="4487" spans="1:8">
      <c r="A4487" s="4">
        <v>2</v>
      </c>
      <c r="B4487" s="7">
        <v>1</v>
      </c>
      <c r="C4487" s="7" t="str">
        <f t="shared" si="140"/>
        <v>高等学校</v>
      </c>
      <c r="D4487" s="7" t="s">
        <v>2936</v>
      </c>
      <c r="E4487" s="8" t="s">
        <v>2937</v>
      </c>
      <c r="F4487" s="4" t="str">
        <f>IFERROR(IF(VALUE(LEFT($E4487,5))&gt;50000,"",_xlfn.XLOOKUP(IF(VALUE(LEFT($E4487,2))&gt;9,VALUE(LEFT($E4487,2)),"0"&amp;VALUE(LEFT($E4487,2))),Sheet1!$E:$E,Sheet1!$F:$F)),"")</f>
        <v>鳥取県</v>
      </c>
      <c r="G4487" s="4" t="str">
        <f t="shared" si="141"/>
        <v>公立</v>
      </c>
      <c r="H4487" s="7" t="str">
        <f>IF($D4487="上記以外の高等学校等",_xlfn.XLOOKUP(IF(VALUE(LEFT($E4487,2))&gt;10,VALUE(LEFT($E4487,2)),"0"&amp;VALUE(LEFT($E4487,2))),Sheet1!$E:$E,Sheet1!$F:$F)&amp;"所在の"&amp;$D4487,IF(OR($B4487=1,$B4487=2),$D4487&amp;$C4487,IF($B4487=3,$D4487&amp;"学校",IF($B4487=6,_xlfn.TEXTBEFORE($D4487,"高専")&amp;$C4487,IF($B4487=8,$C4487&amp;"（"&amp;$D4487&amp;"）",IF($B4487=9,$D4487,""))))))</f>
        <v>岩美高等学校</v>
      </c>
    </row>
    <row r="4488" spans="1:8">
      <c r="A4488" s="4">
        <v>2</v>
      </c>
      <c r="B4488" s="7">
        <v>1</v>
      </c>
      <c r="C4488" s="7" t="str">
        <f t="shared" si="140"/>
        <v>高等学校</v>
      </c>
      <c r="D4488" s="7" t="s">
        <v>2934</v>
      </c>
      <c r="E4488" s="8" t="s">
        <v>2935</v>
      </c>
      <c r="F4488" s="4" t="str">
        <f>IFERROR(IF(VALUE(LEFT($E4488,5))&gt;50000,"",_xlfn.XLOOKUP(IF(VALUE(LEFT($E4488,2))&gt;9,VALUE(LEFT($E4488,2)),"0"&amp;VALUE(LEFT($E4488,2))),Sheet1!$E:$E,Sheet1!$F:$F)),"")</f>
        <v>鳥取県</v>
      </c>
      <c r="G4488" s="4" t="str">
        <f t="shared" si="141"/>
        <v>公立</v>
      </c>
      <c r="H4488" s="7" t="str">
        <f>IF($D4488="上記以外の高等学校等",_xlfn.XLOOKUP(IF(VALUE(LEFT($E4488,2))&gt;10,VALUE(LEFT($E4488,2)),"0"&amp;VALUE(LEFT($E4488,2))),Sheet1!$E:$E,Sheet1!$F:$F)&amp;"所在の"&amp;$D4488,IF(OR($B4488=1,$B4488=2),$D4488&amp;$C4488,IF($B4488=3,$D4488&amp;"学校",IF($B4488=6,_xlfn.TEXTBEFORE($D4488,"高専")&amp;$C4488,IF($B4488=8,$C4488&amp;"（"&amp;$D4488&amp;"）",IF($B4488=9,$D4488,""))))))</f>
        <v>八頭高等学校</v>
      </c>
    </row>
    <row r="4489" spans="1:8">
      <c r="A4489" s="4">
        <v>2</v>
      </c>
      <c r="B4489" s="7">
        <v>1</v>
      </c>
      <c r="C4489" s="7" t="str">
        <f t="shared" si="140"/>
        <v>高等学校</v>
      </c>
      <c r="D4489" s="7" t="s">
        <v>2932</v>
      </c>
      <c r="E4489" s="8" t="s">
        <v>2933</v>
      </c>
      <c r="F4489" s="4" t="str">
        <f>IFERROR(IF(VALUE(LEFT($E4489,5))&gt;50000,"",_xlfn.XLOOKUP(IF(VALUE(LEFT($E4489,2))&gt;9,VALUE(LEFT($E4489,2)),"0"&amp;VALUE(LEFT($E4489,2))),Sheet1!$E:$E,Sheet1!$F:$F)),"")</f>
        <v>鳥取県</v>
      </c>
      <c r="G4489" s="4" t="str">
        <f t="shared" si="141"/>
        <v>公立</v>
      </c>
      <c r="H4489" s="7" t="str">
        <f>IF($D4489="上記以外の高等学校等",_xlfn.XLOOKUP(IF(VALUE(LEFT($E4489,2))&gt;10,VALUE(LEFT($E4489,2)),"0"&amp;VALUE(LEFT($E4489,2))),Sheet1!$E:$E,Sheet1!$F:$F)&amp;"所在の"&amp;$D4489,IF(OR($B4489=1,$B4489=2),$D4489&amp;$C4489,IF($B4489=3,$D4489&amp;"学校",IF($B4489=6,_xlfn.TEXTBEFORE($D4489,"高専")&amp;$C4489,IF($B4489=8,$C4489&amp;"（"&amp;$D4489&amp;"）",IF($B4489=9,$D4489,""))))))</f>
        <v>智頭農林高等学校</v>
      </c>
    </row>
    <row r="4490" spans="1:8">
      <c r="A4490" s="4">
        <v>2</v>
      </c>
      <c r="B4490" s="7">
        <v>1</v>
      </c>
      <c r="C4490" s="7" t="str">
        <f t="shared" si="140"/>
        <v>高等学校</v>
      </c>
      <c r="D4490" s="7" t="s">
        <v>2930</v>
      </c>
      <c r="E4490" s="8" t="s">
        <v>2931</v>
      </c>
      <c r="F4490" s="4" t="str">
        <f>IFERROR(IF(VALUE(LEFT($E4490,5))&gt;50000,"",_xlfn.XLOOKUP(IF(VALUE(LEFT($E4490,2))&gt;9,VALUE(LEFT($E4490,2)),"0"&amp;VALUE(LEFT($E4490,2))),Sheet1!$E:$E,Sheet1!$F:$F)),"")</f>
        <v>鳥取県</v>
      </c>
      <c r="G4490" s="4" t="str">
        <f t="shared" si="141"/>
        <v>公立</v>
      </c>
      <c r="H4490" s="7" t="str">
        <f>IF($D4490="上記以外の高等学校等",_xlfn.XLOOKUP(IF(VALUE(LEFT($E4490,2))&gt;10,VALUE(LEFT($E4490,2)),"0"&amp;VALUE(LEFT($E4490,2))),Sheet1!$E:$E,Sheet1!$F:$F)&amp;"所在の"&amp;$D4490,IF(OR($B4490=1,$B4490=2),$D4490&amp;$C4490,IF($B4490=3,$D4490&amp;"学校",IF($B4490=6,_xlfn.TEXTBEFORE($D4490,"高専")&amp;$C4490,IF($B4490=8,$C4490&amp;"（"&amp;$D4490&amp;"）",IF($B4490=9,$D4490,""))))))</f>
        <v>青谷高等学校</v>
      </c>
    </row>
    <row r="4491" spans="1:8">
      <c r="A4491" s="4">
        <v>2</v>
      </c>
      <c r="B4491" s="7">
        <v>1</v>
      </c>
      <c r="C4491" s="7" t="str">
        <f t="shared" si="140"/>
        <v>高等学校</v>
      </c>
      <c r="D4491" s="7" t="s">
        <v>2928</v>
      </c>
      <c r="E4491" s="8" t="s">
        <v>2929</v>
      </c>
      <c r="F4491" s="4" t="str">
        <f>IFERROR(IF(VALUE(LEFT($E4491,5))&gt;50000,"",_xlfn.XLOOKUP(IF(VALUE(LEFT($E4491,2))&gt;9,VALUE(LEFT($E4491,2)),"0"&amp;VALUE(LEFT($E4491,2))),Sheet1!$E:$E,Sheet1!$F:$F)),"")</f>
        <v>鳥取県</v>
      </c>
      <c r="G4491" s="4" t="str">
        <f t="shared" si="141"/>
        <v>公立</v>
      </c>
      <c r="H4491" s="7" t="str">
        <f>IF($D4491="上記以外の高等学校等",_xlfn.XLOOKUP(IF(VALUE(LEFT($E4491,2))&gt;10,VALUE(LEFT($E4491,2)),"0"&amp;VALUE(LEFT($E4491,2))),Sheet1!$E:$E,Sheet1!$F:$F)&amp;"所在の"&amp;$D4491,IF(OR($B4491=1,$B4491=2),$D4491&amp;$C4491,IF($B4491=3,$D4491&amp;"学校",IF($B4491=6,_xlfn.TEXTBEFORE($D4491,"高専")&amp;$C4491,IF($B4491=8,$C4491&amp;"（"&amp;$D4491&amp;"）",IF($B4491=9,$D4491,""))))))</f>
        <v>倉吉東高等学校</v>
      </c>
    </row>
    <row r="4492" spans="1:8">
      <c r="A4492" s="4">
        <v>2</v>
      </c>
      <c r="B4492" s="7">
        <v>1</v>
      </c>
      <c r="C4492" s="7" t="str">
        <f t="shared" si="140"/>
        <v>高等学校</v>
      </c>
      <c r="D4492" s="7" t="s">
        <v>2926</v>
      </c>
      <c r="E4492" s="8" t="s">
        <v>2927</v>
      </c>
      <c r="F4492" s="4" t="str">
        <f>IFERROR(IF(VALUE(LEFT($E4492,5))&gt;50000,"",_xlfn.XLOOKUP(IF(VALUE(LEFT($E4492,2))&gt;9,VALUE(LEFT($E4492,2)),"0"&amp;VALUE(LEFT($E4492,2))),Sheet1!$E:$E,Sheet1!$F:$F)),"")</f>
        <v>鳥取県</v>
      </c>
      <c r="G4492" s="4" t="str">
        <f t="shared" si="141"/>
        <v>公立</v>
      </c>
      <c r="H4492" s="7" t="str">
        <f>IF($D4492="上記以外の高等学校等",_xlfn.XLOOKUP(IF(VALUE(LEFT($E4492,2))&gt;10,VALUE(LEFT($E4492,2)),"0"&amp;VALUE(LEFT($E4492,2))),Sheet1!$E:$E,Sheet1!$F:$F)&amp;"所在の"&amp;$D4492,IF(OR($B4492=1,$B4492=2),$D4492&amp;$C4492,IF($B4492=3,$D4492&amp;"学校",IF($B4492=6,_xlfn.TEXTBEFORE($D4492,"高専")&amp;$C4492,IF($B4492=8,$C4492&amp;"（"&amp;$D4492&amp;"）",IF($B4492=9,$D4492,""))))))</f>
        <v>倉吉西高等学校</v>
      </c>
    </row>
    <row r="4493" spans="1:8">
      <c r="A4493" s="4">
        <v>2</v>
      </c>
      <c r="B4493" s="7">
        <v>1</v>
      </c>
      <c r="C4493" s="7" t="str">
        <f t="shared" si="140"/>
        <v>高等学校</v>
      </c>
      <c r="D4493" s="7" t="s">
        <v>2924</v>
      </c>
      <c r="E4493" s="8" t="s">
        <v>2925</v>
      </c>
      <c r="F4493" s="4" t="str">
        <f>IFERROR(IF(VALUE(LEFT($E4493,5))&gt;50000,"",_xlfn.XLOOKUP(IF(VALUE(LEFT($E4493,2))&gt;9,VALUE(LEFT($E4493,2)),"0"&amp;VALUE(LEFT($E4493,2))),Sheet1!$E:$E,Sheet1!$F:$F)),"")</f>
        <v>鳥取県</v>
      </c>
      <c r="G4493" s="4" t="str">
        <f t="shared" si="141"/>
        <v>公立</v>
      </c>
      <c r="H4493" s="7" t="str">
        <f>IF($D4493="上記以外の高等学校等",_xlfn.XLOOKUP(IF(VALUE(LEFT($E4493,2))&gt;10,VALUE(LEFT($E4493,2)),"0"&amp;VALUE(LEFT($E4493,2))),Sheet1!$E:$E,Sheet1!$F:$F)&amp;"所在の"&amp;$D4493,IF(OR($B4493=1,$B4493=2),$D4493&amp;$C4493,IF($B4493=3,$D4493&amp;"学校",IF($B4493=6,_xlfn.TEXTBEFORE($D4493,"高専")&amp;$C4493,IF($B4493=8,$C4493&amp;"（"&amp;$D4493&amp;"）",IF($B4493=9,$D4493,""))))))</f>
        <v>倉吉農業高等学校</v>
      </c>
    </row>
    <row r="4494" spans="1:8">
      <c r="A4494" s="4">
        <v>2</v>
      </c>
      <c r="B4494" s="7">
        <v>1</v>
      </c>
      <c r="C4494" s="7" t="str">
        <f t="shared" si="140"/>
        <v>高等学校</v>
      </c>
      <c r="D4494" s="7" t="s">
        <v>2922</v>
      </c>
      <c r="E4494" s="8" t="s">
        <v>2923</v>
      </c>
      <c r="F4494" s="4" t="str">
        <f>IFERROR(IF(VALUE(LEFT($E4494,5))&gt;50000,"",_xlfn.XLOOKUP(IF(VALUE(LEFT($E4494,2))&gt;9,VALUE(LEFT($E4494,2)),"0"&amp;VALUE(LEFT($E4494,2))),Sheet1!$E:$E,Sheet1!$F:$F)),"")</f>
        <v>鳥取県</v>
      </c>
      <c r="G4494" s="4" t="str">
        <f t="shared" si="141"/>
        <v>公立</v>
      </c>
      <c r="H4494" s="7" t="str">
        <f>IF($D4494="上記以外の高等学校等",_xlfn.XLOOKUP(IF(VALUE(LEFT($E4494,2))&gt;10,VALUE(LEFT($E4494,2)),"0"&amp;VALUE(LEFT($E4494,2))),Sheet1!$E:$E,Sheet1!$F:$F)&amp;"所在の"&amp;$D4494,IF(OR($B4494=1,$B4494=2),$D4494&amp;$C4494,IF($B4494=3,$D4494&amp;"学校",IF($B4494=6,_xlfn.TEXTBEFORE($D4494,"高専")&amp;$C4494,IF($B4494=8,$C4494&amp;"（"&amp;$D4494&amp;"）",IF($B4494=9,$D4494,""))))))</f>
        <v>米子東高等学校</v>
      </c>
    </row>
    <row r="4495" spans="1:8">
      <c r="A4495" s="4">
        <v>2</v>
      </c>
      <c r="B4495" s="7">
        <v>1</v>
      </c>
      <c r="C4495" s="7" t="str">
        <f t="shared" si="140"/>
        <v>高等学校</v>
      </c>
      <c r="D4495" s="7" t="s">
        <v>2920</v>
      </c>
      <c r="E4495" s="8" t="s">
        <v>2921</v>
      </c>
      <c r="F4495" s="4" t="str">
        <f>IFERROR(IF(VALUE(LEFT($E4495,5))&gt;50000,"",_xlfn.XLOOKUP(IF(VALUE(LEFT($E4495,2))&gt;9,VALUE(LEFT($E4495,2)),"0"&amp;VALUE(LEFT($E4495,2))),Sheet1!$E:$E,Sheet1!$F:$F)),"")</f>
        <v>鳥取県</v>
      </c>
      <c r="G4495" s="4" t="str">
        <f t="shared" si="141"/>
        <v>公立</v>
      </c>
      <c r="H4495" s="7" t="str">
        <f>IF($D4495="上記以外の高等学校等",_xlfn.XLOOKUP(IF(VALUE(LEFT($E4495,2))&gt;10,VALUE(LEFT($E4495,2)),"0"&amp;VALUE(LEFT($E4495,2))),Sheet1!$E:$E,Sheet1!$F:$F)&amp;"所在の"&amp;$D4495,IF(OR($B4495=1,$B4495=2),$D4495&amp;$C4495,IF($B4495=3,$D4495&amp;"学校",IF($B4495=6,_xlfn.TEXTBEFORE($D4495,"高専")&amp;$C4495,IF($B4495=8,$C4495&amp;"（"&amp;$D4495&amp;"）",IF($B4495=9,$D4495,""))))))</f>
        <v>米子西高等学校</v>
      </c>
    </row>
    <row r="4496" spans="1:8">
      <c r="A4496" s="4">
        <v>2</v>
      </c>
      <c r="B4496" s="7">
        <v>1</v>
      </c>
      <c r="C4496" s="7" t="str">
        <f t="shared" si="140"/>
        <v>高等学校</v>
      </c>
      <c r="D4496" s="7" t="s">
        <v>2918</v>
      </c>
      <c r="E4496" s="8" t="s">
        <v>2919</v>
      </c>
      <c r="F4496" s="4" t="str">
        <f>IFERROR(IF(VALUE(LEFT($E4496,5))&gt;50000,"",_xlfn.XLOOKUP(IF(VALUE(LEFT($E4496,2))&gt;9,VALUE(LEFT($E4496,2)),"0"&amp;VALUE(LEFT($E4496,2))),Sheet1!$E:$E,Sheet1!$F:$F)),"")</f>
        <v>鳥取県</v>
      </c>
      <c r="G4496" s="4" t="str">
        <f t="shared" si="141"/>
        <v>公立</v>
      </c>
      <c r="H4496" s="7" t="str">
        <f>IF($D4496="上記以外の高等学校等",_xlfn.XLOOKUP(IF(VALUE(LEFT($E4496,2))&gt;10,VALUE(LEFT($E4496,2)),"0"&amp;VALUE(LEFT($E4496,2))),Sheet1!$E:$E,Sheet1!$F:$F)&amp;"所在の"&amp;$D4496,IF(OR($B4496=1,$B4496=2),$D4496&amp;$C4496,IF($B4496=3,$D4496&amp;"学校",IF($B4496=6,_xlfn.TEXTBEFORE($D4496,"高専")&amp;$C4496,IF($B4496=8,$C4496&amp;"（"&amp;$D4496&amp;"）",IF($B4496=9,$D4496,""))))))</f>
        <v>米子高等学校</v>
      </c>
    </row>
    <row r="4497" spans="1:8">
      <c r="A4497" s="4">
        <v>2</v>
      </c>
      <c r="B4497" s="7">
        <v>1</v>
      </c>
      <c r="C4497" s="7" t="str">
        <f t="shared" si="140"/>
        <v>高等学校</v>
      </c>
      <c r="D4497" s="7" t="s">
        <v>2916</v>
      </c>
      <c r="E4497" s="8" t="s">
        <v>2917</v>
      </c>
      <c r="F4497" s="4" t="str">
        <f>IFERROR(IF(VALUE(LEFT($E4497,5))&gt;50000,"",_xlfn.XLOOKUP(IF(VALUE(LEFT($E4497,2))&gt;9,VALUE(LEFT($E4497,2)),"0"&amp;VALUE(LEFT($E4497,2))),Sheet1!$E:$E,Sheet1!$F:$F)),"")</f>
        <v>鳥取県</v>
      </c>
      <c r="G4497" s="4" t="str">
        <f t="shared" si="141"/>
        <v>公立</v>
      </c>
      <c r="H4497" s="7" t="str">
        <f>IF($D4497="上記以外の高等学校等",_xlfn.XLOOKUP(IF(VALUE(LEFT($E4497,2))&gt;10,VALUE(LEFT($E4497,2)),"0"&amp;VALUE(LEFT($E4497,2))),Sheet1!$E:$E,Sheet1!$F:$F)&amp;"所在の"&amp;$D4497,IF(OR($B4497=1,$B4497=2),$D4497&amp;$C4497,IF($B4497=3,$D4497&amp;"学校",IF($B4497=6,_xlfn.TEXTBEFORE($D4497,"高専")&amp;$C4497,IF($B4497=8,$C4497&amp;"（"&amp;$D4497&amp;"）",IF($B4497=9,$D4497,""))))))</f>
        <v>米子南高等学校</v>
      </c>
    </row>
    <row r="4498" spans="1:8">
      <c r="A4498" s="4">
        <v>2</v>
      </c>
      <c r="B4498" s="7">
        <v>1</v>
      </c>
      <c r="C4498" s="7" t="str">
        <f t="shared" si="140"/>
        <v>高等学校</v>
      </c>
      <c r="D4498" s="7" t="s">
        <v>2914</v>
      </c>
      <c r="E4498" s="8" t="s">
        <v>2915</v>
      </c>
      <c r="F4498" s="4" t="str">
        <f>IFERROR(IF(VALUE(LEFT($E4498,5))&gt;50000,"",_xlfn.XLOOKUP(IF(VALUE(LEFT($E4498,2))&gt;9,VALUE(LEFT($E4498,2)),"0"&amp;VALUE(LEFT($E4498,2))),Sheet1!$E:$E,Sheet1!$F:$F)),"")</f>
        <v>鳥取県</v>
      </c>
      <c r="G4498" s="4" t="str">
        <f t="shared" si="141"/>
        <v>公立</v>
      </c>
      <c r="H4498" s="7" t="str">
        <f>IF($D4498="上記以外の高等学校等",_xlfn.XLOOKUP(IF(VALUE(LEFT($E4498,2))&gt;10,VALUE(LEFT($E4498,2)),"0"&amp;VALUE(LEFT($E4498,2))),Sheet1!$E:$E,Sheet1!$F:$F)&amp;"所在の"&amp;$D4498,IF(OR($B4498=1,$B4498=2),$D4498&amp;$C4498,IF($B4498=3,$D4498&amp;"学校",IF($B4498=6,_xlfn.TEXTBEFORE($D4498,"高専")&amp;$C4498,IF($B4498=8,$C4498&amp;"（"&amp;$D4498&amp;"）",IF($B4498=9,$D4498,""))))))</f>
        <v>米子工業高等学校</v>
      </c>
    </row>
    <row r="4499" spans="1:8">
      <c r="A4499" s="4">
        <v>2</v>
      </c>
      <c r="B4499" s="7">
        <v>1</v>
      </c>
      <c r="C4499" s="7" t="str">
        <f t="shared" si="140"/>
        <v>高等学校</v>
      </c>
      <c r="D4499" s="7" t="s">
        <v>2912</v>
      </c>
      <c r="E4499" s="8" t="s">
        <v>2913</v>
      </c>
      <c r="F4499" s="4" t="str">
        <f>IFERROR(IF(VALUE(LEFT($E4499,5))&gt;50000,"",_xlfn.XLOOKUP(IF(VALUE(LEFT($E4499,2))&gt;9,VALUE(LEFT($E4499,2)),"0"&amp;VALUE(LEFT($E4499,2))),Sheet1!$E:$E,Sheet1!$F:$F)),"")</f>
        <v>鳥取県</v>
      </c>
      <c r="G4499" s="4" t="str">
        <f t="shared" si="141"/>
        <v>公立</v>
      </c>
      <c r="H4499" s="7" t="str">
        <f>IF($D4499="上記以外の高等学校等",_xlfn.XLOOKUP(IF(VALUE(LEFT($E4499,2))&gt;10,VALUE(LEFT($E4499,2)),"0"&amp;VALUE(LEFT($E4499,2))),Sheet1!$E:$E,Sheet1!$F:$F)&amp;"所在の"&amp;$D4499,IF(OR($B4499=1,$B4499=2),$D4499&amp;$C4499,IF($B4499=3,$D4499&amp;"学校",IF($B4499=6,_xlfn.TEXTBEFORE($D4499,"高専")&amp;$C4499,IF($B4499=8,$C4499&amp;"（"&amp;$D4499&amp;"）",IF($B4499=9,$D4499,""))))))</f>
        <v>境高等学校</v>
      </c>
    </row>
    <row r="4500" spans="1:8">
      <c r="A4500" s="4">
        <v>2</v>
      </c>
      <c r="B4500" s="7">
        <v>1</v>
      </c>
      <c r="C4500" s="7" t="str">
        <f t="shared" si="140"/>
        <v>高等学校</v>
      </c>
      <c r="D4500" s="7" t="s">
        <v>2910</v>
      </c>
      <c r="E4500" s="8" t="s">
        <v>2911</v>
      </c>
      <c r="F4500" s="4" t="str">
        <f>IFERROR(IF(VALUE(LEFT($E4500,5))&gt;50000,"",_xlfn.XLOOKUP(IF(VALUE(LEFT($E4500,2))&gt;9,VALUE(LEFT($E4500,2)),"0"&amp;VALUE(LEFT($E4500,2))),Sheet1!$E:$E,Sheet1!$F:$F)),"")</f>
        <v>鳥取県</v>
      </c>
      <c r="G4500" s="4" t="str">
        <f t="shared" si="141"/>
        <v>公立</v>
      </c>
      <c r="H4500" s="7" t="str">
        <f>IF($D4500="上記以外の高等学校等",_xlfn.XLOOKUP(IF(VALUE(LEFT($E4500,2))&gt;10,VALUE(LEFT($E4500,2)),"0"&amp;VALUE(LEFT($E4500,2))),Sheet1!$E:$E,Sheet1!$F:$F)&amp;"所在の"&amp;$D4500,IF(OR($B4500=1,$B4500=2),$D4500&amp;$C4500,IF($B4500=3,$D4500&amp;"学校",IF($B4500=6,_xlfn.TEXTBEFORE($D4500,"高専")&amp;$C4500,IF($B4500=8,$C4500&amp;"（"&amp;$D4500&amp;"）",IF($B4500=9,$D4500,""))))))</f>
        <v>日野高等学校</v>
      </c>
    </row>
    <row r="4501" spans="1:8">
      <c r="A4501" s="4">
        <v>2</v>
      </c>
      <c r="B4501" s="7">
        <v>1</v>
      </c>
      <c r="C4501" s="7" t="str">
        <f t="shared" si="140"/>
        <v>高等学校</v>
      </c>
      <c r="D4501" s="7" t="s">
        <v>2908</v>
      </c>
      <c r="E4501" s="8" t="s">
        <v>2909</v>
      </c>
      <c r="F4501" s="4" t="str">
        <f>IFERROR(IF(VALUE(LEFT($E4501,5))&gt;50000,"",_xlfn.XLOOKUP(IF(VALUE(LEFT($E4501,2))&gt;9,VALUE(LEFT($E4501,2)),"0"&amp;VALUE(LEFT($E4501,2))),Sheet1!$E:$E,Sheet1!$F:$F)),"")</f>
        <v>鳥取県</v>
      </c>
      <c r="G4501" s="4" t="str">
        <f t="shared" si="141"/>
        <v>公立</v>
      </c>
      <c r="H4501" s="7" t="str">
        <f>IF($D4501="上記以外の高等学校等",_xlfn.XLOOKUP(IF(VALUE(LEFT($E4501,2))&gt;10,VALUE(LEFT($E4501,2)),"0"&amp;VALUE(LEFT($E4501,2))),Sheet1!$E:$E,Sheet1!$F:$F)&amp;"所在の"&amp;$D4501,IF(OR($B4501=1,$B4501=2),$D4501&amp;$C4501,IF($B4501=3,$D4501&amp;"学校",IF($B4501=6,_xlfn.TEXTBEFORE($D4501,"高専")&amp;$C4501,IF($B4501=8,$C4501&amp;"（"&amp;$D4501&amp;"）",IF($B4501=9,$D4501,""))))))</f>
        <v>鳥取湖陵高等学校</v>
      </c>
    </row>
    <row r="4502" spans="1:8">
      <c r="A4502" s="4">
        <v>2</v>
      </c>
      <c r="B4502" s="7">
        <v>1</v>
      </c>
      <c r="C4502" s="7" t="str">
        <f t="shared" si="140"/>
        <v>高等学校</v>
      </c>
      <c r="D4502" s="7" t="s">
        <v>2906</v>
      </c>
      <c r="E4502" s="8" t="s">
        <v>2907</v>
      </c>
      <c r="F4502" s="4" t="str">
        <f>IFERROR(IF(VALUE(LEFT($E4502,5))&gt;50000,"",_xlfn.XLOOKUP(IF(VALUE(LEFT($E4502,2))&gt;9,VALUE(LEFT($E4502,2)),"0"&amp;VALUE(LEFT($E4502,2))),Sheet1!$E:$E,Sheet1!$F:$F)),"")</f>
        <v>鳥取県</v>
      </c>
      <c r="G4502" s="4" t="str">
        <f t="shared" si="141"/>
        <v>公立</v>
      </c>
      <c r="H4502" s="7" t="str">
        <f>IF($D4502="上記以外の高等学校等",_xlfn.XLOOKUP(IF(VALUE(LEFT($E4502,2))&gt;10,VALUE(LEFT($E4502,2)),"0"&amp;VALUE(LEFT($E4502,2))),Sheet1!$E:$E,Sheet1!$F:$F)&amp;"所在の"&amp;$D4502,IF(OR($B4502=1,$B4502=2),$D4502&amp;$C4502,IF($B4502=3,$D4502&amp;"学校",IF($B4502=6,_xlfn.TEXTBEFORE($D4502,"高専")&amp;$C4502,IF($B4502=8,$C4502&amp;"（"&amp;$D4502&amp;"）",IF($B4502=9,$D4502,""))))))</f>
        <v>倉吉総合産業高等学校</v>
      </c>
    </row>
    <row r="4503" spans="1:8">
      <c r="A4503" s="4">
        <v>2</v>
      </c>
      <c r="B4503" s="7">
        <v>1</v>
      </c>
      <c r="C4503" s="7" t="str">
        <f t="shared" si="140"/>
        <v>高等学校</v>
      </c>
      <c r="D4503" s="7" t="s">
        <v>2904</v>
      </c>
      <c r="E4503" s="8" t="s">
        <v>2905</v>
      </c>
      <c r="F4503" s="4" t="str">
        <f>IFERROR(IF(VALUE(LEFT($E4503,5))&gt;50000,"",_xlfn.XLOOKUP(IF(VALUE(LEFT($E4503,2))&gt;9,VALUE(LEFT($E4503,2)),"0"&amp;VALUE(LEFT($E4503,2))),Sheet1!$E:$E,Sheet1!$F:$F)),"")</f>
        <v>鳥取県</v>
      </c>
      <c r="G4503" s="4" t="str">
        <f t="shared" si="141"/>
        <v>公立</v>
      </c>
      <c r="H4503" s="7" t="str">
        <f>IF($D4503="上記以外の高等学校等",_xlfn.XLOOKUP(IF(VALUE(LEFT($E4503,2))&gt;10,VALUE(LEFT($E4503,2)),"0"&amp;VALUE(LEFT($E4503,2))),Sheet1!$E:$E,Sheet1!$F:$F)&amp;"所在の"&amp;$D4503,IF(OR($B4503=1,$B4503=2),$D4503&amp;$C4503,IF($B4503=3,$D4503&amp;"学校",IF($B4503=6,_xlfn.TEXTBEFORE($D4503,"高専")&amp;$C4503,IF($B4503=8,$C4503&amp;"（"&amp;$D4503&amp;"）",IF($B4503=9,$D4503,""))))))</f>
        <v>鳥取中央育英高等学校</v>
      </c>
    </row>
    <row r="4504" spans="1:8">
      <c r="A4504" s="4">
        <v>2</v>
      </c>
      <c r="B4504" s="7">
        <v>1</v>
      </c>
      <c r="C4504" s="7" t="str">
        <f t="shared" si="140"/>
        <v>高等学校</v>
      </c>
      <c r="D4504" s="7" t="s">
        <v>2902</v>
      </c>
      <c r="E4504" s="8" t="s">
        <v>2903</v>
      </c>
      <c r="F4504" s="4" t="str">
        <f>IFERROR(IF(VALUE(LEFT($E4504,5))&gt;50000,"",_xlfn.XLOOKUP(IF(VALUE(LEFT($E4504,2))&gt;9,VALUE(LEFT($E4504,2)),"0"&amp;VALUE(LEFT($E4504,2))),Sheet1!$E:$E,Sheet1!$F:$F)),"")</f>
        <v>鳥取県</v>
      </c>
      <c r="G4504" s="4" t="str">
        <f t="shared" si="141"/>
        <v>公立</v>
      </c>
      <c r="H4504" s="7" t="str">
        <f>IF($D4504="上記以外の高等学校等",_xlfn.XLOOKUP(IF(VALUE(LEFT($E4504,2))&gt;10,VALUE(LEFT($E4504,2)),"0"&amp;VALUE(LEFT($E4504,2))),Sheet1!$E:$E,Sheet1!$F:$F)&amp;"所在の"&amp;$D4504,IF(OR($B4504=1,$B4504=2),$D4504&amp;$C4504,IF($B4504=3,$D4504&amp;"学校",IF($B4504=6,_xlfn.TEXTBEFORE($D4504,"高専")&amp;$C4504,IF($B4504=8,$C4504&amp;"（"&amp;$D4504&amp;"）",IF($B4504=9,$D4504,""))))))</f>
        <v>境港総合技術高等学校</v>
      </c>
    </row>
    <row r="4505" spans="1:8">
      <c r="A4505" s="4">
        <v>2</v>
      </c>
      <c r="B4505" s="7">
        <v>1</v>
      </c>
      <c r="C4505" s="7" t="str">
        <f t="shared" si="140"/>
        <v>高等学校</v>
      </c>
      <c r="D4505" s="7" t="s">
        <v>2900</v>
      </c>
      <c r="E4505" s="8" t="s">
        <v>2901</v>
      </c>
      <c r="F4505" s="4" t="str">
        <f>IFERROR(IF(VALUE(LEFT($E4505,5))&gt;50000,"",_xlfn.XLOOKUP(IF(VALUE(LEFT($E4505,2))&gt;9,VALUE(LEFT($E4505,2)),"0"&amp;VALUE(LEFT($E4505,2))),Sheet1!$E:$E,Sheet1!$F:$F)),"")</f>
        <v>鳥取県</v>
      </c>
      <c r="G4505" s="4" t="str">
        <f t="shared" si="141"/>
        <v>公立</v>
      </c>
      <c r="H4505" s="7" t="str">
        <f>IF($D4505="上記以外の高等学校等",_xlfn.XLOOKUP(IF(VALUE(LEFT($E4505,2))&gt;10,VALUE(LEFT($E4505,2)),"0"&amp;VALUE(LEFT($E4505,2))),Sheet1!$E:$E,Sheet1!$F:$F)&amp;"所在の"&amp;$D4505,IF(OR($B4505=1,$B4505=2),$D4505&amp;$C4505,IF($B4505=3,$D4505&amp;"学校",IF($B4505=6,_xlfn.TEXTBEFORE($D4505,"高専")&amp;$C4505,IF($B4505=8,$C4505&amp;"（"&amp;$D4505&amp;"）",IF($B4505=9,$D4505,""))))))</f>
        <v>鳥取緑風高等学校</v>
      </c>
    </row>
    <row r="4506" spans="1:8">
      <c r="A4506" s="4">
        <v>2</v>
      </c>
      <c r="B4506" s="7">
        <v>1</v>
      </c>
      <c r="C4506" s="7" t="str">
        <f t="shared" si="140"/>
        <v>高等学校</v>
      </c>
      <c r="D4506" s="7" t="s">
        <v>2898</v>
      </c>
      <c r="E4506" s="8" t="s">
        <v>2899</v>
      </c>
      <c r="F4506" s="4" t="str">
        <f>IFERROR(IF(VALUE(LEFT($E4506,5))&gt;50000,"",_xlfn.XLOOKUP(IF(VALUE(LEFT($E4506,2))&gt;9,VALUE(LEFT($E4506,2)),"0"&amp;VALUE(LEFT($E4506,2))),Sheet1!$E:$E,Sheet1!$F:$F)),"")</f>
        <v>鳥取県</v>
      </c>
      <c r="G4506" s="4" t="str">
        <f t="shared" si="141"/>
        <v>公立</v>
      </c>
      <c r="H4506" s="7" t="str">
        <f>IF($D4506="上記以外の高等学校等",_xlfn.XLOOKUP(IF(VALUE(LEFT($E4506,2))&gt;10,VALUE(LEFT($E4506,2)),"0"&amp;VALUE(LEFT($E4506,2))),Sheet1!$E:$E,Sheet1!$F:$F)&amp;"所在の"&amp;$D4506,IF(OR($B4506=1,$B4506=2),$D4506&amp;$C4506,IF($B4506=3,$D4506&amp;"学校",IF($B4506=6,_xlfn.TEXTBEFORE($D4506,"高専")&amp;$C4506,IF($B4506=8,$C4506&amp;"（"&amp;$D4506&amp;"）",IF($B4506=9,$D4506,""))))))</f>
        <v>米子白鳳高等学校</v>
      </c>
    </row>
    <row r="4507" spans="1:8">
      <c r="A4507" s="4">
        <v>2</v>
      </c>
      <c r="B4507" s="7">
        <v>3</v>
      </c>
      <c r="C4507" s="7" t="str">
        <f t="shared" si="140"/>
        <v>特別支援学校</v>
      </c>
      <c r="D4507" s="7" t="s">
        <v>2896</v>
      </c>
      <c r="E4507" s="8" t="s">
        <v>2897</v>
      </c>
      <c r="F4507" s="4" t="str">
        <f>IFERROR(IF(VALUE(LEFT($E4507,5))&gt;50000,"",_xlfn.XLOOKUP(IF(VALUE(LEFT($E4507,2))&gt;9,VALUE(LEFT($E4507,2)),"0"&amp;VALUE(LEFT($E4507,2))),Sheet1!$E:$E,Sheet1!$F:$F)),"")</f>
        <v>鳥取県</v>
      </c>
      <c r="G4507" s="4" t="str">
        <f t="shared" si="141"/>
        <v>公立</v>
      </c>
      <c r="H4507" s="7" t="str">
        <f>IF($D4507="上記以外の高等学校等",_xlfn.XLOOKUP(IF(VALUE(LEFT($E4507,2))&gt;10,VALUE(LEFT($E4507,2)),"0"&amp;VALUE(LEFT($E4507,2))),Sheet1!$E:$E,Sheet1!$F:$F)&amp;"所在の"&amp;$D4507,IF(OR($B4507=1,$B4507=2),$D4507&amp;$C4507,IF($B4507=3,$D4507&amp;"学校",IF($B4507=6,_xlfn.TEXTBEFORE($D4507,"高専")&amp;$C4507,IF($B4507=8,$C4507&amp;"（"&amp;$D4507&amp;"）",IF($B4507=9,$D4507,""))))))</f>
        <v>鳥取養護学校</v>
      </c>
    </row>
    <row r="4508" spans="1:8">
      <c r="A4508" s="4">
        <v>2</v>
      </c>
      <c r="B4508" s="7">
        <v>3</v>
      </c>
      <c r="C4508" s="7" t="str">
        <f t="shared" si="140"/>
        <v>特別支援学校</v>
      </c>
      <c r="D4508" s="7" t="s">
        <v>2894</v>
      </c>
      <c r="E4508" s="8" t="s">
        <v>2895</v>
      </c>
      <c r="F4508" s="4" t="str">
        <f>IFERROR(IF(VALUE(LEFT($E4508,5))&gt;50000,"",_xlfn.XLOOKUP(IF(VALUE(LEFT($E4508,2))&gt;9,VALUE(LEFT($E4508,2)),"0"&amp;VALUE(LEFT($E4508,2))),Sheet1!$E:$E,Sheet1!$F:$F)),"")</f>
        <v>鳥取県</v>
      </c>
      <c r="G4508" s="4" t="str">
        <f t="shared" si="141"/>
        <v>公立</v>
      </c>
      <c r="H4508" s="7" t="str">
        <f>IF($D4508="上記以外の高等学校等",_xlfn.XLOOKUP(IF(VALUE(LEFT($E4508,2))&gt;10,VALUE(LEFT($E4508,2)),"0"&amp;VALUE(LEFT($E4508,2))),Sheet1!$E:$E,Sheet1!$F:$F)&amp;"所在の"&amp;$D4508,IF(OR($B4508=1,$B4508=2),$D4508&amp;$C4508,IF($B4508=3,$D4508&amp;"学校",IF($B4508=6,_xlfn.TEXTBEFORE($D4508,"高専")&amp;$C4508,IF($B4508=8,$C4508&amp;"（"&amp;$D4508&amp;"）",IF($B4508=9,$D4508,""))))))</f>
        <v>鳥取盲学校</v>
      </c>
    </row>
    <row r="4509" spans="1:8">
      <c r="A4509" s="4">
        <v>2</v>
      </c>
      <c r="B4509" s="7">
        <v>3</v>
      </c>
      <c r="C4509" s="7" t="str">
        <f t="shared" si="140"/>
        <v>特別支援学校</v>
      </c>
      <c r="D4509" s="7" t="s">
        <v>2892</v>
      </c>
      <c r="E4509" s="8" t="s">
        <v>2893</v>
      </c>
      <c r="F4509" s="4" t="str">
        <f>IFERROR(IF(VALUE(LEFT($E4509,5))&gt;50000,"",_xlfn.XLOOKUP(IF(VALUE(LEFT($E4509,2))&gt;9,VALUE(LEFT($E4509,2)),"0"&amp;VALUE(LEFT($E4509,2))),Sheet1!$E:$E,Sheet1!$F:$F)),"")</f>
        <v>鳥取県</v>
      </c>
      <c r="G4509" s="4" t="str">
        <f t="shared" si="141"/>
        <v>公立</v>
      </c>
      <c r="H4509" s="7" t="str">
        <f>IF($D4509="上記以外の高等学校等",_xlfn.XLOOKUP(IF(VALUE(LEFT($E4509,2))&gt;10,VALUE(LEFT($E4509,2)),"0"&amp;VALUE(LEFT($E4509,2))),Sheet1!$E:$E,Sheet1!$F:$F)&amp;"所在の"&amp;$D4509,IF(OR($B4509=1,$B4509=2),$D4509&amp;$C4509,IF($B4509=3,$D4509&amp;"学校",IF($B4509=6,_xlfn.TEXTBEFORE($D4509,"高専")&amp;$C4509,IF($B4509=8,$C4509&amp;"（"&amp;$D4509&amp;"）",IF($B4509=9,$D4509,""))))))</f>
        <v>鳥取聾学校</v>
      </c>
    </row>
    <row r="4510" spans="1:8">
      <c r="A4510" s="4">
        <v>2</v>
      </c>
      <c r="B4510" s="7">
        <v>3</v>
      </c>
      <c r="C4510" s="7" t="str">
        <f t="shared" si="140"/>
        <v>特別支援学校</v>
      </c>
      <c r="D4510" s="7" t="s">
        <v>2890</v>
      </c>
      <c r="E4510" s="8" t="s">
        <v>2891</v>
      </c>
      <c r="F4510" s="4" t="str">
        <f>IFERROR(IF(VALUE(LEFT($E4510,5))&gt;50000,"",_xlfn.XLOOKUP(IF(VALUE(LEFT($E4510,2))&gt;9,VALUE(LEFT($E4510,2)),"0"&amp;VALUE(LEFT($E4510,2))),Sheet1!$E:$E,Sheet1!$F:$F)),"")</f>
        <v>鳥取県</v>
      </c>
      <c r="G4510" s="4" t="str">
        <f t="shared" si="141"/>
        <v>公立</v>
      </c>
      <c r="H4510" s="7" t="str">
        <f>IF($D4510="上記以外の高等学校等",_xlfn.XLOOKUP(IF(VALUE(LEFT($E4510,2))&gt;10,VALUE(LEFT($E4510,2)),"0"&amp;VALUE(LEFT($E4510,2))),Sheet1!$E:$E,Sheet1!$F:$F)&amp;"所在の"&amp;$D4510,IF(OR($B4510=1,$B4510=2),$D4510&amp;$C4510,IF($B4510=3,$D4510&amp;"学校",IF($B4510=6,_xlfn.TEXTBEFORE($D4510,"高専")&amp;$C4510,IF($B4510=8,$C4510&amp;"（"&amp;$D4510&amp;"）",IF($B4510=9,$D4510,""))))))</f>
        <v>皆生養護学校</v>
      </c>
    </row>
    <row r="4511" spans="1:8">
      <c r="A4511" s="4">
        <v>2</v>
      </c>
      <c r="B4511" s="7">
        <v>3</v>
      </c>
      <c r="C4511" s="7" t="str">
        <f t="shared" si="140"/>
        <v>特別支援学校</v>
      </c>
      <c r="D4511" s="7" t="s">
        <v>2888</v>
      </c>
      <c r="E4511" s="8" t="s">
        <v>2889</v>
      </c>
      <c r="F4511" s="4" t="str">
        <f>IFERROR(IF(VALUE(LEFT($E4511,5))&gt;50000,"",_xlfn.XLOOKUP(IF(VALUE(LEFT($E4511,2))&gt;9,VALUE(LEFT($E4511,2)),"0"&amp;VALUE(LEFT($E4511,2))),Sheet1!$E:$E,Sheet1!$F:$F)),"")</f>
        <v>鳥取県</v>
      </c>
      <c r="G4511" s="4" t="str">
        <f t="shared" si="141"/>
        <v>公立</v>
      </c>
      <c r="H4511" s="7" t="str">
        <f>IF($D4511="上記以外の高等学校等",_xlfn.XLOOKUP(IF(VALUE(LEFT($E4511,2))&gt;10,VALUE(LEFT($E4511,2)),"0"&amp;VALUE(LEFT($E4511,2))),Sheet1!$E:$E,Sheet1!$F:$F)&amp;"所在の"&amp;$D4511,IF(OR($B4511=1,$B4511=2),$D4511&amp;$C4511,IF($B4511=3,$D4511&amp;"学校",IF($B4511=6,_xlfn.TEXTBEFORE($D4511,"高専")&amp;$C4511,IF($B4511=8,$C4511&amp;"（"&amp;$D4511&amp;"）",IF($B4511=9,$D4511,""))))))</f>
        <v>倉吉養護学校</v>
      </c>
    </row>
    <row r="4512" spans="1:8">
      <c r="A4512" s="4">
        <v>2</v>
      </c>
      <c r="B4512" s="7">
        <v>3</v>
      </c>
      <c r="C4512" s="7" t="str">
        <f t="shared" si="140"/>
        <v>特別支援学校</v>
      </c>
      <c r="D4512" s="7" t="s">
        <v>2886</v>
      </c>
      <c r="E4512" s="8" t="s">
        <v>2887</v>
      </c>
      <c r="F4512" s="4" t="str">
        <f>IFERROR(IF(VALUE(LEFT($E4512,5))&gt;50000,"",_xlfn.XLOOKUP(IF(VALUE(LEFT($E4512,2))&gt;9,VALUE(LEFT($E4512,2)),"0"&amp;VALUE(LEFT($E4512,2))),Sheet1!$E:$E,Sheet1!$F:$F)),"")</f>
        <v>鳥取県</v>
      </c>
      <c r="G4512" s="4" t="str">
        <f t="shared" si="141"/>
        <v>公立</v>
      </c>
      <c r="H4512" s="7" t="str">
        <f>IF($D4512="上記以外の高等学校等",_xlfn.XLOOKUP(IF(VALUE(LEFT($E4512,2))&gt;10,VALUE(LEFT($E4512,2)),"0"&amp;VALUE(LEFT($E4512,2))),Sheet1!$E:$E,Sheet1!$F:$F)&amp;"所在の"&amp;$D4512,IF(OR($B4512=1,$B4512=2),$D4512&amp;$C4512,IF($B4512=3,$D4512&amp;"学校",IF($B4512=6,_xlfn.TEXTBEFORE($D4512,"高専")&amp;$C4512,IF($B4512=8,$C4512&amp;"（"&amp;$D4512&amp;"）",IF($B4512=9,$D4512,""))))))</f>
        <v>白兎養護学校</v>
      </c>
    </row>
    <row r="4513" spans="1:8">
      <c r="A4513" s="4">
        <v>2</v>
      </c>
      <c r="B4513" s="7">
        <v>3</v>
      </c>
      <c r="C4513" s="7" t="str">
        <f t="shared" si="140"/>
        <v>特別支援学校</v>
      </c>
      <c r="D4513" s="7" t="s">
        <v>2884</v>
      </c>
      <c r="E4513" s="8" t="s">
        <v>2885</v>
      </c>
      <c r="F4513" s="4" t="str">
        <f>IFERROR(IF(VALUE(LEFT($E4513,5))&gt;50000,"",_xlfn.XLOOKUP(IF(VALUE(LEFT($E4513,2))&gt;9,VALUE(LEFT($E4513,2)),"0"&amp;VALUE(LEFT($E4513,2))),Sheet1!$E:$E,Sheet1!$F:$F)),"")</f>
        <v>鳥取県</v>
      </c>
      <c r="G4513" s="4" t="str">
        <f t="shared" si="141"/>
        <v>公立</v>
      </c>
      <c r="H4513" s="7" t="str">
        <f>IF($D4513="上記以外の高等学校等",_xlfn.XLOOKUP(IF(VALUE(LEFT($E4513,2))&gt;10,VALUE(LEFT($E4513,2)),"0"&amp;VALUE(LEFT($E4513,2))),Sheet1!$E:$E,Sheet1!$F:$F)&amp;"所在の"&amp;$D4513,IF(OR($B4513=1,$B4513=2),$D4513&amp;$C4513,IF($B4513=3,$D4513&amp;"学校",IF($B4513=6,_xlfn.TEXTBEFORE($D4513,"高専")&amp;$C4513,IF($B4513=8,$C4513&amp;"（"&amp;$D4513&amp;"）",IF($B4513=9,$D4513,""))))))</f>
        <v>米子養護学校</v>
      </c>
    </row>
    <row r="4514" spans="1:8">
      <c r="A4514" s="4">
        <v>2</v>
      </c>
      <c r="B4514" s="7">
        <v>3</v>
      </c>
      <c r="C4514" s="7" t="str">
        <f t="shared" si="140"/>
        <v>特別支援学校</v>
      </c>
      <c r="D4514" s="7" t="s">
        <v>2882</v>
      </c>
      <c r="E4514" s="8" t="s">
        <v>2883</v>
      </c>
      <c r="F4514" s="4" t="str">
        <f>IFERROR(IF(VALUE(LEFT($E4514,5))&gt;50000,"",_xlfn.XLOOKUP(IF(VALUE(LEFT($E4514,2))&gt;9,VALUE(LEFT($E4514,2)),"0"&amp;VALUE(LEFT($E4514,2))),Sheet1!$E:$E,Sheet1!$F:$F)),"")</f>
        <v>鳥取県</v>
      </c>
      <c r="G4514" s="4" t="str">
        <f t="shared" si="141"/>
        <v>公立</v>
      </c>
      <c r="H4514" s="7" t="str">
        <f>IF($D4514="上記以外の高等学校等",_xlfn.XLOOKUP(IF(VALUE(LEFT($E4514,2))&gt;10,VALUE(LEFT($E4514,2)),"0"&amp;VALUE(LEFT($E4514,2))),Sheet1!$E:$E,Sheet1!$F:$F)&amp;"所在の"&amp;$D4514,IF(OR($B4514=1,$B4514=2),$D4514&amp;$C4514,IF($B4514=3,$D4514&amp;"学校",IF($B4514=6,_xlfn.TEXTBEFORE($D4514,"高専")&amp;$C4514,IF($B4514=8,$C4514&amp;"（"&amp;$D4514&amp;"）",IF($B4514=9,$D4514,""))))))</f>
        <v>琴の浦高等特別支援学校</v>
      </c>
    </row>
    <row r="4515" spans="1:8">
      <c r="A4515" s="4">
        <v>7</v>
      </c>
      <c r="B4515" s="7">
        <v>1</v>
      </c>
      <c r="C4515" s="7" t="str">
        <f t="shared" si="140"/>
        <v>高等学校</v>
      </c>
      <c r="D4515" s="7" t="s">
        <v>2880</v>
      </c>
      <c r="E4515" s="8" t="s">
        <v>2881</v>
      </c>
      <c r="F4515" s="4" t="str">
        <f>IFERROR(IF(VALUE(LEFT($E4515,5))&gt;50000,"",_xlfn.XLOOKUP(IF(VALUE(LEFT($E4515,2))&gt;9,VALUE(LEFT($E4515,2)),"0"&amp;VALUE(LEFT($E4515,2))),Sheet1!$E:$E,Sheet1!$F:$F)),"")</f>
        <v>鳥取県</v>
      </c>
      <c r="G4515" s="4" t="str">
        <f t="shared" si="141"/>
        <v>私立</v>
      </c>
      <c r="H4515" s="7" t="str">
        <f>IF($D4515="上記以外の高等学校等",_xlfn.XLOOKUP(IF(VALUE(LEFT($E4515,2))&gt;10,VALUE(LEFT($E4515,2)),"0"&amp;VALUE(LEFT($E4515,2))),Sheet1!$E:$E,Sheet1!$F:$F)&amp;"所在の"&amp;$D4515,IF(OR($B4515=1,$B4515=2),$D4515&amp;$C4515,IF($B4515=3,$D4515&amp;"学校",IF($B4515=6,_xlfn.TEXTBEFORE($D4515,"高専")&amp;$C4515,IF($B4515=8,$C4515&amp;"（"&amp;$D4515&amp;"）",IF($B4515=9,$D4515,""))))))</f>
        <v>鳥取敬愛高等学校</v>
      </c>
    </row>
    <row r="4516" spans="1:8">
      <c r="A4516" s="4">
        <v>7</v>
      </c>
      <c r="B4516" s="7">
        <v>1</v>
      </c>
      <c r="C4516" s="7" t="str">
        <f t="shared" si="140"/>
        <v>高等学校</v>
      </c>
      <c r="D4516" s="7" t="s">
        <v>2878</v>
      </c>
      <c r="E4516" s="8" t="s">
        <v>2879</v>
      </c>
      <c r="F4516" s="4" t="str">
        <f>IFERROR(IF(VALUE(LEFT($E4516,5))&gt;50000,"",_xlfn.XLOOKUP(IF(VALUE(LEFT($E4516,2))&gt;9,VALUE(LEFT($E4516,2)),"0"&amp;VALUE(LEFT($E4516,2))),Sheet1!$E:$E,Sheet1!$F:$F)),"")</f>
        <v>鳥取県</v>
      </c>
      <c r="G4516" s="4" t="str">
        <f t="shared" si="141"/>
        <v>私立</v>
      </c>
      <c r="H4516" s="7" t="str">
        <f>IF($D4516="上記以外の高等学校等",_xlfn.XLOOKUP(IF(VALUE(LEFT($E4516,2))&gt;10,VALUE(LEFT($E4516,2)),"0"&amp;VALUE(LEFT($E4516,2))),Sheet1!$E:$E,Sheet1!$F:$F)&amp;"所在の"&amp;$D4516,IF(OR($B4516=1,$B4516=2),$D4516&amp;$C4516,IF($B4516=3,$D4516&amp;"学校",IF($B4516=6,_xlfn.TEXTBEFORE($D4516,"高専")&amp;$C4516,IF($B4516=8,$C4516&amp;"（"&amp;$D4516&amp;"）",IF($B4516=9,$D4516,""))))))</f>
        <v>鳥取城北高等学校</v>
      </c>
    </row>
    <row r="4517" spans="1:8">
      <c r="A4517" s="4">
        <v>7</v>
      </c>
      <c r="B4517" s="7">
        <v>1</v>
      </c>
      <c r="C4517" s="7" t="str">
        <f t="shared" si="140"/>
        <v>高等学校</v>
      </c>
      <c r="D4517" s="7" t="s">
        <v>2876</v>
      </c>
      <c r="E4517" s="8" t="s">
        <v>2877</v>
      </c>
      <c r="F4517" s="4" t="str">
        <f>IFERROR(IF(VALUE(LEFT($E4517,5))&gt;50000,"",_xlfn.XLOOKUP(IF(VALUE(LEFT($E4517,2))&gt;9,VALUE(LEFT($E4517,2)),"0"&amp;VALUE(LEFT($E4517,2))),Sheet1!$E:$E,Sheet1!$F:$F)),"")</f>
        <v>鳥取県</v>
      </c>
      <c r="G4517" s="4" t="str">
        <f t="shared" si="141"/>
        <v>私立</v>
      </c>
      <c r="H4517" s="7" t="str">
        <f>IF($D4517="上記以外の高等学校等",_xlfn.XLOOKUP(IF(VALUE(LEFT($E4517,2))&gt;10,VALUE(LEFT($E4517,2)),"0"&amp;VALUE(LEFT($E4517,2))),Sheet1!$E:$E,Sheet1!$F:$F)&amp;"所在の"&amp;$D4517,IF(OR($B4517=1,$B4517=2),$D4517&amp;$C4517,IF($B4517=3,$D4517&amp;"学校",IF($B4517=6,_xlfn.TEXTBEFORE($D4517,"高専")&amp;$C4517,IF($B4517=8,$C4517&amp;"（"&amp;$D4517&amp;"）",IF($B4517=9,$D4517,""))))))</f>
        <v>倉吉北高等学校</v>
      </c>
    </row>
    <row r="4518" spans="1:8">
      <c r="A4518" s="4">
        <v>7</v>
      </c>
      <c r="B4518" s="7">
        <v>1</v>
      </c>
      <c r="C4518" s="7" t="str">
        <f t="shared" si="140"/>
        <v>高等学校</v>
      </c>
      <c r="D4518" s="7" t="s">
        <v>2874</v>
      </c>
      <c r="E4518" s="8" t="s">
        <v>2875</v>
      </c>
      <c r="F4518" s="4" t="str">
        <f>IFERROR(IF(VALUE(LEFT($E4518,5))&gt;50000,"",_xlfn.XLOOKUP(IF(VALUE(LEFT($E4518,2))&gt;9,VALUE(LEFT($E4518,2)),"0"&amp;VALUE(LEFT($E4518,2))),Sheet1!$E:$E,Sheet1!$F:$F)),"")</f>
        <v>鳥取県</v>
      </c>
      <c r="G4518" s="4" t="str">
        <f t="shared" si="141"/>
        <v>私立</v>
      </c>
      <c r="H4518" s="7" t="str">
        <f>IF($D4518="上記以外の高等学校等",_xlfn.XLOOKUP(IF(VALUE(LEFT($E4518,2))&gt;10,VALUE(LEFT($E4518,2)),"0"&amp;VALUE(LEFT($E4518,2))),Sheet1!$E:$E,Sheet1!$F:$F)&amp;"所在の"&amp;$D4518,IF(OR($B4518=1,$B4518=2),$D4518&amp;$C4518,IF($B4518=3,$D4518&amp;"学校",IF($B4518=6,_xlfn.TEXTBEFORE($D4518,"高専")&amp;$C4518,IF($B4518=8,$C4518&amp;"（"&amp;$D4518&amp;"）",IF($B4518=9,$D4518,""))))))</f>
        <v>米子北高等学校</v>
      </c>
    </row>
    <row r="4519" spans="1:8">
      <c r="A4519" s="4">
        <v>7</v>
      </c>
      <c r="B4519" s="7">
        <v>1</v>
      </c>
      <c r="C4519" s="7" t="str">
        <f t="shared" si="140"/>
        <v>高等学校</v>
      </c>
      <c r="D4519" s="7" t="s">
        <v>2872</v>
      </c>
      <c r="E4519" s="8" t="s">
        <v>2873</v>
      </c>
      <c r="F4519" s="4" t="str">
        <f>IFERROR(IF(VALUE(LEFT($E4519,5))&gt;50000,"",_xlfn.XLOOKUP(IF(VALUE(LEFT($E4519,2))&gt;9,VALUE(LEFT($E4519,2)),"0"&amp;VALUE(LEFT($E4519,2))),Sheet1!$E:$E,Sheet1!$F:$F)),"")</f>
        <v>鳥取県</v>
      </c>
      <c r="G4519" s="4" t="str">
        <f t="shared" si="141"/>
        <v>私立</v>
      </c>
      <c r="H4519" s="7" t="str">
        <f>IF($D4519="上記以外の高等学校等",_xlfn.XLOOKUP(IF(VALUE(LEFT($E4519,2))&gt;10,VALUE(LEFT($E4519,2)),"0"&amp;VALUE(LEFT($E4519,2))),Sheet1!$E:$E,Sheet1!$F:$F)&amp;"所在の"&amp;$D4519,IF(OR($B4519=1,$B4519=2),$D4519&amp;$C4519,IF($B4519=3,$D4519&amp;"学校",IF($B4519=6,_xlfn.TEXTBEFORE($D4519,"高専")&amp;$C4519,IF($B4519=8,$C4519&amp;"（"&amp;$D4519&amp;"）",IF($B4519=9,$D4519,""))))))</f>
        <v>米子松蔭高等学校</v>
      </c>
    </row>
    <row r="4520" spans="1:8">
      <c r="A4520" s="4">
        <v>7</v>
      </c>
      <c r="B4520" s="7">
        <v>1</v>
      </c>
      <c r="C4520" s="7" t="str">
        <f t="shared" si="140"/>
        <v>高等学校</v>
      </c>
      <c r="D4520" s="7" t="s">
        <v>2870</v>
      </c>
      <c r="E4520" s="8" t="s">
        <v>2871</v>
      </c>
      <c r="F4520" s="4" t="str">
        <f>IFERROR(IF(VALUE(LEFT($E4520,5))&gt;50000,"",_xlfn.XLOOKUP(IF(VALUE(LEFT($E4520,2))&gt;9,VALUE(LEFT($E4520,2)),"0"&amp;VALUE(LEFT($E4520,2))),Sheet1!$E:$E,Sheet1!$F:$F)),"")</f>
        <v>鳥取県</v>
      </c>
      <c r="G4520" s="4" t="str">
        <f t="shared" si="141"/>
        <v>私立</v>
      </c>
      <c r="H4520" s="7" t="str">
        <f>IF($D4520="上記以外の高等学校等",_xlfn.XLOOKUP(IF(VALUE(LEFT($E4520,2))&gt;10,VALUE(LEFT($E4520,2)),"0"&amp;VALUE(LEFT($E4520,2))),Sheet1!$E:$E,Sheet1!$F:$F)&amp;"所在の"&amp;$D4520,IF(OR($B4520=1,$B4520=2),$D4520&amp;$C4520,IF($B4520=3,$D4520&amp;"学校",IF($B4520=6,_xlfn.TEXTBEFORE($D4520,"高専")&amp;$C4520,IF($B4520=8,$C4520&amp;"（"&amp;$D4520&amp;"）",IF($B4520=9,$D4520,""))))))</f>
        <v>米子北斗高等学校</v>
      </c>
    </row>
    <row r="4521" spans="1:8">
      <c r="A4521" s="4">
        <v>7</v>
      </c>
      <c r="B4521" s="7">
        <v>1</v>
      </c>
      <c r="C4521" s="7" t="str">
        <f t="shared" si="140"/>
        <v>高等学校</v>
      </c>
      <c r="D4521" s="7" t="s">
        <v>2868</v>
      </c>
      <c r="E4521" s="8" t="s">
        <v>2869</v>
      </c>
      <c r="F4521" s="4" t="str">
        <f>IFERROR(IF(VALUE(LEFT($E4521,5))&gt;50000,"",_xlfn.XLOOKUP(IF(VALUE(LEFT($E4521,2))&gt;9,VALUE(LEFT($E4521,2)),"0"&amp;VALUE(LEFT($E4521,2))),Sheet1!$E:$E,Sheet1!$F:$F)),"")</f>
        <v>鳥取県</v>
      </c>
      <c r="G4521" s="4" t="str">
        <f t="shared" si="141"/>
        <v>私立</v>
      </c>
      <c r="H4521" s="7" t="str">
        <f>IF($D4521="上記以外の高等学校等",_xlfn.XLOOKUP(IF(VALUE(LEFT($E4521,2))&gt;10,VALUE(LEFT($E4521,2)),"0"&amp;VALUE(LEFT($E4521,2))),Sheet1!$E:$E,Sheet1!$F:$F)&amp;"所在の"&amp;$D4521,IF(OR($B4521=1,$B4521=2),$D4521&amp;$C4521,IF($B4521=3,$D4521&amp;"学校",IF($B4521=6,_xlfn.TEXTBEFORE($D4521,"高専")&amp;$C4521,IF($B4521=8,$C4521&amp;"（"&amp;$D4521&amp;"）",IF($B4521=9,$D4521,""))))))</f>
        <v>湯梨浜学園高等学校</v>
      </c>
    </row>
    <row r="4522" spans="1:8">
      <c r="A4522" s="4">
        <v>7</v>
      </c>
      <c r="B4522" s="7">
        <v>1</v>
      </c>
      <c r="C4522" s="7" t="str">
        <f t="shared" si="140"/>
        <v>高等学校</v>
      </c>
      <c r="D4522" s="7" t="s">
        <v>2866</v>
      </c>
      <c r="E4522" s="8" t="s">
        <v>2867</v>
      </c>
      <c r="F4522" s="4" t="str">
        <f>IFERROR(IF(VALUE(LEFT($E4522,5))&gt;50000,"",_xlfn.XLOOKUP(IF(VALUE(LEFT($E4522,2))&gt;9,VALUE(LEFT($E4522,2)),"0"&amp;VALUE(LEFT($E4522,2))),Sheet1!$E:$E,Sheet1!$F:$F)),"")</f>
        <v>鳥取県</v>
      </c>
      <c r="G4522" s="4" t="str">
        <f t="shared" si="141"/>
        <v>私立</v>
      </c>
      <c r="H4522" s="7" t="str">
        <f>IF($D4522="上記以外の高等学校等",_xlfn.XLOOKUP(IF(VALUE(LEFT($E4522,2))&gt;10,VALUE(LEFT($E4522,2)),"0"&amp;VALUE(LEFT($E4522,2))),Sheet1!$E:$E,Sheet1!$F:$F)&amp;"所在の"&amp;$D4522,IF(OR($B4522=1,$B4522=2),$D4522&amp;$C4522,IF($B4522=3,$D4522&amp;"学校",IF($B4522=6,_xlfn.TEXTBEFORE($D4522,"高専")&amp;$C4522,IF($B4522=8,$C4522&amp;"（"&amp;$D4522&amp;"）",IF($B4522=9,$D4522,""))))))</f>
        <v>青翔開智高等学校</v>
      </c>
    </row>
    <row r="4523" spans="1:8">
      <c r="A4523" s="4">
        <v>9</v>
      </c>
      <c r="B4523" s="7">
        <v>9</v>
      </c>
      <c r="C4523" s="7" t="str">
        <f t="shared" si="140"/>
        <v/>
      </c>
      <c r="D4523" s="7" t="s">
        <v>35</v>
      </c>
      <c r="E4523" s="8" t="s">
        <v>2865</v>
      </c>
      <c r="F4523" s="4" t="str">
        <f>IFERROR(IF(VALUE(LEFT($E4523,5))&gt;50000,"",_xlfn.XLOOKUP(IF(VALUE(LEFT($E4523,2))&gt;9,VALUE(LEFT($E4523,2)),"0"&amp;VALUE(LEFT($E4523,2))),Sheet1!$E:$E,Sheet1!$F:$F)),"")</f>
        <v>鳥取県</v>
      </c>
      <c r="G4523" s="4" t="str">
        <f t="shared" si="141"/>
        <v/>
      </c>
      <c r="H4523" s="7" t="str">
        <f>IF($D4523="上記以外の高等学校等",_xlfn.XLOOKUP(IF(VALUE(LEFT($E4523,2))&gt;10,VALUE(LEFT($E4523,2)),"0"&amp;VALUE(LEFT($E4523,2))),Sheet1!$E:$E,Sheet1!$F:$F)&amp;"所在の"&amp;$D4523,IF(OR($B4523=1,$B4523=2),$D4523&amp;$C4523,IF($B4523=3,$D4523&amp;"学校",IF($B4523=6,_xlfn.TEXTBEFORE($D4523,"高専")&amp;$C4523,IF($B4523=8,$C4523&amp;"（"&amp;$D4523&amp;"）",IF($B4523=9,$D4523,""))))))</f>
        <v>鳥取県所在の上記以外の高等学校等</v>
      </c>
    </row>
    <row r="4524" spans="1:8">
      <c r="A4524" s="4">
        <v>1</v>
      </c>
      <c r="B4524" s="7">
        <v>6</v>
      </c>
      <c r="C4524" s="7" t="str">
        <f t="shared" si="140"/>
        <v>高等専門学校</v>
      </c>
      <c r="D4524" s="7" t="s">
        <v>2863</v>
      </c>
      <c r="E4524" s="8" t="s">
        <v>2864</v>
      </c>
      <c r="F4524" s="4" t="str">
        <f>IFERROR(IF(VALUE(LEFT($E4524,5))&gt;50000,"",_xlfn.XLOOKUP(IF(VALUE(LEFT($E4524,2))&gt;9,VALUE(LEFT($E4524,2)),"0"&amp;VALUE(LEFT($E4524,2))),Sheet1!$E:$E,Sheet1!$F:$F)),"")</f>
        <v>島根県</v>
      </c>
      <c r="G4524" s="4" t="str">
        <f t="shared" si="141"/>
        <v>国立</v>
      </c>
      <c r="H4524" s="7" t="str">
        <f>IF($D4524="上記以外の高等学校等",_xlfn.XLOOKUP(IF(VALUE(LEFT($E4524,2))&gt;10,VALUE(LEFT($E4524,2)),"0"&amp;VALUE(LEFT($E4524,2))),Sheet1!$E:$E,Sheet1!$F:$F)&amp;"所在の"&amp;$D4524,IF(OR($B4524=1,$B4524=2),$D4524&amp;$C4524,IF($B4524=3,$D4524&amp;"学校",IF($B4524=6,_xlfn.TEXTBEFORE($D4524,"高専")&amp;$C4524,IF($B4524=8,$C4524&amp;"（"&amp;$D4524&amp;"）",IF($B4524=9,$D4524,""))))))</f>
        <v>松江工業高等専門学校</v>
      </c>
    </row>
    <row r="4525" spans="1:8">
      <c r="A4525" s="4">
        <v>2</v>
      </c>
      <c r="B4525" s="7">
        <v>1</v>
      </c>
      <c r="C4525" s="7" t="str">
        <f t="shared" si="140"/>
        <v>高等学校</v>
      </c>
      <c r="D4525" s="7" t="s">
        <v>2861</v>
      </c>
      <c r="E4525" s="8" t="s">
        <v>2862</v>
      </c>
      <c r="F4525" s="4" t="str">
        <f>IFERROR(IF(VALUE(LEFT($E4525,5))&gt;50000,"",_xlfn.XLOOKUP(IF(VALUE(LEFT($E4525,2))&gt;9,VALUE(LEFT($E4525,2)),"0"&amp;VALUE(LEFT($E4525,2))),Sheet1!$E:$E,Sheet1!$F:$F)),"")</f>
        <v>島根県</v>
      </c>
      <c r="G4525" s="4" t="str">
        <f t="shared" si="141"/>
        <v>公立</v>
      </c>
      <c r="H4525" s="7" t="str">
        <f>IF($D4525="上記以外の高等学校等",_xlfn.XLOOKUP(IF(VALUE(LEFT($E4525,2))&gt;10,VALUE(LEFT($E4525,2)),"0"&amp;VALUE(LEFT($E4525,2))),Sheet1!$E:$E,Sheet1!$F:$F)&amp;"所在の"&amp;$D4525,IF(OR($B4525=1,$B4525=2),$D4525&amp;$C4525,IF($B4525=3,$D4525&amp;"学校",IF($B4525=6,_xlfn.TEXTBEFORE($D4525,"高専")&amp;$C4525,IF($B4525=8,$C4525&amp;"（"&amp;$D4525&amp;"）",IF($B4525=9,$D4525,""))))))</f>
        <v>安来高等学校</v>
      </c>
    </row>
    <row r="4526" spans="1:8">
      <c r="A4526" s="4">
        <v>2</v>
      </c>
      <c r="B4526" s="7">
        <v>1</v>
      </c>
      <c r="C4526" s="7" t="str">
        <f t="shared" si="140"/>
        <v>高等学校</v>
      </c>
      <c r="D4526" s="7" t="s">
        <v>2859</v>
      </c>
      <c r="E4526" s="8" t="s">
        <v>2860</v>
      </c>
      <c r="F4526" s="4" t="str">
        <f>IFERROR(IF(VALUE(LEFT($E4526,5))&gt;50000,"",_xlfn.XLOOKUP(IF(VALUE(LEFT($E4526,2))&gt;9,VALUE(LEFT($E4526,2)),"0"&amp;VALUE(LEFT($E4526,2))),Sheet1!$E:$E,Sheet1!$F:$F)),"")</f>
        <v>島根県</v>
      </c>
      <c r="G4526" s="4" t="str">
        <f t="shared" si="141"/>
        <v>公立</v>
      </c>
      <c r="H4526" s="7" t="str">
        <f>IF($D4526="上記以外の高等学校等",_xlfn.XLOOKUP(IF(VALUE(LEFT($E4526,2))&gt;10,VALUE(LEFT($E4526,2)),"0"&amp;VALUE(LEFT($E4526,2))),Sheet1!$E:$E,Sheet1!$F:$F)&amp;"所在の"&amp;$D4526,IF(OR($B4526=1,$B4526=2),$D4526&amp;$C4526,IF($B4526=3,$D4526&amp;"学校",IF($B4526=6,_xlfn.TEXTBEFORE($D4526,"高専")&amp;$C4526,IF($B4526=8,$C4526&amp;"（"&amp;$D4526&amp;"）",IF($B4526=9,$D4526,""))))))</f>
        <v>松江北高等学校</v>
      </c>
    </row>
    <row r="4527" spans="1:8">
      <c r="A4527" s="4">
        <v>2</v>
      </c>
      <c r="B4527" s="7">
        <v>1</v>
      </c>
      <c r="C4527" s="7" t="str">
        <f t="shared" si="140"/>
        <v>高等学校</v>
      </c>
      <c r="D4527" s="7" t="s">
        <v>2857</v>
      </c>
      <c r="E4527" s="8" t="s">
        <v>2858</v>
      </c>
      <c r="F4527" s="4" t="str">
        <f>IFERROR(IF(VALUE(LEFT($E4527,5))&gt;50000,"",_xlfn.XLOOKUP(IF(VALUE(LEFT($E4527,2))&gt;9,VALUE(LEFT($E4527,2)),"0"&amp;VALUE(LEFT($E4527,2))),Sheet1!$E:$E,Sheet1!$F:$F)),"")</f>
        <v>島根県</v>
      </c>
      <c r="G4527" s="4" t="str">
        <f t="shared" si="141"/>
        <v>公立</v>
      </c>
      <c r="H4527" s="7" t="str">
        <f>IF($D4527="上記以外の高等学校等",_xlfn.XLOOKUP(IF(VALUE(LEFT($E4527,2))&gt;10,VALUE(LEFT($E4527,2)),"0"&amp;VALUE(LEFT($E4527,2))),Sheet1!$E:$E,Sheet1!$F:$F)&amp;"所在の"&amp;$D4527,IF(OR($B4527=1,$B4527=2),$D4527&amp;$C4527,IF($B4527=3,$D4527&amp;"学校",IF($B4527=6,_xlfn.TEXTBEFORE($D4527,"高専")&amp;$C4527,IF($B4527=8,$C4527&amp;"（"&amp;$D4527&amp;"）",IF($B4527=9,$D4527,""))))))</f>
        <v>松江南高等学校</v>
      </c>
    </row>
    <row r="4528" spans="1:8">
      <c r="A4528" s="4">
        <v>2</v>
      </c>
      <c r="B4528" s="7">
        <v>1</v>
      </c>
      <c r="C4528" s="7" t="str">
        <f t="shared" si="140"/>
        <v>高等学校</v>
      </c>
      <c r="D4528" s="7" t="s">
        <v>2855</v>
      </c>
      <c r="E4528" s="8" t="s">
        <v>2856</v>
      </c>
      <c r="F4528" s="4" t="str">
        <f>IFERROR(IF(VALUE(LEFT($E4528,5))&gt;50000,"",_xlfn.XLOOKUP(IF(VALUE(LEFT($E4528,2))&gt;9,VALUE(LEFT($E4528,2)),"0"&amp;VALUE(LEFT($E4528,2))),Sheet1!$E:$E,Sheet1!$F:$F)),"")</f>
        <v>島根県</v>
      </c>
      <c r="G4528" s="4" t="str">
        <f t="shared" si="141"/>
        <v>公立</v>
      </c>
      <c r="H4528" s="7" t="str">
        <f>IF($D4528="上記以外の高等学校等",_xlfn.XLOOKUP(IF(VALUE(LEFT($E4528,2))&gt;10,VALUE(LEFT($E4528,2)),"0"&amp;VALUE(LEFT($E4528,2))),Sheet1!$E:$E,Sheet1!$F:$F)&amp;"所在の"&amp;$D4528,IF(OR($B4528=1,$B4528=2),$D4528&amp;$C4528,IF($B4528=3,$D4528&amp;"学校",IF($B4528=6,_xlfn.TEXTBEFORE($D4528,"高専")&amp;$C4528,IF($B4528=8,$C4528&amp;"（"&amp;$D4528&amp;"）",IF($B4528=9,$D4528,""))))))</f>
        <v>松江農林高等学校</v>
      </c>
    </row>
    <row r="4529" spans="1:8">
      <c r="A4529" s="4">
        <v>2</v>
      </c>
      <c r="B4529" s="7">
        <v>1</v>
      </c>
      <c r="C4529" s="7" t="str">
        <f t="shared" si="140"/>
        <v>高等学校</v>
      </c>
      <c r="D4529" s="7" t="s">
        <v>2853</v>
      </c>
      <c r="E4529" s="8" t="s">
        <v>2854</v>
      </c>
      <c r="F4529" s="4" t="str">
        <f>IFERROR(IF(VALUE(LEFT($E4529,5))&gt;50000,"",_xlfn.XLOOKUP(IF(VALUE(LEFT($E4529,2))&gt;9,VALUE(LEFT($E4529,2)),"0"&amp;VALUE(LEFT($E4529,2))),Sheet1!$E:$E,Sheet1!$F:$F)),"")</f>
        <v>島根県</v>
      </c>
      <c r="G4529" s="4" t="str">
        <f t="shared" si="141"/>
        <v>公立</v>
      </c>
      <c r="H4529" s="7" t="str">
        <f>IF($D4529="上記以外の高等学校等",_xlfn.XLOOKUP(IF(VALUE(LEFT($E4529,2))&gt;10,VALUE(LEFT($E4529,2)),"0"&amp;VALUE(LEFT($E4529,2))),Sheet1!$E:$E,Sheet1!$F:$F)&amp;"所在の"&amp;$D4529,IF(OR($B4529=1,$B4529=2),$D4529&amp;$C4529,IF($B4529=3,$D4529&amp;"学校",IF($B4529=6,_xlfn.TEXTBEFORE($D4529,"高専")&amp;$C4529,IF($B4529=8,$C4529&amp;"（"&amp;$D4529&amp;"）",IF($B4529=9,$D4529,""))))))</f>
        <v>松江工業高等学校</v>
      </c>
    </row>
    <row r="4530" spans="1:8">
      <c r="A4530" s="4">
        <v>2</v>
      </c>
      <c r="B4530" s="7">
        <v>1</v>
      </c>
      <c r="C4530" s="7" t="str">
        <f t="shared" si="140"/>
        <v>高等学校</v>
      </c>
      <c r="D4530" s="7" t="s">
        <v>2851</v>
      </c>
      <c r="E4530" s="8" t="s">
        <v>2852</v>
      </c>
      <c r="F4530" s="4" t="str">
        <f>IFERROR(IF(VALUE(LEFT($E4530,5))&gt;50000,"",_xlfn.XLOOKUP(IF(VALUE(LEFT($E4530,2))&gt;9,VALUE(LEFT($E4530,2)),"0"&amp;VALUE(LEFT($E4530,2))),Sheet1!$E:$E,Sheet1!$F:$F)),"")</f>
        <v>島根県</v>
      </c>
      <c r="G4530" s="4" t="str">
        <f t="shared" si="141"/>
        <v>公立</v>
      </c>
      <c r="H4530" s="7" t="str">
        <f>IF($D4530="上記以外の高等学校等",_xlfn.XLOOKUP(IF(VALUE(LEFT($E4530,2))&gt;10,VALUE(LEFT($E4530,2)),"0"&amp;VALUE(LEFT($E4530,2))),Sheet1!$E:$E,Sheet1!$F:$F)&amp;"所在の"&amp;$D4530,IF(OR($B4530=1,$B4530=2),$D4530&amp;$C4530,IF($B4530=3,$D4530&amp;"学校",IF($B4530=6,_xlfn.TEXTBEFORE($D4530,"高専")&amp;$C4530,IF($B4530=8,$C4530&amp;"（"&amp;$D4530&amp;"）",IF($B4530=9,$D4530,""))))))</f>
        <v>松江商業高等学校</v>
      </c>
    </row>
    <row r="4531" spans="1:8">
      <c r="A4531" s="4">
        <v>2</v>
      </c>
      <c r="B4531" s="7">
        <v>1</v>
      </c>
      <c r="C4531" s="7" t="str">
        <f t="shared" si="140"/>
        <v>高等学校</v>
      </c>
      <c r="D4531" s="7" t="s">
        <v>2849</v>
      </c>
      <c r="E4531" s="8" t="s">
        <v>2850</v>
      </c>
      <c r="F4531" s="4" t="str">
        <f>IFERROR(IF(VALUE(LEFT($E4531,5))&gt;50000,"",_xlfn.XLOOKUP(IF(VALUE(LEFT($E4531,2))&gt;9,VALUE(LEFT($E4531,2)),"0"&amp;VALUE(LEFT($E4531,2))),Sheet1!$E:$E,Sheet1!$F:$F)),"")</f>
        <v>島根県</v>
      </c>
      <c r="G4531" s="4" t="str">
        <f t="shared" si="141"/>
        <v>公立</v>
      </c>
      <c r="H4531" s="7" t="str">
        <f>IF($D4531="上記以外の高等学校等",_xlfn.XLOOKUP(IF(VALUE(LEFT($E4531,2))&gt;10,VALUE(LEFT($E4531,2)),"0"&amp;VALUE(LEFT($E4531,2))),Sheet1!$E:$E,Sheet1!$F:$F)&amp;"所在の"&amp;$D4531,IF(OR($B4531=1,$B4531=2),$D4531&amp;$C4531,IF($B4531=3,$D4531&amp;"学校",IF($B4531=6,_xlfn.TEXTBEFORE($D4531,"高専")&amp;$C4531,IF($B4531=8,$C4531&amp;"（"&amp;$D4531&amp;"）",IF($B4531=9,$D4531,""))))))</f>
        <v>大東高等学校</v>
      </c>
    </row>
    <row r="4532" spans="1:8">
      <c r="A4532" s="4">
        <v>2</v>
      </c>
      <c r="B4532" s="7">
        <v>1</v>
      </c>
      <c r="C4532" s="7" t="str">
        <f t="shared" si="140"/>
        <v>高等学校</v>
      </c>
      <c r="D4532" s="7" t="s">
        <v>2847</v>
      </c>
      <c r="E4532" s="8" t="s">
        <v>2848</v>
      </c>
      <c r="F4532" s="4" t="str">
        <f>IFERROR(IF(VALUE(LEFT($E4532,5))&gt;50000,"",_xlfn.XLOOKUP(IF(VALUE(LEFT($E4532,2))&gt;9,VALUE(LEFT($E4532,2)),"0"&amp;VALUE(LEFT($E4532,2))),Sheet1!$E:$E,Sheet1!$F:$F)),"")</f>
        <v>島根県</v>
      </c>
      <c r="G4532" s="4" t="str">
        <f t="shared" si="141"/>
        <v>公立</v>
      </c>
      <c r="H4532" s="7" t="str">
        <f>IF($D4532="上記以外の高等学校等",_xlfn.XLOOKUP(IF(VALUE(LEFT($E4532,2))&gt;10,VALUE(LEFT($E4532,2)),"0"&amp;VALUE(LEFT($E4532,2))),Sheet1!$E:$E,Sheet1!$F:$F)&amp;"所在の"&amp;$D4532,IF(OR($B4532=1,$B4532=2),$D4532&amp;$C4532,IF($B4532=3,$D4532&amp;"学校",IF($B4532=6,_xlfn.TEXTBEFORE($D4532,"高専")&amp;$C4532,IF($B4532=8,$C4532&amp;"（"&amp;$D4532&amp;"）",IF($B4532=9,$D4532,""))))))</f>
        <v>横田高等学校</v>
      </c>
    </row>
    <row r="4533" spans="1:8">
      <c r="A4533" s="4">
        <v>2</v>
      </c>
      <c r="B4533" s="7">
        <v>1</v>
      </c>
      <c r="C4533" s="7" t="str">
        <f t="shared" si="140"/>
        <v>高等学校</v>
      </c>
      <c r="D4533" s="7" t="s">
        <v>2845</v>
      </c>
      <c r="E4533" s="8" t="s">
        <v>2846</v>
      </c>
      <c r="F4533" s="4" t="str">
        <f>IFERROR(IF(VALUE(LEFT($E4533,5))&gt;50000,"",_xlfn.XLOOKUP(IF(VALUE(LEFT($E4533,2))&gt;9,VALUE(LEFT($E4533,2)),"0"&amp;VALUE(LEFT($E4533,2))),Sheet1!$E:$E,Sheet1!$F:$F)),"")</f>
        <v>島根県</v>
      </c>
      <c r="G4533" s="4" t="str">
        <f t="shared" si="141"/>
        <v>公立</v>
      </c>
      <c r="H4533" s="7" t="str">
        <f>IF($D4533="上記以外の高等学校等",_xlfn.XLOOKUP(IF(VALUE(LEFT($E4533,2))&gt;10,VALUE(LEFT($E4533,2)),"0"&amp;VALUE(LEFT($E4533,2))),Sheet1!$E:$E,Sheet1!$F:$F)&amp;"所在の"&amp;$D4533,IF(OR($B4533=1,$B4533=2),$D4533&amp;$C4533,IF($B4533=3,$D4533&amp;"学校",IF($B4533=6,_xlfn.TEXTBEFORE($D4533,"高専")&amp;$C4533,IF($B4533=8,$C4533&amp;"（"&amp;$D4533&amp;"）",IF($B4533=9,$D4533,""))))))</f>
        <v>三刀屋高等学校</v>
      </c>
    </row>
    <row r="4534" spans="1:8">
      <c r="A4534" s="4">
        <v>2</v>
      </c>
      <c r="B4534" s="7">
        <v>1</v>
      </c>
      <c r="C4534" s="7" t="str">
        <f t="shared" si="140"/>
        <v>高等学校</v>
      </c>
      <c r="D4534" s="7" t="s">
        <v>2843</v>
      </c>
      <c r="E4534" s="8" t="s">
        <v>2844</v>
      </c>
      <c r="F4534" s="4" t="str">
        <f>IFERROR(IF(VALUE(LEFT($E4534,5))&gt;50000,"",_xlfn.XLOOKUP(IF(VALUE(LEFT($E4534,2))&gt;9,VALUE(LEFT($E4534,2)),"0"&amp;VALUE(LEFT($E4534,2))),Sheet1!$E:$E,Sheet1!$F:$F)),"")</f>
        <v>島根県</v>
      </c>
      <c r="G4534" s="4" t="str">
        <f t="shared" si="141"/>
        <v>公立</v>
      </c>
      <c r="H4534" s="7" t="str">
        <f>IF($D4534="上記以外の高等学校等",_xlfn.XLOOKUP(IF(VALUE(LEFT($E4534,2))&gt;10,VALUE(LEFT($E4534,2)),"0"&amp;VALUE(LEFT($E4534,2))),Sheet1!$E:$E,Sheet1!$F:$F)&amp;"所在の"&amp;$D4534,IF(OR($B4534=1,$B4534=2),$D4534&amp;$C4534,IF($B4534=3,$D4534&amp;"学校",IF($B4534=6,_xlfn.TEXTBEFORE($D4534,"高専")&amp;$C4534,IF($B4534=8,$C4534&amp;"（"&amp;$D4534&amp;"）",IF($B4534=9,$D4534,""))))))</f>
        <v>飯南高等学校</v>
      </c>
    </row>
    <row r="4535" spans="1:8">
      <c r="A4535" s="4">
        <v>2</v>
      </c>
      <c r="B4535" s="7">
        <v>1</v>
      </c>
      <c r="C4535" s="7" t="str">
        <f t="shared" si="140"/>
        <v>高等学校</v>
      </c>
      <c r="D4535" s="7" t="s">
        <v>2841</v>
      </c>
      <c r="E4535" s="8" t="s">
        <v>2842</v>
      </c>
      <c r="F4535" s="4" t="str">
        <f>IFERROR(IF(VALUE(LEFT($E4535,5))&gt;50000,"",_xlfn.XLOOKUP(IF(VALUE(LEFT($E4535,2))&gt;9,VALUE(LEFT($E4535,2)),"0"&amp;VALUE(LEFT($E4535,2))),Sheet1!$E:$E,Sheet1!$F:$F)),"")</f>
        <v>島根県</v>
      </c>
      <c r="G4535" s="4" t="str">
        <f t="shared" si="141"/>
        <v>公立</v>
      </c>
      <c r="H4535" s="7" t="str">
        <f>IF($D4535="上記以外の高等学校等",_xlfn.XLOOKUP(IF(VALUE(LEFT($E4535,2))&gt;10,VALUE(LEFT($E4535,2)),"0"&amp;VALUE(LEFT($E4535,2))),Sheet1!$E:$E,Sheet1!$F:$F)&amp;"所在の"&amp;$D4535,IF(OR($B4535=1,$B4535=2),$D4535&amp;$C4535,IF($B4535=3,$D4535&amp;"学校",IF($B4535=6,_xlfn.TEXTBEFORE($D4535,"高専")&amp;$C4535,IF($B4535=8,$C4535&amp;"（"&amp;$D4535&amp;"）",IF($B4535=9,$D4535,""))))))</f>
        <v>平田高等学校</v>
      </c>
    </row>
    <row r="4536" spans="1:8">
      <c r="A4536" s="4">
        <v>2</v>
      </c>
      <c r="B4536" s="7">
        <v>1</v>
      </c>
      <c r="C4536" s="7" t="str">
        <f t="shared" si="140"/>
        <v>高等学校</v>
      </c>
      <c r="D4536" s="7" t="s">
        <v>2839</v>
      </c>
      <c r="E4536" s="8" t="s">
        <v>2840</v>
      </c>
      <c r="F4536" s="4" t="str">
        <f>IFERROR(IF(VALUE(LEFT($E4536,5))&gt;50000,"",_xlfn.XLOOKUP(IF(VALUE(LEFT($E4536,2))&gt;9,VALUE(LEFT($E4536,2)),"0"&amp;VALUE(LEFT($E4536,2))),Sheet1!$E:$E,Sheet1!$F:$F)),"")</f>
        <v>島根県</v>
      </c>
      <c r="G4536" s="4" t="str">
        <f t="shared" si="141"/>
        <v>公立</v>
      </c>
      <c r="H4536" s="7" t="str">
        <f>IF($D4536="上記以外の高等学校等",_xlfn.XLOOKUP(IF(VALUE(LEFT($E4536,2))&gt;10,VALUE(LEFT($E4536,2)),"0"&amp;VALUE(LEFT($E4536,2))),Sheet1!$E:$E,Sheet1!$F:$F)&amp;"所在の"&amp;$D4536,IF(OR($B4536=1,$B4536=2),$D4536&amp;$C4536,IF($B4536=3,$D4536&amp;"学校",IF($B4536=6,_xlfn.TEXTBEFORE($D4536,"高専")&amp;$C4536,IF($B4536=8,$C4536&amp;"（"&amp;$D4536&amp;"）",IF($B4536=9,$D4536,""))))))</f>
        <v>出雲高等学校</v>
      </c>
    </row>
    <row r="4537" spans="1:8">
      <c r="A4537" s="4">
        <v>2</v>
      </c>
      <c r="B4537" s="7">
        <v>1</v>
      </c>
      <c r="C4537" s="7" t="str">
        <f t="shared" si="140"/>
        <v>高等学校</v>
      </c>
      <c r="D4537" s="7" t="s">
        <v>2837</v>
      </c>
      <c r="E4537" s="8" t="s">
        <v>2838</v>
      </c>
      <c r="F4537" s="4" t="str">
        <f>IFERROR(IF(VALUE(LEFT($E4537,5))&gt;50000,"",_xlfn.XLOOKUP(IF(VALUE(LEFT($E4537,2))&gt;9,VALUE(LEFT($E4537,2)),"0"&amp;VALUE(LEFT($E4537,2))),Sheet1!$E:$E,Sheet1!$F:$F)),"")</f>
        <v>島根県</v>
      </c>
      <c r="G4537" s="4" t="str">
        <f t="shared" si="141"/>
        <v>公立</v>
      </c>
      <c r="H4537" s="7" t="str">
        <f>IF($D4537="上記以外の高等学校等",_xlfn.XLOOKUP(IF(VALUE(LEFT($E4537,2))&gt;10,VALUE(LEFT($E4537,2)),"0"&amp;VALUE(LEFT($E4537,2))),Sheet1!$E:$E,Sheet1!$F:$F)&amp;"所在の"&amp;$D4537,IF(OR($B4537=1,$B4537=2),$D4537&amp;$C4537,IF($B4537=3,$D4537&amp;"学校",IF($B4537=6,_xlfn.TEXTBEFORE($D4537,"高専")&amp;$C4537,IF($B4537=8,$C4537&amp;"（"&amp;$D4537&amp;"）",IF($B4537=9,$D4537,""))))))</f>
        <v>出雲工業高等学校</v>
      </c>
    </row>
    <row r="4538" spans="1:8">
      <c r="A4538" s="4">
        <v>2</v>
      </c>
      <c r="B4538" s="7">
        <v>1</v>
      </c>
      <c r="C4538" s="7" t="str">
        <f t="shared" si="140"/>
        <v>高等学校</v>
      </c>
      <c r="D4538" s="7" t="s">
        <v>2835</v>
      </c>
      <c r="E4538" s="8" t="s">
        <v>2836</v>
      </c>
      <c r="F4538" s="4" t="str">
        <f>IFERROR(IF(VALUE(LEFT($E4538,5))&gt;50000,"",_xlfn.XLOOKUP(IF(VALUE(LEFT($E4538,2))&gt;9,VALUE(LEFT($E4538,2)),"0"&amp;VALUE(LEFT($E4538,2))),Sheet1!$E:$E,Sheet1!$F:$F)),"")</f>
        <v>島根県</v>
      </c>
      <c r="G4538" s="4" t="str">
        <f t="shared" si="141"/>
        <v>公立</v>
      </c>
      <c r="H4538" s="7" t="str">
        <f>IF($D4538="上記以外の高等学校等",_xlfn.XLOOKUP(IF(VALUE(LEFT($E4538,2))&gt;10,VALUE(LEFT($E4538,2)),"0"&amp;VALUE(LEFT($E4538,2))),Sheet1!$E:$E,Sheet1!$F:$F)&amp;"所在の"&amp;$D4538,IF(OR($B4538=1,$B4538=2),$D4538&amp;$C4538,IF($B4538=3,$D4538&amp;"学校",IF($B4538=6,_xlfn.TEXTBEFORE($D4538,"高専")&amp;$C4538,IF($B4538=8,$C4538&amp;"（"&amp;$D4538&amp;"）",IF($B4538=9,$D4538,""))))))</f>
        <v>出雲商業高等学校</v>
      </c>
    </row>
    <row r="4539" spans="1:8">
      <c r="A4539" s="4">
        <v>2</v>
      </c>
      <c r="B4539" s="7">
        <v>1</v>
      </c>
      <c r="C4539" s="7" t="str">
        <f t="shared" si="140"/>
        <v>高等学校</v>
      </c>
      <c r="D4539" s="7" t="s">
        <v>2833</v>
      </c>
      <c r="E4539" s="8" t="s">
        <v>2834</v>
      </c>
      <c r="F4539" s="4" t="str">
        <f>IFERROR(IF(VALUE(LEFT($E4539,5))&gt;50000,"",_xlfn.XLOOKUP(IF(VALUE(LEFT($E4539,2))&gt;9,VALUE(LEFT($E4539,2)),"0"&amp;VALUE(LEFT($E4539,2))),Sheet1!$E:$E,Sheet1!$F:$F)),"")</f>
        <v>島根県</v>
      </c>
      <c r="G4539" s="4" t="str">
        <f t="shared" si="141"/>
        <v>公立</v>
      </c>
      <c r="H4539" s="7" t="str">
        <f>IF($D4539="上記以外の高等学校等",_xlfn.XLOOKUP(IF(VALUE(LEFT($E4539,2))&gt;10,VALUE(LEFT($E4539,2)),"0"&amp;VALUE(LEFT($E4539,2))),Sheet1!$E:$E,Sheet1!$F:$F)&amp;"所在の"&amp;$D4539,IF(OR($B4539=1,$B4539=2),$D4539&amp;$C4539,IF($B4539=3,$D4539&amp;"学校",IF($B4539=6,_xlfn.TEXTBEFORE($D4539,"高専")&amp;$C4539,IF($B4539=8,$C4539&amp;"（"&amp;$D4539&amp;"）",IF($B4539=9,$D4539,""))))))</f>
        <v>出雲農林高等学校</v>
      </c>
    </row>
    <row r="4540" spans="1:8">
      <c r="A4540" s="4">
        <v>2</v>
      </c>
      <c r="B4540" s="7">
        <v>1</v>
      </c>
      <c r="C4540" s="7" t="str">
        <f t="shared" si="140"/>
        <v>高等学校</v>
      </c>
      <c r="D4540" s="7" t="s">
        <v>2831</v>
      </c>
      <c r="E4540" s="8" t="s">
        <v>2832</v>
      </c>
      <c r="F4540" s="4" t="str">
        <f>IFERROR(IF(VALUE(LEFT($E4540,5))&gt;50000,"",_xlfn.XLOOKUP(IF(VALUE(LEFT($E4540,2))&gt;9,VALUE(LEFT($E4540,2)),"0"&amp;VALUE(LEFT($E4540,2))),Sheet1!$E:$E,Sheet1!$F:$F)),"")</f>
        <v>島根県</v>
      </c>
      <c r="G4540" s="4" t="str">
        <f t="shared" si="141"/>
        <v>公立</v>
      </c>
      <c r="H4540" s="7" t="str">
        <f>IF($D4540="上記以外の高等学校等",_xlfn.XLOOKUP(IF(VALUE(LEFT($E4540,2))&gt;10,VALUE(LEFT($E4540,2)),"0"&amp;VALUE(LEFT($E4540,2))),Sheet1!$E:$E,Sheet1!$F:$F)&amp;"所在の"&amp;$D4540,IF(OR($B4540=1,$B4540=2),$D4540&amp;$C4540,IF($B4540=3,$D4540&amp;"学校",IF($B4540=6,_xlfn.TEXTBEFORE($D4540,"高専")&amp;$C4540,IF($B4540=8,$C4540&amp;"（"&amp;$D4540&amp;"）",IF($B4540=9,$D4540,""))))))</f>
        <v>大社高等学校</v>
      </c>
    </row>
    <row r="4541" spans="1:8">
      <c r="A4541" s="4">
        <v>2</v>
      </c>
      <c r="B4541" s="7">
        <v>1</v>
      </c>
      <c r="C4541" s="7" t="str">
        <f t="shared" si="140"/>
        <v>高等学校</v>
      </c>
      <c r="D4541" s="7" t="s">
        <v>2829</v>
      </c>
      <c r="E4541" s="8" t="s">
        <v>2830</v>
      </c>
      <c r="F4541" s="4" t="str">
        <f>IFERROR(IF(VALUE(LEFT($E4541,5))&gt;50000,"",_xlfn.XLOOKUP(IF(VALUE(LEFT($E4541,2))&gt;9,VALUE(LEFT($E4541,2)),"0"&amp;VALUE(LEFT($E4541,2))),Sheet1!$E:$E,Sheet1!$F:$F)),"")</f>
        <v>島根県</v>
      </c>
      <c r="G4541" s="4" t="str">
        <f t="shared" si="141"/>
        <v>公立</v>
      </c>
      <c r="H4541" s="7" t="str">
        <f>IF($D4541="上記以外の高等学校等",_xlfn.XLOOKUP(IF(VALUE(LEFT($E4541,2))&gt;10,VALUE(LEFT($E4541,2)),"0"&amp;VALUE(LEFT($E4541,2))),Sheet1!$E:$E,Sheet1!$F:$F)&amp;"所在の"&amp;$D4541,IF(OR($B4541=1,$B4541=2),$D4541&amp;$C4541,IF($B4541=3,$D4541&amp;"学校",IF($B4541=6,_xlfn.TEXTBEFORE($D4541,"高専")&amp;$C4541,IF($B4541=8,$C4541&amp;"（"&amp;$D4541&amp;"）",IF($B4541=9,$D4541,""))))))</f>
        <v>大田高等学校</v>
      </c>
    </row>
    <row r="4542" spans="1:8">
      <c r="A4542" s="4">
        <v>2</v>
      </c>
      <c r="B4542" s="7">
        <v>1</v>
      </c>
      <c r="C4542" s="7" t="str">
        <f t="shared" si="140"/>
        <v>高等学校</v>
      </c>
      <c r="D4542" s="7" t="s">
        <v>2827</v>
      </c>
      <c r="E4542" s="8" t="s">
        <v>2828</v>
      </c>
      <c r="F4542" s="4" t="str">
        <f>IFERROR(IF(VALUE(LEFT($E4542,5))&gt;50000,"",_xlfn.XLOOKUP(IF(VALUE(LEFT($E4542,2))&gt;9,VALUE(LEFT($E4542,2)),"0"&amp;VALUE(LEFT($E4542,2))),Sheet1!$E:$E,Sheet1!$F:$F)),"")</f>
        <v>島根県</v>
      </c>
      <c r="G4542" s="4" t="str">
        <f t="shared" si="141"/>
        <v>公立</v>
      </c>
      <c r="H4542" s="7" t="str">
        <f>IF($D4542="上記以外の高等学校等",_xlfn.XLOOKUP(IF(VALUE(LEFT($E4542,2))&gt;10,VALUE(LEFT($E4542,2)),"0"&amp;VALUE(LEFT($E4542,2))),Sheet1!$E:$E,Sheet1!$F:$F)&amp;"所在の"&amp;$D4542,IF(OR($B4542=1,$B4542=2),$D4542&amp;$C4542,IF($B4542=3,$D4542&amp;"学校",IF($B4542=6,_xlfn.TEXTBEFORE($D4542,"高専")&amp;$C4542,IF($B4542=8,$C4542&amp;"（"&amp;$D4542&amp;"）",IF($B4542=9,$D4542,""))))))</f>
        <v>邇摩高等学校</v>
      </c>
    </row>
    <row r="4543" spans="1:8">
      <c r="A4543" s="4">
        <v>2</v>
      </c>
      <c r="B4543" s="7">
        <v>1</v>
      </c>
      <c r="C4543" s="7" t="str">
        <f t="shared" si="140"/>
        <v>高等学校</v>
      </c>
      <c r="D4543" s="7" t="s">
        <v>2825</v>
      </c>
      <c r="E4543" s="8" t="s">
        <v>2826</v>
      </c>
      <c r="F4543" s="4" t="str">
        <f>IFERROR(IF(VALUE(LEFT($E4543,5))&gt;50000,"",_xlfn.XLOOKUP(IF(VALUE(LEFT($E4543,2))&gt;9,VALUE(LEFT($E4543,2)),"0"&amp;VALUE(LEFT($E4543,2))),Sheet1!$E:$E,Sheet1!$F:$F)),"")</f>
        <v>島根県</v>
      </c>
      <c r="G4543" s="4" t="str">
        <f t="shared" si="141"/>
        <v>公立</v>
      </c>
      <c r="H4543" s="7" t="str">
        <f>IF($D4543="上記以外の高等学校等",_xlfn.XLOOKUP(IF(VALUE(LEFT($E4543,2))&gt;10,VALUE(LEFT($E4543,2)),"0"&amp;VALUE(LEFT($E4543,2))),Sheet1!$E:$E,Sheet1!$F:$F)&amp;"所在の"&amp;$D4543,IF(OR($B4543=1,$B4543=2),$D4543&amp;$C4543,IF($B4543=3,$D4543&amp;"学校",IF($B4543=6,_xlfn.TEXTBEFORE($D4543,"高専")&amp;$C4543,IF($B4543=8,$C4543&amp;"（"&amp;$D4543&amp;"）",IF($B4543=9,$D4543,""))))))</f>
        <v>矢上高等学校</v>
      </c>
    </row>
    <row r="4544" spans="1:8">
      <c r="A4544" s="4">
        <v>2</v>
      </c>
      <c r="B4544" s="7">
        <v>1</v>
      </c>
      <c r="C4544" s="7" t="str">
        <f t="shared" si="140"/>
        <v>高等学校</v>
      </c>
      <c r="D4544" s="7" t="s">
        <v>2823</v>
      </c>
      <c r="E4544" s="8" t="s">
        <v>2824</v>
      </c>
      <c r="F4544" s="4" t="str">
        <f>IFERROR(IF(VALUE(LEFT($E4544,5))&gt;50000,"",_xlfn.XLOOKUP(IF(VALUE(LEFT($E4544,2))&gt;9,VALUE(LEFT($E4544,2)),"0"&amp;VALUE(LEFT($E4544,2))),Sheet1!$E:$E,Sheet1!$F:$F)),"")</f>
        <v>島根県</v>
      </c>
      <c r="G4544" s="4" t="str">
        <f t="shared" si="141"/>
        <v>公立</v>
      </c>
      <c r="H4544" s="7" t="str">
        <f>IF($D4544="上記以外の高等学校等",_xlfn.XLOOKUP(IF(VALUE(LEFT($E4544,2))&gt;10,VALUE(LEFT($E4544,2)),"0"&amp;VALUE(LEFT($E4544,2))),Sheet1!$E:$E,Sheet1!$F:$F)&amp;"所在の"&amp;$D4544,IF(OR($B4544=1,$B4544=2),$D4544&amp;$C4544,IF($B4544=3,$D4544&amp;"学校",IF($B4544=6,_xlfn.TEXTBEFORE($D4544,"高専")&amp;$C4544,IF($B4544=8,$C4544&amp;"（"&amp;$D4544&amp;"）",IF($B4544=9,$D4544,""))))))</f>
        <v>江津高等学校</v>
      </c>
    </row>
    <row r="4545" spans="1:8">
      <c r="A4545" s="4">
        <v>2</v>
      </c>
      <c r="B4545" s="7">
        <v>1</v>
      </c>
      <c r="C4545" s="7" t="str">
        <f t="shared" si="140"/>
        <v>高等学校</v>
      </c>
      <c r="D4545" s="7" t="s">
        <v>2821</v>
      </c>
      <c r="E4545" s="8" t="s">
        <v>2822</v>
      </c>
      <c r="F4545" s="4" t="str">
        <f>IFERROR(IF(VALUE(LEFT($E4545,5))&gt;50000,"",_xlfn.XLOOKUP(IF(VALUE(LEFT($E4545,2))&gt;9,VALUE(LEFT($E4545,2)),"0"&amp;VALUE(LEFT($E4545,2))),Sheet1!$E:$E,Sheet1!$F:$F)),"")</f>
        <v>島根県</v>
      </c>
      <c r="G4545" s="4" t="str">
        <f t="shared" si="141"/>
        <v>公立</v>
      </c>
      <c r="H4545" s="7" t="str">
        <f>IF($D4545="上記以外の高等学校等",_xlfn.XLOOKUP(IF(VALUE(LEFT($E4545,2))&gt;10,VALUE(LEFT($E4545,2)),"0"&amp;VALUE(LEFT($E4545,2))),Sheet1!$E:$E,Sheet1!$F:$F)&amp;"所在の"&amp;$D4545,IF(OR($B4545=1,$B4545=2),$D4545&amp;$C4545,IF($B4545=3,$D4545&amp;"学校",IF($B4545=6,_xlfn.TEXTBEFORE($D4545,"高専")&amp;$C4545,IF($B4545=8,$C4545&amp;"（"&amp;$D4545&amp;"）",IF($B4545=9,$D4545,""))))))</f>
        <v>江津工業高等学校</v>
      </c>
    </row>
    <row r="4546" spans="1:8">
      <c r="A4546" s="4">
        <v>2</v>
      </c>
      <c r="B4546" s="7">
        <v>1</v>
      </c>
      <c r="C4546" s="7" t="str">
        <f t="shared" si="140"/>
        <v>高等学校</v>
      </c>
      <c r="D4546" s="7" t="s">
        <v>2819</v>
      </c>
      <c r="E4546" s="8" t="s">
        <v>2820</v>
      </c>
      <c r="F4546" s="4" t="str">
        <f>IFERROR(IF(VALUE(LEFT($E4546,5))&gt;50000,"",_xlfn.XLOOKUP(IF(VALUE(LEFT($E4546,2))&gt;9,VALUE(LEFT($E4546,2)),"0"&amp;VALUE(LEFT($E4546,2))),Sheet1!$E:$E,Sheet1!$F:$F)),"")</f>
        <v>島根県</v>
      </c>
      <c r="G4546" s="4" t="str">
        <f t="shared" si="141"/>
        <v>公立</v>
      </c>
      <c r="H4546" s="7" t="str">
        <f>IF($D4546="上記以外の高等学校等",_xlfn.XLOOKUP(IF(VALUE(LEFT($E4546,2))&gt;10,VALUE(LEFT($E4546,2)),"0"&amp;VALUE(LEFT($E4546,2))),Sheet1!$E:$E,Sheet1!$F:$F)&amp;"所在の"&amp;$D4546,IF(OR($B4546=1,$B4546=2),$D4546&amp;$C4546,IF($B4546=3,$D4546&amp;"学校",IF($B4546=6,_xlfn.TEXTBEFORE($D4546,"高専")&amp;$C4546,IF($B4546=8,$C4546&amp;"（"&amp;$D4546&amp;"）",IF($B4546=9,$D4546,""))))))</f>
        <v>浜田高等学校</v>
      </c>
    </row>
    <row r="4547" spans="1:8">
      <c r="A4547" s="4">
        <v>2</v>
      </c>
      <c r="B4547" s="7">
        <v>1</v>
      </c>
      <c r="C4547" s="7" t="str">
        <f t="shared" ref="C4547:C4610" si="142">IF($B4547=1,"高等学校",IF($B4547=2,"中等教育学校",IF($B4547=3,"特別支援学校",IF($B4547=6,"高等専門学校",IF($B4547=8,"高等学校卒業程度認定試験等","")))))</f>
        <v>高等学校</v>
      </c>
      <c r="D4547" s="7" t="s">
        <v>2817</v>
      </c>
      <c r="E4547" s="8" t="s">
        <v>2818</v>
      </c>
      <c r="F4547" s="4" t="str">
        <f>IFERROR(IF(VALUE(LEFT($E4547,5))&gt;50000,"",_xlfn.XLOOKUP(IF(VALUE(LEFT($E4547,2))&gt;9,VALUE(LEFT($E4547,2)),"0"&amp;VALUE(LEFT($E4547,2))),Sheet1!$E:$E,Sheet1!$F:$F)),"")</f>
        <v>島根県</v>
      </c>
      <c r="G4547" s="4" t="str">
        <f t="shared" ref="G4547:G4610" si="143">IF($A4547=1,"国立",IF($A4547=7,"私立",IF($A4547&lt;7,"公立","")))</f>
        <v>公立</v>
      </c>
      <c r="H4547" s="7" t="str">
        <f>IF($D4547="上記以外の高等学校等",_xlfn.XLOOKUP(IF(VALUE(LEFT($E4547,2))&gt;10,VALUE(LEFT($E4547,2)),"0"&amp;VALUE(LEFT($E4547,2))),Sheet1!$E:$E,Sheet1!$F:$F)&amp;"所在の"&amp;$D4547,IF(OR($B4547=1,$B4547=2),$D4547&amp;$C4547,IF($B4547=3,$D4547&amp;"学校",IF($B4547=6,_xlfn.TEXTBEFORE($D4547,"高専")&amp;$C4547,IF($B4547=8,$C4547&amp;"（"&amp;$D4547&amp;"）",IF($B4547=9,$D4547,""))))))</f>
        <v>浜田商業高等学校</v>
      </c>
    </row>
    <row r="4548" spans="1:8">
      <c r="A4548" s="4">
        <v>2</v>
      </c>
      <c r="B4548" s="7">
        <v>1</v>
      </c>
      <c r="C4548" s="7" t="str">
        <f t="shared" si="142"/>
        <v>高等学校</v>
      </c>
      <c r="D4548" s="7" t="s">
        <v>2815</v>
      </c>
      <c r="E4548" s="8" t="s">
        <v>2816</v>
      </c>
      <c r="F4548" s="4" t="str">
        <f>IFERROR(IF(VALUE(LEFT($E4548,5))&gt;50000,"",_xlfn.XLOOKUP(IF(VALUE(LEFT($E4548,2))&gt;9,VALUE(LEFT($E4548,2)),"0"&amp;VALUE(LEFT($E4548,2))),Sheet1!$E:$E,Sheet1!$F:$F)),"")</f>
        <v>島根県</v>
      </c>
      <c r="G4548" s="4" t="str">
        <f t="shared" si="143"/>
        <v>公立</v>
      </c>
      <c r="H4548" s="7" t="str">
        <f>IF($D4548="上記以外の高等学校等",_xlfn.XLOOKUP(IF(VALUE(LEFT($E4548,2))&gt;10,VALUE(LEFT($E4548,2)),"0"&amp;VALUE(LEFT($E4548,2))),Sheet1!$E:$E,Sheet1!$F:$F)&amp;"所在の"&amp;$D4548,IF(OR($B4548=1,$B4548=2),$D4548&amp;$C4548,IF($B4548=3,$D4548&amp;"学校",IF($B4548=6,_xlfn.TEXTBEFORE($D4548,"高専")&amp;$C4548,IF($B4548=8,$C4548&amp;"（"&amp;$D4548&amp;"）",IF($B4548=9,$D4548,""))))))</f>
        <v>浜田水産高等学校</v>
      </c>
    </row>
    <row r="4549" spans="1:8">
      <c r="A4549" s="4">
        <v>2</v>
      </c>
      <c r="B4549" s="7">
        <v>1</v>
      </c>
      <c r="C4549" s="7" t="str">
        <f t="shared" si="142"/>
        <v>高等学校</v>
      </c>
      <c r="D4549" s="7" t="s">
        <v>2813</v>
      </c>
      <c r="E4549" s="8" t="s">
        <v>2814</v>
      </c>
      <c r="F4549" s="4" t="str">
        <f>IFERROR(IF(VALUE(LEFT($E4549,5))&gt;50000,"",_xlfn.XLOOKUP(IF(VALUE(LEFT($E4549,2))&gt;9,VALUE(LEFT($E4549,2)),"0"&amp;VALUE(LEFT($E4549,2))),Sheet1!$E:$E,Sheet1!$F:$F)),"")</f>
        <v>島根県</v>
      </c>
      <c r="G4549" s="4" t="str">
        <f t="shared" si="143"/>
        <v>公立</v>
      </c>
      <c r="H4549" s="7" t="str">
        <f>IF($D4549="上記以外の高等学校等",_xlfn.XLOOKUP(IF(VALUE(LEFT($E4549,2))&gt;10,VALUE(LEFT($E4549,2)),"0"&amp;VALUE(LEFT($E4549,2))),Sheet1!$E:$E,Sheet1!$F:$F)&amp;"所在の"&amp;$D4549,IF(OR($B4549=1,$B4549=2),$D4549&amp;$C4549,IF($B4549=3,$D4549&amp;"学校",IF($B4549=6,_xlfn.TEXTBEFORE($D4549,"高専")&amp;$C4549,IF($B4549=8,$C4549&amp;"（"&amp;$D4549&amp;"）",IF($B4549=9,$D4549,""))))))</f>
        <v>益田高等学校</v>
      </c>
    </row>
    <row r="4550" spans="1:8">
      <c r="A4550" s="4">
        <v>2</v>
      </c>
      <c r="B4550" s="7">
        <v>1</v>
      </c>
      <c r="C4550" s="7" t="str">
        <f t="shared" si="142"/>
        <v>高等学校</v>
      </c>
      <c r="D4550" s="7" t="s">
        <v>2811</v>
      </c>
      <c r="E4550" s="8" t="s">
        <v>2812</v>
      </c>
      <c r="F4550" s="4" t="str">
        <f>IFERROR(IF(VALUE(LEFT($E4550,5))&gt;50000,"",_xlfn.XLOOKUP(IF(VALUE(LEFT($E4550,2))&gt;9,VALUE(LEFT($E4550,2)),"0"&amp;VALUE(LEFT($E4550,2))),Sheet1!$E:$E,Sheet1!$F:$F)),"")</f>
        <v>島根県</v>
      </c>
      <c r="G4550" s="4" t="str">
        <f t="shared" si="143"/>
        <v>公立</v>
      </c>
      <c r="H4550" s="7" t="str">
        <f>IF($D4550="上記以外の高等学校等",_xlfn.XLOOKUP(IF(VALUE(LEFT($E4550,2))&gt;10,VALUE(LEFT($E4550,2)),"0"&amp;VALUE(LEFT($E4550,2))),Sheet1!$E:$E,Sheet1!$F:$F)&amp;"所在の"&amp;$D4550,IF(OR($B4550=1,$B4550=2),$D4550&amp;$C4550,IF($B4550=3,$D4550&amp;"学校",IF($B4550=6,_xlfn.TEXTBEFORE($D4550,"高専")&amp;$C4550,IF($B4550=8,$C4550&amp;"（"&amp;$D4550&amp;"）",IF($B4550=9,$D4550,""))))))</f>
        <v>吉賀高等学校</v>
      </c>
    </row>
    <row r="4551" spans="1:8">
      <c r="A4551" s="4">
        <v>2</v>
      </c>
      <c r="B4551" s="7">
        <v>1</v>
      </c>
      <c r="C4551" s="7" t="str">
        <f t="shared" si="142"/>
        <v>高等学校</v>
      </c>
      <c r="D4551" s="7" t="s">
        <v>2809</v>
      </c>
      <c r="E4551" s="8" t="s">
        <v>2810</v>
      </c>
      <c r="F4551" s="4" t="str">
        <f>IFERROR(IF(VALUE(LEFT($E4551,5))&gt;50000,"",_xlfn.XLOOKUP(IF(VALUE(LEFT($E4551,2))&gt;9,VALUE(LEFT($E4551,2)),"0"&amp;VALUE(LEFT($E4551,2))),Sheet1!$E:$E,Sheet1!$F:$F)),"")</f>
        <v>島根県</v>
      </c>
      <c r="G4551" s="4" t="str">
        <f t="shared" si="143"/>
        <v>公立</v>
      </c>
      <c r="H4551" s="7" t="str">
        <f>IF($D4551="上記以外の高等学校等",_xlfn.XLOOKUP(IF(VALUE(LEFT($E4551,2))&gt;10,VALUE(LEFT($E4551,2)),"0"&amp;VALUE(LEFT($E4551,2))),Sheet1!$E:$E,Sheet1!$F:$F)&amp;"所在の"&amp;$D4551,IF(OR($B4551=1,$B4551=2),$D4551&amp;$C4551,IF($B4551=3,$D4551&amp;"学校",IF($B4551=6,_xlfn.TEXTBEFORE($D4551,"高専")&amp;$C4551,IF($B4551=8,$C4551&amp;"（"&amp;$D4551&amp;"）",IF($B4551=9,$D4551,""))))))</f>
        <v>津和野高等学校</v>
      </c>
    </row>
    <row r="4552" spans="1:8">
      <c r="A4552" s="4">
        <v>2</v>
      </c>
      <c r="B4552" s="7">
        <v>1</v>
      </c>
      <c r="C4552" s="7" t="str">
        <f t="shared" si="142"/>
        <v>高等学校</v>
      </c>
      <c r="D4552" s="7" t="s">
        <v>2807</v>
      </c>
      <c r="E4552" s="8" t="s">
        <v>2808</v>
      </c>
      <c r="F4552" s="4" t="str">
        <f>IFERROR(IF(VALUE(LEFT($E4552,5))&gt;50000,"",_xlfn.XLOOKUP(IF(VALUE(LEFT($E4552,2))&gt;9,VALUE(LEFT($E4552,2)),"0"&amp;VALUE(LEFT($E4552,2))),Sheet1!$E:$E,Sheet1!$F:$F)),"")</f>
        <v>島根県</v>
      </c>
      <c r="G4552" s="4" t="str">
        <f t="shared" si="143"/>
        <v>公立</v>
      </c>
      <c r="H4552" s="7" t="str">
        <f>IF($D4552="上記以外の高等学校等",_xlfn.XLOOKUP(IF(VALUE(LEFT($E4552,2))&gt;10,VALUE(LEFT($E4552,2)),"0"&amp;VALUE(LEFT($E4552,2))),Sheet1!$E:$E,Sheet1!$F:$F)&amp;"所在の"&amp;$D4552,IF(OR($B4552=1,$B4552=2),$D4552&amp;$C4552,IF($B4552=3,$D4552&amp;"学校",IF($B4552=6,_xlfn.TEXTBEFORE($D4552,"高専")&amp;$C4552,IF($B4552=8,$C4552&amp;"（"&amp;$D4552&amp;"）",IF($B4552=9,$D4552,""))))))</f>
        <v>隠岐高等学校</v>
      </c>
    </row>
    <row r="4553" spans="1:8">
      <c r="A4553" s="4">
        <v>2</v>
      </c>
      <c r="B4553" s="7">
        <v>1</v>
      </c>
      <c r="C4553" s="7" t="str">
        <f t="shared" si="142"/>
        <v>高等学校</v>
      </c>
      <c r="D4553" s="7" t="s">
        <v>2805</v>
      </c>
      <c r="E4553" s="8" t="s">
        <v>2806</v>
      </c>
      <c r="F4553" s="4" t="str">
        <f>IFERROR(IF(VALUE(LEFT($E4553,5))&gt;50000,"",_xlfn.XLOOKUP(IF(VALUE(LEFT($E4553,2))&gt;9,VALUE(LEFT($E4553,2)),"0"&amp;VALUE(LEFT($E4553,2))),Sheet1!$E:$E,Sheet1!$F:$F)),"")</f>
        <v>島根県</v>
      </c>
      <c r="G4553" s="4" t="str">
        <f t="shared" si="143"/>
        <v>公立</v>
      </c>
      <c r="H4553" s="7" t="str">
        <f>IF($D4553="上記以外の高等学校等",_xlfn.XLOOKUP(IF(VALUE(LEFT($E4553,2))&gt;10,VALUE(LEFT($E4553,2)),"0"&amp;VALUE(LEFT($E4553,2))),Sheet1!$E:$E,Sheet1!$F:$F)&amp;"所在の"&amp;$D4553,IF(OR($B4553=1,$B4553=2),$D4553&amp;$C4553,IF($B4553=3,$D4553&amp;"学校",IF($B4553=6,_xlfn.TEXTBEFORE($D4553,"高専")&amp;$C4553,IF($B4553=8,$C4553&amp;"（"&amp;$D4553&amp;"）",IF($B4553=9,$D4553,""))))))</f>
        <v>隠岐島前高等学校</v>
      </c>
    </row>
    <row r="4554" spans="1:8">
      <c r="A4554" s="4">
        <v>2</v>
      </c>
      <c r="B4554" s="7">
        <v>1</v>
      </c>
      <c r="C4554" s="7" t="str">
        <f t="shared" si="142"/>
        <v>高等学校</v>
      </c>
      <c r="D4554" s="7" t="s">
        <v>2803</v>
      </c>
      <c r="E4554" s="8" t="s">
        <v>2804</v>
      </c>
      <c r="F4554" s="4" t="str">
        <f>IFERROR(IF(VALUE(LEFT($E4554,5))&gt;50000,"",_xlfn.XLOOKUP(IF(VALUE(LEFT($E4554,2))&gt;9,VALUE(LEFT($E4554,2)),"0"&amp;VALUE(LEFT($E4554,2))),Sheet1!$E:$E,Sheet1!$F:$F)),"")</f>
        <v>島根県</v>
      </c>
      <c r="G4554" s="4" t="str">
        <f t="shared" si="143"/>
        <v>公立</v>
      </c>
      <c r="H4554" s="7" t="str">
        <f>IF($D4554="上記以外の高等学校等",_xlfn.XLOOKUP(IF(VALUE(LEFT($E4554,2))&gt;10,VALUE(LEFT($E4554,2)),"0"&amp;VALUE(LEFT($E4554,2))),Sheet1!$E:$E,Sheet1!$F:$F)&amp;"所在の"&amp;$D4554,IF(OR($B4554=1,$B4554=2),$D4554&amp;$C4554,IF($B4554=3,$D4554&amp;"学校",IF($B4554=6,_xlfn.TEXTBEFORE($D4554,"高専")&amp;$C4554,IF($B4554=8,$C4554&amp;"（"&amp;$D4554&amp;"）",IF($B4554=9,$D4554,""))))))</f>
        <v>隠岐水産高等学校</v>
      </c>
    </row>
    <row r="4555" spans="1:8">
      <c r="A4555" s="4">
        <v>3</v>
      </c>
      <c r="B4555" s="7">
        <v>1</v>
      </c>
      <c r="C4555" s="7" t="str">
        <f t="shared" si="142"/>
        <v>高等学校</v>
      </c>
      <c r="D4555" s="7" t="s">
        <v>2801</v>
      </c>
      <c r="E4555" s="8" t="s">
        <v>2802</v>
      </c>
      <c r="F4555" s="4" t="str">
        <f>IFERROR(IF(VALUE(LEFT($E4555,5))&gt;50000,"",_xlfn.XLOOKUP(IF(VALUE(LEFT($E4555,2))&gt;9,VALUE(LEFT($E4555,2)),"0"&amp;VALUE(LEFT($E4555,2))),Sheet1!$E:$E,Sheet1!$F:$F)),"")</f>
        <v>島根県</v>
      </c>
      <c r="G4555" s="4" t="str">
        <f t="shared" si="143"/>
        <v>公立</v>
      </c>
      <c r="H4555" s="7" t="str">
        <f>IF($D4555="上記以外の高等学校等",_xlfn.XLOOKUP(IF(VALUE(LEFT($E4555,2))&gt;10,VALUE(LEFT($E4555,2)),"0"&amp;VALUE(LEFT($E4555,2))),Sheet1!$E:$E,Sheet1!$F:$F)&amp;"所在の"&amp;$D4555,IF(OR($B4555=1,$B4555=2),$D4555&amp;$C4555,IF($B4555=3,$D4555&amp;"学校",IF($B4555=6,_xlfn.TEXTBEFORE($D4555,"高専")&amp;$C4555,IF($B4555=8,$C4555&amp;"（"&amp;$D4555&amp;"）",IF($B4555=9,$D4555,""))))))</f>
        <v>松江市立皆美が丘女子高等学校</v>
      </c>
    </row>
    <row r="4556" spans="1:8">
      <c r="A4556" s="4">
        <v>2</v>
      </c>
      <c r="B4556" s="7">
        <v>1</v>
      </c>
      <c r="C4556" s="7" t="str">
        <f t="shared" si="142"/>
        <v>高等学校</v>
      </c>
      <c r="D4556" s="7" t="s">
        <v>2799</v>
      </c>
      <c r="E4556" s="8" t="s">
        <v>2800</v>
      </c>
      <c r="F4556" s="4" t="str">
        <f>IFERROR(IF(VALUE(LEFT($E4556,5))&gt;50000,"",_xlfn.XLOOKUP(IF(VALUE(LEFT($E4556,2))&gt;9,VALUE(LEFT($E4556,2)),"0"&amp;VALUE(LEFT($E4556,2))),Sheet1!$E:$E,Sheet1!$F:$F)),"")</f>
        <v>島根県</v>
      </c>
      <c r="G4556" s="4" t="str">
        <f t="shared" si="143"/>
        <v>公立</v>
      </c>
      <c r="H4556" s="7" t="str">
        <f>IF($D4556="上記以外の高等学校等",_xlfn.XLOOKUP(IF(VALUE(LEFT($E4556,2))&gt;10,VALUE(LEFT($E4556,2)),"0"&amp;VALUE(LEFT($E4556,2))),Sheet1!$E:$E,Sheet1!$F:$F)&amp;"所在の"&amp;$D4556,IF(OR($B4556=1,$B4556=2),$D4556&amp;$C4556,IF($B4556=3,$D4556&amp;"学校",IF($B4556=6,_xlfn.TEXTBEFORE($D4556,"高専")&amp;$C4556,IF($B4556=8,$C4556&amp;"（"&amp;$D4556&amp;"）",IF($B4556=9,$D4556,""))))))</f>
        <v>松江東高等学校</v>
      </c>
    </row>
    <row r="4557" spans="1:8">
      <c r="A4557" s="4">
        <v>2</v>
      </c>
      <c r="B4557" s="7">
        <v>1</v>
      </c>
      <c r="C4557" s="7" t="str">
        <f t="shared" si="142"/>
        <v>高等学校</v>
      </c>
      <c r="D4557" s="7" t="s">
        <v>652</v>
      </c>
      <c r="E4557" s="8" t="s">
        <v>2798</v>
      </c>
      <c r="F4557" s="4" t="str">
        <f>IFERROR(IF(VALUE(LEFT($E4557,5))&gt;50000,"",_xlfn.XLOOKUP(IF(VALUE(LEFT($E4557,2))&gt;9,VALUE(LEFT($E4557,2)),"0"&amp;VALUE(LEFT($E4557,2))),Sheet1!$E:$E,Sheet1!$F:$F)),"")</f>
        <v>島根県</v>
      </c>
      <c r="G4557" s="4" t="str">
        <f t="shared" si="143"/>
        <v>公立</v>
      </c>
      <c r="H4557" s="7" t="str">
        <f>IF($D4557="上記以外の高等学校等",_xlfn.XLOOKUP(IF(VALUE(LEFT($E4557,2))&gt;10,VALUE(LEFT($E4557,2)),"0"&amp;VALUE(LEFT($E4557,2))),Sheet1!$E:$E,Sheet1!$F:$F)&amp;"所在の"&amp;$D4557,IF(OR($B4557=1,$B4557=2),$D4557&amp;$C4557,IF($B4557=3,$D4557&amp;"学校",IF($B4557=6,_xlfn.TEXTBEFORE($D4557,"高専")&amp;$C4557,IF($B4557=8,$C4557&amp;"（"&amp;$D4557&amp;"）",IF($B4557=9,$D4557,""))))))</f>
        <v>情報科学高等学校</v>
      </c>
    </row>
    <row r="4558" spans="1:8">
      <c r="A4558" s="4">
        <v>2</v>
      </c>
      <c r="B4558" s="7">
        <v>1</v>
      </c>
      <c r="C4558" s="7" t="str">
        <f t="shared" si="142"/>
        <v>高等学校</v>
      </c>
      <c r="D4558" s="7" t="s">
        <v>2796</v>
      </c>
      <c r="E4558" s="8" t="s">
        <v>2797</v>
      </c>
      <c r="F4558" s="4" t="str">
        <f>IFERROR(IF(VALUE(LEFT($E4558,5))&gt;50000,"",_xlfn.XLOOKUP(IF(VALUE(LEFT($E4558,2))&gt;9,VALUE(LEFT($E4558,2)),"0"&amp;VALUE(LEFT($E4558,2))),Sheet1!$E:$E,Sheet1!$F:$F)),"")</f>
        <v>島根県</v>
      </c>
      <c r="G4558" s="4" t="str">
        <f t="shared" si="143"/>
        <v>公立</v>
      </c>
      <c r="H4558" s="7" t="str">
        <f>IF($D4558="上記以外の高等学校等",_xlfn.XLOOKUP(IF(VALUE(LEFT($E4558,2))&gt;10,VALUE(LEFT($E4558,2)),"0"&amp;VALUE(LEFT($E4558,2))),Sheet1!$E:$E,Sheet1!$F:$F)&amp;"所在の"&amp;$D4558,IF(OR($B4558=1,$B4558=2),$D4558&amp;$C4558,IF($B4558=3,$D4558&amp;"学校",IF($B4558=6,_xlfn.TEXTBEFORE($D4558,"高専")&amp;$C4558,IF($B4558=8,$C4558&amp;"（"&amp;$D4558&amp;"）",IF($B4558=9,$D4558,""))))))</f>
        <v>益田翔陽高等学校</v>
      </c>
    </row>
    <row r="4559" spans="1:8">
      <c r="A4559" s="4">
        <v>2</v>
      </c>
      <c r="B4559" s="7">
        <v>1</v>
      </c>
      <c r="C4559" s="7" t="str">
        <f t="shared" si="142"/>
        <v>高等学校</v>
      </c>
      <c r="D4559" s="7" t="s">
        <v>2794</v>
      </c>
      <c r="E4559" s="8" t="s">
        <v>2795</v>
      </c>
      <c r="F4559" s="4" t="str">
        <f>IFERROR(IF(VALUE(LEFT($E4559,5))&gt;50000,"",_xlfn.XLOOKUP(IF(VALUE(LEFT($E4559,2))&gt;9,VALUE(LEFT($E4559,2)),"0"&amp;VALUE(LEFT($E4559,2))),Sheet1!$E:$E,Sheet1!$F:$F)),"")</f>
        <v>島根県</v>
      </c>
      <c r="G4559" s="4" t="str">
        <f t="shared" si="143"/>
        <v>公立</v>
      </c>
      <c r="H4559" s="7" t="str">
        <f>IF($D4559="上記以外の高等学校等",_xlfn.XLOOKUP(IF(VALUE(LEFT($E4559,2))&gt;10,VALUE(LEFT($E4559,2)),"0"&amp;VALUE(LEFT($E4559,2))),Sheet1!$E:$E,Sheet1!$F:$F)&amp;"所在の"&amp;$D4559,IF(OR($B4559=1,$B4559=2),$D4559&amp;$C4559,IF($B4559=3,$D4559&amp;"学校",IF($B4559=6,_xlfn.TEXTBEFORE($D4559,"高専")&amp;$C4559,IF($B4559=8,$C4559&amp;"（"&amp;$D4559&amp;"）",IF($B4559=9,$D4559,""))))))</f>
        <v>島根中央高等学校</v>
      </c>
    </row>
    <row r="4560" spans="1:8">
      <c r="A4560" s="4">
        <v>2</v>
      </c>
      <c r="B4560" s="7">
        <v>1</v>
      </c>
      <c r="C4560" s="7" t="str">
        <f t="shared" si="142"/>
        <v>高等学校</v>
      </c>
      <c r="D4560" s="7" t="s">
        <v>2792</v>
      </c>
      <c r="E4560" s="8" t="s">
        <v>2793</v>
      </c>
      <c r="F4560" s="4" t="str">
        <f>IFERROR(IF(VALUE(LEFT($E4560,5))&gt;50000,"",_xlfn.XLOOKUP(IF(VALUE(LEFT($E4560,2))&gt;9,VALUE(LEFT($E4560,2)),"0"&amp;VALUE(LEFT($E4560,2))),Sheet1!$E:$E,Sheet1!$F:$F)),"")</f>
        <v>島根県</v>
      </c>
      <c r="G4560" s="4" t="str">
        <f t="shared" si="143"/>
        <v>公立</v>
      </c>
      <c r="H4560" s="7" t="str">
        <f>IF($D4560="上記以外の高等学校等",_xlfn.XLOOKUP(IF(VALUE(LEFT($E4560,2))&gt;10,VALUE(LEFT($E4560,2)),"0"&amp;VALUE(LEFT($E4560,2))),Sheet1!$E:$E,Sheet1!$F:$F)&amp;"所在の"&amp;$D4560,IF(OR($B4560=1,$B4560=2),$D4560&amp;$C4560,IF($B4560=3,$D4560&amp;"学校",IF($B4560=6,_xlfn.TEXTBEFORE($D4560,"高専")&amp;$C4560,IF($B4560=8,$C4560&amp;"（"&amp;$D4560&amp;"）",IF($B4560=9,$D4560,""))))))</f>
        <v>宍道高等学校</v>
      </c>
    </row>
    <row r="4561" spans="1:8">
      <c r="A4561" s="4">
        <v>2</v>
      </c>
      <c r="B4561" s="7">
        <v>3</v>
      </c>
      <c r="C4561" s="7" t="str">
        <f t="shared" si="142"/>
        <v>特別支援学校</v>
      </c>
      <c r="D4561" s="7" t="s">
        <v>2790</v>
      </c>
      <c r="E4561" s="8" t="s">
        <v>2791</v>
      </c>
      <c r="F4561" s="4" t="str">
        <f>IFERROR(IF(VALUE(LEFT($E4561,5))&gt;50000,"",_xlfn.XLOOKUP(IF(VALUE(LEFT($E4561,2))&gt;9,VALUE(LEFT($E4561,2)),"0"&amp;VALUE(LEFT($E4561,2))),Sheet1!$E:$E,Sheet1!$F:$F)),"")</f>
        <v>島根県</v>
      </c>
      <c r="G4561" s="4" t="str">
        <f t="shared" si="143"/>
        <v>公立</v>
      </c>
      <c r="H4561" s="7" t="str">
        <f>IF($D4561="上記以外の高等学校等",_xlfn.XLOOKUP(IF(VALUE(LEFT($E4561,2))&gt;10,VALUE(LEFT($E4561,2)),"0"&amp;VALUE(LEFT($E4561,2))),Sheet1!$E:$E,Sheet1!$F:$F)&amp;"所在の"&amp;$D4561,IF(OR($B4561=1,$B4561=2),$D4561&amp;$C4561,IF($B4561=3,$D4561&amp;"学校",IF($B4561=6,_xlfn.TEXTBEFORE($D4561,"高専")&amp;$C4561,IF($B4561=8,$C4561&amp;"（"&amp;$D4561&amp;"）",IF($B4561=9,$D4561,""))))))</f>
        <v>益田養護学校</v>
      </c>
    </row>
    <row r="4562" spans="1:8">
      <c r="A4562" s="4">
        <v>2</v>
      </c>
      <c r="B4562" s="7">
        <v>3</v>
      </c>
      <c r="C4562" s="7" t="str">
        <f t="shared" si="142"/>
        <v>特別支援学校</v>
      </c>
      <c r="D4562" s="7" t="s">
        <v>612</v>
      </c>
      <c r="E4562" s="8" t="s">
        <v>2789</v>
      </c>
      <c r="F4562" s="4" t="str">
        <f>IFERROR(IF(VALUE(LEFT($E4562,5))&gt;50000,"",_xlfn.XLOOKUP(IF(VALUE(LEFT($E4562,2))&gt;9,VALUE(LEFT($E4562,2)),"0"&amp;VALUE(LEFT($E4562,2))),Sheet1!$E:$E,Sheet1!$F:$F)),"")</f>
        <v>島根県</v>
      </c>
      <c r="G4562" s="4" t="str">
        <f t="shared" si="143"/>
        <v>公立</v>
      </c>
      <c r="H4562" s="7" t="str">
        <f>IF($D4562="上記以外の高等学校等",_xlfn.XLOOKUP(IF(VALUE(LEFT($E4562,2))&gt;10,VALUE(LEFT($E4562,2)),"0"&amp;VALUE(LEFT($E4562,2))),Sheet1!$E:$E,Sheet1!$F:$F)&amp;"所在の"&amp;$D4562,IF(OR($B4562=1,$B4562=2),$D4562&amp;$C4562,IF($B4562=3,$D4562&amp;"学校",IF($B4562=6,_xlfn.TEXTBEFORE($D4562,"高専")&amp;$C4562,IF($B4562=8,$C4562&amp;"（"&amp;$D4562&amp;"）",IF($B4562=9,$D4562,""))))))</f>
        <v>盲学校</v>
      </c>
    </row>
    <row r="4563" spans="1:8">
      <c r="A4563" s="4">
        <v>2</v>
      </c>
      <c r="B4563" s="7">
        <v>3</v>
      </c>
      <c r="C4563" s="7" t="str">
        <f t="shared" si="142"/>
        <v>特別支援学校</v>
      </c>
      <c r="D4563" s="7" t="s">
        <v>2787</v>
      </c>
      <c r="E4563" s="8" t="s">
        <v>2788</v>
      </c>
      <c r="F4563" s="4" t="str">
        <f>IFERROR(IF(VALUE(LEFT($E4563,5))&gt;50000,"",_xlfn.XLOOKUP(IF(VALUE(LEFT($E4563,2))&gt;9,VALUE(LEFT($E4563,2)),"0"&amp;VALUE(LEFT($E4563,2))),Sheet1!$E:$E,Sheet1!$F:$F)),"")</f>
        <v>島根県</v>
      </c>
      <c r="G4563" s="4" t="str">
        <f t="shared" si="143"/>
        <v>公立</v>
      </c>
      <c r="H4563" s="7" t="str">
        <f>IF($D4563="上記以外の高等学校等",_xlfn.XLOOKUP(IF(VALUE(LEFT($E4563,2))&gt;10,VALUE(LEFT($E4563,2)),"0"&amp;VALUE(LEFT($E4563,2))),Sheet1!$E:$E,Sheet1!$F:$F)&amp;"所在の"&amp;$D4563,IF(OR($B4563=1,$B4563=2),$D4563&amp;$C4563,IF($B4563=3,$D4563&amp;"学校",IF($B4563=6,_xlfn.TEXTBEFORE($D4563,"高専")&amp;$C4563,IF($B4563=8,$C4563&amp;"（"&amp;$D4563&amp;"）",IF($B4563=9,$D4563,""))))))</f>
        <v>松江ろう学校</v>
      </c>
    </row>
    <row r="4564" spans="1:8">
      <c r="A4564" s="4">
        <v>2</v>
      </c>
      <c r="B4564" s="7">
        <v>3</v>
      </c>
      <c r="C4564" s="7" t="str">
        <f t="shared" si="142"/>
        <v>特別支援学校</v>
      </c>
      <c r="D4564" s="7" t="s">
        <v>2785</v>
      </c>
      <c r="E4564" s="8" t="s">
        <v>2786</v>
      </c>
      <c r="F4564" s="4" t="str">
        <f>IFERROR(IF(VALUE(LEFT($E4564,5))&gt;50000,"",_xlfn.XLOOKUP(IF(VALUE(LEFT($E4564,2))&gt;9,VALUE(LEFT($E4564,2)),"0"&amp;VALUE(LEFT($E4564,2))),Sheet1!$E:$E,Sheet1!$F:$F)),"")</f>
        <v>島根県</v>
      </c>
      <c r="G4564" s="4" t="str">
        <f t="shared" si="143"/>
        <v>公立</v>
      </c>
      <c r="H4564" s="7" t="str">
        <f>IF($D4564="上記以外の高等学校等",_xlfn.XLOOKUP(IF(VALUE(LEFT($E4564,2))&gt;10,VALUE(LEFT($E4564,2)),"0"&amp;VALUE(LEFT($E4564,2))),Sheet1!$E:$E,Sheet1!$F:$F)&amp;"所在の"&amp;$D4564,IF(OR($B4564=1,$B4564=2),$D4564&amp;$C4564,IF($B4564=3,$D4564&amp;"学校",IF($B4564=6,_xlfn.TEXTBEFORE($D4564,"高専")&amp;$C4564,IF($B4564=8,$C4564&amp;"（"&amp;$D4564&amp;"）",IF($B4564=9,$D4564,""))))))</f>
        <v>浜田ろう学校</v>
      </c>
    </row>
    <row r="4565" spans="1:8">
      <c r="A4565" s="4">
        <v>2</v>
      </c>
      <c r="B4565" s="7">
        <v>3</v>
      </c>
      <c r="C4565" s="7" t="str">
        <f t="shared" si="142"/>
        <v>特別支援学校</v>
      </c>
      <c r="D4565" s="7" t="s">
        <v>2783</v>
      </c>
      <c r="E4565" s="8" t="s">
        <v>2784</v>
      </c>
      <c r="F4565" s="4" t="str">
        <f>IFERROR(IF(VALUE(LEFT($E4565,5))&gt;50000,"",_xlfn.XLOOKUP(IF(VALUE(LEFT($E4565,2))&gt;9,VALUE(LEFT($E4565,2)),"0"&amp;VALUE(LEFT($E4565,2))),Sheet1!$E:$E,Sheet1!$F:$F)),"")</f>
        <v>島根県</v>
      </c>
      <c r="G4565" s="4" t="str">
        <f t="shared" si="143"/>
        <v>公立</v>
      </c>
      <c r="H4565" s="7" t="str">
        <f>IF($D4565="上記以外の高等学校等",_xlfn.XLOOKUP(IF(VALUE(LEFT($E4565,2))&gt;10,VALUE(LEFT($E4565,2)),"0"&amp;VALUE(LEFT($E4565,2))),Sheet1!$E:$E,Sheet1!$F:$F)&amp;"所在の"&amp;$D4565,IF(OR($B4565=1,$B4565=2),$D4565&amp;$C4565,IF($B4565=3,$D4565&amp;"学校",IF($B4565=6,_xlfn.TEXTBEFORE($D4565,"高専")&amp;$C4565,IF($B4565=8,$C4565&amp;"（"&amp;$D4565&amp;"）",IF($B4565=9,$D4565,""))))))</f>
        <v>松江清心養護学校</v>
      </c>
    </row>
    <row r="4566" spans="1:8">
      <c r="A4566" s="4">
        <v>2</v>
      </c>
      <c r="B4566" s="7">
        <v>3</v>
      </c>
      <c r="C4566" s="7" t="str">
        <f t="shared" si="142"/>
        <v>特別支援学校</v>
      </c>
      <c r="D4566" s="7" t="s">
        <v>2781</v>
      </c>
      <c r="E4566" s="8" t="s">
        <v>2782</v>
      </c>
      <c r="F4566" s="4" t="str">
        <f>IFERROR(IF(VALUE(LEFT($E4566,5))&gt;50000,"",_xlfn.XLOOKUP(IF(VALUE(LEFT($E4566,2))&gt;9,VALUE(LEFT($E4566,2)),"0"&amp;VALUE(LEFT($E4566,2))),Sheet1!$E:$E,Sheet1!$F:$F)),"")</f>
        <v>島根県</v>
      </c>
      <c r="G4566" s="4" t="str">
        <f t="shared" si="143"/>
        <v>公立</v>
      </c>
      <c r="H4566" s="7" t="str">
        <f>IF($D4566="上記以外の高等学校等",_xlfn.XLOOKUP(IF(VALUE(LEFT($E4566,2))&gt;10,VALUE(LEFT($E4566,2)),"0"&amp;VALUE(LEFT($E4566,2))),Sheet1!$E:$E,Sheet1!$F:$F)&amp;"所在の"&amp;$D4566,IF(OR($B4566=1,$B4566=2),$D4566&amp;$C4566,IF($B4566=3,$D4566&amp;"学校",IF($B4566=6,_xlfn.TEXTBEFORE($D4566,"高専")&amp;$C4566,IF($B4566=8,$C4566&amp;"（"&amp;$D4566&amp;"）",IF($B4566=9,$D4566,""))))))</f>
        <v>出雲養護学校</v>
      </c>
    </row>
    <row r="4567" spans="1:8">
      <c r="A4567" s="4">
        <v>2</v>
      </c>
      <c r="B4567" s="7">
        <v>3</v>
      </c>
      <c r="C4567" s="7" t="str">
        <f t="shared" si="142"/>
        <v>特別支援学校</v>
      </c>
      <c r="D4567" s="7" t="s">
        <v>2779</v>
      </c>
      <c r="E4567" s="8" t="s">
        <v>2780</v>
      </c>
      <c r="F4567" s="4" t="str">
        <f>IFERROR(IF(VALUE(LEFT($E4567,5))&gt;50000,"",_xlfn.XLOOKUP(IF(VALUE(LEFT($E4567,2))&gt;9,VALUE(LEFT($E4567,2)),"0"&amp;VALUE(LEFT($E4567,2))),Sheet1!$E:$E,Sheet1!$F:$F)),"")</f>
        <v>島根県</v>
      </c>
      <c r="G4567" s="4" t="str">
        <f t="shared" si="143"/>
        <v>公立</v>
      </c>
      <c r="H4567" s="7" t="str">
        <f>IF($D4567="上記以外の高等学校等",_xlfn.XLOOKUP(IF(VALUE(LEFT($E4567,2))&gt;10,VALUE(LEFT($E4567,2)),"0"&amp;VALUE(LEFT($E4567,2))),Sheet1!$E:$E,Sheet1!$F:$F)&amp;"所在の"&amp;$D4567,IF(OR($B4567=1,$B4567=2),$D4567&amp;$C4567,IF($B4567=3,$D4567&amp;"学校",IF($B4567=6,_xlfn.TEXTBEFORE($D4567,"高専")&amp;$C4567,IF($B4567=8,$C4567&amp;"（"&amp;$D4567&amp;"）",IF($B4567=9,$D4567,""))))))</f>
        <v>石見養護学校</v>
      </c>
    </row>
    <row r="4568" spans="1:8">
      <c r="A4568" s="4">
        <v>2</v>
      </c>
      <c r="B4568" s="7">
        <v>3</v>
      </c>
      <c r="C4568" s="7" t="str">
        <f t="shared" si="142"/>
        <v>特別支援学校</v>
      </c>
      <c r="D4568" s="7" t="s">
        <v>2777</v>
      </c>
      <c r="E4568" s="8" t="s">
        <v>2778</v>
      </c>
      <c r="F4568" s="4" t="str">
        <f>IFERROR(IF(VALUE(LEFT($E4568,5))&gt;50000,"",_xlfn.XLOOKUP(IF(VALUE(LEFT($E4568,2))&gt;9,VALUE(LEFT($E4568,2)),"0"&amp;VALUE(LEFT($E4568,2))),Sheet1!$E:$E,Sheet1!$F:$F)),"")</f>
        <v>島根県</v>
      </c>
      <c r="G4568" s="4" t="str">
        <f t="shared" si="143"/>
        <v>公立</v>
      </c>
      <c r="H4568" s="7" t="str">
        <f>IF($D4568="上記以外の高等学校等",_xlfn.XLOOKUP(IF(VALUE(LEFT($E4568,2))&gt;10,VALUE(LEFT($E4568,2)),"0"&amp;VALUE(LEFT($E4568,2))),Sheet1!$E:$E,Sheet1!$F:$F)&amp;"所在の"&amp;$D4568,IF(OR($B4568=1,$B4568=2),$D4568&amp;$C4568,IF($B4568=3,$D4568&amp;"学校",IF($B4568=6,_xlfn.TEXTBEFORE($D4568,"高専")&amp;$C4568,IF($B4568=8,$C4568&amp;"（"&amp;$D4568&amp;"）",IF($B4568=9,$D4568,""))))))</f>
        <v>松江緑が丘養護学校</v>
      </c>
    </row>
    <row r="4569" spans="1:8">
      <c r="A4569" s="4">
        <v>2</v>
      </c>
      <c r="B4569" s="7">
        <v>3</v>
      </c>
      <c r="C4569" s="7" t="str">
        <f t="shared" si="142"/>
        <v>特別支援学校</v>
      </c>
      <c r="D4569" s="7" t="s">
        <v>2775</v>
      </c>
      <c r="E4569" s="8" t="s">
        <v>2776</v>
      </c>
      <c r="F4569" s="4" t="str">
        <f>IFERROR(IF(VALUE(LEFT($E4569,5))&gt;50000,"",_xlfn.XLOOKUP(IF(VALUE(LEFT($E4569,2))&gt;9,VALUE(LEFT($E4569,2)),"0"&amp;VALUE(LEFT($E4569,2))),Sheet1!$E:$E,Sheet1!$F:$F)),"")</f>
        <v>島根県</v>
      </c>
      <c r="G4569" s="4" t="str">
        <f t="shared" si="143"/>
        <v>公立</v>
      </c>
      <c r="H4569" s="7" t="str">
        <f>IF($D4569="上記以外の高等学校等",_xlfn.XLOOKUP(IF(VALUE(LEFT($E4569,2))&gt;10,VALUE(LEFT($E4569,2)),"0"&amp;VALUE(LEFT($E4569,2))),Sheet1!$E:$E,Sheet1!$F:$F)&amp;"所在の"&amp;$D4569,IF(OR($B4569=1,$B4569=2),$D4569&amp;$C4569,IF($B4569=3,$D4569&amp;"学校",IF($B4569=6,_xlfn.TEXTBEFORE($D4569,"高専")&amp;$C4569,IF($B4569=8,$C4569&amp;"（"&amp;$D4569&amp;"）",IF($B4569=9,$D4569,""))))))</f>
        <v>松江養護学校</v>
      </c>
    </row>
    <row r="4570" spans="1:8">
      <c r="A4570" s="4">
        <v>2</v>
      </c>
      <c r="B4570" s="7">
        <v>3</v>
      </c>
      <c r="C4570" s="7" t="str">
        <f t="shared" si="142"/>
        <v>特別支援学校</v>
      </c>
      <c r="D4570" s="7" t="s">
        <v>2773</v>
      </c>
      <c r="E4570" s="8" t="s">
        <v>2774</v>
      </c>
      <c r="F4570" s="4" t="str">
        <f>IFERROR(IF(VALUE(LEFT($E4570,5))&gt;50000,"",_xlfn.XLOOKUP(IF(VALUE(LEFT($E4570,2))&gt;9,VALUE(LEFT($E4570,2)),"0"&amp;VALUE(LEFT($E4570,2))),Sheet1!$E:$E,Sheet1!$F:$F)),"")</f>
        <v>島根県</v>
      </c>
      <c r="G4570" s="4" t="str">
        <f t="shared" si="143"/>
        <v>公立</v>
      </c>
      <c r="H4570" s="7" t="str">
        <f>IF($D4570="上記以外の高等学校等",_xlfn.XLOOKUP(IF(VALUE(LEFT($E4570,2))&gt;10,VALUE(LEFT($E4570,2)),"0"&amp;VALUE(LEFT($E4570,2))),Sheet1!$E:$E,Sheet1!$F:$F)&amp;"所在の"&amp;$D4570,IF(OR($B4570=1,$B4570=2),$D4570&amp;$C4570,IF($B4570=3,$D4570&amp;"学校",IF($B4570=6,_xlfn.TEXTBEFORE($D4570,"高専")&amp;$C4570,IF($B4570=8,$C4570&amp;"（"&amp;$D4570&amp;"）",IF($B4570=9,$D4570,""))))))</f>
        <v>江津清和養護学校</v>
      </c>
    </row>
    <row r="4571" spans="1:8">
      <c r="A4571" s="4">
        <v>2</v>
      </c>
      <c r="B4571" s="7">
        <v>3</v>
      </c>
      <c r="C4571" s="7" t="str">
        <f t="shared" si="142"/>
        <v>特別支援学校</v>
      </c>
      <c r="D4571" s="7" t="s">
        <v>2771</v>
      </c>
      <c r="E4571" s="8" t="s">
        <v>2772</v>
      </c>
      <c r="F4571" s="4" t="str">
        <f>IFERROR(IF(VALUE(LEFT($E4571,5))&gt;50000,"",_xlfn.XLOOKUP(IF(VALUE(LEFT($E4571,2))&gt;9,VALUE(LEFT($E4571,2)),"0"&amp;VALUE(LEFT($E4571,2))),Sheet1!$E:$E,Sheet1!$F:$F)),"")</f>
        <v>島根県</v>
      </c>
      <c r="G4571" s="4" t="str">
        <f t="shared" si="143"/>
        <v>公立</v>
      </c>
      <c r="H4571" s="7" t="str">
        <f>IF($D4571="上記以外の高等学校等",_xlfn.XLOOKUP(IF(VALUE(LEFT($E4571,2))&gt;10,VALUE(LEFT($E4571,2)),"0"&amp;VALUE(LEFT($E4571,2))),Sheet1!$E:$E,Sheet1!$F:$F)&amp;"所在の"&amp;$D4571,IF(OR($B4571=1,$B4571=2),$D4571&amp;$C4571,IF($B4571=3,$D4571&amp;"学校",IF($B4571=6,_xlfn.TEXTBEFORE($D4571,"高専")&amp;$C4571,IF($B4571=8,$C4571&amp;"（"&amp;$D4571&amp;"）",IF($B4571=9,$D4571,""))))))</f>
        <v>浜田養護学校</v>
      </c>
    </row>
    <row r="4572" spans="1:8">
      <c r="A4572" s="4">
        <v>2</v>
      </c>
      <c r="B4572" s="7">
        <v>3</v>
      </c>
      <c r="C4572" s="7" t="str">
        <f t="shared" si="142"/>
        <v>特別支援学校</v>
      </c>
      <c r="D4572" s="7" t="s">
        <v>2769</v>
      </c>
      <c r="E4572" s="8" t="s">
        <v>2770</v>
      </c>
      <c r="F4572" s="4" t="str">
        <f>IFERROR(IF(VALUE(LEFT($E4572,5))&gt;50000,"",_xlfn.XLOOKUP(IF(VALUE(LEFT($E4572,2))&gt;9,VALUE(LEFT($E4572,2)),"0"&amp;VALUE(LEFT($E4572,2))),Sheet1!$E:$E,Sheet1!$F:$F)),"")</f>
        <v>島根県</v>
      </c>
      <c r="G4572" s="4" t="str">
        <f t="shared" si="143"/>
        <v>公立</v>
      </c>
      <c r="H4572" s="7" t="str">
        <f>IF($D4572="上記以外の高等学校等",_xlfn.XLOOKUP(IF(VALUE(LEFT($E4572,2))&gt;10,VALUE(LEFT($E4572,2)),"0"&amp;VALUE(LEFT($E4572,2))),Sheet1!$E:$E,Sheet1!$F:$F)&amp;"所在の"&amp;$D4572,IF(OR($B4572=1,$B4572=2),$D4572&amp;$C4572,IF($B4572=3,$D4572&amp;"学校",IF($B4572=6,_xlfn.TEXTBEFORE($D4572,"高専")&amp;$C4572,IF($B4572=8,$C4572&amp;"（"&amp;$D4572&amp;"）",IF($B4572=9,$D4572,""))))))</f>
        <v>隠岐養護学校</v>
      </c>
    </row>
    <row r="4573" spans="1:8">
      <c r="A4573" s="4">
        <v>7</v>
      </c>
      <c r="B4573" s="7">
        <v>1</v>
      </c>
      <c r="C4573" s="7" t="str">
        <f t="shared" si="142"/>
        <v>高等学校</v>
      </c>
      <c r="D4573" s="7" t="s">
        <v>2767</v>
      </c>
      <c r="E4573" s="8" t="s">
        <v>2768</v>
      </c>
      <c r="F4573" s="4" t="str">
        <f>IFERROR(IF(VALUE(LEFT($E4573,5))&gt;50000,"",_xlfn.XLOOKUP(IF(VALUE(LEFT($E4573,2))&gt;9,VALUE(LEFT($E4573,2)),"0"&amp;VALUE(LEFT($E4573,2))),Sheet1!$E:$E,Sheet1!$F:$F)),"")</f>
        <v>島根県</v>
      </c>
      <c r="G4573" s="4" t="str">
        <f t="shared" si="143"/>
        <v>私立</v>
      </c>
      <c r="H4573" s="7" t="str">
        <f>IF($D4573="上記以外の高等学校等",_xlfn.XLOOKUP(IF(VALUE(LEFT($E4573,2))&gt;10,VALUE(LEFT($E4573,2)),"0"&amp;VALUE(LEFT($E4573,2))),Sheet1!$E:$E,Sheet1!$F:$F)&amp;"所在の"&amp;$D4573,IF(OR($B4573=1,$B4573=2),$D4573&amp;$C4573,IF($B4573=3,$D4573&amp;"学校",IF($B4573=6,_xlfn.TEXTBEFORE($D4573,"高専")&amp;$C4573,IF($B4573=8,$C4573&amp;"（"&amp;$D4573&amp;"）",IF($B4573=9,$D4573,""))))))</f>
        <v>開星高等学校</v>
      </c>
    </row>
    <row r="4574" spans="1:8">
      <c r="A4574" s="4">
        <v>7</v>
      </c>
      <c r="B4574" s="7">
        <v>1</v>
      </c>
      <c r="C4574" s="7" t="str">
        <f t="shared" si="142"/>
        <v>高等学校</v>
      </c>
      <c r="D4574" s="7" t="s">
        <v>2765</v>
      </c>
      <c r="E4574" s="8" t="s">
        <v>2766</v>
      </c>
      <c r="F4574" s="4" t="str">
        <f>IFERROR(IF(VALUE(LEFT($E4574,5))&gt;50000,"",_xlfn.XLOOKUP(IF(VALUE(LEFT($E4574,2))&gt;9,VALUE(LEFT($E4574,2)),"0"&amp;VALUE(LEFT($E4574,2))),Sheet1!$E:$E,Sheet1!$F:$F)),"")</f>
        <v>島根県</v>
      </c>
      <c r="G4574" s="4" t="str">
        <f t="shared" si="143"/>
        <v>私立</v>
      </c>
      <c r="H4574" s="7" t="str">
        <f>IF($D4574="上記以外の高等学校等",_xlfn.XLOOKUP(IF(VALUE(LEFT($E4574,2))&gt;10,VALUE(LEFT($E4574,2)),"0"&amp;VALUE(LEFT($E4574,2))),Sheet1!$E:$E,Sheet1!$F:$F)&amp;"所在の"&amp;$D4574,IF(OR($B4574=1,$B4574=2),$D4574&amp;$C4574,IF($B4574=3,$D4574&amp;"学校",IF($B4574=6,_xlfn.TEXTBEFORE($D4574,"高専")&amp;$C4574,IF($B4574=8,$C4574&amp;"（"&amp;$D4574&amp;"）",IF($B4574=9,$D4574,""))))))</f>
        <v>立正大学淞南高等学校</v>
      </c>
    </row>
    <row r="4575" spans="1:8">
      <c r="A4575" s="4">
        <v>7</v>
      </c>
      <c r="B4575" s="7">
        <v>1</v>
      </c>
      <c r="C4575" s="7" t="str">
        <f t="shared" si="142"/>
        <v>高等学校</v>
      </c>
      <c r="D4575" s="7" t="s">
        <v>2763</v>
      </c>
      <c r="E4575" s="8" t="s">
        <v>2764</v>
      </c>
      <c r="F4575" s="4" t="str">
        <f>IFERROR(IF(VALUE(LEFT($E4575,5))&gt;50000,"",_xlfn.XLOOKUP(IF(VALUE(LEFT($E4575,2))&gt;9,VALUE(LEFT($E4575,2)),"0"&amp;VALUE(LEFT($E4575,2))),Sheet1!$E:$E,Sheet1!$F:$F)),"")</f>
        <v>島根県</v>
      </c>
      <c r="G4575" s="4" t="str">
        <f t="shared" si="143"/>
        <v>私立</v>
      </c>
      <c r="H4575" s="7" t="str">
        <f>IF($D4575="上記以外の高等学校等",_xlfn.XLOOKUP(IF(VALUE(LEFT($E4575,2))&gt;10,VALUE(LEFT($E4575,2)),"0"&amp;VALUE(LEFT($E4575,2))),Sheet1!$E:$E,Sheet1!$F:$F)&amp;"所在の"&amp;$D4575,IF(OR($B4575=1,$B4575=2),$D4575&amp;$C4575,IF($B4575=3,$D4575&amp;"学校",IF($B4575=6,_xlfn.TEXTBEFORE($D4575,"高専")&amp;$C4575,IF($B4575=8,$C4575&amp;"（"&amp;$D4575&amp;"）",IF($B4575=9,$D4575,""))))))</f>
        <v>松徳学院高等学校</v>
      </c>
    </row>
    <row r="4576" spans="1:8">
      <c r="A4576" s="4">
        <v>7</v>
      </c>
      <c r="B4576" s="7">
        <v>1</v>
      </c>
      <c r="C4576" s="7" t="str">
        <f t="shared" si="142"/>
        <v>高等学校</v>
      </c>
      <c r="D4576" s="7" t="s">
        <v>2761</v>
      </c>
      <c r="E4576" s="8" t="s">
        <v>2762</v>
      </c>
      <c r="F4576" s="4" t="str">
        <f>IFERROR(IF(VALUE(LEFT($E4576,5))&gt;50000,"",_xlfn.XLOOKUP(IF(VALUE(LEFT($E4576,2))&gt;9,VALUE(LEFT($E4576,2)),"0"&amp;VALUE(LEFT($E4576,2))),Sheet1!$E:$E,Sheet1!$F:$F)),"")</f>
        <v>島根県</v>
      </c>
      <c r="G4576" s="4" t="str">
        <f t="shared" si="143"/>
        <v>私立</v>
      </c>
      <c r="H4576" s="7" t="str">
        <f>IF($D4576="上記以外の高等学校等",_xlfn.XLOOKUP(IF(VALUE(LEFT($E4576,2))&gt;10,VALUE(LEFT($E4576,2)),"0"&amp;VALUE(LEFT($E4576,2))),Sheet1!$E:$E,Sheet1!$F:$F)&amp;"所在の"&amp;$D4576,IF(OR($B4576=1,$B4576=2),$D4576&amp;$C4576,IF($B4576=3,$D4576&amp;"学校",IF($B4576=6,_xlfn.TEXTBEFORE($D4576,"高専")&amp;$C4576,IF($B4576=8,$C4576&amp;"（"&amp;$D4576&amp;"）",IF($B4576=9,$D4576,""))))))</f>
        <v>松江西高等学校</v>
      </c>
    </row>
    <row r="4577" spans="1:8">
      <c r="A4577" s="4">
        <v>7</v>
      </c>
      <c r="B4577" s="7">
        <v>1</v>
      </c>
      <c r="C4577" s="7" t="str">
        <f t="shared" si="142"/>
        <v>高等学校</v>
      </c>
      <c r="D4577" s="7" t="s">
        <v>2759</v>
      </c>
      <c r="E4577" s="8" t="s">
        <v>2760</v>
      </c>
      <c r="F4577" s="4" t="str">
        <f>IFERROR(IF(VALUE(LEFT($E4577,5))&gt;50000,"",_xlfn.XLOOKUP(IF(VALUE(LEFT($E4577,2))&gt;9,VALUE(LEFT($E4577,2)),"0"&amp;VALUE(LEFT($E4577,2))),Sheet1!$E:$E,Sheet1!$F:$F)),"")</f>
        <v>島根県</v>
      </c>
      <c r="G4577" s="4" t="str">
        <f t="shared" si="143"/>
        <v>私立</v>
      </c>
      <c r="H4577" s="7" t="str">
        <f>IF($D4577="上記以外の高等学校等",_xlfn.XLOOKUP(IF(VALUE(LEFT($E4577,2))&gt;10,VALUE(LEFT($E4577,2)),"0"&amp;VALUE(LEFT($E4577,2))),Sheet1!$E:$E,Sheet1!$F:$F)&amp;"所在の"&amp;$D4577,IF(OR($B4577=1,$B4577=2),$D4577&amp;$C4577,IF($B4577=3,$D4577&amp;"学校",IF($B4577=6,_xlfn.TEXTBEFORE($D4577,"高専")&amp;$C4577,IF($B4577=8,$C4577&amp;"（"&amp;$D4577&amp;"）",IF($B4577=9,$D4577,""))))))</f>
        <v>出雲北陵高等学校</v>
      </c>
    </row>
    <row r="4578" spans="1:8">
      <c r="A4578" s="4">
        <v>7</v>
      </c>
      <c r="B4578" s="7">
        <v>1</v>
      </c>
      <c r="C4578" s="7" t="str">
        <f t="shared" si="142"/>
        <v>高等学校</v>
      </c>
      <c r="D4578" s="7" t="s">
        <v>2757</v>
      </c>
      <c r="E4578" s="8" t="s">
        <v>2758</v>
      </c>
      <c r="F4578" s="4" t="str">
        <f>IFERROR(IF(VALUE(LEFT($E4578,5))&gt;50000,"",_xlfn.XLOOKUP(IF(VALUE(LEFT($E4578,2))&gt;9,VALUE(LEFT($E4578,2)),"0"&amp;VALUE(LEFT($E4578,2))),Sheet1!$E:$E,Sheet1!$F:$F)),"")</f>
        <v>島根県</v>
      </c>
      <c r="G4578" s="4" t="str">
        <f t="shared" si="143"/>
        <v>私立</v>
      </c>
      <c r="H4578" s="7" t="str">
        <f>IF($D4578="上記以外の高等学校等",_xlfn.XLOOKUP(IF(VALUE(LEFT($E4578,2))&gt;10,VALUE(LEFT($E4578,2)),"0"&amp;VALUE(LEFT($E4578,2))),Sheet1!$E:$E,Sheet1!$F:$F)&amp;"所在の"&amp;$D4578,IF(OR($B4578=1,$B4578=2),$D4578&amp;$C4578,IF($B4578=3,$D4578&amp;"学校",IF($B4578=6,_xlfn.TEXTBEFORE($D4578,"高専")&amp;$C4578,IF($B4578=8,$C4578&amp;"（"&amp;$D4578&amp;"）",IF($B4578=9,$D4578,""))))))</f>
        <v>出雲西高等学校</v>
      </c>
    </row>
    <row r="4579" spans="1:8">
      <c r="A4579" s="4">
        <v>7</v>
      </c>
      <c r="B4579" s="7">
        <v>1</v>
      </c>
      <c r="C4579" s="7" t="str">
        <f t="shared" si="142"/>
        <v>高等学校</v>
      </c>
      <c r="D4579" s="7" t="s">
        <v>2755</v>
      </c>
      <c r="E4579" s="8" t="s">
        <v>2756</v>
      </c>
      <c r="F4579" s="4" t="str">
        <f>IFERROR(IF(VALUE(LEFT($E4579,5))&gt;50000,"",_xlfn.XLOOKUP(IF(VALUE(LEFT($E4579,2))&gt;9,VALUE(LEFT($E4579,2)),"0"&amp;VALUE(LEFT($E4579,2))),Sheet1!$E:$E,Sheet1!$F:$F)),"")</f>
        <v>島根県</v>
      </c>
      <c r="G4579" s="4" t="str">
        <f t="shared" si="143"/>
        <v>私立</v>
      </c>
      <c r="H4579" s="7" t="str">
        <f>IF($D4579="上記以外の高等学校等",_xlfn.XLOOKUP(IF(VALUE(LEFT($E4579,2))&gt;10,VALUE(LEFT($E4579,2)),"0"&amp;VALUE(LEFT($E4579,2))),Sheet1!$E:$E,Sheet1!$F:$F)&amp;"所在の"&amp;$D4579,IF(OR($B4579=1,$B4579=2),$D4579&amp;$C4579,IF($B4579=3,$D4579&amp;"学校",IF($B4579=6,_xlfn.TEXTBEFORE($D4579,"高専")&amp;$C4579,IF($B4579=8,$C4579&amp;"（"&amp;$D4579&amp;"）",IF($B4579=9,$D4579,""))))))</f>
        <v>石見智翠館高等学校</v>
      </c>
    </row>
    <row r="4580" spans="1:8">
      <c r="A4580" s="4">
        <v>7</v>
      </c>
      <c r="B4580" s="7">
        <v>1</v>
      </c>
      <c r="C4580" s="7" t="str">
        <f t="shared" si="142"/>
        <v>高等学校</v>
      </c>
      <c r="D4580" s="7" t="s">
        <v>2753</v>
      </c>
      <c r="E4580" s="8" t="s">
        <v>2754</v>
      </c>
      <c r="F4580" s="4" t="str">
        <f>IFERROR(IF(VALUE(LEFT($E4580,5))&gt;50000,"",_xlfn.XLOOKUP(IF(VALUE(LEFT($E4580,2))&gt;9,VALUE(LEFT($E4580,2)),"0"&amp;VALUE(LEFT($E4580,2))),Sheet1!$E:$E,Sheet1!$F:$F)),"")</f>
        <v>島根県</v>
      </c>
      <c r="G4580" s="4" t="str">
        <f t="shared" si="143"/>
        <v>私立</v>
      </c>
      <c r="H4580" s="7" t="str">
        <f>IF($D4580="上記以外の高等学校等",_xlfn.XLOOKUP(IF(VALUE(LEFT($E4580,2))&gt;10,VALUE(LEFT($E4580,2)),"0"&amp;VALUE(LEFT($E4580,2))),Sheet1!$E:$E,Sheet1!$F:$F)&amp;"所在の"&amp;$D4580,IF(OR($B4580=1,$B4580=2),$D4580&amp;$C4580,IF($B4580=3,$D4580&amp;"学校",IF($B4580=6,_xlfn.TEXTBEFORE($D4580,"高専")&amp;$C4580,IF($B4580=8,$C4580&amp;"（"&amp;$D4580&amp;"）",IF($B4580=9,$D4580,""))))))</f>
        <v>明誠高等学校</v>
      </c>
    </row>
    <row r="4581" spans="1:8">
      <c r="A4581" s="4">
        <v>7</v>
      </c>
      <c r="B4581" s="7">
        <v>1</v>
      </c>
      <c r="C4581" s="7" t="str">
        <f t="shared" si="142"/>
        <v>高等学校</v>
      </c>
      <c r="D4581" s="7" t="s">
        <v>2751</v>
      </c>
      <c r="E4581" s="8" t="s">
        <v>2752</v>
      </c>
      <c r="F4581" s="4" t="str">
        <f>IFERROR(IF(VALUE(LEFT($E4581,5))&gt;50000,"",_xlfn.XLOOKUP(IF(VALUE(LEFT($E4581,2))&gt;9,VALUE(LEFT($E4581,2)),"0"&amp;VALUE(LEFT($E4581,2))),Sheet1!$E:$E,Sheet1!$F:$F)),"")</f>
        <v>島根県</v>
      </c>
      <c r="G4581" s="4" t="str">
        <f t="shared" si="143"/>
        <v>私立</v>
      </c>
      <c r="H4581" s="7" t="str">
        <f>IF($D4581="上記以外の高等学校等",_xlfn.XLOOKUP(IF(VALUE(LEFT($E4581,2))&gt;10,VALUE(LEFT($E4581,2)),"0"&amp;VALUE(LEFT($E4581,2))),Sheet1!$E:$E,Sheet1!$F:$F)&amp;"所在の"&amp;$D4581,IF(OR($B4581=1,$B4581=2),$D4581&amp;$C4581,IF($B4581=3,$D4581&amp;"学校",IF($B4581=6,_xlfn.TEXTBEFORE($D4581,"高専")&amp;$C4581,IF($B4581=8,$C4581&amp;"（"&amp;$D4581&amp;"）",IF($B4581=9,$D4581,""))))))</f>
        <v>益田東高等学校</v>
      </c>
    </row>
    <row r="4582" spans="1:8">
      <c r="A4582" s="4">
        <v>7</v>
      </c>
      <c r="B4582" s="7">
        <v>1</v>
      </c>
      <c r="C4582" s="7" t="str">
        <f t="shared" si="142"/>
        <v>高等学校</v>
      </c>
      <c r="D4582" s="7" t="s">
        <v>2749</v>
      </c>
      <c r="E4582" s="8" t="s">
        <v>2750</v>
      </c>
      <c r="F4582" s="4" t="str">
        <f>IFERROR(IF(VALUE(LEFT($E4582,5))&gt;50000,"",_xlfn.XLOOKUP(IF(VALUE(LEFT($E4582,2))&gt;9,VALUE(LEFT($E4582,2)),"0"&amp;VALUE(LEFT($E4582,2))),Sheet1!$E:$E,Sheet1!$F:$F)),"")</f>
        <v>島根県</v>
      </c>
      <c r="G4582" s="4" t="str">
        <f t="shared" si="143"/>
        <v>私立</v>
      </c>
      <c r="H4582" s="7" t="str">
        <f>IF($D4582="上記以外の高等学校等",_xlfn.XLOOKUP(IF(VALUE(LEFT($E4582,2))&gt;10,VALUE(LEFT($E4582,2)),"0"&amp;VALUE(LEFT($E4582,2))),Sheet1!$E:$E,Sheet1!$F:$F)&amp;"所在の"&amp;$D4582,IF(OR($B4582=1,$B4582=2),$D4582&amp;$C4582,IF($B4582=3,$D4582&amp;"学校",IF($B4582=6,_xlfn.TEXTBEFORE($D4582,"高専")&amp;$C4582,IF($B4582=8,$C4582&amp;"（"&amp;$D4582&amp;"）",IF($B4582=9,$D4582,""))))))</f>
        <v>キリスト教愛真高等学校</v>
      </c>
    </row>
    <row r="4583" spans="1:8">
      <c r="A4583" s="4">
        <v>9</v>
      </c>
      <c r="B4583" s="7">
        <v>9</v>
      </c>
      <c r="C4583" s="7" t="str">
        <f t="shared" si="142"/>
        <v/>
      </c>
      <c r="D4583" s="7" t="s">
        <v>35</v>
      </c>
      <c r="E4583" s="8" t="s">
        <v>2748</v>
      </c>
      <c r="F4583" s="4" t="str">
        <f>IFERROR(IF(VALUE(LEFT($E4583,5))&gt;50000,"",_xlfn.XLOOKUP(IF(VALUE(LEFT($E4583,2))&gt;9,VALUE(LEFT($E4583,2)),"0"&amp;VALUE(LEFT($E4583,2))),Sheet1!$E:$E,Sheet1!$F:$F)),"")</f>
        <v>島根県</v>
      </c>
      <c r="G4583" s="4" t="str">
        <f t="shared" si="143"/>
        <v/>
      </c>
      <c r="H4583" s="7" t="str">
        <f>IF($D4583="上記以外の高等学校等",_xlfn.XLOOKUP(IF(VALUE(LEFT($E4583,2))&gt;10,VALUE(LEFT($E4583,2)),"0"&amp;VALUE(LEFT($E4583,2))),Sheet1!$E:$E,Sheet1!$F:$F)&amp;"所在の"&amp;$D4583,IF(OR($B4583=1,$B4583=2),$D4583&amp;$C4583,IF($B4583=3,$D4583&amp;"学校",IF($B4583=6,_xlfn.TEXTBEFORE($D4583,"高専")&amp;$C4583,IF($B4583=8,$C4583&amp;"（"&amp;$D4583&amp;"）",IF($B4583=9,$D4583,""))))))</f>
        <v>島根県所在の上記以外の高等学校等</v>
      </c>
    </row>
    <row r="4584" spans="1:8">
      <c r="A4584" s="4">
        <v>1</v>
      </c>
      <c r="B4584" s="7">
        <v>3</v>
      </c>
      <c r="C4584" s="7" t="str">
        <f t="shared" si="142"/>
        <v>特別支援学校</v>
      </c>
      <c r="D4584" s="7" t="s">
        <v>2746</v>
      </c>
      <c r="E4584" s="8" t="s">
        <v>2747</v>
      </c>
      <c r="F4584" s="4" t="str">
        <f>IFERROR(IF(VALUE(LEFT($E4584,5))&gt;50000,"",_xlfn.XLOOKUP(IF(VALUE(LEFT($E4584,2))&gt;9,VALUE(LEFT($E4584,2)),"0"&amp;VALUE(LEFT($E4584,2))),Sheet1!$E:$E,Sheet1!$F:$F)),"")</f>
        <v>岡山県</v>
      </c>
      <c r="G4584" s="4" t="str">
        <f t="shared" si="143"/>
        <v>国立</v>
      </c>
      <c r="H4584" s="7" t="str">
        <f>IF($D4584="上記以外の高等学校等",_xlfn.XLOOKUP(IF(VALUE(LEFT($E4584,2))&gt;10,VALUE(LEFT($E4584,2)),"0"&amp;VALUE(LEFT($E4584,2))),Sheet1!$E:$E,Sheet1!$F:$F)&amp;"所在の"&amp;$D4584,IF(OR($B4584=1,$B4584=2),$D4584&amp;$C4584,IF($B4584=3,$D4584&amp;"学校",IF($B4584=6,_xlfn.TEXTBEFORE($D4584,"高専")&amp;$C4584,IF($B4584=8,$C4584&amp;"（"&amp;$D4584&amp;"）",IF($B4584=9,$D4584,""))))))</f>
        <v>岡山大学附属特別支援学校</v>
      </c>
    </row>
    <row r="4585" spans="1:8">
      <c r="A4585" s="4">
        <v>1</v>
      </c>
      <c r="B4585" s="7">
        <v>6</v>
      </c>
      <c r="C4585" s="7" t="str">
        <f t="shared" si="142"/>
        <v>高等専門学校</v>
      </c>
      <c r="D4585" s="7" t="s">
        <v>2744</v>
      </c>
      <c r="E4585" s="8" t="s">
        <v>2745</v>
      </c>
      <c r="F4585" s="4" t="str">
        <f>IFERROR(IF(VALUE(LEFT($E4585,5))&gt;50000,"",_xlfn.XLOOKUP(IF(VALUE(LEFT($E4585,2))&gt;9,VALUE(LEFT($E4585,2)),"0"&amp;VALUE(LEFT($E4585,2))),Sheet1!$E:$E,Sheet1!$F:$F)),"")</f>
        <v>岡山県</v>
      </c>
      <c r="G4585" s="4" t="str">
        <f t="shared" si="143"/>
        <v>国立</v>
      </c>
      <c r="H4585" s="7" t="str">
        <f>IF($D4585="上記以外の高等学校等",_xlfn.XLOOKUP(IF(VALUE(LEFT($E4585,2))&gt;10,VALUE(LEFT($E4585,2)),"0"&amp;VALUE(LEFT($E4585,2))),Sheet1!$E:$E,Sheet1!$F:$F)&amp;"所在の"&amp;$D4585,IF(OR($B4585=1,$B4585=2),$D4585&amp;$C4585,IF($B4585=3,$D4585&amp;"学校",IF($B4585=6,_xlfn.TEXTBEFORE($D4585,"高専")&amp;$C4585,IF($B4585=8,$C4585&amp;"（"&amp;$D4585&amp;"）",IF($B4585=9,$D4585,""))))))</f>
        <v>津山工業高等専門学校</v>
      </c>
    </row>
    <row r="4586" spans="1:8">
      <c r="A4586" s="4">
        <v>2</v>
      </c>
      <c r="B4586" s="7">
        <v>1</v>
      </c>
      <c r="C4586" s="7" t="str">
        <f t="shared" si="142"/>
        <v>高等学校</v>
      </c>
      <c r="D4586" s="7" t="s">
        <v>2742</v>
      </c>
      <c r="E4586" s="8" t="s">
        <v>2743</v>
      </c>
      <c r="F4586" s="4" t="str">
        <f>IFERROR(IF(VALUE(LEFT($E4586,5))&gt;50000,"",_xlfn.XLOOKUP(IF(VALUE(LEFT($E4586,2))&gt;9,VALUE(LEFT($E4586,2)),"0"&amp;VALUE(LEFT($E4586,2))),Sheet1!$E:$E,Sheet1!$F:$F)),"")</f>
        <v>岡山県</v>
      </c>
      <c r="G4586" s="4" t="str">
        <f t="shared" si="143"/>
        <v>公立</v>
      </c>
      <c r="H4586" s="7" t="str">
        <f>IF($D4586="上記以外の高等学校等",_xlfn.XLOOKUP(IF(VALUE(LEFT($E4586,2))&gt;10,VALUE(LEFT($E4586,2)),"0"&amp;VALUE(LEFT($E4586,2))),Sheet1!$E:$E,Sheet1!$F:$F)&amp;"所在の"&amp;$D4586,IF(OR($B4586=1,$B4586=2),$D4586&amp;$C4586,IF($B4586=3,$D4586&amp;"学校",IF($B4586=6,_xlfn.TEXTBEFORE($D4586,"高専")&amp;$C4586,IF($B4586=8,$C4586&amp;"（"&amp;$D4586&amp;"）",IF($B4586=9,$D4586,""))))))</f>
        <v>岡山朝日高等学校</v>
      </c>
    </row>
    <row r="4587" spans="1:8">
      <c r="A4587" s="4">
        <v>2</v>
      </c>
      <c r="B4587" s="7">
        <v>1</v>
      </c>
      <c r="C4587" s="7" t="str">
        <f t="shared" si="142"/>
        <v>高等学校</v>
      </c>
      <c r="D4587" s="7" t="s">
        <v>2740</v>
      </c>
      <c r="E4587" s="8" t="s">
        <v>2741</v>
      </c>
      <c r="F4587" s="4" t="str">
        <f>IFERROR(IF(VALUE(LEFT($E4587,5))&gt;50000,"",_xlfn.XLOOKUP(IF(VALUE(LEFT($E4587,2))&gt;9,VALUE(LEFT($E4587,2)),"0"&amp;VALUE(LEFT($E4587,2))),Sheet1!$E:$E,Sheet1!$F:$F)),"")</f>
        <v>岡山県</v>
      </c>
      <c r="G4587" s="4" t="str">
        <f t="shared" si="143"/>
        <v>公立</v>
      </c>
      <c r="H4587" s="7" t="str">
        <f>IF($D4587="上記以外の高等学校等",_xlfn.XLOOKUP(IF(VALUE(LEFT($E4587,2))&gt;10,VALUE(LEFT($E4587,2)),"0"&amp;VALUE(LEFT($E4587,2))),Sheet1!$E:$E,Sheet1!$F:$F)&amp;"所在の"&amp;$D4587,IF(OR($B4587=1,$B4587=2),$D4587&amp;$C4587,IF($B4587=3,$D4587&amp;"学校",IF($B4587=6,_xlfn.TEXTBEFORE($D4587,"高専")&amp;$C4587,IF($B4587=8,$C4587&amp;"（"&amp;$D4587&amp;"）",IF($B4587=9,$D4587,""))))))</f>
        <v>烏城高等学校</v>
      </c>
    </row>
    <row r="4588" spans="1:8">
      <c r="A4588" s="4">
        <v>2</v>
      </c>
      <c r="B4588" s="7">
        <v>1</v>
      </c>
      <c r="C4588" s="7" t="str">
        <f t="shared" si="142"/>
        <v>高等学校</v>
      </c>
      <c r="D4588" s="7" t="s">
        <v>2738</v>
      </c>
      <c r="E4588" s="8" t="s">
        <v>2739</v>
      </c>
      <c r="F4588" s="4" t="str">
        <f>IFERROR(IF(VALUE(LEFT($E4588,5))&gt;50000,"",_xlfn.XLOOKUP(IF(VALUE(LEFT($E4588,2))&gt;9,VALUE(LEFT($E4588,2)),"0"&amp;VALUE(LEFT($E4588,2))),Sheet1!$E:$E,Sheet1!$F:$F)),"")</f>
        <v>岡山県</v>
      </c>
      <c r="G4588" s="4" t="str">
        <f t="shared" si="143"/>
        <v>公立</v>
      </c>
      <c r="H4588" s="7" t="str">
        <f>IF($D4588="上記以外の高等学校等",_xlfn.XLOOKUP(IF(VALUE(LEFT($E4588,2))&gt;10,VALUE(LEFT($E4588,2)),"0"&amp;VALUE(LEFT($E4588,2))),Sheet1!$E:$E,Sheet1!$F:$F)&amp;"所在の"&amp;$D4588,IF(OR($B4588=1,$B4588=2),$D4588&amp;$C4588,IF($B4588=3,$D4588&amp;"学校",IF($B4588=6,_xlfn.TEXTBEFORE($D4588,"高専")&amp;$C4588,IF($B4588=8,$C4588&amp;"（"&amp;$D4588&amp;"）",IF($B4588=9,$D4588,""))))))</f>
        <v>岡山操山高等学校</v>
      </c>
    </row>
    <row r="4589" spans="1:8">
      <c r="A4589" s="4">
        <v>2</v>
      </c>
      <c r="B4589" s="7">
        <v>1</v>
      </c>
      <c r="C4589" s="7" t="str">
        <f t="shared" si="142"/>
        <v>高等学校</v>
      </c>
      <c r="D4589" s="7" t="s">
        <v>2736</v>
      </c>
      <c r="E4589" s="8" t="s">
        <v>2737</v>
      </c>
      <c r="F4589" s="4" t="str">
        <f>IFERROR(IF(VALUE(LEFT($E4589,5))&gt;50000,"",_xlfn.XLOOKUP(IF(VALUE(LEFT($E4589,2))&gt;9,VALUE(LEFT($E4589,2)),"0"&amp;VALUE(LEFT($E4589,2))),Sheet1!$E:$E,Sheet1!$F:$F)),"")</f>
        <v>岡山県</v>
      </c>
      <c r="G4589" s="4" t="str">
        <f t="shared" si="143"/>
        <v>公立</v>
      </c>
      <c r="H4589" s="7" t="str">
        <f>IF($D4589="上記以外の高等学校等",_xlfn.XLOOKUP(IF(VALUE(LEFT($E4589,2))&gt;10,VALUE(LEFT($E4589,2)),"0"&amp;VALUE(LEFT($E4589,2))),Sheet1!$E:$E,Sheet1!$F:$F)&amp;"所在の"&amp;$D4589,IF(OR($B4589=1,$B4589=2),$D4589&amp;$C4589,IF($B4589=3,$D4589&amp;"学校",IF($B4589=6,_xlfn.TEXTBEFORE($D4589,"高専")&amp;$C4589,IF($B4589=8,$C4589&amp;"（"&amp;$D4589&amp;"）",IF($B4589=9,$D4589,""))))))</f>
        <v>岡山芳泉高等学校</v>
      </c>
    </row>
    <row r="4590" spans="1:8">
      <c r="A4590" s="4">
        <v>2</v>
      </c>
      <c r="B4590" s="7">
        <v>1</v>
      </c>
      <c r="C4590" s="7" t="str">
        <f t="shared" si="142"/>
        <v>高等学校</v>
      </c>
      <c r="D4590" s="7" t="s">
        <v>2734</v>
      </c>
      <c r="E4590" s="8" t="s">
        <v>2735</v>
      </c>
      <c r="F4590" s="4" t="str">
        <f>IFERROR(IF(VALUE(LEFT($E4590,5))&gt;50000,"",_xlfn.XLOOKUP(IF(VALUE(LEFT($E4590,2))&gt;9,VALUE(LEFT($E4590,2)),"0"&amp;VALUE(LEFT($E4590,2))),Sheet1!$E:$E,Sheet1!$F:$F)),"")</f>
        <v>岡山県</v>
      </c>
      <c r="G4590" s="4" t="str">
        <f t="shared" si="143"/>
        <v>公立</v>
      </c>
      <c r="H4590" s="7" t="str">
        <f>IF($D4590="上記以外の高等学校等",_xlfn.XLOOKUP(IF(VALUE(LEFT($E4590,2))&gt;10,VALUE(LEFT($E4590,2)),"0"&amp;VALUE(LEFT($E4590,2))),Sheet1!$E:$E,Sheet1!$F:$F)&amp;"所在の"&amp;$D4590,IF(OR($B4590=1,$B4590=2),$D4590&amp;$C4590,IF($B4590=3,$D4590&amp;"学校",IF($B4590=6,_xlfn.TEXTBEFORE($D4590,"高専")&amp;$C4590,IF($B4590=8,$C4590&amp;"（"&amp;$D4590&amp;"）",IF($B4590=9,$D4590,""))))))</f>
        <v>岡山工業高等学校</v>
      </c>
    </row>
    <row r="4591" spans="1:8">
      <c r="A4591" s="4">
        <v>2</v>
      </c>
      <c r="B4591" s="7">
        <v>1</v>
      </c>
      <c r="C4591" s="7" t="str">
        <f t="shared" si="142"/>
        <v>高等学校</v>
      </c>
      <c r="D4591" s="7" t="s">
        <v>2732</v>
      </c>
      <c r="E4591" s="8" t="s">
        <v>2733</v>
      </c>
      <c r="F4591" s="4" t="str">
        <f>IFERROR(IF(VALUE(LEFT($E4591,5))&gt;50000,"",_xlfn.XLOOKUP(IF(VALUE(LEFT($E4591,2))&gt;9,VALUE(LEFT($E4591,2)),"0"&amp;VALUE(LEFT($E4591,2))),Sheet1!$E:$E,Sheet1!$F:$F)),"")</f>
        <v>岡山県</v>
      </c>
      <c r="G4591" s="4" t="str">
        <f t="shared" si="143"/>
        <v>公立</v>
      </c>
      <c r="H4591" s="7" t="str">
        <f>IF($D4591="上記以外の高等学校等",_xlfn.XLOOKUP(IF(VALUE(LEFT($E4591,2))&gt;10,VALUE(LEFT($E4591,2)),"0"&amp;VALUE(LEFT($E4591,2))),Sheet1!$E:$E,Sheet1!$F:$F)&amp;"所在の"&amp;$D4591,IF(OR($B4591=1,$B4591=2),$D4591&amp;$C4591,IF($B4591=3,$D4591&amp;"学校",IF($B4591=6,_xlfn.TEXTBEFORE($D4591,"高専")&amp;$C4591,IF($B4591=8,$C4591&amp;"（"&amp;$D4591&amp;"）",IF($B4591=9,$D4591,""))))))</f>
        <v>東岡山工業高等学校</v>
      </c>
    </row>
    <row r="4592" spans="1:8">
      <c r="A4592" s="4">
        <v>2</v>
      </c>
      <c r="B4592" s="7">
        <v>1</v>
      </c>
      <c r="C4592" s="7" t="str">
        <f t="shared" si="142"/>
        <v>高等学校</v>
      </c>
      <c r="D4592" s="7" t="s">
        <v>2730</v>
      </c>
      <c r="E4592" s="8" t="s">
        <v>2731</v>
      </c>
      <c r="F4592" s="4" t="str">
        <f>IFERROR(IF(VALUE(LEFT($E4592,5))&gt;50000,"",_xlfn.XLOOKUP(IF(VALUE(LEFT($E4592,2))&gt;9,VALUE(LEFT($E4592,2)),"0"&amp;VALUE(LEFT($E4592,2))),Sheet1!$E:$E,Sheet1!$F:$F)),"")</f>
        <v>岡山県</v>
      </c>
      <c r="G4592" s="4" t="str">
        <f t="shared" si="143"/>
        <v>公立</v>
      </c>
      <c r="H4592" s="7" t="str">
        <f>IF($D4592="上記以外の高等学校等",_xlfn.XLOOKUP(IF(VALUE(LEFT($E4592,2))&gt;10,VALUE(LEFT($E4592,2)),"0"&amp;VALUE(LEFT($E4592,2))),Sheet1!$E:$E,Sheet1!$F:$F)&amp;"所在の"&amp;$D4592,IF(OR($B4592=1,$B4592=2),$D4592&amp;$C4592,IF($B4592=3,$D4592&amp;"学校",IF($B4592=6,_xlfn.TEXTBEFORE($D4592,"高専")&amp;$C4592,IF($B4592=8,$C4592&amp;"（"&amp;$D4592&amp;"）",IF($B4592=9,$D4592,""))))))</f>
        <v>岡山東商業高等学校</v>
      </c>
    </row>
    <row r="4593" spans="1:8">
      <c r="A4593" s="4">
        <v>2</v>
      </c>
      <c r="B4593" s="7">
        <v>1</v>
      </c>
      <c r="C4593" s="7" t="str">
        <f t="shared" si="142"/>
        <v>高等学校</v>
      </c>
      <c r="D4593" s="7" t="s">
        <v>2728</v>
      </c>
      <c r="E4593" s="8" t="s">
        <v>2729</v>
      </c>
      <c r="F4593" s="4" t="str">
        <f>IFERROR(IF(VALUE(LEFT($E4593,5))&gt;50000,"",_xlfn.XLOOKUP(IF(VALUE(LEFT($E4593,2))&gt;9,VALUE(LEFT($E4593,2)),"0"&amp;VALUE(LEFT($E4593,2))),Sheet1!$E:$E,Sheet1!$F:$F)),"")</f>
        <v>岡山県</v>
      </c>
      <c r="G4593" s="4" t="str">
        <f t="shared" si="143"/>
        <v>公立</v>
      </c>
      <c r="H4593" s="7" t="str">
        <f>IF($D4593="上記以外の高等学校等",_xlfn.XLOOKUP(IF(VALUE(LEFT($E4593,2))&gt;10,VALUE(LEFT($E4593,2)),"0"&amp;VALUE(LEFT($E4593,2))),Sheet1!$E:$E,Sheet1!$F:$F)&amp;"所在の"&amp;$D4593,IF(OR($B4593=1,$B4593=2),$D4593&amp;$C4593,IF($B4593=3,$D4593&amp;"学校",IF($B4593=6,_xlfn.TEXTBEFORE($D4593,"高専")&amp;$C4593,IF($B4593=8,$C4593&amp;"（"&amp;$D4593&amp;"）",IF($B4593=9,$D4593,""))))))</f>
        <v>岡山南高等学校</v>
      </c>
    </row>
    <row r="4594" spans="1:8">
      <c r="A4594" s="4">
        <v>2</v>
      </c>
      <c r="B4594" s="7">
        <v>1</v>
      </c>
      <c r="C4594" s="7" t="str">
        <f t="shared" si="142"/>
        <v>高等学校</v>
      </c>
      <c r="D4594" s="7" t="s">
        <v>2726</v>
      </c>
      <c r="E4594" s="8" t="s">
        <v>2727</v>
      </c>
      <c r="F4594" s="4" t="str">
        <f>IFERROR(IF(VALUE(LEFT($E4594,5))&gt;50000,"",_xlfn.XLOOKUP(IF(VALUE(LEFT($E4594,2))&gt;9,VALUE(LEFT($E4594,2)),"0"&amp;VALUE(LEFT($E4594,2))),Sheet1!$E:$E,Sheet1!$F:$F)),"")</f>
        <v>岡山県</v>
      </c>
      <c r="G4594" s="4" t="str">
        <f t="shared" si="143"/>
        <v>公立</v>
      </c>
      <c r="H4594" s="7" t="str">
        <f>IF($D4594="上記以外の高等学校等",_xlfn.XLOOKUP(IF(VALUE(LEFT($E4594,2))&gt;10,VALUE(LEFT($E4594,2)),"0"&amp;VALUE(LEFT($E4594,2))),Sheet1!$E:$E,Sheet1!$F:$F)&amp;"所在の"&amp;$D4594,IF(OR($B4594=1,$B4594=2),$D4594&amp;$C4594,IF($B4594=3,$D4594&amp;"学校",IF($B4594=6,_xlfn.TEXTBEFORE($D4594,"高専")&amp;$C4594,IF($B4594=8,$C4594&amp;"（"&amp;$D4594&amp;"）",IF($B4594=9,$D4594,""))))))</f>
        <v>倉敷青陵高等学校</v>
      </c>
    </row>
    <row r="4595" spans="1:8">
      <c r="A4595" s="4">
        <v>2</v>
      </c>
      <c r="B4595" s="7">
        <v>1</v>
      </c>
      <c r="C4595" s="7" t="str">
        <f t="shared" si="142"/>
        <v>高等学校</v>
      </c>
      <c r="D4595" s="7" t="s">
        <v>2724</v>
      </c>
      <c r="E4595" s="8" t="s">
        <v>2725</v>
      </c>
      <c r="F4595" s="4" t="str">
        <f>IFERROR(IF(VALUE(LEFT($E4595,5))&gt;50000,"",_xlfn.XLOOKUP(IF(VALUE(LEFT($E4595,2))&gt;9,VALUE(LEFT($E4595,2)),"0"&amp;VALUE(LEFT($E4595,2))),Sheet1!$E:$E,Sheet1!$F:$F)),"")</f>
        <v>岡山県</v>
      </c>
      <c r="G4595" s="4" t="str">
        <f t="shared" si="143"/>
        <v>公立</v>
      </c>
      <c r="H4595" s="7" t="str">
        <f>IF($D4595="上記以外の高等学校等",_xlfn.XLOOKUP(IF(VALUE(LEFT($E4595,2))&gt;10,VALUE(LEFT($E4595,2)),"0"&amp;VALUE(LEFT($E4595,2))),Sheet1!$E:$E,Sheet1!$F:$F)&amp;"所在の"&amp;$D4595,IF(OR($B4595=1,$B4595=2),$D4595&amp;$C4595,IF($B4595=3,$D4595&amp;"学校",IF($B4595=6,_xlfn.TEXTBEFORE($D4595,"高専")&amp;$C4595,IF($B4595=8,$C4595&amp;"（"&amp;$D4595&amp;"）",IF($B4595=9,$D4595,""))))))</f>
        <v>倉敷天城高等学校</v>
      </c>
    </row>
    <row r="4596" spans="1:8">
      <c r="A4596" s="4">
        <v>2</v>
      </c>
      <c r="B4596" s="7">
        <v>1</v>
      </c>
      <c r="C4596" s="7" t="str">
        <f t="shared" si="142"/>
        <v>高等学校</v>
      </c>
      <c r="D4596" s="7" t="s">
        <v>2722</v>
      </c>
      <c r="E4596" s="8" t="s">
        <v>2723</v>
      </c>
      <c r="F4596" s="4" t="str">
        <f>IFERROR(IF(VALUE(LEFT($E4596,5))&gt;50000,"",_xlfn.XLOOKUP(IF(VALUE(LEFT($E4596,2))&gt;9,VALUE(LEFT($E4596,2)),"0"&amp;VALUE(LEFT($E4596,2))),Sheet1!$E:$E,Sheet1!$F:$F)),"")</f>
        <v>岡山県</v>
      </c>
      <c r="G4596" s="4" t="str">
        <f t="shared" si="143"/>
        <v>公立</v>
      </c>
      <c r="H4596" s="7" t="str">
        <f>IF($D4596="上記以外の高等学校等",_xlfn.XLOOKUP(IF(VALUE(LEFT($E4596,2))&gt;10,VALUE(LEFT($E4596,2)),"0"&amp;VALUE(LEFT($E4596,2))),Sheet1!$E:$E,Sheet1!$F:$F)&amp;"所在の"&amp;$D4596,IF(OR($B4596=1,$B4596=2),$D4596&amp;$C4596,IF($B4596=3,$D4596&amp;"学校",IF($B4596=6,_xlfn.TEXTBEFORE($D4596,"高専")&amp;$C4596,IF($B4596=8,$C4596&amp;"（"&amp;$D4596&amp;"）",IF($B4596=9,$D4596,""))))))</f>
        <v>倉敷南高等学校</v>
      </c>
    </row>
    <row r="4597" spans="1:8">
      <c r="A4597" s="4">
        <v>2</v>
      </c>
      <c r="B4597" s="7">
        <v>1</v>
      </c>
      <c r="C4597" s="7" t="str">
        <f t="shared" si="142"/>
        <v>高等学校</v>
      </c>
      <c r="D4597" s="7" t="s">
        <v>2720</v>
      </c>
      <c r="E4597" s="8" t="s">
        <v>2721</v>
      </c>
      <c r="F4597" s="4" t="str">
        <f>IFERROR(IF(VALUE(LEFT($E4597,5))&gt;50000,"",_xlfn.XLOOKUP(IF(VALUE(LEFT($E4597,2))&gt;9,VALUE(LEFT($E4597,2)),"0"&amp;VALUE(LEFT($E4597,2))),Sheet1!$E:$E,Sheet1!$F:$F)),"")</f>
        <v>岡山県</v>
      </c>
      <c r="G4597" s="4" t="str">
        <f t="shared" si="143"/>
        <v>公立</v>
      </c>
      <c r="H4597" s="7" t="str">
        <f>IF($D4597="上記以外の高等学校等",_xlfn.XLOOKUP(IF(VALUE(LEFT($E4597,2))&gt;10,VALUE(LEFT($E4597,2)),"0"&amp;VALUE(LEFT($E4597,2))),Sheet1!$E:$E,Sheet1!$F:$F)&amp;"所在の"&amp;$D4597,IF(OR($B4597=1,$B4597=2),$D4597&amp;$C4597,IF($B4597=3,$D4597&amp;"学校",IF($B4597=6,_xlfn.TEXTBEFORE($D4597,"高専")&amp;$C4597,IF($B4597=8,$C4597&amp;"（"&amp;$D4597&amp;"）",IF($B4597=9,$D4597,""))))))</f>
        <v>倉敷中央高等学校</v>
      </c>
    </row>
    <row r="4598" spans="1:8">
      <c r="A4598" s="4">
        <v>2</v>
      </c>
      <c r="B4598" s="7">
        <v>1</v>
      </c>
      <c r="C4598" s="7" t="str">
        <f t="shared" si="142"/>
        <v>高等学校</v>
      </c>
      <c r="D4598" s="7" t="s">
        <v>2718</v>
      </c>
      <c r="E4598" s="8" t="s">
        <v>2719</v>
      </c>
      <c r="F4598" s="4" t="str">
        <f>IFERROR(IF(VALUE(LEFT($E4598,5))&gt;50000,"",_xlfn.XLOOKUP(IF(VALUE(LEFT($E4598,2))&gt;9,VALUE(LEFT($E4598,2)),"0"&amp;VALUE(LEFT($E4598,2))),Sheet1!$E:$E,Sheet1!$F:$F)),"")</f>
        <v>岡山県</v>
      </c>
      <c r="G4598" s="4" t="str">
        <f t="shared" si="143"/>
        <v>公立</v>
      </c>
      <c r="H4598" s="7" t="str">
        <f>IF($D4598="上記以外の高等学校等",_xlfn.XLOOKUP(IF(VALUE(LEFT($E4598,2))&gt;10,VALUE(LEFT($E4598,2)),"0"&amp;VALUE(LEFT($E4598,2))),Sheet1!$E:$E,Sheet1!$F:$F)&amp;"所在の"&amp;$D4598,IF(OR($B4598=1,$B4598=2),$D4598&amp;$C4598,IF($B4598=3,$D4598&amp;"学校",IF($B4598=6,_xlfn.TEXTBEFORE($D4598,"高専")&amp;$C4598,IF($B4598=8,$C4598&amp;"（"&amp;$D4598&amp;"）",IF($B4598=9,$D4598,""))))))</f>
        <v>倉敷工業高等学校</v>
      </c>
    </row>
    <row r="4599" spans="1:8">
      <c r="A4599" s="4">
        <v>2</v>
      </c>
      <c r="B4599" s="7">
        <v>1</v>
      </c>
      <c r="C4599" s="7" t="str">
        <f t="shared" si="142"/>
        <v>高等学校</v>
      </c>
      <c r="D4599" s="7" t="s">
        <v>2716</v>
      </c>
      <c r="E4599" s="8" t="s">
        <v>2717</v>
      </c>
      <c r="F4599" s="4" t="str">
        <f>IFERROR(IF(VALUE(LEFT($E4599,5))&gt;50000,"",_xlfn.XLOOKUP(IF(VALUE(LEFT($E4599,2))&gt;9,VALUE(LEFT($E4599,2)),"0"&amp;VALUE(LEFT($E4599,2))),Sheet1!$E:$E,Sheet1!$F:$F)),"")</f>
        <v>岡山県</v>
      </c>
      <c r="G4599" s="4" t="str">
        <f t="shared" si="143"/>
        <v>公立</v>
      </c>
      <c r="H4599" s="7" t="str">
        <f>IF($D4599="上記以外の高等学校等",_xlfn.XLOOKUP(IF(VALUE(LEFT($E4599,2))&gt;10,VALUE(LEFT($E4599,2)),"0"&amp;VALUE(LEFT($E4599,2))),Sheet1!$E:$E,Sheet1!$F:$F)&amp;"所在の"&amp;$D4599,IF(OR($B4599=1,$B4599=2),$D4599&amp;$C4599,IF($B4599=3,$D4599&amp;"学校",IF($B4599=6,_xlfn.TEXTBEFORE($D4599,"高専")&amp;$C4599,IF($B4599=8,$C4599&amp;"（"&amp;$D4599&amp;"）",IF($B4599=9,$D4599,""))))))</f>
        <v>水島工業高等学校</v>
      </c>
    </row>
    <row r="4600" spans="1:8">
      <c r="A4600" s="4">
        <v>2</v>
      </c>
      <c r="B4600" s="7">
        <v>1</v>
      </c>
      <c r="C4600" s="7" t="str">
        <f t="shared" si="142"/>
        <v>高等学校</v>
      </c>
      <c r="D4600" s="7" t="s">
        <v>2714</v>
      </c>
      <c r="E4600" s="8" t="s">
        <v>2715</v>
      </c>
      <c r="F4600" s="4" t="str">
        <f>IFERROR(IF(VALUE(LEFT($E4600,5))&gt;50000,"",_xlfn.XLOOKUP(IF(VALUE(LEFT($E4600,2))&gt;9,VALUE(LEFT($E4600,2)),"0"&amp;VALUE(LEFT($E4600,2))),Sheet1!$E:$E,Sheet1!$F:$F)),"")</f>
        <v>岡山県</v>
      </c>
      <c r="G4600" s="4" t="str">
        <f t="shared" si="143"/>
        <v>公立</v>
      </c>
      <c r="H4600" s="7" t="str">
        <f>IF($D4600="上記以外の高等学校等",_xlfn.XLOOKUP(IF(VALUE(LEFT($E4600,2))&gt;10,VALUE(LEFT($E4600,2)),"0"&amp;VALUE(LEFT($E4600,2))),Sheet1!$E:$E,Sheet1!$F:$F)&amp;"所在の"&amp;$D4600,IF(OR($B4600=1,$B4600=2),$D4600&amp;$C4600,IF($B4600=3,$D4600&amp;"学校",IF($B4600=6,_xlfn.TEXTBEFORE($D4600,"高専")&amp;$C4600,IF($B4600=8,$C4600&amp;"（"&amp;$D4600&amp;"）",IF($B4600=9,$D4600,""))))))</f>
        <v>倉敷商業高等学校</v>
      </c>
    </row>
    <row r="4601" spans="1:8">
      <c r="A4601" s="4">
        <v>2</v>
      </c>
      <c r="B4601" s="7">
        <v>1</v>
      </c>
      <c r="C4601" s="7" t="str">
        <f t="shared" si="142"/>
        <v>高等学校</v>
      </c>
      <c r="D4601" s="7" t="s">
        <v>2712</v>
      </c>
      <c r="E4601" s="8" t="s">
        <v>2713</v>
      </c>
      <c r="F4601" s="4" t="str">
        <f>IFERROR(IF(VALUE(LEFT($E4601,5))&gt;50000,"",_xlfn.XLOOKUP(IF(VALUE(LEFT($E4601,2))&gt;9,VALUE(LEFT($E4601,2)),"0"&amp;VALUE(LEFT($E4601,2))),Sheet1!$E:$E,Sheet1!$F:$F)),"")</f>
        <v>岡山県</v>
      </c>
      <c r="G4601" s="4" t="str">
        <f t="shared" si="143"/>
        <v>公立</v>
      </c>
      <c r="H4601" s="7" t="str">
        <f>IF($D4601="上記以外の高等学校等",_xlfn.XLOOKUP(IF(VALUE(LEFT($E4601,2))&gt;10,VALUE(LEFT($E4601,2)),"0"&amp;VALUE(LEFT($E4601,2))),Sheet1!$E:$E,Sheet1!$F:$F)&amp;"所在の"&amp;$D4601,IF(OR($B4601=1,$B4601=2),$D4601&amp;$C4601,IF($B4601=3,$D4601&amp;"学校",IF($B4601=6,_xlfn.TEXTBEFORE($D4601,"高専")&amp;$C4601,IF($B4601=8,$C4601&amp;"（"&amp;$D4601&amp;"）",IF($B4601=9,$D4601,""))))))</f>
        <v>津山高等学校</v>
      </c>
    </row>
    <row r="4602" spans="1:8">
      <c r="A4602" s="4">
        <v>2</v>
      </c>
      <c r="B4602" s="7">
        <v>1</v>
      </c>
      <c r="C4602" s="7" t="str">
        <f t="shared" si="142"/>
        <v>高等学校</v>
      </c>
      <c r="D4602" s="7" t="s">
        <v>2710</v>
      </c>
      <c r="E4602" s="8" t="s">
        <v>2711</v>
      </c>
      <c r="F4602" s="4" t="str">
        <f>IFERROR(IF(VALUE(LEFT($E4602,5))&gt;50000,"",_xlfn.XLOOKUP(IF(VALUE(LEFT($E4602,2))&gt;9,VALUE(LEFT($E4602,2)),"0"&amp;VALUE(LEFT($E4602,2))),Sheet1!$E:$E,Sheet1!$F:$F)),"")</f>
        <v>岡山県</v>
      </c>
      <c r="G4602" s="4" t="str">
        <f t="shared" si="143"/>
        <v>公立</v>
      </c>
      <c r="H4602" s="7" t="str">
        <f>IF($D4602="上記以外の高等学校等",_xlfn.XLOOKUP(IF(VALUE(LEFT($E4602,2))&gt;10,VALUE(LEFT($E4602,2)),"0"&amp;VALUE(LEFT($E4602,2))),Sheet1!$E:$E,Sheet1!$F:$F)&amp;"所在の"&amp;$D4602,IF(OR($B4602=1,$B4602=2),$D4602&amp;$C4602,IF($B4602=3,$D4602&amp;"学校",IF($B4602=6,_xlfn.TEXTBEFORE($D4602,"高専")&amp;$C4602,IF($B4602=8,$C4602&amp;"（"&amp;$D4602&amp;"）",IF($B4602=9,$D4602,""))))))</f>
        <v>津山工業高等学校</v>
      </c>
    </row>
    <row r="4603" spans="1:8">
      <c r="A4603" s="4">
        <v>2</v>
      </c>
      <c r="B4603" s="7">
        <v>1</v>
      </c>
      <c r="C4603" s="7" t="str">
        <f t="shared" si="142"/>
        <v>高等学校</v>
      </c>
      <c r="D4603" s="7" t="s">
        <v>2708</v>
      </c>
      <c r="E4603" s="8" t="s">
        <v>2709</v>
      </c>
      <c r="F4603" s="4" t="str">
        <f>IFERROR(IF(VALUE(LEFT($E4603,5))&gt;50000,"",_xlfn.XLOOKUP(IF(VALUE(LEFT($E4603,2))&gt;9,VALUE(LEFT($E4603,2)),"0"&amp;VALUE(LEFT($E4603,2))),Sheet1!$E:$E,Sheet1!$F:$F)),"")</f>
        <v>岡山県</v>
      </c>
      <c r="G4603" s="4" t="str">
        <f t="shared" si="143"/>
        <v>公立</v>
      </c>
      <c r="H4603" s="7" t="str">
        <f>IF($D4603="上記以外の高等学校等",_xlfn.XLOOKUP(IF(VALUE(LEFT($E4603,2))&gt;10,VALUE(LEFT($E4603,2)),"0"&amp;VALUE(LEFT($E4603,2))),Sheet1!$E:$E,Sheet1!$F:$F)&amp;"所在の"&amp;$D4603,IF(OR($B4603=1,$B4603=2),$D4603&amp;$C4603,IF($B4603=3,$D4603&amp;"学校",IF($B4603=6,_xlfn.TEXTBEFORE($D4603,"高専")&amp;$C4603,IF($B4603=8,$C4603&amp;"（"&amp;$D4603&amp;"）",IF($B4603=9,$D4603,""))))))</f>
        <v>津山商業高等学校</v>
      </c>
    </row>
    <row r="4604" spans="1:8">
      <c r="A4604" s="4">
        <v>2</v>
      </c>
      <c r="B4604" s="7">
        <v>1</v>
      </c>
      <c r="C4604" s="7" t="str">
        <f t="shared" si="142"/>
        <v>高等学校</v>
      </c>
      <c r="D4604" s="7" t="s">
        <v>2706</v>
      </c>
      <c r="E4604" s="8" t="s">
        <v>2707</v>
      </c>
      <c r="F4604" s="4" t="str">
        <f>IFERROR(IF(VALUE(LEFT($E4604,5))&gt;50000,"",_xlfn.XLOOKUP(IF(VALUE(LEFT($E4604,2))&gt;9,VALUE(LEFT($E4604,2)),"0"&amp;VALUE(LEFT($E4604,2))),Sheet1!$E:$E,Sheet1!$F:$F)),"")</f>
        <v>岡山県</v>
      </c>
      <c r="G4604" s="4" t="str">
        <f t="shared" si="143"/>
        <v>公立</v>
      </c>
      <c r="H4604" s="7" t="str">
        <f>IF($D4604="上記以外の高等学校等",_xlfn.XLOOKUP(IF(VALUE(LEFT($E4604,2))&gt;10,VALUE(LEFT($E4604,2)),"0"&amp;VALUE(LEFT($E4604,2))),Sheet1!$E:$E,Sheet1!$F:$F)&amp;"所在の"&amp;$D4604,IF(OR($B4604=1,$B4604=2),$D4604&amp;$C4604,IF($B4604=3,$D4604&amp;"学校",IF($B4604=6,_xlfn.TEXTBEFORE($D4604,"高専")&amp;$C4604,IF($B4604=8,$C4604&amp;"（"&amp;$D4604&amp;"）",IF($B4604=9,$D4604,""))))))</f>
        <v>津山東高等学校</v>
      </c>
    </row>
    <row r="4605" spans="1:8">
      <c r="A4605" s="4">
        <v>2</v>
      </c>
      <c r="B4605" s="7">
        <v>1</v>
      </c>
      <c r="C4605" s="7" t="str">
        <f t="shared" si="142"/>
        <v>高等学校</v>
      </c>
      <c r="D4605" s="7" t="s">
        <v>2704</v>
      </c>
      <c r="E4605" s="8" t="s">
        <v>2705</v>
      </c>
      <c r="F4605" s="4" t="str">
        <f>IFERROR(IF(VALUE(LEFT($E4605,5))&gt;50000,"",_xlfn.XLOOKUP(IF(VALUE(LEFT($E4605,2))&gt;9,VALUE(LEFT($E4605,2)),"0"&amp;VALUE(LEFT($E4605,2))),Sheet1!$E:$E,Sheet1!$F:$F)),"")</f>
        <v>岡山県</v>
      </c>
      <c r="G4605" s="4" t="str">
        <f t="shared" si="143"/>
        <v>公立</v>
      </c>
      <c r="H4605" s="7" t="str">
        <f>IF($D4605="上記以外の高等学校等",_xlfn.XLOOKUP(IF(VALUE(LEFT($E4605,2))&gt;10,VALUE(LEFT($E4605,2)),"0"&amp;VALUE(LEFT($E4605,2))),Sheet1!$E:$E,Sheet1!$F:$F)&amp;"所在の"&amp;$D4605,IF(OR($B4605=1,$B4605=2),$D4605&amp;$C4605,IF($B4605=3,$D4605&amp;"学校",IF($B4605=6,_xlfn.TEXTBEFORE($D4605,"高専")&amp;$C4605,IF($B4605=8,$C4605&amp;"（"&amp;$D4605&amp;"）",IF($B4605=9,$D4605,""))))))</f>
        <v>玉野高等学校</v>
      </c>
    </row>
    <row r="4606" spans="1:8">
      <c r="A4606" s="4">
        <v>2</v>
      </c>
      <c r="B4606" s="7">
        <v>1</v>
      </c>
      <c r="C4606" s="7" t="str">
        <f t="shared" si="142"/>
        <v>高等学校</v>
      </c>
      <c r="D4606" s="7" t="s">
        <v>2702</v>
      </c>
      <c r="E4606" s="8" t="s">
        <v>2703</v>
      </c>
      <c r="F4606" s="4" t="str">
        <f>IFERROR(IF(VALUE(LEFT($E4606,5))&gt;50000,"",_xlfn.XLOOKUP(IF(VALUE(LEFT($E4606,2))&gt;9,VALUE(LEFT($E4606,2)),"0"&amp;VALUE(LEFT($E4606,2))),Sheet1!$E:$E,Sheet1!$F:$F)),"")</f>
        <v>岡山県</v>
      </c>
      <c r="G4606" s="4" t="str">
        <f t="shared" si="143"/>
        <v>公立</v>
      </c>
      <c r="H4606" s="7" t="str">
        <f>IF($D4606="上記以外の高等学校等",_xlfn.XLOOKUP(IF(VALUE(LEFT($E4606,2))&gt;10,VALUE(LEFT($E4606,2)),"0"&amp;VALUE(LEFT($E4606,2))),Sheet1!$E:$E,Sheet1!$F:$F)&amp;"所在の"&amp;$D4606,IF(OR($B4606=1,$B4606=2),$D4606&amp;$C4606,IF($B4606=3,$D4606&amp;"学校",IF($B4606=6,_xlfn.TEXTBEFORE($D4606,"高専")&amp;$C4606,IF($B4606=8,$C4606&amp;"（"&amp;$D4606&amp;"）",IF($B4606=9,$D4606,""))))))</f>
        <v>玉島（県立）高等学校</v>
      </c>
    </row>
    <row r="4607" spans="1:8">
      <c r="A4607" s="4">
        <v>2</v>
      </c>
      <c r="B4607" s="7">
        <v>1</v>
      </c>
      <c r="C4607" s="7" t="str">
        <f t="shared" si="142"/>
        <v>高等学校</v>
      </c>
      <c r="D4607" s="7" t="s">
        <v>2700</v>
      </c>
      <c r="E4607" s="8" t="s">
        <v>2701</v>
      </c>
      <c r="F4607" s="4" t="str">
        <f>IFERROR(IF(VALUE(LEFT($E4607,5))&gt;50000,"",_xlfn.XLOOKUP(IF(VALUE(LEFT($E4607,2))&gt;9,VALUE(LEFT($E4607,2)),"0"&amp;VALUE(LEFT($E4607,2))),Sheet1!$E:$E,Sheet1!$F:$F)),"")</f>
        <v>岡山県</v>
      </c>
      <c r="G4607" s="4" t="str">
        <f t="shared" si="143"/>
        <v>公立</v>
      </c>
      <c r="H4607" s="7" t="str">
        <f>IF($D4607="上記以外の高等学校等",_xlfn.XLOOKUP(IF(VALUE(LEFT($E4607,2))&gt;10,VALUE(LEFT($E4607,2)),"0"&amp;VALUE(LEFT($E4607,2))),Sheet1!$E:$E,Sheet1!$F:$F)&amp;"所在の"&amp;$D4607,IF(OR($B4607=1,$B4607=2),$D4607&amp;$C4607,IF($B4607=3,$D4607&amp;"学校",IF($B4607=6,_xlfn.TEXTBEFORE($D4607,"高専")&amp;$C4607,IF($B4607=8,$C4607&amp;"（"&amp;$D4607&amp;"）",IF($B4607=9,$D4607,""))))))</f>
        <v>玉島商業高等学校</v>
      </c>
    </row>
    <row r="4608" spans="1:8">
      <c r="A4608" s="4">
        <v>2</v>
      </c>
      <c r="B4608" s="7">
        <v>1</v>
      </c>
      <c r="C4608" s="7" t="str">
        <f t="shared" si="142"/>
        <v>高等学校</v>
      </c>
      <c r="D4608" s="7" t="s">
        <v>2698</v>
      </c>
      <c r="E4608" s="8" t="s">
        <v>2699</v>
      </c>
      <c r="F4608" s="4" t="str">
        <f>IFERROR(IF(VALUE(LEFT($E4608,5))&gt;50000,"",_xlfn.XLOOKUP(IF(VALUE(LEFT($E4608,2))&gt;9,VALUE(LEFT($E4608,2)),"0"&amp;VALUE(LEFT($E4608,2))),Sheet1!$E:$E,Sheet1!$F:$F)),"")</f>
        <v>岡山県</v>
      </c>
      <c r="G4608" s="4" t="str">
        <f t="shared" si="143"/>
        <v>公立</v>
      </c>
      <c r="H4608" s="7" t="str">
        <f>IF($D4608="上記以外の高等学校等",_xlfn.XLOOKUP(IF(VALUE(LEFT($E4608,2))&gt;10,VALUE(LEFT($E4608,2)),"0"&amp;VALUE(LEFT($E4608,2))),Sheet1!$E:$E,Sheet1!$F:$F)&amp;"所在の"&amp;$D4608,IF(OR($B4608=1,$B4608=2),$D4608&amp;$C4608,IF($B4608=3,$D4608&amp;"学校",IF($B4608=6,_xlfn.TEXTBEFORE($D4608,"高専")&amp;$C4608,IF($B4608=8,$C4608&amp;"（"&amp;$D4608&amp;"）",IF($B4608=9,$D4608,""))))))</f>
        <v>笠岡高等学校</v>
      </c>
    </row>
    <row r="4609" spans="1:8">
      <c r="A4609" s="4">
        <v>2</v>
      </c>
      <c r="B4609" s="7">
        <v>1</v>
      </c>
      <c r="C4609" s="7" t="str">
        <f t="shared" si="142"/>
        <v>高等学校</v>
      </c>
      <c r="D4609" s="7" t="s">
        <v>2696</v>
      </c>
      <c r="E4609" s="8" t="s">
        <v>2697</v>
      </c>
      <c r="F4609" s="4" t="str">
        <f>IFERROR(IF(VALUE(LEFT($E4609,5))&gt;50000,"",_xlfn.XLOOKUP(IF(VALUE(LEFT($E4609,2))&gt;9,VALUE(LEFT($E4609,2)),"0"&amp;VALUE(LEFT($E4609,2))),Sheet1!$E:$E,Sheet1!$F:$F)),"")</f>
        <v>岡山県</v>
      </c>
      <c r="G4609" s="4" t="str">
        <f t="shared" si="143"/>
        <v>公立</v>
      </c>
      <c r="H4609" s="7" t="str">
        <f>IF($D4609="上記以外の高等学校等",_xlfn.XLOOKUP(IF(VALUE(LEFT($E4609,2))&gt;10,VALUE(LEFT($E4609,2)),"0"&amp;VALUE(LEFT($E4609,2))),Sheet1!$E:$E,Sheet1!$F:$F)&amp;"所在の"&amp;$D4609,IF(OR($B4609=1,$B4609=2),$D4609&amp;$C4609,IF($B4609=3,$D4609&amp;"学校",IF($B4609=6,_xlfn.TEXTBEFORE($D4609,"高専")&amp;$C4609,IF($B4609=8,$C4609&amp;"（"&amp;$D4609&amp;"）",IF($B4609=9,$D4609,""))))))</f>
        <v>笠岡工業高等学校</v>
      </c>
    </row>
    <row r="4610" spans="1:8">
      <c r="A4610" s="4">
        <v>2</v>
      </c>
      <c r="B4610" s="7">
        <v>1</v>
      </c>
      <c r="C4610" s="7" t="str">
        <f t="shared" si="142"/>
        <v>高等学校</v>
      </c>
      <c r="D4610" s="7" t="s">
        <v>2694</v>
      </c>
      <c r="E4610" s="8" t="s">
        <v>2695</v>
      </c>
      <c r="F4610" s="4" t="str">
        <f>IFERROR(IF(VALUE(LEFT($E4610,5))&gt;50000,"",_xlfn.XLOOKUP(IF(VALUE(LEFT($E4610,2))&gt;9,VALUE(LEFT($E4610,2)),"0"&amp;VALUE(LEFT($E4610,2))),Sheet1!$E:$E,Sheet1!$F:$F)),"")</f>
        <v>岡山県</v>
      </c>
      <c r="G4610" s="4" t="str">
        <f t="shared" si="143"/>
        <v>公立</v>
      </c>
      <c r="H4610" s="7" t="str">
        <f>IF($D4610="上記以外の高等学校等",_xlfn.XLOOKUP(IF(VALUE(LEFT($E4610,2))&gt;10,VALUE(LEFT($E4610,2)),"0"&amp;VALUE(LEFT($E4610,2))),Sheet1!$E:$E,Sheet1!$F:$F)&amp;"所在の"&amp;$D4610,IF(OR($B4610=1,$B4610=2),$D4610&amp;$C4610,IF($B4610=3,$D4610&amp;"学校",IF($B4610=6,_xlfn.TEXTBEFORE($D4610,"高専")&amp;$C4610,IF($B4610=8,$C4610&amp;"（"&amp;$D4610&amp;"）",IF($B4610=9,$D4610,""))))))</f>
        <v>笠岡商業高等学校</v>
      </c>
    </row>
    <row r="4611" spans="1:8">
      <c r="A4611" s="4">
        <v>2</v>
      </c>
      <c r="B4611" s="7">
        <v>1</v>
      </c>
      <c r="C4611" s="7" t="str">
        <f t="shared" ref="C4611:C4674" si="144">IF($B4611=1,"高等学校",IF($B4611=2,"中等教育学校",IF($B4611=3,"特別支援学校",IF($B4611=6,"高等専門学校",IF($B4611=8,"高等学校卒業程度認定試験等","")))))</f>
        <v>高等学校</v>
      </c>
      <c r="D4611" s="7" t="s">
        <v>2692</v>
      </c>
      <c r="E4611" s="8" t="s">
        <v>2693</v>
      </c>
      <c r="F4611" s="4" t="str">
        <f>IFERROR(IF(VALUE(LEFT($E4611,5))&gt;50000,"",_xlfn.XLOOKUP(IF(VALUE(LEFT($E4611,2))&gt;9,VALUE(LEFT($E4611,2)),"0"&amp;VALUE(LEFT($E4611,2))),Sheet1!$E:$E,Sheet1!$F:$F)),"")</f>
        <v>岡山県</v>
      </c>
      <c r="G4611" s="4" t="str">
        <f t="shared" ref="G4611:G4674" si="145">IF($A4611=1,"国立",IF($A4611=7,"私立",IF($A4611&lt;7,"公立","")))</f>
        <v>公立</v>
      </c>
      <c r="H4611" s="7" t="str">
        <f>IF($D4611="上記以外の高等学校等",_xlfn.XLOOKUP(IF(VALUE(LEFT($E4611,2))&gt;10,VALUE(LEFT($E4611,2)),"0"&amp;VALUE(LEFT($E4611,2))),Sheet1!$E:$E,Sheet1!$F:$F)&amp;"所在の"&amp;$D4611,IF(OR($B4611=1,$B4611=2),$D4611&amp;$C4611,IF($B4611=3,$D4611&amp;"学校",IF($B4611=6,_xlfn.TEXTBEFORE($D4611,"高専")&amp;$C4611,IF($B4611=8,$C4611&amp;"（"&amp;$D4611&amp;"）",IF($B4611=9,$D4611,""))))))</f>
        <v>西大寺高等学校</v>
      </c>
    </row>
    <row r="4612" spans="1:8">
      <c r="A4612" s="4">
        <v>2</v>
      </c>
      <c r="B4612" s="7">
        <v>1</v>
      </c>
      <c r="C4612" s="7" t="str">
        <f t="shared" si="144"/>
        <v>高等学校</v>
      </c>
      <c r="D4612" s="7" t="s">
        <v>2690</v>
      </c>
      <c r="E4612" s="8" t="s">
        <v>2691</v>
      </c>
      <c r="F4612" s="4" t="str">
        <f>IFERROR(IF(VALUE(LEFT($E4612,5))&gt;50000,"",_xlfn.XLOOKUP(IF(VALUE(LEFT($E4612,2))&gt;9,VALUE(LEFT($E4612,2)),"0"&amp;VALUE(LEFT($E4612,2))),Sheet1!$E:$E,Sheet1!$F:$F)),"")</f>
        <v>岡山県</v>
      </c>
      <c r="G4612" s="4" t="str">
        <f t="shared" si="145"/>
        <v>公立</v>
      </c>
      <c r="H4612" s="7" t="str">
        <f>IF($D4612="上記以外の高等学校等",_xlfn.XLOOKUP(IF(VALUE(LEFT($E4612,2))&gt;10,VALUE(LEFT($E4612,2)),"0"&amp;VALUE(LEFT($E4612,2))),Sheet1!$E:$E,Sheet1!$F:$F)&amp;"所在の"&amp;$D4612,IF(OR($B4612=1,$B4612=2),$D4612&amp;$C4612,IF($B4612=3,$D4612&amp;"学校",IF($B4612=6,_xlfn.TEXTBEFORE($D4612,"高専")&amp;$C4612,IF($B4612=8,$C4612&amp;"（"&amp;$D4612&amp;"）",IF($B4612=9,$D4612,""))))))</f>
        <v>井原高等学校</v>
      </c>
    </row>
    <row r="4613" spans="1:8">
      <c r="A4613" s="4">
        <v>2</v>
      </c>
      <c r="B4613" s="7">
        <v>1</v>
      </c>
      <c r="C4613" s="7" t="str">
        <f t="shared" si="144"/>
        <v>高等学校</v>
      </c>
      <c r="D4613" s="7" t="s">
        <v>2688</v>
      </c>
      <c r="E4613" s="8" t="s">
        <v>2689</v>
      </c>
      <c r="F4613" s="4" t="str">
        <f>IFERROR(IF(VALUE(LEFT($E4613,5))&gt;50000,"",_xlfn.XLOOKUP(IF(VALUE(LEFT($E4613,2))&gt;9,VALUE(LEFT($E4613,2)),"0"&amp;VALUE(LEFT($E4613,2))),Sheet1!$E:$E,Sheet1!$F:$F)),"")</f>
        <v>岡山県</v>
      </c>
      <c r="G4613" s="4" t="str">
        <f t="shared" si="145"/>
        <v>公立</v>
      </c>
      <c r="H4613" s="7" t="str">
        <f>IF($D4613="上記以外の高等学校等",_xlfn.XLOOKUP(IF(VALUE(LEFT($E4613,2))&gt;10,VALUE(LEFT($E4613,2)),"0"&amp;VALUE(LEFT($E4613,2))),Sheet1!$E:$E,Sheet1!$F:$F)&amp;"所在の"&amp;$D4613,IF(OR($B4613=1,$B4613=2),$D4613&amp;$C4613,IF($B4613=3,$D4613&amp;"学校",IF($B4613=6,_xlfn.TEXTBEFORE($D4613,"高専")&amp;$C4613,IF($B4613=8,$C4613&amp;"（"&amp;$D4613&amp;"）",IF($B4613=9,$D4613,""))))))</f>
        <v>総社高等学校</v>
      </c>
    </row>
    <row r="4614" spans="1:8">
      <c r="A4614" s="4">
        <v>2</v>
      </c>
      <c r="B4614" s="7">
        <v>1</v>
      </c>
      <c r="C4614" s="7" t="str">
        <f t="shared" si="144"/>
        <v>高等学校</v>
      </c>
      <c r="D4614" s="7" t="s">
        <v>2686</v>
      </c>
      <c r="E4614" s="8" t="s">
        <v>2687</v>
      </c>
      <c r="F4614" s="4" t="str">
        <f>IFERROR(IF(VALUE(LEFT($E4614,5))&gt;50000,"",_xlfn.XLOOKUP(IF(VALUE(LEFT($E4614,2))&gt;9,VALUE(LEFT($E4614,2)),"0"&amp;VALUE(LEFT($E4614,2))),Sheet1!$E:$E,Sheet1!$F:$F)),"")</f>
        <v>岡山県</v>
      </c>
      <c r="G4614" s="4" t="str">
        <f t="shared" si="145"/>
        <v>公立</v>
      </c>
      <c r="H4614" s="7" t="str">
        <f>IF($D4614="上記以外の高等学校等",_xlfn.XLOOKUP(IF(VALUE(LEFT($E4614,2))&gt;10,VALUE(LEFT($E4614,2)),"0"&amp;VALUE(LEFT($E4614,2))),Sheet1!$E:$E,Sheet1!$F:$F)&amp;"所在の"&amp;$D4614,IF(OR($B4614=1,$B4614=2),$D4614&amp;$C4614,IF($B4614=3,$D4614&amp;"学校",IF($B4614=6,_xlfn.TEXTBEFORE($D4614,"高専")&amp;$C4614,IF($B4614=8,$C4614&amp;"（"&amp;$D4614&amp;"）",IF($B4614=9,$D4614,""))))))</f>
        <v>高梁高等学校</v>
      </c>
    </row>
    <row r="4615" spans="1:8">
      <c r="A4615" s="4">
        <v>2</v>
      </c>
      <c r="B4615" s="7">
        <v>1</v>
      </c>
      <c r="C4615" s="7" t="str">
        <f t="shared" si="144"/>
        <v>高等学校</v>
      </c>
      <c r="D4615" s="7" t="s">
        <v>2684</v>
      </c>
      <c r="E4615" s="8" t="s">
        <v>2685</v>
      </c>
      <c r="F4615" s="4" t="str">
        <f>IFERROR(IF(VALUE(LEFT($E4615,5))&gt;50000,"",_xlfn.XLOOKUP(IF(VALUE(LEFT($E4615,2))&gt;9,VALUE(LEFT($E4615,2)),"0"&amp;VALUE(LEFT($E4615,2))),Sheet1!$E:$E,Sheet1!$F:$F)),"")</f>
        <v>岡山県</v>
      </c>
      <c r="G4615" s="4" t="str">
        <f t="shared" si="145"/>
        <v>公立</v>
      </c>
      <c r="H4615" s="7" t="str">
        <f>IF($D4615="上記以外の高等学校等",_xlfn.XLOOKUP(IF(VALUE(LEFT($E4615,2))&gt;10,VALUE(LEFT($E4615,2)),"0"&amp;VALUE(LEFT($E4615,2))),Sheet1!$E:$E,Sheet1!$F:$F)&amp;"所在の"&amp;$D4615,IF(OR($B4615=1,$B4615=2),$D4615&amp;$C4615,IF($B4615=3,$D4615&amp;"学校",IF($B4615=6,_xlfn.TEXTBEFORE($D4615,"高専")&amp;$C4615,IF($B4615=8,$C4615&amp;"（"&amp;$D4615&amp;"）",IF($B4615=9,$D4615,""))))))</f>
        <v>新見高等学校</v>
      </c>
    </row>
    <row r="4616" spans="1:8">
      <c r="A4616" s="4">
        <v>2</v>
      </c>
      <c r="B4616" s="7">
        <v>1</v>
      </c>
      <c r="C4616" s="7" t="str">
        <f t="shared" si="144"/>
        <v>高等学校</v>
      </c>
      <c r="D4616" s="7" t="s">
        <v>2682</v>
      </c>
      <c r="E4616" s="8" t="s">
        <v>2683</v>
      </c>
      <c r="F4616" s="4" t="str">
        <f>IFERROR(IF(VALUE(LEFT($E4616,5))&gt;50000,"",_xlfn.XLOOKUP(IF(VALUE(LEFT($E4616,2))&gt;9,VALUE(LEFT($E4616,2)),"0"&amp;VALUE(LEFT($E4616,2))),Sheet1!$E:$E,Sheet1!$F:$F)),"")</f>
        <v>岡山県</v>
      </c>
      <c r="G4616" s="4" t="str">
        <f t="shared" si="145"/>
        <v>公立</v>
      </c>
      <c r="H4616" s="7" t="str">
        <f>IF($D4616="上記以外の高等学校等",_xlfn.XLOOKUP(IF(VALUE(LEFT($E4616,2))&gt;10,VALUE(LEFT($E4616,2)),"0"&amp;VALUE(LEFT($E4616,2))),Sheet1!$E:$E,Sheet1!$F:$F)&amp;"所在の"&amp;$D4616,IF(OR($B4616=1,$B4616=2),$D4616&amp;$C4616,IF($B4616=3,$D4616&amp;"学校",IF($B4616=6,_xlfn.TEXTBEFORE($D4616,"高専")&amp;$C4616,IF($B4616=8,$C4616&amp;"（"&amp;$D4616&amp;"）",IF($B4616=9,$D4616,""))))))</f>
        <v>瀬戸高等学校</v>
      </c>
    </row>
    <row r="4617" spans="1:8">
      <c r="A4617" s="4">
        <v>2</v>
      </c>
      <c r="B4617" s="7">
        <v>1</v>
      </c>
      <c r="C4617" s="7" t="str">
        <f t="shared" si="144"/>
        <v>高等学校</v>
      </c>
      <c r="D4617" s="7" t="s">
        <v>2680</v>
      </c>
      <c r="E4617" s="8" t="s">
        <v>2681</v>
      </c>
      <c r="F4617" s="4" t="str">
        <f>IFERROR(IF(VALUE(LEFT($E4617,5))&gt;50000,"",_xlfn.XLOOKUP(IF(VALUE(LEFT($E4617,2))&gt;9,VALUE(LEFT($E4617,2)),"0"&amp;VALUE(LEFT($E4617,2))),Sheet1!$E:$E,Sheet1!$F:$F)),"")</f>
        <v>岡山県</v>
      </c>
      <c r="G4617" s="4" t="str">
        <f t="shared" si="145"/>
        <v>公立</v>
      </c>
      <c r="H4617" s="7" t="str">
        <f>IF($D4617="上記以外の高等学校等",_xlfn.XLOOKUP(IF(VALUE(LEFT($E4617,2))&gt;10,VALUE(LEFT($E4617,2)),"0"&amp;VALUE(LEFT($E4617,2))),Sheet1!$E:$E,Sheet1!$F:$F)&amp;"所在の"&amp;$D4617,IF(OR($B4617=1,$B4617=2),$D4617&amp;$C4617,IF($B4617=3,$D4617&amp;"学校",IF($B4617=6,_xlfn.TEXTBEFORE($D4617,"高専")&amp;$C4617,IF($B4617=8,$C4617&amp;"（"&amp;$D4617&amp;"）",IF($B4617=9,$D4617,""))))))</f>
        <v>瀬戸南高等学校</v>
      </c>
    </row>
    <row r="4618" spans="1:8">
      <c r="A4618" s="4">
        <v>2</v>
      </c>
      <c r="B4618" s="7">
        <v>1</v>
      </c>
      <c r="C4618" s="7" t="str">
        <f t="shared" si="144"/>
        <v>高等学校</v>
      </c>
      <c r="D4618" s="7" t="s">
        <v>2678</v>
      </c>
      <c r="E4618" s="8" t="s">
        <v>2679</v>
      </c>
      <c r="F4618" s="4" t="str">
        <f>IFERROR(IF(VALUE(LEFT($E4618,5))&gt;50000,"",_xlfn.XLOOKUP(IF(VALUE(LEFT($E4618,2))&gt;9,VALUE(LEFT($E4618,2)),"0"&amp;VALUE(LEFT($E4618,2))),Sheet1!$E:$E,Sheet1!$F:$F)),"")</f>
        <v>岡山県</v>
      </c>
      <c r="G4618" s="4" t="str">
        <f t="shared" si="145"/>
        <v>公立</v>
      </c>
      <c r="H4618" s="7" t="str">
        <f>IF($D4618="上記以外の高等学校等",_xlfn.XLOOKUP(IF(VALUE(LEFT($E4618,2))&gt;10,VALUE(LEFT($E4618,2)),"0"&amp;VALUE(LEFT($E4618,2))),Sheet1!$E:$E,Sheet1!$F:$F)&amp;"所在の"&amp;$D4618,IF(OR($B4618=1,$B4618=2),$D4618&amp;$C4618,IF($B4618=3,$D4618&amp;"学校",IF($B4618=6,_xlfn.TEXTBEFORE($D4618,"高専")&amp;$C4618,IF($B4618=8,$C4618&amp;"（"&amp;$D4618&amp;"）",IF($B4618=9,$D4618,""))))))</f>
        <v>和気閑谷高等学校</v>
      </c>
    </row>
    <row r="4619" spans="1:8">
      <c r="A4619" s="4">
        <v>2</v>
      </c>
      <c r="B4619" s="7">
        <v>1</v>
      </c>
      <c r="C4619" s="7" t="str">
        <f t="shared" si="144"/>
        <v>高等学校</v>
      </c>
      <c r="D4619" s="7" t="s">
        <v>2676</v>
      </c>
      <c r="E4619" s="8" t="s">
        <v>2677</v>
      </c>
      <c r="F4619" s="4" t="str">
        <f>IFERROR(IF(VALUE(LEFT($E4619,5))&gt;50000,"",_xlfn.XLOOKUP(IF(VALUE(LEFT($E4619,2))&gt;9,VALUE(LEFT($E4619,2)),"0"&amp;VALUE(LEFT($E4619,2))),Sheet1!$E:$E,Sheet1!$F:$F)),"")</f>
        <v>岡山県</v>
      </c>
      <c r="G4619" s="4" t="str">
        <f t="shared" si="145"/>
        <v>公立</v>
      </c>
      <c r="H4619" s="7" t="str">
        <f>IF($D4619="上記以外の高等学校等",_xlfn.XLOOKUP(IF(VALUE(LEFT($E4619,2))&gt;10,VALUE(LEFT($E4619,2)),"0"&amp;VALUE(LEFT($E4619,2))),Sheet1!$E:$E,Sheet1!$F:$F)&amp;"所在の"&amp;$D4619,IF(OR($B4619=1,$B4619=2),$D4619&amp;$C4619,IF($B4619=3,$D4619&amp;"学校",IF($B4619=6,_xlfn.TEXTBEFORE($D4619,"高専")&amp;$C4619,IF($B4619=8,$C4619&amp;"（"&amp;$D4619&amp;"）",IF($B4619=9,$D4619,""))))))</f>
        <v>邑久高等学校</v>
      </c>
    </row>
    <row r="4620" spans="1:8">
      <c r="A4620" s="4">
        <v>2</v>
      </c>
      <c r="B4620" s="7">
        <v>1</v>
      </c>
      <c r="C4620" s="7" t="str">
        <f t="shared" si="144"/>
        <v>高等学校</v>
      </c>
      <c r="D4620" s="7" t="s">
        <v>2674</v>
      </c>
      <c r="E4620" s="8" t="s">
        <v>2675</v>
      </c>
      <c r="F4620" s="4" t="str">
        <f>IFERROR(IF(VALUE(LEFT($E4620,5))&gt;50000,"",_xlfn.XLOOKUP(IF(VALUE(LEFT($E4620,2))&gt;9,VALUE(LEFT($E4620,2)),"0"&amp;VALUE(LEFT($E4620,2))),Sheet1!$E:$E,Sheet1!$F:$F)),"")</f>
        <v>岡山県</v>
      </c>
      <c r="G4620" s="4" t="str">
        <f t="shared" si="145"/>
        <v>公立</v>
      </c>
      <c r="H4620" s="7" t="str">
        <f>IF($D4620="上記以外の高等学校等",_xlfn.XLOOKUP(IF(VALUE(LEFT($E4620,2))&gt;10,VALUE(LEFT($E4620,2)),"0"&amp;VALUE(LEFT($E4620,2))),Sheet1!$E:$E,Sheet1!$F:$F)&amp;"所在の"&amp;$D4620,IF(OR($B4620=1,$B4620=2),$D4620&amp;$C4620,IF($B4620=3,$D4620&amp;"学校",IF($B4620=6,_xlfn.TEXTBEFORE($D4620,"高専")&amp;$C4620,IF($B4620=8,$C4620&amp;"（"&amp;$D4620&amp;"）",IF($B4620=9,$D4620,""))))))</f>
        <v>興陽高等学校</v>
      </c>
    </row>
    <row r="4621" spans="1:8">
      <c r="A4621" s="4">
        <v>2</v>
      </c>
      <c r="B4621" s="7">
        <v>1</v>
      </c>
      <c r="C4621" s="7" t="str">
        <f t="shared" si="144"/>
        <v>高等学校</v>
      </c>
      <c r="D4621" s="7" t="s">
        <v>2672</v>
      </c>
      <c r="E4621" s="8" t="s">
        <v>2673</v>
      </c>
      <c r="F4621" s="4" t="str">
        <f>IFERROR(IF(VALUE(LEFT($E4621,5))&gt;50000,"",_xlfn.XLOOKUP(IF(VALUE(LEFT($E4621,2))&gt;9,VALUE(LEFT($E4621,2)),"0"&amp;VALUE(LEFT($E4621,2))),Sheet1!$E:$E,Sheet1!$F:$F)),"")</f>
        <v>岡山県</v>
      </c>
      <c r="G4621" s="4" t="str">
        <f t="shared" si="145"/>
        <v>公立</v>
      </c>
      <c r="H4621" s="7" t="str">
        <f>IF($D4621="上記以外の高等学校等",_xlfn.XLOOKUP(IF(VALUE(LEFT($E4621,2))&gt;10,VALUE(LEFT($E4621,2)),"0"&amp;VALUE(LEFT($E4621,2))),Sheet1!$E:$E,Sheet1!$F:$F)&amp;"所在の"&amp;$D4621,IF(OR($B4621=1,$B4621=2),$D4621&amp;$C4621,IF($B4621=3,$D4621&amp;"学校",IF($B4621=6,_xlfn.TEXTBEFORE($D4621,"高専")&amp;$C4621,IF($B4621=8,$C4621&amp;"（"&amp;$D4621&amp;"）",IF($B4621=9,$D4621,""))))))</f>
        <v>鴨方高等学校</v>
      </c>
    </row>
    <row r="4622" spans="1:8">
      <c r="A4622" s="4">
        <v>2</v>
      </c>
      <c r="B4622" s="7">
        <v>1</v>
      </c>
      <c r="C4622" s="7" t="str">
        <f t="shared" si="144"/>
        <v>高等学校</v>
      </c>
      <c r="D4622" s="7" t="s">
        <v>2670</v>
      </c>
      <c r="E4622" s="8" t="s">
        <v>2671</v>
      </c>
      <c r="F4622" s="4" t="str">
        <f>IFERROR(IF(VALUE(LEFT($E4622,5))&gt;50000,"",_xlfn.XLOOKUP(IF(VALUE(LEFT($E4622,2))&gt;9,VALUE(LEFT($E4622,2)),"0"&amp;VALUE(LEFT($E4622,2))),Sheet1!$E:$E,Sheet1!$F:$F)),"")</f>
        <v>岡山県</v>
      </c>
      <c r="G4622" s="4" t="str">
        <f t="shared" si="145"/>
        <v>公立</v>
      </c>
      <c r="H4622" s="7" t="str">
        <f>IF($D4622="上記以外の高等学校等",_xlfn.XLOOKUP(IF(VALUE(LEFT($E4622,2))&gt;10,VALUE(LEFT($E4622,2)),"0"&amp;VALUE(LEFT($E4622,2))),Sheet1!$E:$E,Sheet1!$F:$F)&amp;"所在の"&amp;$D4622,IF(OR($B4622=1,$B4622=2),$D4622&amp;$C4622,IF($B4622=3,$D4622&amp;"学校",IF($B4622=6,_xlfn.TEXTBEFORE($D4622,"高専")&amp;$C4622,IF($B4622=8,$C4622&amp;"（"&amp;$D4622&amp;"）",IF($B4622=9,$D4622,""))))))</f>
        <v>矢掛高等学校</v>
      </c>
    </row>
    <row r="4623" spans="1:8">
      <c r="A4623" s="4">
        <v>2</v>
      </c>
      <c r="B4623" s="7">
        <v>1</v>
      </c>
      <c r="C4623" s="7" t="str">
        <f t="shared" si="144"/>
        <v>高等学校</v>
      </c>
      <c r="D4623" s="7" t="s">
        <v>2668</v>
      </c>
      <c r="E4623" s="8" t="s">
        <v>2669</v>
      </c>
      <c r="F4623" s="4" t="str">
        <f>IFERROR(IF(VALUE(LEFT($E4623,5))&gt;50000,"",_xlfn.XLOOKUP(IF(VALUE(LEFT($E4623,2))&gt;9,VALUE(LEFT($E4623,2)),"0"&amp;VALUE(LEFT($E4623,2))),Sheet1!$E:$E,Sheet1!$F:$F)),"")</f>
        <v>岡山県</v>
      </c>
      <c r="G4623" s="4" t="str">
        <f t="shared" si="145"/>
        <v>公立</v>
      </c>
      <c r="H4623" s="7" t="str">
        <f>IF($D4623="上記以外の高等学校等",_xlfn.XLOOKUP(IF(VALUE(LEFT($E4623,2))&gt;10,VALUE(LEFT($E4623,2)),"0"&amp;VALUE(LEFT($E4623,2))),Sheet1!$E:$E,Sheet1!$F:$F)&amp;"所在の"&amp;$D4623,IF(OR($B4623=1,$B4623=2),$D4623&amp;$C4623,IF($B4623=3,$D4623&amp;"学校",IF($B4623=6,_xlfn.TEXTBEFORE($D4623,"高専")&amp;$C4623,IF($B4623=8,$C4623&amp;"（"&amp;$D4623&amp;"）",IF($B4623=9,$D4623,""))))))</f>
        <v>高松農業高等学校</v>
      </c>
    </row>
    <row r="4624" spans="1:8">
      <c r="A4624" s="4">
        <v>2</v>
      </c>
      <c r="B4624" s="7">
        <v>1</v>
      </c>
      <c r="C4624" s="7" t="str">
        <f t="shared" si="144"/>
        <v>高等学校</v>
      </c>
      <c r="D4624" s="7" t="s">
        <v>2666</v>
      </c>
      <c r="E4624" s="8" t="s">
        <v>2667</v>
      </c>
      <c r="F4624" s="4" t="str">
        <f>IFERROR(IF(VALUE(LEFT($E4624,5))&gt;50000,"",_xlfn.XLOOKUP(IF(VALUE(LEFT($E4624,2))&gt;9,VALUE(LEFT($E4624,2)),"0"&amp;VALUE(LEFT($E4624,2))),Sheet1!$E:$E,Sheet1!$F:$F)),"")</f>
        <v>岡山県</v>
      </c>
      <c r="G4624" s="4" t="str">
        <f t="shared" si="145"/>
        <v>公立</v>
      </c>
      <c r="H4624" s="7" t="str">
        <f>IF($D4624="上記以外の高等学校等",_xlfn.XLOOKUP(IF(VALUE(LEFT($E4624,2))&gt;10,VALUE(LEFT($E4624,2)),"0"&amp;VALUE(LEFT($E4624,2))),Sheet1!$E:$E,Sheet1!$F:$F)&amp;"所在の"&amp;$D4624,IF(OR($B4624=1,$B4624=2),$D4624&amp;$C4624,IF($B4624=3,$D4624&amp;"学校",IF($B4624=6,_xlfn.TEXTBEFORE($D4624,"高専")&amp;$C4624,IF($B4624=8,$C4624&amp;"（"&amp;$D4624&amp;"）",IF($B4624=9,$D4624,""))))))</f>
        <v>勝山高等学校</v>
      </c>
    </row>
    <row r="4625" spans="1:8">
      <c r="A4625" s="4">
        <v>2</v>
      </c>
      <c r="B4625" s="7">
        <v>1</v>
      </c>
      <c r="C4625" s="7" t="str">
        <f t="shared" si="144"/>
        <v>高等学校</v>
      </c>
      <c r="D4625" s="7" t="s">
        <v>2664</v>
      </c>
      <c r="E4625" s="8" t="s">
        <v>2665</v>
      </c>
      <c r="F4625" s="4" t="str">
        <f>IFERROR(IF(VALUE(LEFT($E4625,5))&gt;50000,"",_xlfn.XLOOKUP(IF(VALUE(LEFT($E4625,2))&gt;9,VALUE(LEFT($E4625,2)),"0"&amp;VALUE(LEFT($E4625,2))),Sheet1!$E:$E,Sheet1!$F:$F)),"")</f>
        <v>岡山県</v>
      </c>
      <c r="G4625" s="4" t="str">
        <f t="shared" si="145"/>
        <v>公立</v>
      </c>
      <c r="H4625" s="7" t="str">
        <f>IF($D4625="上記以外の高等学校等",_xlfn.XLOOKUP(IF(VALUE(LEFT($E4625,2))&gt;10,VALUE(LEFT($E4625,2)),"0"&amp;VALUE(LEFT($E4625,2))),Sheet1!$E:$E,Sheet1!$F:$F)&amp;"所在の"&amp;$D4625,IF(OR($B4625=1,$B4625=2),$D4625&amp;$C4625,IF($B4625=3,$D4625&amp;"学校",IF($B4625=6,_xlfn.TEXTBEFORE($D4625,"高専")&amp;$C4625,IF($B4625=8,$C4625&amp;"（"&amp;$D4625&amp;"）",IF($B4625=9,$D4625,""))))))</f>
        <v>勝間田高等学校</v>
      </c>
    </row>
    <row r="4626" spans="1:8">
      <c r="A4626" s="4">
        <v>2</v>
      </c>
      <c r="B4626" s="7">
        <v>1</v>
      </c>
      <c r="C4626" s="7" t="str">
        <f t="shared" si="144"/>
        <v>高等学校</v>
      </c>
      <c r="D4626" s="7" t="s">
        <v>2662</v>
      </c>
      <c r="E4626" s="8" t="s">
        <v>2663</v>
      </c>
      <c r="F4626" s="4" t="str">
        <f>IFERROR(IF(VALUE(LEFT($E4626,5))&gt;50000,"",_xlfn.XLOOKUP(IF(VALUE(LEFT($E4626,2))&gt;9,VALUE(LEFT($E4626,2)),"0"&amp;VALUE(LEFT($E4626,2))),Sheet1!$E:$E,Sheet1!$F:$F)),"")</f>
        <v>岡山県</v>
      </c>
      <c r="G4626" s="4" t="str">
        <f t="shared" si="145"/>
        <v>公立</v>
      </c>
      <c r="H4626" s="7" t="str">
        <f>IF($D4626="上記以外の高等学校等",_xlfn.XLOOKUP(IF(VALUE(LEFT($E4626,2))&gt;10,VALUE(LEFT($E4626,2)),"0"&amp;VALUE(LEFT($E4626,2))),Sheet1!$E:$E,Sheet1!$F:$F)&amp;"所在の"&amp;$D4626,IF(OR($B4626=1,$B4626=2),$D4626&amp;$C4626,IF($B4626=3,$D4626&amp;"学校",IF($B4626=6,_xlfn.TEXTBEFORE($D4626,"高専")&amp;$C4626,IF($B4626=8,$C4626&amp;"（"&amp;$D4626&amp;"）",IF($B4626=9,$D4626,""))))))</f>
        <v>林野高等学校</v>
      </c>
    </row>
    <row r="4627" spans="1:8">
      <c r="A4627" s="4">
        <v>3</v>
      </c>
      <c r="B4627" s="7">
        <v>1</v>
      </c>
      <c r="C4627" s="7" t="str">
        <f t="shared" si="144"/>
        <v>高等学校</v>
      </c>
      <c r="D4627" s="7" t="s">
        <v>2660</v>
      </c>
      <c r="E4627" s="8" t="s">
        <v>2661</v>
      </c>
      <c r="F4627" s="4" t="str">
        <f>IFERROR(IF(VALUE(LEFT($E4627,5))&gt;50000,"",_xlfn.XLOOKUP(IF(VALUE(LEFT($E4627,2))&gt;9,VALUE(LEFT($E4627,2)),"0"&amp;VALUE(LEFT($E4627,2))),Sheet1!$E:$E,Sheet1!$F:$F)),"")</f>
        <v>岡山県</v>
      </c>
      <c r="G4627" s="4" t="str">
        <f t="shared" si="145"/>
        <v>公立</v>
      </c>
      <c r="H4627" s="7" t="str">
        <f>IF($D4627="上記以外の高等学校等",_xlfn.XLOOKUP(IF(VALUE(LEFT($E4627,2))&gt;10,VALUE(LEFT($E4627,2)),"0"&amp;VALUE(LEFT($E4627,2))),Sheet1!$E:$E,Sheet1!$F:$F)&amp;"所在の"&amp;$D4627,IF(OR($B4627=1,$B4627=2),$D4627&amp;$C4627,IF($B4627=3,$D4627&amp;"学校",IF($B4627=6,_xlfn.TEXTBEFORE($D4627,"高専")&amp;$C4627,IF($B4627=8,$C4627&amp;"（"&amp;$D4627&amp;"）",IF($B4627=9,$D4627,""))))))</f>
        <v>宇治高等学校</v>
      </c>
    </row>
    <row r="4628" spans="1:8">
      <c r="A4628" s="4">
        <v>3</v>
      </c>
      <c r="B4628" s="7">
        <v>1</v>
      </c>
      <c r="C4628" s="7" t="str">
        <f t="shared" si="144"/>
        <v>高等学校</v>
      </c>
      <c r="D4628" s="7" t="s">
        <v>2658</v>
      </c>
      <c r="E4628" s="8" t="s">
        <v>2659</v>
      </c>
      <c r="F4628" s="4" t="str">
        <f>IFERROR(IF(VALUE(LEFT($E4628,5))&gt;50000,"",_xlfn.XLOOKUP(IF(VALUE(LEFT($E4628,2))&gt;9,VALUE(LEFT($E4628,2)),"0"&amp;VALUE(LEFT($E4628,2))),Sheet1!$E:$E,Sheet1!$F:$F)),"")</f>
        <v>岡山県</v>
      </c>
      <c r="G4628" s="4" t="str">
        <f t="shared" si="145"/>
        <v>公立</v>
      </c>
      <c r="H4628" s="7" t="str">
        <f>IF($D4628="上記以外の高等学校等",_xlfn.XLOOKUP(IF(VALUE(LEFT($E4628,2))&gt;10,VALUE(LEFT($E4628,2)),"0"&amp;VALUE(LEFT($E4628,2))),Sheet1!$E:$E,Sheet1!$F:$F)&amp;"所在の"&amp;$D4628,IF(OR($B4628=1,$B4628=2),$D4628&amp;$C4628,IF($B4628=3,$D4628&amp;"学校",IF($B4628=6,_xlfn.TEXTBEFORE($D4628,"高専")&amp;$C4628,IF($B4628=8,$C4628&amp;"（"&amp;$D4628&amp;"）",IF($B4628=9,$D4628,""))))))</f>
        <v>倉敷市立工業高等学校</v>
      </c>
    </row>
    <row r="4629" spans="1:8">
      <c r="A4629" s="4">
        <v>3</v>
      </c>
      <c r="B4629" s="7">
        <v>1</v>
      </c>
      <c r="C4629" s="7" t="str">
        <f t="shared" si="144"/>
        <v>高等学校</v>
      </c>
      <c r="D4629" s="7" t="s">
        <v>2656</v>
      </c>
      <c r="E4629" s="8" t="s">
        <v>2657</v>
      </c>
      <c r="F4629" s="4" t="str">
        <f>IFERROR(IF(VALUE(LEFT($E4629,5))&gt;50000,"",_xlfn.XLOOKUP(IF(VALUE(LEFT($E4629,2))&gt;9,VALUE(LEFT($E4629,2)),"0"&amp;VALUE(LEFT($E4629,2))),Sheet1!$E:$E,Sheet1!$F:$F)),"")</f>
        <v>岡山県</v>
      </c>
      <c r="G4629" s="4" t="str">
        <f t="shared" si="145"/>
        <v>公立</v>
      </c>
      <c r="H4629" s="7" t="str">
        <f>IF($D4629="上記以外の高等学校等",_xlfn.XLOOKUP(IF(VALUE(LEFT($E4629,2))&gt;10,VALUE(LEFT($E4629,2)),"0"&amp;VALUE(LEFT($E4629,2))),Sheet1!$E:$E,Sheet1!$F:$F)&amp;"所在の"&amp;$D4629,IF(OR($B4629=1,$B4629=2),$D4629&amp;$C4629,IF($B4629=3,$D4629&amp;"学校",IF($B4629=6,_xlfn.TEXTBEFORE($D4629,"高専")&amp;$C4629,IF($B4629=8,$C4629&amp;"（"&amp;$D4629&amp;"）",IF($B4629=9,$D4629,""))))))</f>
        <v>井原市立高等学校</v>
      </c>
    </row>
    <row r="4630" spans="1:8">
      <c r="A4630" s="4">
        <v>3</v>
      </c>
      <c r="B4630" s="7">
        <v>1</v>
      </c>
      <c r="C4630" s="7" t="str">
        <f t="shared" si="144"/>
        <v>高等学校</v>
      </c>
      <c r="D4630" s="7" t="s">
        <v>2654</v>
      </c>
      <c r="E4630" s="8" t="s">
        <v>2655</v>
      </c>
      <c r="F4630" s="4" t="str">
        <f>IFERROR(IF(VALUE(LEFT($E4630,5))&gt;50000,"",_xlfn.XLOOKUP(IF(VALUE(LEFT($E4630,2))&gt;9,VALUE(LEFT($E4630,2)),"0"&amp;VALUE(LEFT($E4630,2))),Sheet1!$E:$E,Sheet1!$F:$F)),"")</f>
        <v>岡山県</v>
      </c>
      <c r="G4630" s="4" t="str">
        <f t="shared" si="145"/>
        <v>公立</v>
      </c>
      <c r="H4630" s="7" t="str">
        <f>IF($D4630="上記以外の高等学校等",_xlfn.XLOOKUP(IF(VALUE(LEFT($E4630,2))&gt;10,VALUE(LEFT($E4630,2)),"0"&amp;VALUE(LEFT($E4630,2))),Sheet1!$E:$E,Sheet1!$F:$F)&amp;"所在の"&amp;$D4630,IF(OR($B4630=1,$B4630=2),$D4630&amp;$C4630,IF($B4630=3,$D4630&amp;"学校",IF($B4630=6,_xlfn.TEXTBEFORE($D4630,"高専")&amp;$C4630,IF($B4630=8,$C4630&amp;"（"&amp;$D4630&amp;"）",IF($B4630=9,$D4630,""))))))</f>
        <v>松山高等学校</v>
      </c>
    </row>
    <row r="4631" spans="1:8">
      <c r="A4631" s="4">
        <v>3</v>
      </c>
      <c r="B4631" s="7">
        <v>1</v>
      </c>
      <c r="C4631" s="7" t="str">
        <f t="shared" si="144"/>
        <v>高等学校</v>
      </c>
      <c r="D4631" s="7" t="s">
        <v>2652</v>
      </c>
      <c r="E4631" s="8" t="s">
        <v>2653</v>
      </c>
      <c r="F4631" s="4" t="str">
        <f>IFERROR(IF(VALUE(LEFT($E4631,5))&gt;50000,"",_xlfn.XLOOKUP(IF(VALUE(LEFT($E4631,2))&gt;9,VALUE(LEFT($E4631,2)),"0"&amp;VALUE(LEFT($E4631,2))),Sheet1!$E:$E,Sheet1!$F:$F)),"")</f>
        <v>岡山県</v>
      </c>
      <c r="G4631" s="4" t="str">
        <f t="shared" si="145"/>
        <v>公立</v>
      </c>
      <c r="H4631" s="7" t="str">
        <f>IF($D4631="上記以外の高等学校等",_xlfn.XLOOKUP(IF(VALUE(LEFT($E4631,2))&gt;10,VALUE(LEFT($E4631,2)),"0"&amp;VALUE(LEFT($E4631,2))),Sheet1!$E:$E,Sheet1!$F:$F)&amp;"所在の"&amp;$D4631,IF(OR($B4631=1,$B4631=2),$D4631&amp;$C4631,IF($B4631=3,$D4631&amp;"学校",IF($B4631=6,_xlfn.TEXTBEFORE($D4631,"高専")&amp;$C4631,IF($B4631=8,$C4631&amp;"（"&amp;$D4631&amp;"）",IF($B4631=9,$D4631,""))))))</f>
        <v>片上高等学校</v>
      </c>
    </row>
    <row r="4632" spans="1:8">
      <c r="A4632" s="4">
        <v>3</v>
      </c>
      <c r="B4632" s="7">
        <v>1</v>
      </c>
      <c r="C4632" s="7" t="str">
        <f t="shared" si="144"/>
        <v>高等学校</v>
      </c>
      <c r="D4632" s="7" t="s">
        <v>2650</v>
      </c>
      <c r="E4632" s="8" t="s">
        <v>2651</v>
      </c>
      <c r="F4632" s="4" t="str">
        <f>IFERROR(IF(VALUE(LEFT($E4632,5))&gt;50000,"",_xlfn.XLOOKUP(IF(VALUE(LEFT($E4632,2))&gt;9,VALUE(LEFT($E4632,2)),"0"&amp;VALUE(LEFT($E4632,2))),Sheet1!$E:$E,Sheet1!$F:$F)),"")</f>
        <v>岡山県</v>
      </c>
      <c r="G4632" s="4" t="str">
        <f t="shared" si="145"/>
        <v>公立</v>
      </c>
      <c r="H4632" s="7" t="str">
        <f>IF($D4632="上記以外の高等学校等",_xlfn.XLOOKUP(IF(VALUE(LEFT($E4632,2))&gt;10,VALUE(LEFT($E4632,2)),"0"&amp;VALUE(LEFT($E4632,2))),Sheet1!$E:$E,Sheet1!$F:$F)&amp;"所在の"&amp;$D4632,IF(OR($B4632=1,$B4632=2),$D4632&amp;$C4632,IF($B4632=3,$D4632&amp;"学校",IF($B4632=6,_xlfn.TEXTBEFORE($D4632,"高専")&amp;$C4632,IF($B4632=8,$C4632&amp;"（"&amp;$D4632&amp;"）",IF($B4632=9,$D4632,""))))))</f>
        <v>精思高等学校</v>
      </c>
    </row>
    <row r="4633" spans="1:8">
      <c r="A4633" s="4">
        <v>3</v>
      </c>
      <c r="B4633" s="7">
        <v>1</v>
      </c>
      <c r="C4633" s="7" t="str">
        <f t="shared" si="144"/>
        <v>高等学校</v>
      </c>
      <c r="D4633" s="7" t="s">
        <v>2648</v>
      </c>
      <c r="E4633" s="8" t="s">
        <v>2649</v>
      </c>
      <c r="F4633" s="4" t="str">
        <f>IFERROR(IF(VALUE(LEFT($E4633,5))&gt;50000,"",_xlfn.XLOOKUP(IF(VALUE(LEFT($E4633,2))&gt;9,VALUE(LEFT($E4633,2)),"0"&amp;VALUE(LEFT($E4633,2))),Sheet1!$E:$E,Sheet1!$F:$F)),"")</f>
        <v>岡山県</v>
      </c>
      <c r="G4633" s="4" t="str">
        <f t="shared" si="145"/>
        <v>公立</v>
      </c>
      <c r="H4633" s="7" t="str">
        <f>IF($D4633="上記以外の高等学校等",_xlfn.XLOOKUP(IF(VALUE(LEFT($E4633,2))&gt;10,VALUE(LEFT($E4633,2)),"0"&amp;VALUE(LEFT($E4633,2))),Sheet1!$E:$E,Sheet1!$F:$F)&amp;"所在の"&amp;$D4633,IF(OR($B4633=1,$B4633=2),$D4633&amp;$C4633,IF($B4633=3,$D4633&amp;"学校",IF($B4633=6,_xlfn.TEXTBEFORE($D4633,"高専")&amp;$C4633,IF($B4633=8,$C4633&amp;"（"&amp;$D4633&amp;"）",IF($B4633=9,$D4633,""))))))</f>
        <v>玉野商工高等学校</v>
      </c>
    </row>
    <row r="4634" spans="1:8">
      <c r="A4634" s="4">
        <v>3</v>
      </c>
      <c r="B4634" s="7">
        <v>1</v>
      </c>
      <c r="C4634" s="7" t="str">
        <f t="shared" si="144"/>
        <v>高等学校</v>
      </c>
      <c r="D4634" s="7" t="s">
        <v>2646</v>
      </c>
      <c r="E4634" s="8" t="s">
        <v>2647</v>
      </c>
      <c r="F4634" s="4" t="str">
        <f>IFERROR(IF(VALUE(LEFT($E4634,5))&gt;50000,"",_xlfn.XLOOKUP(IF(VALUE(LEFT($E4634,2))&gt;9,VALUE(LEFT($E4634,2)),"0"&amp;VALUE(LEFT($E4634,2))),Sheet1!$E:$E,Sheet1!$F:$F)),"")</f>
        <v>岡山県</v>
      </c>
      <c r="G4634" s="4" t="str">
        <f t="shared" si="145"/>
        <v>公立</v>
      </c>
      <c r="H4634" s="7" t="str">
        <f>IF($D4634="上記以外の高等学校等",_xlfn.XLOOKUP(IF(VALUE(LEFT($E4634,2))&gt;10,VALUE(LEFT($E4634,2)),"0"&amp;VALUE(LEFT($E4634,2))),Sheet1!$E:$E,Sheet1!$F:$F)&amp;"所在の"&amp;$D4634,IF(OR($B4634=1,$B4634=2),$D4634&amp;$C4634,IF($B4634=3,$D4634&amp;"学校",IF($B4634=6,_xlfn.TEXTBEFORE($D4634,"高専")&amp;$C4634,IF($B4634=8,$C4634&amp;"（"&amp;$D4634&amp;"）",IF($B4634=9,$D4634,""))))))</f>
        <v>玉野備南高等学校</v>
      </c>
    </row>
    <row r="4635" spans="1:8">
      <c r="A4635" s="4">
        <v>3</v>
      </c>
      <c r="B4635" s="7">
        <v>1</v>
      </c>
      <c r="C4635" s="7" t="str">
        <f t="shared" si="144"/>
        <v>高等学校</v>
      </c>
      <c r="D4635" s="7" t="s">
        <v>2644</v>
      </c>
      <c r="E4635" s="8" t="s">
        <v>2645</v>
      </c>
      <c r="F4635" s="4" t="str">
        <f>IFERROR(IF(VALUE(LEFT($E4635,5))&gt;50000,"",_xlfn.XLOOKUP(IF(VALUE(LEFT($E4635,2))&gt;9,VALUE(LEFT($E4635,2)),"0"&amp;VALUE(LEFT($E4635,2))),Sheet1!$E:$E,Sheet1!$F:$F)),"")</f>
        <v>岡山県</v>
      </c>
      <c r="G4635" s="4" t="str">
        <f t="shared" si="145"/>
        <v>公立</v>
      </c>
      <c r="H4635" s="7" t="str">
        <f>IF($D4635="上記以外の高等学校等",_xlfn.XLOOKUP(IF(VALUE(LEFT($E4635,2))&gt;10,VALUE(LEFT($E4635,2)),"0"&amp;VALUE(LEFT($E4635,2))),Sheet1!$E:$E,Sheet1!$F:$F)&amp;"所在の"&amp;$D4635,IF(OR($B4635=1,$B4635=2),$D4635&amp;$C4635,IF($B4635=3,$D4635&amp;"学校",IF($B4635=6,_xlfn.TEXTBEFORE($D4635,"高専")&amp;$C4635,IF($B4635=8,$C4635&amp;"（"&amp;$D4635&amp;"）",IF($B4635=9,$D4635,""))))))</f>
        <v>真備陵南高等学校</v>
      </c>
    </row>
    <row r="4636" spans="1:8">
      <c r="A4636" s="4">
        <v>2</v>
      </c>
      <c r="B4636" s="7">
        <v>1</v>
      </c>
      <c r="C4636" s="7" t="str">
        <f t="shared" si="144"/>
        <v>高等学校</v>
      </c>
      <c r="D4636" s="7" t="s">
        <v>2642</v>
      </c>
      <c r="E4636" s="8" t="s">
        <v>2643</v>
      </c>
      <c r="F4636" s="4" t="str">
        <f>IFERROR(IF(VALUE(LEFT($E4636,5))&gt;50000,"",_xlfn.XLOOKUP(IF(VALUE(LEFT($E4636,2))&gt;9,VALUE(LEFT($E4636,2)),"0"&amp;VALUE(LEFT($E4636,2))),Sheet1!$E:$E,Sheet1!$F:$F)),"")</f>
        <v>岡山県</v>
      </c>
      <c r="G4636" s="4" t="str">
        <f t="shared" si="145"/>
        <v>公立</v>
      </c>
      <c r="H4636" s="7" t="str">
        <f>IF($D4636="上記以外の高等学校等",_xlfn.XLOOKUP(IF(VALUE(LEFT($E4636,2))&gt;10,VALUE(LEFT($E4636,2)),"0"&amp;VALUE(LEFT($E4636,2))),Sheet1!$E:$E,Sheet1!$F:$F)&amp;"所在の"&amp;$D4636,IF(OR($B4636=1,$B4636=2),$D4636&amp;$C4636,IF($B4636=3,$D4636&amp;"学校",IF($B4636=6,_xlfn.TEXTBEFORE($D4636,"高専")&amp;$C4636,IF($B4636=8,$C4636&amp;"（"&amp;$D4636&amp;"）",IF($B4636=9,$D4636,""))))))</f>
        <v>岡山一宮高等学校</v>
      </c>
    </row>
    <row r="4637" spans="1:8">
      <c r="A4637" s="4">
        <v>2</v>
      </c>
      <c r="B4637" s="7">
        <v>1</v>
      </c>
      <c r="C4637" s="7" t="str">
        <f t="shared" si="144"/>
        <v>高等学校</v>
      </c>
      <c r="D4637" s="7" t="s">
        <v>2640</v>
      </c>
      <c r="E4637" s="8" t="s">
        <v>2641</v>
      </c>
      <c r="F4637" s="4" t="str">
        <f>IFERROR(IF(VALUE(LEFT($E4637,5))&gt;50000,"",_xlfn.XLOOKUP(IF(VALUE(LEFT($E4637,2))&gt;9,VALUE(LEFT($E4637,2)),"0"&amp;VALUE(LEFT($E4637,2))),Sheet1!$E:$E,Sheet1!$F:$F)),"")</f>
        <v>岡山県</v>
      </c>
      <c r="G4637" s="4" t="str">
        <f t="shared" si="145"/>
        <v>公立</v>
      </c>
      <c r="H4637" s="7" t="str">
        <f>IF($D4637="上記以外の高等学校等",_xlfn.XLOOKUP(IF(VALUE(LEFT($E4637,2))&gt;10,VALUE(LEFT($E4637,2)),"0"&amp;VALUE(LEFT($E4637,2))),Sheet1!$E:$E,Sheet1!$F:$F)&amp;"所在の"&amp;$D4637,IF(OR($B4637=1,$B4637=2),$D4637&amp;$C4637,IF($B4637=3,$D4637&amp;"学校",IF($B4637=6,_xlfn.TEXTBEFORE($D4637,"高専")&amp;$C4637,IF($B4637=8,$C4637&amp;"（"&amp;$D4637&amp;"）",IF($B4637=9,$D4637,""))))))</f>
        <v>倉敷古城池高等学校</v>
      </c>
    </row>
    <row r="4638" spans="1:8">
      <c r="A4638" s="4">
        <v>2</v>
      </c>
      <c r="B4638" s="7">
        <v>1</v>
      </c>
      <c r="C4638" s="7" t="str">
        <f t="shared" si="144"/>
        <v>高等学校</v>
      </c>
      <c r="D4638" s="7" t="s">
        <v>2638</v>
      </c>
      <c r="E4638" s="8" t="s">
        <v>2639</v>
      </c>
      <c r="F4638" s="4" t="str">
        <f>IFERROR(IF(VALUE(LEFT($E4638,5))&gt;50000,"",_xlfn.XLOOKUP(IF(VALUE(LEFT($E4638,2))&gt;9,VALUE(LEFT($E4638,2)),"0"&amp;VALUE(LEFT($E4638,2))),Sheet1!$E:$E,Sheet1!$F:$F)),"")</f>
        <v>岡山県</v>
      </c>
      <c r="G4638" s="4" t="str">
        <f t="shared" si="145"/>
        <v>公立</v>
      </c>
      <c r="H4638" s="7" t="str">
        <f>IF($D4638="上記以外の高等学校等",_xlfn.XLOOKUP(IF(VALUE(LEFT($E4638,2))&gt;10,VALUE(LEFT($E4638,2)),"0"&amp;VALUE(LEFT($E4638,2))),Sheet1!$E:$E,Sheet1!$F:$F)&amp;"所在の"&amp;$D4638,IF(OR($B4638=1,$B4638=2),$D4638&amp;$C4638,IF($B4638=3,$D4638&amp;"学校",IF($B4638=6,_xlfn.TEXTBEFORE($D4638,"高専")&amp;$C4638,IF($B4638=8,$C4638&amp;"（"&amp;$D4638&amp;"）",IF($B4638=9,$D4638,""))))))</f>
        <v>玉野光南高等学校</v>
      </c>
    </row>
    <row r="4639" spans="1:8">
      <c r="A4639" s="4">
        <v>2</v>
      </c>
      <c r="B4639" s="7">
        <v>1</v>
      </c>
      <c r="C4639" s="7" t="str">
        <f t="shared" si="144"/>
        <v>高等学校</v>
      </c>
      <c r="D4639" s="7" t="s">
        <v>2636</v>
      </c>
      <c r="E4639" s="8" t="s">
        <v>2637</v>
      </c>
      <c r="F4639" s="4" t="str">
        <f>IFERROR(IF(VALUE(LEFT($E4639,5))&gt;50000,"",_xlfn.XLOOKUP(IF(VALUE(LEFT($E4639,2))&gt;9,VALUE(LEFT($E4639,2)),"0"&amp;VALUE(LEFT($E4639,2))),Sheet1!$E:$E,Sheet1!$F:$F)),"")</f>
        <v>岡山県</v>
      </c>
      <c r="G4639" s="4" t="str">
        <f t="shared" si="145"/>
        <v>公立</v>
      </c>
      <c r="H4639" s="7" t="str">
        <f>IF($D4639="上記以外の高等学校等",_xlfn.XLOOKUP(IF(VALUE(LEFT($E4639,2))&gt;10,VALUE(LEFT($E4639,2)),"0"&amp;VALUE(LEFT($E4639,2))),Sheet1!$E:$E,Sheet1!$F:$F)&amp;"所在の"&amp;$D4639,IF(OR($B4639=1,$B4639=2),$D4639&amp;$C4639,IF($B4639=3,$D4639&amp;"学校",IF($B4639=6,_xlfn.TEXTBEFORE($D4639,"高専")&amp;$C4639,IF($B4639=8,$C4639&amp;"（"&amp;$D4639&amp;"）",IF($B4639=9,$D4639,""))))))</f>
        <v>総社南高等学校</v>
      </c>
    </row>
    <row r="4640" spans="1:8">
      <c r="A4640" s="4">
        <v>2</v>
      </c>
      <c r="B4640" s="7">
        <v>1</v>
      </c>
      <c r="C4640" s="7" t="str">
        <f t="shared" si="144"/>
        <v>高等学校</v>
      </c>
      <c r="D4640" s="7" t="s">
        <v>2634</v>
      </c>
      <c r="E4640" s="8" t="s">
        <v>2635</v>
      </c>
      <c r="F4640" s="4" t="str">
        <f>IFERROR(IF(VALUE(LEFT($E4640,5))&gt;50000,"",_xlfn.XLOOKUP(IF(VALUE(LEFT($E4640,2))&gt;9,VALUE(LEFT($E4640,2)),"0"&amp;VALUE(LEFT($E4640,2))),Sheet1!$E:$E,Sheet1!$F:$F)),"")</f>
        <v>岡山県</v>
      </c>
      <c r="G4640" s="4" t="str">
        <f t="shared" si="145"/>
        <v>公立</v>
      </c>
      <c r="H4640" s="7" t="str">
        <f>IF($D4640="上記以外の高等学校等",_xlfn.XLOOKUP(IF(VALUE(LEFT($E4640,2))&gt;10,VALUE(LEFT($E4640,2)),"0"&amp;VALUE(LEFT($E4640,2))),Sheet1!$E:$E,Sheet1!$F:$F)&amp;"所在の"&amp;$D4640,IF(OR($B4640=1,$B4640=2),$D4640&amp;$C4640,IF($B4640=3,$D4640&amp;"学校",IF($B4640=6,_xlfn.TEXTBEFORE($D4640,"高専")&amp;$C4640,IF($B4640=8,$C4640&amp;"（"&amp;$D4640&amp;"）",IF($B4640=9,$D4640,""))))))</f>
        <v>岡山城東高等学校</v>
      </c>
    </row>
    <row r="4641" spans="1:8">
      <c r="A4641" s="4">
        <v>3</v>
      </c>
      <c r="B4641" s="7">
        <v>1</v>
      </c>
      <c r="C4641" s="7" t="str">
        <f t="shared" si="144"/>
        <v>高等学校</v>
      </c>
      <c r="D4641" s="7" t="s">
        <v>2632</v>
      </c>
      <c r="E4641" s="8" t="s">
        <v>2633</v>
      </c>
      <c r="F4641" s="4" t="str">
        <f>IFERROR(IF(VALUE(LEFT($E4641,5))&gt;50000,"",_xlfn.XLOOKUP(IF(VALUE(LEFT($E4641,2))&gt;9,VALUE(LEFT($E4641,2)),"0"&amp;VALUE(LEFT($E4641,2))),Sheet1!$E:$E,Sheet1!$F:$F)),"")</f>
        <v>岡山県</v>
      </c>
      <c r="G4641" s="4" t="str">
        <f t="shared" si="145"/>
        <v>公立</v>
      </c>
      <c r="H4641" s="7" t="str">
        <f>IF($D4641="上記以外の高等学校等",_xlfn.XLOOKUP(IF(VALUE(LEFT($E4641,2))&gt;10,VALUE(LEFT($E4641,2)),"0"&amp;VALUE(LEFT($E4641,2))),Sheet1!$E:$E,Sheet1!$F:$F)&amp;"所在の"&amp;$D4641,IF(OR($B4641=1,$B4641=2),$D4641&amp;$C4641,IF($B4641=3,$D4641&amp;"学校",IF($B4641=6,_xlfn.TEXTBEFORE($D4641,"高専")&amp;$C4641,IF($B4641=8,$C4641&amp;"（"&amp;$D4641&amp;"）",IF($B4641=9,$D4641,""))))))</f>
        <v>岡山後楽館高等学校</v>
      </c>
    </row>
    <row r="4642" spans="1:8">
      <c r="A4642" s="4">
        <v>2</v>
      </c>
      <c r="B4642" s="7">
        <v>1</v>
      </c>
      <c r="C4642" s="7" t="str">
        <f t="shared" si="144"/>
        <v>高等学校</v>
      </c>
      <c r="D4642" s="7" t="s">
        <v>2630</v>
      </c>
      <c r="E4642" s="8" t="s">
        <v>2631</v>
      </c>
      <c r="F4642" s="4" t="str">
        <f>IFERROR(IF(VALUE(LEFT($E4642,5))&gt;50000,"",_xlfn.XLOOKUP(IF(VALUE(LEFT($E4642,2))&gt;9,VALUE(LEFT($E4642,2)),"0"&amp;VALUE(LEFT($E4642,2))),Sheet1!$E:$E,Sheet1!$F:$F)),"")</f>
        <v>岡山県</v>
      </c>
      <c r="G4642" s="4" t="str">
        <f t="shared" si="145"/>
        <v>公立</v>
      </c>
      <c r="H4642" s="7" t="str">
        <f>IF($D4642="上記以外の高等学校等",_xlfn.XLOOKUP(IF(VALUE(LEFT($E4642,2))&gt;10,VALUE(LEFT($E4642,2)),"0"&amp;VALUE(LEFT($E4642,2))),Sheet1!$E:$E,Sheet1!$F:$F)&amp;"所在の"&amp;$D4642,IF(OR($B4642=1,$B4642=2),$D4642&amp;$C4642,IF($B4642=3,$D4642&amp;"学校",IF($B4642=6,_xlfn.TEXTBEFORE($D4642,"高専")&amp;$C4642,IF($B4642=8,$C4642&amp;"（"&amp;$D4642&amp;"）",IF($B4642=9,$D4642,""))))))</f>
        <v>備前緑陽高等学校</v>
      </c>
    </row>
    <row r="4643" spans="1:8">
      <c r="A4643" s="4">
        <v>3</v>
      </c>
      <c r="B4643" s="7">
        <v>1</v>
      </c>
      <c r="C4643" s="7" t="str">
        <f t="shared" si="144"/>
        <v>高等学校</v>
      </c>
      <c r="D4643" s="7" t="s">
        <v>2628</v>
      </c>
      <c r="E4643" s="8" t="s">
        <v>2629</v>
      </c>
      <c r="F4643" s="4" t="str">
        <f>IFERROR(IF(VALUE(LEFT($E4643,5))&gt;50000,"",_xlfn.XLOOKUP(IF(VALUE(LEFT($E4643,2))&gt;9,VALUE(LEFT($E4643,2)),"0"&amp;VALUE(LEFT($E4643,2))),Sheet1!$E:$E,Sheet1!$F:$F)),"")</f>
        <v>岡山県</v>
      </c>
      <c r="G4643" s="4" t="str">
        <f t="shared" si="145"/>
        <v>公立</v>
      </c>
      <c r="H4643" s="7" t="str">
        <f>IF($D4643="上記以外の高等学校等",_xlfn.XLOOKUP(IF(VALUE(LEFT($E4643,2))&gt;10,VALUE(LEFT($E4643,2)),"0"&amp;VALUE(LEFT($E4643,2))),Sheet1!$E:$E,Sheet1!$F:$F)&amp;"所在の"&amp;$D4643,IF(OR($B4643=1,$B4643=2),$D4643&amp;$C4643,IF($B4643=3,$D4643&amp;"学校",IF($B4643=6,_xlfn.TEXTBEFORE($D4643,"高専")&amp;$C4643,IF($B4643=8,$C4643&amp;"（"&amp;$D4643&amp;"）",IF($B4643=9,$D4643,""))))))</f>
        <v>倉敷翔南高等学校</v>
      </c>
    </row>
    <row r="4644" spans="1:8">
      <c r="A4644" s="4">
        <v>2</v>
      </c>
      <c r="B4644" s="7">
        <v>1</v>
      </c>
      <c r="C4644" s="7" t="str">
        <f t="shared" si="144"/>
        <v>高等学校</v>
      </c>
      <c r="D4644" s="7" t="s">
        <v>2626</v>
      </c>
      <c r="E4644" s="8" t="s">
        <v>2627</v>
      </c>
      <c r="F4644" s="4" t="str">
        <f>IFERROR(IF(VALUE(LEFT($E4644,5))&gt;50000,"",_xlfn.XLOOKUP(IF(VALUE(LEFT($E4644,2))&gt;9,VALUE(LEFT($E4644,2)),"0"&amp;VALUE(LEFT($E4644,2))),Sheet1!$E:$E,Sheet1!$F:$F)),"")</f>
        <v>岡山県</v>
      </c>
      <c r="G4644" s="4" t="str">
        <f t="shared" si="145"/>
        <v>公立</v>
      </c>
      <c r="H4644" s="7" t="str">
        <f>IF($D4644="上記以外の高等学校等",_xlfn.XLOOKUP(IF(VALUE(LEFT($E4644,2))&gt;10,VALUE(LEFT($E4644,2)),"0"&amp;VALUE(LEFT($E4644,2))),Sheet1!$E:$E,Sheet1!$F:$F)&amp;"所在の"&amp;$D4644,IF(OR($B4644=1,$B4644=2),$D4644&amp;$C4644,IF($B4644=3,$D4644&amp;"学校",IF($B4644=6,_xlfn.TEXTBEFORE($D4644,"高専")&amp;$C4644,IF($B4644=8,$C4644&amp;"（"&amp;$D4644&amp;"）",IF($B4644=9,$D4644,""))))))</f>
        <v>高梁城南高等学校</v>
      </c>
    </row>
    <row r="4645" spans="1:8">
      <c r="A4645" s="4">
        <v>2</v>
      </c>
      <c r="B4645" s="7">
        <v>1</v>
      </c>
      <c r="C4645" s="7" t="str">
        <f t="shared" si="144"/>
        <v>高等学校</v>
      </c>
      <c r="D4645" s="7" t="s">
        <v>2624</v>
      </c>
      <c r="E4645" s="8" t="s">
        <v>2625</v>
      </c>
      <c r="F4645" s="4" t="str">
        <f>IFERROR(IF(VALUE(LEFT($E4645,5))&gt;50000,"",_xlfn.XLOOKUP(IF(VALUE(LEFT($E4645,2))&gt;9,VALUE(LEFT($E4645,2)),"0"&amp;VALUE(LEFT($E4645,2))),Sheet1!$E:$E,Sheet1!$F:$F)),"")</f>
        <v>岡山県</v>
      </c>
      <c r="G4645" s="4" t="str">
        <f t="shared" si="145"/>
        <v>公立</v>
      </c>
      <c r="H4645" s="7" t="str">
        <f>IF($D4645="上記以外の高等学校等",_xlfn.XLOOKUP(IF(VALUE(LEFT($E4645,2))&gt;10,VALUE(LEFT($E4645,2)),"0"&amp;VALUE(LEFT($E4645,2))),Sheet1!$E:$E,Sheet1!$F:$F)&amp;"所在の"&amp;$D4645,IF(OR($B4645=1,$B4645=2),$D4645&amp;$C4645,IF($B4645=3,$D4645&amp;"学校",IF($B4645=6,_xlfn.TEXTBEFORE($D4645,"高専")&amp;$C4645,IF($B4645=8,$C4645&amp;"（"&amp;$D4645&amp;"）",IF($B4645=9,$D4645,""))))))</f>
        <v>倉敷鷲羽高等学校</v>
      </c>
    </row>
    <row r="4646" spans="1:8">
      <c r="A4646" s="4">
        <v>2</v>
      </c>
      <c r="B4646" s="7">
        <v>1</v>
      </c>
      <c r="C4646" s="7" t="str">
        <f t="shared" si="144"/>
        <v>高等学校</v>
      </c>
      <c r="D4646" s="7" t="s">
        <v>2622</v>
      </c>
      <c r="E4646" s="8" t="s">
        <v>2623</v>
      </c>
      <c r="F4646" s="4" t="str">
        <f>IFERROR(IF(VALUE(LEFT($E4646,5))&gt;50000,"",_xlfn.XLOOKUP(IF(VALUE(LEFT($E4646,2))&gt;9,VALUE(LEFT($E4646,2)),"0"&amp;VALUE(LEFT($E4646,2))),Sheet1!$E:$E,Sheet1!$F:$F)),"")</f>
        <v>岡山県</v>
      </c>
      <c r="G4646" s="4" t="str">
        <f t="shared" si="145"/>
        <v>公立</v>
      </c>
      <c r="H4646" s="7" t="str">
        <f>IF($D4646="上記以外の高等学校等",_xlfn.XLOOKUP(IF(VALUE(LEFT($E4646,2))&gt;10,VALUE(LEFT($E4646,2)),"0"&amp;VALUE(LEFT($E4646,2))),Sheet1!$E:$E,Sheet1!$F:$F)&amp;"所在の"&amp;$D4646,IF(OR($B4646=1,$B4646=2),$D4646&amp;$C4646,IF($B4646=3,$D4646&amp;"学校",IF($B4646=6,_xlfn.TEXTBEFORE($D4646,"高専")&amp;$C4646,IF($B4646=8,$C4646&amp;"（"&amp;$D4646&amp;"）",IF($B4646=9,$D4646,""))))))</f>
        <v>岡山御津高等学校</v>
      </c>
    </row>
    <row r="4647" spans="1:8">
      <c r="A4647" s="4">
        <v>2</v>
      </c>
      <c r="B4647" s="7">
        <v>2</v>
      </c>
      <c r="C4647" s="7" t="str">
        <f t="shared" si="144"/>
        <v>中等教育学校</v>
      </c>
      <c r="D4647" s="7" t="s">
        <v>2620</v>
      </c>
      <c r="E4647" s="8" t="s">
        <v>2621</v>
      </c>
      <c r="F4647" s="4" t="str">
        <f>IFERROR(IF(VALUE(LEFT($E4647,5))&gt;50000,"",_xlfn.XLOOKUP(IF(VALUE(LEFT($E4647,2))&gt;9,VALUE(LEFT($E4647,2)),"0"&amp;VALUE(LEFT($E4647,2))),Sheet1!$E:$E,Sheet1!$F:$F)),"")</f>
        <v>岡山県</v>
      </c>
      <c r="G4647" s="4" t="str">
        <f t="shared" si="145"/>
        <v>公立</v>
      </c>
      <c r="H4647" s="7" t="str">
        <f>IF($D4647="上記以外の高等学校等",_xlfn.XLOOKUP(IF(VALUE(LEFT($E4647,2))&gt;10,VALUE(LEFT($E4647,2)),"0"&amp;VALUE(LEFT($E4647,2))),Sheet1!$E:$E,Sheet1!$F:$F)&amp;"所在の"&amp;$D4647,IF(OR($B4647=1,$B4647=2),$D4647&amp;$C4647,IF($B4647=3,$D4647&amp;"学校",IF($B4647=6,_xlfn.TEXTBEFORE($D4647,"高専")&amp;$C4647,IF($B4647=8,$C4647&amp;"（"&amp;$D4647&amp;"）",IF($B4647=9,$D4647,""))))))</f>
        <v>岡山大安寺中等教育学校</v>
      </c>
    </row>
    <row r="4648" spans="1:8">
      <c r="A4648" s="4">
        <v>2</v>
      </c>
      <c r="B4648" s="7">
        <v>1</v>
      </c>
      <c r="C4648" s="7" t="str">
        <f t="shared" si="144"/>
        <v>高等学校</v>
      </c>
      <c r="D4648" s="7" t="s">
        <v>2618</v>
      </c>
      <c r="E4648" s="8" t="s">
        <v>2619</v>
      </c>
      <c r="F4648" s="4" t="str">
        <f>IFERROR(IF(VALUE(LEFT($E4648,5))&gt;50000,"",_xlfn.XLOOKUP(IF(VALUE(LEFT($E4648,2))&gt;9,VALUE(LEFT($E4648,2)),"0"&amp;VALUE(LEFT($E4648,2))),Sheet1!$E:$E,Sheet1!$F:$F)),"")</f>
        <v>岡山県</v>
      </c>
      <c r="G4648" s="4" t="str">
        <f t="shared" si="145"/>
        <v>公立</v>
      </c>
      <c r="H4648" s="7" t="str">
        <f>IF($D4648="上記以外の高等学校等",_xlfn.XLOOKUP(IF(VALUE(LEFT($E4648,2))&gt;10,VALUE(LEFT($E4648,2)),"0"&amp;VALUE(LEFT($E4648,2))),Sheet1!$E:$E,Sheet1!$F:$F)&amp;"所在の"&amp;$D4648,IF(OR($B4648=1,$B4648=2),$D4648&amp;$C4648,IF($B4648=3,$D4648&amp;"学校",IF($B4648=6,_xlfn.TEXTBEFORE($D4648,"高専")&amp;$C4648,IF($B4648=8,$C4648&amp;"（"&amp;$D4648&amp;"）",IF($B4648=9,$D4648,""))))))</f>
        <v>真庭高等学校</v>
      </c>
    </row>
    <row r="4649" spans="1:8">
      <c r="A4649" s="4">
        <v>2</v>
      </c>
      <c r="B4649" s="7">
        <v>3</v>
      </c>
      <c r="C4649" s="7" t="str">
        <f t="shared" si="144"/>
        <v>特別支援学校</v>
      </c>
      <c r="D4649" s="7" t="s">
        <v>2616</v>
      </c>
      <c r="E4649" s="8" t="s">
        <v>2617</v>
      </c>
      <c r="F4649" s="4" t="str">
        <f>IFERROR(IF(VALUE(LEFT($E4649,5))&gt;50000,"",_xlfn.XLOOKUP(IF(VALUE(LEFT($E4649,2))&gt;9,VALUE(LEFT($E4649,2)),"0"&amp;VALUE(LEFT($E4649,2))),Sheet1!$E:$E,Sheet1!$F:$F)),"")</f>
        <v>岡山県</v>
      </c>
      <c r="G4649" s="4" t="str">
        <f t="shared" si="145"/>
        <v>公立</v>
      </c>
      <c r="H4649" s="7" t="str">
        <f>IF($D4649="上記以外の高等学校等",_xlfn.XLOOKUP(IF(VALUE(LEFT($E4649,2))&gt;10,VALUE(LEFT($E4649,2)),"0"&amp;VALUE(LEFT($E4649,2))),Sheet1!$E:$E,Sheet1!$F:$F)&amp;"所在の"&amp;$D4649,IF(OR($B4649=1,$B4649=2),$D4649&amp;$C4649,IF($B4649=3,$D4649&amp;"学校",IF($B4649=6,_xlfn.TEXTBEFORE($D4649,"高専")&amp;$C4649,IF($B4649=8,$C4649&amp;"（"&amp;$D4649&amp;"）",IF($B4649=9,$D4649,""))))))</f>
        <v>倉敷琴浦高等支援学校</v>
      </c>
    </row>
    <row r="4650" spans="1:8">
      <c r="A4650" s="4">
        <v>2</v>
      </c>
      <c r="B4650" s="7">
        <v>3</v>
      </c>
      <c r="C4650" s="7" t="str">
        <f t="shared" si="144"/>
        <v>特別支援学校</v>
      </c>
      <c r="D4650" s="7" t="s">
        <v>2614</v>
      </c>
      <c r="E4650" s="8" t="s">
        <v>2615</v>
      </c>
      <c r="F4650" s="4" t="str">
        <f>IFERROR(IF(VALUE(LEFT($E4650,5))&gt;50000,"",_xlfn.XLOOKUP(IF(VALUE(LEFT($E4650,2))&gt;9,VALUE(LEFT($E4650,2)),"0"&amp;VALUE(LEFT($E4650,2))),Sheet1!$E:$E,Sheet1!$F:$F)),"")</f>
        <v>岡山県</v>
      </c>
      <c r="G4650" s="4" t="str">
        <f t="shared" si="145"/>
        <v>公立</v>
      </c>
      <c r="H4650" s="7" t="str">
        <f>IF($D4650="上記以外の高等学校等",_xlfn.XLOOKUP(IF(VALUE(LEFT($E4650,2))&gt;10,VALUE(LEFT($E4650,2)),"0"&amp;VALUE(LEFT($E4650,2))),Sheet1!$E:$E,Sheet1!$F:$F)&amp;"所在の"&amp;$D4650,IF(OR($B4650=1,$B4650=2),$D4650&amp;$C4650,IF($B4650=3,$D4650&amp;"学校",IF($B4650=6,_xlfn.TEXTBEFORE($D4650,"高専")&amp;$C4650,IF($B4650=8,$C4650&amp;"（"&amp;$D4650&amp;"）",IF($B4650=9,$D4650,""))))))</f>
        <v>倉敷まきび支援学校</v>
      </c>
    </row>
    <row r="4651" spans="1:8">
      <c r="A4651" s="4">
        <v>2</v>
      </c>
      <c r="B4651" s="7">
        <v>3</v>
      </c>
      <c r="C4651" s="7" t="str">
        <f t="shared" si="144"/>
        <v>特別支援学校</v>
      </c>
      <c r="D4651" s="7" t="s">
        <v>2612</v>
      </c>
      <c r="E4651" s="8" t="s">
        <v>2613</v>
      </c>
      <c r="F4651" s="4" t="str">
        <f>IFERROR(IF(VALUE(LEFT($E4651,5))&gt;50000,"",_xlfn.XLOOKUP(IF(VALUE(LEFT($E4651,2))&gt;9,VALUE(LEFT($E4651,2)),"0"&amp;VALUE(LEFT($E4651,2))),Sheet1!$E:$E,Sheet1!$F:$F)),"")</f>
        <v>岡山県</v>
      </c>
      <c r="G4651" s="4" t="str">
        <f t="shared" si="145"/>
        <v>公立</v>
      </c>
      <c r="H4651" s="7" t="str">
        <f>IF($D4651="上記以外の高等学校等",_xlfn.XLOOKUP(IF(VALUE(LEFT($E4651,2))&gt;10,VALUE(LEFT($E4651,2)),"0"&amp;VALUE(LEFT($E4651,2))),Sheet1!$E:$E,Sheet1!$F:$F)&amp;"所在の"&amp;$D4651,IF(OR($B4651=1,$B4651=2),$D4651&amp;$C4651,IF($B4651=3,$D4651&amp;"学校",IF($B4651=6,_xlfn.TEXTBEFORE($D4651,"高専")&amp;$C4651,IF($B4651=8,$C4651&amp;"（"&amp;$D4651&amp;"）",IF($B4651=9,$D4651,""))))))</f>
        <v>岡山東支援学校</v>
      </c>
    </row>
    <row r="4652" spans="1:8">
      <c r="A4652" s="4">
        <v>2</v>
      </c>
      <c r="B4652" s="7">
        <v>3</v>
      </c>
      <c r="C4652" s="7" t="str">
        <f t="shared" si="144"/>
        <v>特別支援学校</v>
      </c>
      <c r="D4652" s="7" t="s">
        <v>2610</v>
      </c>
      <c r="E4652" s="8" t="s">
        <v>2611</v>
      </c>
      <c r="F4652" s="4" t="str">
        <f>IFERROR(IF(VALUE(LEFT($E4652,5))&gt;50000,"",_xlfn.XLOOKUP(IF(VALUE(LEFT($E4652,2))&gt;9,VALUE(LEFT($E4652,2)),"0"&amp;VALUE(LEFT($E4652,2))),Sheet1!$E:$E,Sheet1!$F:$F)),"")</f>
        <v>岡山県</v>
      </c>
      <c r="G4652" s="4" t="str">
        <f t="shared" si="145"/>
        <v>公立</v>
      </c>
      <c r="H4652" s="7" t="str">
        <f>IF($D4652="上記以外の高等学校等",_xlfn.XLOOKUP(IF(VALUE(LEFT($E4652,2))&gt;10,VALUE(LEFT($E4652,2)),"0"&amp;VALUE(LEFT($E4652,2))),Sheet1!$E:$E,Sheet1!$F:$F)&amp;"所在の"&amp;$D4652,IF(OR($B4652=1,$B4652=2),$D4652&amp;$C4652,IF($B4652=3,$D4652&amp;"学校",IF($B4652=6,_xlfn.TEXTBEFORE($D4652,"高専")&amp;$C4652,IF($B4652=8,$C4652&amp;"（"&amp;$D4652&amp;"）",IF($B4652=9,$D4652,""))))))</f>
        <v>岡山南支援学校</v>
      </c>
    </row>
    <row r="4653" spans="1:8">
      <c r="A4653" s="4">
        <v>2</v>
      </c>
      <c r="B4653" s="7">
        <v>3</v>
      </c>
      <c r="C4653" s="7" t="str">
        <f t="shared" si="144"/>
        <v>特別支援学校</v>
      </c>
      <c r="D4653" s="7" t="s">
        <v>2608</v>
      </c>
      <c r="E4653" s="8" t="s">
        <v>2609</v>
      </c>
      <c r="F4653" s="4" t="str">
        <f>IFERROR(IF(VALUE(LEFT($E4653,5))&gt;50000,"",_xlfn.XLOOKUP(IF(VALUE(LEFT($E4653,2))&gt;9,VALUE(LEFT($E4653,2)),"0"&amp;VALUE(LEFT($E4653,2))),Sheet1!$E:$E,Sheet1!$F:$F)),"")</f>
        <v>岡山県</v>
      </c>
      <c r="G4653" s="4" t="str">
        <f t="shared" si="145"/>
        <v>公立</v>
      </c>
      <c r="H4653" s="7" t="str">
        <f>IF($D4653="上記以外の高等学校等",_xlfn.XLOOKUP(IF(VALUE(LEFT($E4653,2))&gt;10,VALUE(LEFT($E4653,2)),"0"&amp;VALUE(LEFT($E4653,2))),Sheet1!$E:$E,Sheet1!$F:$F)&amp;"所在の"&amp;$D4653,IF(OR($B4653=1,$B4653=2),$D4653&amp;$C4653,IF($B4653=3,$D4653&amp;"学校",IF($B4653=6,_xlfn.TEXTBEFORE($D4653,"高専")&amp;$C4653,IF($B4653=8,$C4653&amp;"（"&amp;$D4653&amp;"）",IF($B4653=9,$D4653,""))))))</f>
        <v>岡山瀬戸高等支援学校</v>
      </c>
    </row>
    <row r="4654" spans="1:8">
      <c r="A4654" s="4">
        <v>2</v>
      </c>
      <c r="B4654" s="7">
        <v>3</v>
      </c>
      <c r="C4654" s="7" t="str">
        <f t="shared" si="144"/>
        <v>特別支援学校</v>
      </c>
      <c r="D4654" s="7" t="s">
        <v>2606</v>
      </c>
      <c r="E4654" s="8" t="s">
        <v>2607</v>
      </c>
      <c r="F4654" s="4" t="str">
        <f>IFERROR(IF(VALUE(LEFT($E4654,5))&gt;50000,"",_xlfn.XLOOKUP(IF(VALUE(LEFT($E4654,2))&gt;9,VALUE(LEFT($E4654,2)),"0"&amp;VALUE(LEFT($E4654,2))),Sheet1!$E:$E,Sheet1!$F:$F)),"")</f>
        <v>岡山県</v>
      </c>
      <c r="G4654" s="4" t="str">
        <f t="shared" si="145"/>
        <v>公立</v>
      </c>
      <c r="H4654" s="7" t="str">
        <f>IF($D4654="上記以外の高等学校等",_xlfn.XLOOKUP(IF(VALUE(LEFT($E4654,2))&gt;10,VALUE(LEFT($E4654,2)),"0"&amp;VALUE(LEFT($E4654,2))),Sheet1!$E:$E,Sheet1!$F:$F)&amp;"所在の"&amp;$D4654,IF(OR($B4654=1,$B4654=2),$D4654&amp;$C4654,IF($B4654=3,$D4654&amp;"学校",IF($B4654=6,_xlfn.TEXTBEFORE($D4654,"高専")&amp;$C4654,IF($B4654=8,$C4654&amp;"（"&amp;$D4654&amp;"）",IF($B4654=9,$D4654,""))))))</f>
        <v>岡山盲学校</v>
      </c>
    </row>
    <row r="4655" spans="1:8">
      <c r="A4655" s="4">
        <v>2</v>
      </c>
      <c r="B4655" s="7">
        <v>3</v>
      </c>
      <c r="C4655" s="7" t="str">
        <f t="shared" si="144"/>
        <v>特別支援学校</v>
      </c>
      <c r="D4655" s="7" t="s">
        <v>2604</v>
      </c>
      <c r="E4655" s="8" t="s">
        <v>2605</v>
      </c>
      <c r="F4655" s="4" t="str">
        <f>IFERROR(IF(VALUE(LEFT($E4655,5))&gt;50000,"",_xlfn.XLOOKUP(IF(VALUE(LEFT($E4655,2))&gt;9,VALUE(LEFT($E4655,2)),"0"&amp;VALUE(LEFT($E4655,2))),Sheet1!$E:$E,Sheet1!$F:$F)),"")</f>
        <v>岡山県</v>
      </c>
      <c r="G4655" s="4" t="str">
        <f t="shared" si="145"/>
        <v>公立</v>
      </c>
      <c r="H4655" s="7" t="str">
        <f>IF($D4655="上記以外の高等学校等",_xlfn.XLOOKUP(IF(VALUE(LEFT($E4655,2))&gt;10,VALUE(LEFT($E4655,2)),"0"&amp;VALUE(LEFT($E4655,2))),Sheet1!$E:$E,Sheet1!$F:$F)&amp;"所在の"&amp;$D4655,IF(OR($B4655=1,$B4655=2),$D4655&amp;$C4655,IF($B4655=3,$D4655&amp;"学校",IF($B4655=6,_xlfn.TEXTBEFORE($D4655,"高専")&amp;$C4655,IF($B4655=8,$C4655&amp;"（"&amp;$D4655&amp;"）",IF($B4655=9,$D4655,""))))))</f>
        <v>岡山ろう学校</v>
      </c>
    </row>
    <row r="4656" spans="1:8">
      <c r="A4656" s="4">
        <v>2</v>
      </c>
      <c r="B4656" s="7">
        <v>3</v>
      </c>
      <c r="C4656" s="7" t="str">
        <f t="shared" si="144"/>
        <v>特別支援学校</v>
      </c>
      <c r="D4656" s="7" t="s">
        <v>2602</v>
      </c>
      <c r="E4656" s="8" t="s">
        <v>2603</v>
      </c>
      <c r="F4656" s="4" t="str">
        <f>IFERROR(IF(VALUE(LEFT($E4656,5))&gt;50000,"",_xlfn.XLOOKUP(IF(VALUE(LEFT($E4656,2))&gt;9,VALUE(LEFT($E4656,2)),"0"&amp;VALUE(LEFT($E4656,2))),Sheet1!$E:$E,Sheet1!$F:$F)),"")</f>
        <v>岡山県</v>
      </c>
      <c r="G4656" s="4" t="str">
        <f t="shared" si="145"/>
        <v>公立</v>
      </c>
      <c r="H4656" s="7" t="str">
        <f>IF($D4656="上記以外の高等学校等",_xlfn.XLOOKUP(IF(VALUE(LEFT($E4656,2))&gt;10,VALUE(LEFT($E4656,2)),"0"&amp;VALUE(LEFT($E4656,2))),Sheet1!$E:$E,Sheet1!$F:$F)&amp;"所在の"&amp;$D4656,IF(OR($B4656=1,$B4656=2),$D4656&amp;$C4656,IF($B4656=3,$D4656&amp;"学校",IF($B4656=6,_xlfn.TEXTBEFORE($D4656,"高専")&amp;$C4656,IF($B4656=8,$C4656&amp;"（"&amp;$D4656&amp;"）",IF($B4656=9,$D4656,""))))))</f>
        <v>岡山支援学校</v>
      </c>
    </row>
    <row r="4657" spans="1:8">
      <c r="A4657" s="4">
        <v>2</v>
      </c>
      <c r="B4657" s="7">
        <v>3</v>
      </c>
      <c r="C4657" s="7" t="str">
        <f t="shared" si="144"/>
        <v>特別支援学校</v>
      </c>
      <c r="D4657" s="7" t="s">
        <v>2600</v>
      </c>
      <c r="E4657" s="8" t="s">
        <v>2601</v>
      </c>
      <c r="F4657" s="4" t="str">
        <f>IFERROR(IF(VALUE(LEFT($E4657,5))&gt;50000,"",_xlfn.XLOOKUP(IF(VALUE(LEFT($E4657,2))&gt;9,VALUE(LEFT($E4657,2)),"0"&amp;VALUE(LEFT($E4657,2))),Sheet1!$E:$E,Sheet1!$F:$F)),"")</f>
        <v>岡山県</v>
      </c>
      <c r="G4657" s="4" t="str">
        <f t="shared" si="145"/>
        <v>公立</v>
      </c>
      <c r="H4657" s="7" t="str">
        <f>IF($D4657="上記以外の高等学校等",_xlfn.XLOOKUP(IF(VALUE(LEFT($E4657,2))&gt;10,VALUE(LEFT($E4657,2)),"0"&amp;VALUE(LEFT($E4657,2))),Sheet1!$E:$E,Sheet1!$F:$F)&amp;"所在の"&amp;$D4657,IF(OR($B4657=1,$B4657=2),$D4657&amp;$C4657,IF($B4657=3,$D4657&amp;"学校",IF($B4657=6,_xlfn.TEXTBEFORE($D4657,"高専")&amp;$C4657,IF($B4657=8,$C4657&amp;"（"&amp;$D4657&amp;"）",IF($B4657=9,$D4657,""))))))</f>
        <v>早島支援学校</v>
      </c>
    </row>
    <row r="4658" spans="1:8">
      <c r="A4658" s="4">
        <v>2</v>
      </c>
      <c r="B4658" s="7">
        <v>3</v>
      </c>
      <c r="C4658" s="7" t="str">
        <f t="shared" si="144"/>
        <v>特別支援学校</v>
      </c>
      <c r="D4658" s="7" t="s">
        <v>2598</v>
      </c>
      <c r="E4658" s="8" t="s">
        <v>2599</v>
      </c>
      <c r="F4658" s="4" t="str">
        <f>IFERROR(IF(VALUE(LEFT($E4658,5))&gt;50000,"",_xlfn.XLOOKUP(IF(VALUE(LEFT($E4658,2))&gt;9,VALUE(LEFT($E4658,2)),"0"&amp;VALUE(LEFT($E4658,2))),Sheet1!$E:$E,Sheet1!$F:$F)),"")</f>
        <v>岡山県</v>
      </c>
      <c r="G4658" s="4" t="str">
        <f t="shared" si="145"/>
        <v>公立</v>
      </c>
      <c r="H4658" s="7" t="str">
        <f>IF($D4658="上記以外の高等学校等",_xlfn.XLOOKUP(IF(VALUE(LEFT($E4658,2))&gt;10,VALUE(LEFT($E4658,2)),"0"&amp;VALUE(LEFT($E4658,2))),Sheet1!$E:$E,Sheet1!$F:$F)&amp;"所在の"&amp;$D4658,IF(OR($B4658=1,$B4658=2),$D4658&amp;$C4658,IF($B4658=3,$D4658&amp;"学校",IF($B4658=6,_xlfn.TEXTBEFORE($D4658,"高専")&amp;$C4658,IF($B4658=8,$C4658&amp;"（"&amp;$D4658&amp;"）",IF($B4658=9,$D4658,""))))))</f>
        <v>誕生寺支援学校</v>
      </c>
    </row>
    <row r="4659" spans="1:8">
      <c r="A4659" s="4">
        <v>2</v>
      </c>
      <c r="B4659" s="7">
        <v>3</v>
      </c>
      <c r="C4659" s="7" t="str">
        <f t="shared" si="144"/>
        <v>特別支援学校</v>
      </c>
      <c r="D4659" s="7" t="s">
        <v>2596</v>
      </c>
      <c r="E4659" s="8" t="s">
        <v>2597</v>
      </c>
      <c r="F4659" s="4" t="str">
        <f>IFERROR(IF(VALUE(LEFT($E4659,5))&gt;50000,"",_xlfn.XLOOKUP(IF(VALUE(LEFT($E4659,2))&gt;9,VALUE(LEFT($E4659,2)),"0"&amp;VALUE(LEFT($E4659,2))),Sheet1!$E:$E,Sheet1!$F:$F)),"")</f>
        <v>岡山県</v>
      </c>
      <c r="G4659" s="4" t="str">
        <f t="shared" si="145"/>
        <v>公立</v>
      </c>
      <c r="H4659" s="7" t="str">
        <f>IF($D4659="上記以外の高等学校等",_xlfn.XLOOKUP(IF(VALUE(LEFT($E4659,2))&gt;10,VALUE(LEFT($E4659,2)),"0"&amp;VALUE(LEFT($E4659,2))),Sheet1!$E:$E,Sheet1!$F:$F)&amp;"所在の"&amp;$D4659,IF(OR($B4659=1,$B4659=2),$D4659&amp;$C4659,IF($B4659=3,$D4659&amp;"学校",IF($B4659=6,_xlfn.TEXTBEFORE($D4659,"高専")&amp;$C4659,IF($B4659=8,$C4659&amp;"（"&amp;$D4659&amp;"）",IF($B4659=9,$D4659,""))))))</f>
        <v>岡山西支援学校</v>
      </c>
    </row>
    <row r="4660" spans="1:8">
      <c r="A4660" s="4">
        <v>3</v>
      </c>
      <c r="B4660" s="7">
        <v>3</v>
      </c>
      <c r="C4660" s="7" t="str">
        <f t="shared" si="144"/>
        <v>特別支援学校</v>
      </c>
      <c r="D4660" s="7" t="s">
        <v>2594</v>
      </c>
      <c r="E4660" s="8" t="s">
        <v>2595</v>
      </c>
      <c r="F4660" s="4" t="str">
        <f>IFERROR(IF(VALUE(LEFT($E4660,5))&gt;50000,"",_xlfn.XLOOKUP(IF(VALUE(LEFT($E4660,2))&gt;9,VALUE(LEFT($E4660,2)),"0"&amp;VALUE(LEFT($E4660,2))),Sheet1!$E:$E,Sheet1!$F:$F)),"")</f>
        <v>岡山県</v>
      </c>
      <c r="G4660" s="4" t="str">
        <f t="shared" si="145"/>
        <v>公立</v>
      </c>
      <c r="H4660" s="7" t="str">
        <f>IF($D4660="上記以外の高等学校等",_xlfn.XLOOKUP(IF(VALUE(LEFT($E4660,2))&gt;10,VALUE(LEFT($E4660,2)),"0"&amp;VALUE(LEFT($E4660,2))),Sheet1!$E:$E,Sheet1!$F:$F)&amp;"所在の"&amp;$D4660,IF(OR($B4660=1,$B4660=2),$D4660&amp;$C4660,IF($B4660=3,$D4660&amp;"学校",IF($B4660=6,_xlfn.TEXTBEFORE($D4660,"高専")&amp;$C4660,IF($B4660=8,$C4660&amp;"（"&amp;$D4660&amp;"）",IF($B4660=9,$D4660,""))))))</f>
        <v>倉敷支援学校</v>
      </c>
    </row>
    <row r="4661" spans="1:8">
      <c r="A4661" s="4">
        <v>2</v>
      </c>
      <c r="B4661" s="7">
        <v>3</v>
      </c>
      <c r="C4661" s="7" t="str">
        <f t="shared" si="144"/>
        <v>特別支援学校</v>
      </c>
      <c r="D4661" s="7" t="s">
        <v>2592</v>
      </c>
      <c r="E4661" s="8" t="s">
        <v>2593</v>
      </c>
      <c r="F4661" s="4" t="str">
        <f>IFERROR(IF(VALUE(LEFT($E4661,5))&gt;50000,"",_xlfn.XLOOKUP(IF(VALUE(LEFT($E4661,2))&gt;9,VALUE(LEFT($E4661,2)),"0"&amp;VALUE(LEFT($E4661,2))),Sheet1!$E:$E,Sheet1!$F:$F)),"")</f>
        <v>岡山県</v>
      </c>
      <c r="G4661" s="4" t="str">
        <f t="shared" si="145"/>
        <v>公立</v>
      </c>
      <c r="H4661" s="7" t="str">
        <f>IF($D4661="上記以外の高等学校等",_xlfn.XLOOKUP(IF(VALUE(LEFT($E4661,2))&gt;10,VALUE(LEFT($E4661,2)),"0"&amp;VALUE(LEFT($E4661,2))),Sheet1!$E:$E,Sheet1!$F:$F)&amp;"所在の"&amp;$D4661,IF(OR($B4661=1,$B4661=2),$D4661&amp;$C4661,IF($B4661=3,$D4661&amp;"学校",IF($B4661=6,_xlfn.TEXTBEFORE($D4661,"高専")&amp;$C4661,IF($B4661=8,$C4661&amp;"（"&amp;$D4661&amp;"）",IF($B4661=9,$D4661,""))))))</f>
        <v>西備支援学校</v>
      </c>
    </row>
    <row r="4662" spans="1:8">
      <c r="A4662" s="4">
        <v>2</v>
      </c>
      <c r="B4662" s="7">
        <v>3</v>
      </c>
      <c r="C4662" s="7" t="str">
        <f t="shared" si="144"/>
        <v>特別支援学校</v>
      </c>
      <c r="D4662" s="7" t="s">
        <v>2590</v>
      </c>
      <c r="E4662" s="8" t="s">
        <v>2591</v>
      </c>
      <c r="F4662" s="4" t="str">
        <f>IFERROR(IF(VALUE(LEFT($E4662,5))&gt;50000,"",_xlfn.XLOOKUP(IF(VALUE(LEFT($E4662,2))&gt;9,VALUE(LEFT($E4662,2)),"0"&amp;VALUE(LEFT($E4662,2))),Sheet1!$E:$E,Sheet1!$F:$F)),"")</f>
        <v>岡山県</v>
      </c>
      <c r="G4662" s="4" t="str">
        <f t="shared" si="145"/>
        <v>公立</v>
      </c>
      <c r="H4662" s="7" t="str">
        <f>IF($D4662="上記以外の高等学校等",_xlfn.XLOOKUP(IF(VALUE(LEFT($E4662,2))&gt;10,VALUE(LEFT($E4662,2)),"0"&amp;VALUE(LEFT($E4662,2))),Sheet1!$E:$E,Sheet1!$F:$F)&amp;"所在の"&amp;$D4662,IF(OR($B4662=1,$B4662=2),$D4662&amp;$C4662,IF($B4662=3,$D4662&amp;"学校",IF($B4662=6,_xlfn.TEXTBEFORE($D4662,"高専")&amp;$C4662,IF($B4662=8,$C4662&amp;"（"&amp;$D4662&amp;"）",IF($B4662=9,$D4662,""))))))</f>
        <v>東備支援学校</v>
      </c>
    </row>
    <row r="4663" spans="1:8">
      <c r="A4663" s="4">
        <v>2</v>
      </c>
      <c r="B4663" s="7">
        <v>3</v>
      </c>
      <c r="C4663" s="7" t="str">
        <f t="shared" si="144"/>
        <v>特別支援学校</v>
      </c>
      <c r="D4663" s="7" t="s">
        <v>2588</v>
      </c>
      <c r="E4663" s="8" t="s">
        <v>2589</v>
      </c>
      <c r="F4663" s="4" t="str">
        <f>IFERROR(IF(VALUE(LEFT($E4663,5))&gt;50000,"",_xlfn.XLOOKUP(IF(VALUE(LEFT($E4663,2))&gt;9,VALUE(LEFT($E4663,2)),"0"&amp;VALUE(LEFT($E4663,2))),Sheet1!$E:$E,Sheet1!$F:$F)),"")</f>
        <v>岡山県</v>
      </c>
      <c r="G4663" s="4" t="str">
        <f t="shared" si="145"/>
        <v>公立</v>
      </c>
      <c r="H4663" s="7" t="str">
        <f>IF($D4663="上記以外の高等学校等",_xlfn.XLOOKUP(IF(VALUE(LEFT($E4663,2))&gt;10,VALUE(LEFT($E4663,2)),"0"&amp;VALUE(LEFT($E4663,2))),Sheet1!$E:$E,Sheet1!$F:$F)&amp;"所在の"&amp;$D4663,IF(OR($B4663=1,$B4663=2),$D4663&amp;$C4663,IF($B4663=3,$D4663&amp;"学校",IF($B4663=6,_xlfn.TEXTBEFORE($D4663,"高専")&amp;$C4663,IF($B4663=8,$C4663&amp;"（"&amp;$D4663&amp;"）",IF($B4663=9,$D4663,""))))))</f>
        <v>健康の森学園支援学校</v>
      </c>
    </row>
    <row r="4664" spans="1:8">
      <c r="A4664" s="4">
        <v>7</v>
      </c>
      <c r="B4664" s="7">
        <v>1</v>
      </c>
      <c r="C4664" s="7" t="str">
        <f t="shared" si="144"/>
        <v>高等学校</v>
      </c>
      <c r="D4664" s="7" t="s">
        <v>2586</v>
      </c>
      <c r="E4664" s="8" t="s">
        <v>2587</v>
      </c>
      <c r="F4664" s="4" t="str">
        <f>IFERROR(IF(VALUE(LEFT($E4664,5))&gt;50000,"",_xlfn.XLOOKUP(IF(VALUE(LEFT($E4664,2))&gt;9,VALUE(LEFT($E4664,2)),"0"&amp;VALUE(LEFT($E4664,2))),Sheet1!$E:$E,Sheet1!$F:$F)),"")</f>
        <v>岡山県</v>
      </c>
      <c r="G4664" s="4" t="str">
        <f t="shared" si="145"/>
        <v>私立</v>
      </c>
      <c r="H4664" s="7" t="str">
        <f>IF($D4664="上記以外の高等学校等",_xlfn.XLOOKUP(IF(VALUE(LEFT($E4664,2))&gt;10,VALUE(LEFT($E4664,2)),"0"&amp;VALUE(LEFT($E4664,2))),Sheet1!$E:$E,Sheet1!$F:$F)&amp;"所在の"&amp;$D4664,IF(OR($B4664=1,$B4664=2),$D4664&amp;$C4664,IF($B4664=3,$D4664&amp;"学校",IF($B4664=6,_xlfn.TEXTBEFORE($D4664,"高専")&amp;$C4664,IF($B4664=8,$C4664&amp;"（"&amp;$D4664&amp;"）",IF($B4664=9,$D4664,""))))))</f>
        <v>山陽学園高等学校</v>
      </c>
    </row>
    <row r="4665" spans="1:8">
      <c r="A4665" s="4">
        <v>7</v>
      </c>
      <c r="B4665" s="7">
        <v>1</v>
      </c>
      <c r="C4665" s="7" t="str">
        <f t="shared" si="144"/>
        <v>高等学校</v>
      </c>
      <c r="D4665" s="7" t="s">
        <v>2584</v>
      </c>
      <c r="E4665" s="8" t="s">
        <v>2585</v>
      </c>
      <c r="F4665" s="4" t="str">
        <f>IFERROR(IF(VALUE(LEFT($E4665,5))&gt;50000,"",_xlfn.XLOOKUP(IF(VALUE(LEFT($E4665,2))&gt;9,VALUE(LEFT($E4665,2)),"0"&amp;VALUE(LEFT($E4665,2))),Sheet1!$E:$E,Sheet1!$F:$F)),"")</f>
        <v>岡山県</v>
      </c>
      <c r="G4665" s="4" t="str">
        <f t="shared" si="145"/>
        <v>私立</v>
      </c>
      <c r="H4665" s="7" t="str">
        <f>IF($D4665="上記以外の高等学校等",_xlfn.XLOOKUP(IF(VALUE(LEFT($E4665,2))&gt;10,VALUE(LEFT($E4665,2)),"0"&amp;VALUE(LEFT($E4665,2))),Sheet1!$E:$E,Sheet1!$F:$F)&amp;"所在の"&amp;$D4665,IF(OR($B4665=1,$B4665=2),$D4665&amp;$C4665,IF($B4665=3,$D4665&amp;"学校",IF($B4665=6,_xlfn.TEXTBEFORE($D4665,"高専")&amp;$C4665,IF($B4665=8,$C4665&amp;"（"&amp;$D4665&amp;"）",IF($B4665=9,$D4665,""))))))</f>
        <v>就実高等学校</v>
      </c>
    </row>
    <row r="4666" spans="1:8">
      <c r="A4666" s="4">
        <v>7</v>
      </c>
      <c r="B4666" s="7">
        <v>1</v>
      </c>
      <c r="C4666" s="7" t="str">
        <f t="shared" si="144"/>
        <v>高等学校</v>
      </c>
      <c r="D4666" s="7" t="s">
        <v>2582</v>
      </c>
      <c r="E4666" s="8" t="s">
        <v>2583</v>
      </c>
      <c r="F4666" s="4" t="str">
        <f>IFERROR(IF(VALUE(LEFT($E4666,5))&gt;50000,"",_xlfn.XLOOKUP(IF(VALUE(LEFT($E4666,2))&gt;9,VALUE(LEFT($E4666,2)),"0"&amp;VALUE(LEFT($E4666,2))),Sheet1!$E:$E,Sheet1!$F:$F)),"")</f>
        <v>岡山県</v>
      </c>
      <c r="G4666" s="4" t="str">
        <f t="shared" si="145"/>
        <v>私立</v>
      </c>
      <c r="H4666" s="7" t="str">
        <f>IF($D4666="上記以外の高等学校等",_xlfn.XLOOKUP(IF(VALUE(LEFT($E4666,2))&gt;10,VALUE(LEFT($E4666,2)),"0"&amp;VALUE(LEFT($E4666,2))),Sheet1!$E:$E,Sheet1!$F:$F)&amp;"所在の"&amp;$D4666,IF(OR($B4666=1,$B4666=2),$D4666&amp;$C4666,IF($B4666=3,$D4666&amp;"学校",IF($B4666=6,_xlfn.TEXTBEFORE($D4666,"高専")&amp;$C4666,IF($B4666=8,$C4666&amp;"（"&amp;$D4666&amp;"）",IF($B4666=9,$D4666,""))))))</f>
        <v>明誠学院高等学校</v>
      </c>
    </row>
    <row r="4667" spans="1:8">
      <c r="A4667" s="4">
        <v>7</v>
      </c>
      <c r="B4667" s="7">
        <v>1</v>
      </c>
      <c r="C4667" s="7" t="str">
        <f t="shared" si="144"/>
        <v>高等学校</v>
      </c>
      <c r="D4667" s="7" t="s">
        <v>2580</v>
      </c>
      <c r="E4667" s="8" t="s">
        <v>2581</v>
      </c>
      <c r="F4667" s="4" t="str">
        <f>IFERROR(IF(VALUE(LEFT($E4667,5))&gt;50000,"",_xlfn.XLOOKUP(IF(VALUE(LEFT($E4667,2))&gt;9,VALUE(LEFT($E4667,2)),"0"&amp;VALUE(LEFT($E4667,2))),Sheet1!$E:$E,Sheet1!$F:$F)),"")</f>
        <v>岡山県</v>
      </c>
      <c r="G4667" s="4" t="str">
        <f t="shared" si="145"/>
        <v>私立</v>
      </c>
      <c r="H4667" s="7" t="str">
        <f>IF($D4667="上記以外の高等学校等",_xlfn.XLOOKUP(IF(VALUE(LEFT($E4667,2))&gt;10,VALUE(LEFT($E4667,2)),"0"&amp;VALUE(LEFT($E4667,2))),Sheet1!$E:$E,Sheet1!$F:$F)&amp;"所在の"&amp;$D4667,IF(OR($B4667=1,$B4667=2),$D4667&amp;$C4667,IF($B4667=3,$D4667&amp;"学校",IF($B4667=6,_xlfn.TEXTBEFORE($D4667,"高専")&amp;$C4667,IF($B4667=8,$C4667&amp;"（"&amp;$D4667&amp;"）",IF($B4667=9,$D4667,""))))))</f>
        <v>創志学園高等学校</v>
      </c>
    </row>
    <row r="4668" spans="1:8">
      <c r="A4668" s="4">
        <v>7</v>
      </c>
      <c r="B4668" s="7">
        <v>1</v>
      </c>
      <c r="C4668" s="7" t="str">
        <f t="shared" si="144"/>
        <v>高等学校</v>
      </c>
      <c r="D4668" s="7" t="s">
        <v>2578</v>
      </c>
      <c r="E4668" s="8" t="s">
        <v>2579</v>
      </c>
      <c r="F4668" s="4" t="str">
        <f>IFERROR(IF(VALUE(LEFT($E4668,5))&gt;50000,"",_xlfn.XLOOKUP(IF(VALUE(LEFT($E4668,2))&gt;9,VALUE(LEFT($E4668,2)),"0"&amp;VALUE(LEFT($E4668,2))),Sheet1!$E:$E,Sheet1!$F:$F)),"")</f>
        <v>岡山県</v>
      </c>
      <c r="G4668" s="4" t="str">
        <f t="shared" si="145"/>
        <v>私立</v>
      </c>
      <c r="H4668" s="7" t="str">
        <f>IF($D4668="上記以外の高等学校等",_xlfn.XLOOKUP(IF(VALUE(LEFT($E4668,2))&gt;10,VALUE(LEFT($E4668,2)),"0"&amp;VALUE(LEFT($E4668,2))),Sheet1!$E:$E,Sheet1!$F:$F)&amp;"所在の"&amp;$D4668,IF(OR($B4668=1,$B4668=2),$D4668&amp;$C4668,IF($B4668=3,$D4668&amp;"学校",IF($B4668=6,_xlfn.TEXTBEFORE($D4668,"高専")&amp;$C4668,IF($B4668=8,$C4668&amp;"（"&amp;$D4668&amp;"）",IF($B4668=9,$D4668,""))))))</f>
        <v>岡山商科大学附属高等学校</v>
      </c>
    </row>
    <row r="4669" spans="1:8">
      <c r="A4669" s="4">
        <v>7</v>
      </c>
      <c r="B4669" s="7">
        <v>1</v>
      </c>
      <c r="C4669" s="7" t="str">
        <f t="shared" si="144"/>
        <v>高等学校</v>
      </c>
      <c r="D4669" s="7" t="s">
        <v>2576</v>
      </c>
      <c r="E4669" s="8" t="s">
        <v>2577</v>
      </c>
      <c r="F4669" s="4" t="str">
        <f>IFERROR(IF(VALUE(LEFT($E4669,5))&gt;50000,"",_xlfn.XLOOKUP(IF(VALUE(LEFT($E4669,2))&gt;9,VALUE(LEFT($E4669,2)),"0"&amp;VALUE(LEFT($E4669,2))),Sheet1!$E:$E,Sheet1!$F:$F)),"")</f>
        <v>岡山県</v>
      </c>
      <c r="G4669" s="4" t="str">
        <f t="shared" si="145"/>
        <v>私立</v>
      </c>
      <c r="H4669" s="7" t="str">
        <f>IF($D4669="上記以外の高等学校等",_xlfn.XLOOKUP(IF(VALUE(LEFT($E4669,2))&gt;10,VALUE(LEFT($E4669,2)),"0"&amp;VALUE(LEFT($E4669,2))),Sheet1!$E:$E,Sheet1!$F:$F)&amp;"所在の"&amp;$D4669,IF(OR($B4669=1,$B4669=2),$D4669&amp;$C4669,IF($B4669=3,$D4669&amp;"学校",IF($B4669=6,_xlfn.TEXTBEFORE($D4669,"高専")&amp;$C4669,IF($B4669=8,$C4669&amp;"（"&amp;$D4669&amp;"）",IF($B4669=9,$D4669,""))))))</f>
        <v>関西高等学校</v>
      </c>
    </row>
    <row r="4670" spans="1:8">
      <c r="A4670" s="4">
        <v>7</v>
      </c>
      <c r="B4670" s="7">
        <v>1</v>
      </c>
      <c r="C4670" s="7" t="str">
        <f t="shared" si="144"/>
        <v>高等学校</v>
      </c>
      <c r="D4670" s="7" t="s">
        <v>2574</v>
      </c>
      <c r="E4670" s="8" t="s">
        <v>2575</v>
      </c>
      <c r="F4670" s="4" t="str">
        <f>IFERROR(IF(VALUE(LEFT($E4670,5))&gt;50000,"",_xlfn.XLOOKUP(IF(VALUE(LEFT($E4670,2))&gt;9,VALUE(LEFT($E4670,2)),"0"&amp;VALUE(LEFT($E4670,2))),Sheet1!$E:$E,Sheet1!$F:$F)),"")</f>
        <v>岡山県</v>
      </c>
      <c r="G4670" s="4" t="str">
        <f t="shared" si="145"/>
        <v>私立</v>
      </c>
      <c r="H4670" s="7" t="str">
        <f>IF($D4670="上記以外の高等学校等",_xlfn.XLOOKUP(IF(VALUE(LEFT($E4670,2))&gt;10,VALUE(LEFT($E4670,2)),"0"&amp;VALUE(LEFT($E4670,2))),Sheet1!$E:$E,Sheet1!$F:$F)&amp;"所在の"&amp;$D4670,IF(OR($B4670=1,$B4670=2),$D4670&amp;$C4670,IF($B4670=3,$D4670&amp;"学校",IF($B4670=6,_xlfn.TEXTBEFORE($D4670,"高専")&amp;$C4670,IF($B4670=8,$C4670&amp;"（"&amp;$D4670&amp;"）",IF($B4670=9,$D4670,""))))))</f>
        <v>倉敷高等学校</v>
      </c>
    </row>
    <row r="4671" spans="1:8">
      <c r="A4671" s="4">
        <v>7</v>
      </c>
      <c r="B4671" s="7">
        <v>1</v>
      </c>
      <c r="C4671" s="7" t="str">
        <f t="shared" si="144"/>
        <v>高等学校</v>
      </c>
      <c r="D4671" s="7" t="s">
        <v>2572</v>
      </c>
      <c r="E4671" s="8" t="s">
        <v>2573</v>
      </c>
      <c r="F4671" s="4" t="str">
        <f>IFERROR(IF(VALUE(LEFT($E4671,5))&gt;50000,"",_xlfn.XLOOKUP(IF(VALUE(LEFT($E4671,2))&gt;9,VALUE(LEFT($E4671,2)),"0"&amp;VALUE(LEFT($E4671,2))),Sheet1!$E:$E,Sheet1!$F:$F)),"")</f>
        <v>岡山県</v>
      </c>
      <c r="G4671" s="4" t="str">
        <f t="shared" si="145"/>
        <v>私立</v>
      </c>
      <c r="H4671" s="7" t="str">
        <f>IF($D4671="上記以外の高等学校等",_xlfn.XLOOKUP(IF(VALUE(LEFT($E4671,2))&gt;10,VALUE(LEFT($E4671,2)),"0"&amp;VALUE(LEFT($E4671,2))),Sheet1!$E:$E,Sheet1!$F:$F)&amp;"所在の"&amp;$D4671,IF(OR($B4671=1,$B4671=2),$D4671&amp;$C4671,IF($B4671=3,$D4671&amp;"学校",IF($B4671=6,_xlfn.TEXTBEFORE($D4671,"高専")&amp;$C4671,IF($B4671=8,$C4671&amp;"（"&amp;$D4671&amp;"）",IF($B4671=9,$D4671,""))))))</f>
        <v>岡山理科大学附属高等学校</v>
      </c>
    </row>
    <row r="4672" spans="1:8">
      <c r="A4672" s="4">
        <v>7</v>
      </c>
      <c r="B4672" s="7">
        <v>1</v>
      </c>
      <c r="C4672" s="7" t="str">
        <f t="shared" si="144"/>
        <v>高等学校</v>
      </c>
      <c r="D4672" s="7" t="s">
        <v>2570</v>
      </c>
      <c r="E4672" s="8" t="s">
        <v>2571</v>
      </c>
      <c r="F4672" s="4" t="str">
        <f>IFERROR(IF(VALUE(LEFT($E4672,5))&gt;50000,"",_xlfn.XLOOKUP(IF(VALUE(LEFT($E4672,2))&gt;9,VALUE(LEFT($E4672,2)),"0"&amp;VALUE(LEFT($E4672,2))),Sheet1!$E:$E,Sheet1!$F:$F)),"")</f>
        <v>岡山県</v>
      </c>
      <c r="G4672" s="4" t="str">
        <f t="shared" si="145"/>
        <v>私立</v>
      </c>
      <c r="H4672" s="7" t="str">
        <f>IF($D4672="上記以外の高等学校等",_xlfn.XLOOKUP(IF(VALUE(LEFT($E4672,2))&gt;10,VALUE(LEFT($E4672,2)),"0"&amp;VALUE(LEFT($E4672,2))),Sheet1!$E:$E,Sheet1!$F:$F)&amp;"所在の"&amp;$D4672,IF(OR($B4672=1,$B4672=2),$D4672&amp;$C4672,IF($B4672=3,$D4672&amp;"学校",IF($B4672=6,_xlfn.TEXTBEFORE($D4672,"高専")&amp;$C4672,IF($B4672=8,$C4672&amp;"（"&amp;$D4672&amp;"）",IF($B4672=9,$D4672,""))))))</f>
        <v>倉敷翠松高等学校</v>
      </c>
    </row>
    <row r="4673" spans="1:8">
      <c r="A4673" s="4">
        <v>7</v>
      </c>
      <c r="B4673" s="7">
        <v>1</v>
      </c>
      <c r="C4673" s="7" t="str">
        <f t="shared" si="144"/>
        <v>高等学校</v>
      </c>
      <c r="D4673" s="7" t="s">
        <v>2568</v>
      </c>
      <c r="E4673" s="8" t="s">
        <v>2569</v>
      </c>
      <c r="F4673" s="4" t="str">
        <f>IFERROR(IF(VALUE(LEFT($E4673,5))&gt;50000,"",_xlfn.XLOOKUP(IF(VALUE(LEFT($E4673,2))&gt;9,VALUE(LEFT($E4673,2)),"0"&amp;VALUE(LEFT($E4673,2))),Sheet1!$E:$E,Sheet1!$F:$F)),"")</f>
        <v>岡山県</v>
      </c>
      <c r="G4673" s="4" t="str">
        <f t="shared" si="145"/>
        <v>私立</v>
      </c>
      <c r="H4673" s="7" t="str">
        <f>IF($D4673="上記以外の高等学校等",_xlfn.XLOOKUP(IF(VALUE(LEFT($E4673,2))&gt;10,VALUE(LEFT($E4673,2)),"0"&amp;VALUE(LEFT($E4673,2))),Sheet1!$E:$E,Sheet1!$F:$F)&amp;"所在の"&amp;$D4673,IF(OR($B4673=1,$B4673=2),$D4673&amp;$C4673,IF($B4673=3,$D4673&amp;"学校",IF($B4673=6,_xlfn.TEXTBEFORE($D4673,"高専")&amp;$C4673,IF($B4673=8,$C4673&amp;"（"&amp;$D4673&amp;"）",IF($B4673=9,$D4673,""))))))</f>
        <v>岡山県美作高等学校</v>
      </c>
    </row>
    <row r="4674" spans="1:8">
      <c r="A4674" s="4">
        <v>7</v>
      </c>
      <c r="B4674" s="7">
        <v>1</v>
      </c>
      <c r="C4674" s="7" t="str">
        <f t="shared" si="144"/>
        <v>高等学校</v>
      </c>
      <c r="D4674" s="7" t="s">
        <v>2566</v>
      </c>
      <c r="E4674" s="8" t="s">
        <v>2567</v>
      </c>
      <c r="F4674" s="4" t="str">
        <f>IFERROR(IF(VALUE(LEFT($E4674,5))&gt;50000,"",_xlfn.XLOOKUP(IF(VALUE(LEFT($E4674,2))&gt;9,VALUE(LEFT($E4674,2)),"0"&amp;VALUE(LEFT($E4674,2))),Sheet1!$E:$E,Sheet1!$F:$F)),"")</f>
        <v>岡山県</v>
      </c>
      <c r="G4674" s="4" t="str">
        <f t="shared" si="145"/>
        <v>私立</v>
      </c>
      <c r="H4674" s="7" t="str">
        <f>IF($D4674="上記以外の高等学校等",_xlfn.XLOOKUP(IF(VALUE(LEFT($E4674,2))&gt;10,VALUE(LEFT($E4674,2)),"0"&amp;VALUE(LEFT($E4674,2))),Sheet1!$E:$E,Sheet1!$F:$F)&amp;"所在の"&amp;$D4674,IF(OR($B4674=1,$B4674=2),$D4674&amp;$C4674,IF($B4674=3,$D4674&amp;"学校",IF($B4674=6,_xlfn.TEXTBEFORE($D4674,"高専")&amp;$C4674,IF($B4674=8,$C4674&amp;"（"&amp;$D4674&amp;"）",IF($B4674=9,$D4674,""))))))</f>
        <v>作陽学園高等学校</v>
      </c>
    </row>
    <row r="4675" spans="1:8">
      <c r="A4675" s="4">
        <v>7</v>
      </c>
      <c r="B4675" s="7">
        <v>1</v>
      </c>
      <c r="C4675" s="7" t="str">
        <f t="shared" ref="C4675:C4738" si="146">IF($B4675=1,"高等学校",IF($B4675=2,"中等教育学校",IF($B4675=3,"特別支援学校",IF($B4675=6,"高等専門学校",IF($B4675=8,"高等学校卒業程度認定試験等","")))))</f>
        <v>高等学校</v>
      </c>
      <c r="D4675" s="7" t="s">
        <v>2564</v>
      </c>
      <c r="E4675" s="8" t="s">
        <v>2565</v>
      </c>
      <c r="F4675" s="4" t="str">
        <f>IFERROR(IF(VALUE(LEFT($E4675,5))&gt;50000,"",_xlfn.XLOOKUP(IF(VALUE(LEFT($E4675,2))&gt;9,VALUE(LEFT($E4675,2)),"0"&amp;VALUE(LEFT($E4675,2))),Sheet1!$E:$E,Sheet1!$F:$F)),"")</f>
        <v>岡山県</v>
      </c>
      <c r="G4675" s="4" t="str">
        <f t="shared" ref="G4675:G4738" si="147">IF($A4675=1,"国立",IF($A4675=7,"私立",IF($A4675&lt;7,"公立","")))</f>
        <v>私立</v>
      </c>
      <c r="H4675" s="7" t="str">
        <f>IF($D4675="上記以外の高等学校等",_xlfn.XLOOKUP(IF(VALUE(LEFT($E4675,2))&gt;10,VALUE(LEFT($E4675,2)),"0"&amp;VALUE(LEFT($E4675,2))),Sheet1!$E:$E,Sheet1!$F:$F)&amp;"所在の"&amp;$D4675,IF(OR($B4675=1,$B4675=2),$D4675&amp;$C4675,IF($B4675=3,$D4675&amp;"学校",IF($B4675=6,_xlfn.TEXTBEFORE($D4675,"高専")&amp;$C4675,IF($B4675=8,$C4675&amp;"（"&amp;$D4675&amp;"）",IF($B4675=9,$D4675,""))))))</f>
        <v>岡山龍谷高等学校</v>
      </c>
    </row>
    <row r="4676" spans="1:8">
      <c r="A4676" s="4">
        <v>7</v>
      </c>
      <c r="B4676" s="7">
        <v>1</v>
      </c>
      <c r="C4676" s="7" t="str">
        <f t="shared" si="146"/>
        <v>高等学校</v>
      </c>
      <c r="D4676" s="7" t="s">
        <v>2562</v>
      </c>
      <c r="E4676" s="8" t="s">
        <v>2563</v>
      </c>
      <c r="F4676" s="4" t="str">
        <f>IFERROR(IF(VALUE(LEFT($E4676,5))&gt;50000,"",_xlfn.XLOOKUP(IF(VALUE(LEFT($E4676,2))&gt;9,VALUE(LEFT($E4676,2)),"0"&amp;VALUE(LEFT($E4676,2))),Sheet1!$E:$E,Sheet1!$F:$F)),"")</f>
        <v>岡山県</v>
      </c>
      <c r="G4676" s="4" t="str">
        <f t="shared" si="147"/>
        <v>私立</v>
      </c>
      <c r="H4676" s="7" t="str">
        <f>IF($D4676="上記以外の高等学校等",_xlfn.XLOOKUP(IF(VALUE(LEFT($E4676,2))&gt;10,VALUE(LEFT($E4676,2)),"0"&amp;VALUE(LEFT($E4676,2))),Sheet1!$E:$E,Sheet1!$F:$F)&amp;"所在の"&amp;$D4676,IF(OR($B4676=1,$B4676=2),$D4676&amp;$C4676,IF($B4676=3,$D4676&amp;"学校",IF($B4676=6,_xlfn.TEXTBEFORE($D4676,"高専")&amp;$C4676,IF($B4676=8,$C4676&amp;"（"&amp;$D4676&amp;"）",IF($B4676=9,$D4676,""))))))</f>
        <v>岡山学芸館高等学校</v>
      </c>
    </row>
    <row r="4677" spans="1:8">
      <c r="A4677" s="4">
        <v>7</v>
      </c>
      <c r="B4677" s="7">
        <v>1</v>
      </c>
      <c r="C4677" s="7" t="str">
        <f t="shared" si="146"/>
        <v>高等学校</v>
      </c>
      <c r="D4677" s="7" t="s">
        <v>2560</v>
      </c>
      <c r="E4677" s="8" t="s">
        <v>2561</v>
      </c>
      <c r="F4677" s="4" t="str">
        <f>IFERROR(IF(VALUE(LEFT($E4677,5))&gt;50000,"",_xlfn.XLOOKUP(IF(VALUE(LEFT($E4677,2))&gt;9,VALUE(LEFT($E4677,2)),"0"&amp;VALUE(LEFT($E4677,2))),Sheet1!$E:$E,Sheet1!$F:$F)),"")</f>
        <v>岡山県</v>
      </c>
      <c r="G4677" s="4" t="str">
        <f t="shared" si="147"/>
        <v>私立</v>
      </c>
      <c r="H4677" s="7" t="str">
        <f>IF($D4677="上記以外の高等学校等",_xlfn.XLOOKUP(IF(VALUE(LEFT($E4677,2))&gt;10,VALUE(LEFT($E4677,2)),"0"&amp;VALUE(LEFT($E4677,2))),Sheet1!$E:$E,Sheet1!$F:$F)&amp;"所在の"&amp;$D4677,IF(OR($B4677=1,$B4677=2),$D4677&amp;$C4677,IF($B4677=3,$D4677&amp;"学校",IF($B4677=6,_xlfn.TEXTBEFORE($D4677,"高専")&amp;$C4677,IF($B4677=8,$C4677&amp;"（"&amp;$D4677&amp;"）",IF($B4677=9,$D4677,""))))))</f>
        <v>興譲館高等学校</v>
      </c>
    </row>
    <row r="4678" spans="1:8">
      <c r="A4678" s="4">
        <v>7</v>
      </c>
      <c r="B4678" s="7">
        <v>1</v>
      </c>
      <c r="C4678" s="7" t="str">
        <f t="shared" si="146"/>
        <v>高等学校</v>
      </c>
      <c r="D4678" s="7" t="s">
        <v>2558</v>
      </c>
      <c r="E4678" s="8" t="s">
        <v>2559</v>
      </c>
      <c r="F4678" s="4" t="str">
        <f>IFERROR(IF(VALUE(LEFT($E4678,5))&gt;50000,"",_xlfn.XLOOKUP(IF(VALUE(LEFT($E4678,2))&gt;9,VALUE(LEFT($E4678,2)),"0"&amp;VALUE(LEFT($E4678,2))),Sheet1!$E:$E,Sheet1!$F:$F)),"")</f>
        <v>岡山県</v>
      </c>
      <c r="G4678" s="4" t="str">
        <f t="shared" si="147"/>
        <v>私立</v>
      </c>
      <c r="H4678" s="7" t="str">
        <f>IF($D4678="上記以外の高等学校等",_xlfn.XLOOKUP(IF(VALUE(LEFT($E4678,2))&gt;10,VALUE(LEFT($E4678,2)),"0"&amp;VALUE(LEFT($E4678,2))),Sheet1!$E:$E,Sheet1!$F:$F)&amp;"所在の"&amp;$D4678,IF(OR($B4678=1,$B4678=2),$D4678&amp;$C4678,IF($B4678=3,$D4678&amp;"学校",IF($B4678=6,_xlfn.TEXTBEFORE($D4678,"高専")&amp;$C4678,IF($B4678=8,$C4678&amp;"（"&amp;$D4678&amp;"）",IF($B4678=9,$D4678,""))))))</f>
        <v>方谷學舎高等学校</v>
      </c>
    </row>
    <row r="4679" spans="1:8">
      <c r="A4679" s="4">
        <v>7</v>
      </c>
      <c r="B4679" s="7">
        <v>1</v>
      </c>
      <c r="C4679" s="7" t="str">
        <f t="shared" si="146"/>
        <v>高等学校</v>
      </c>
      <c r="D4679" s="7" t="s">
        <v>2556</v>
      </c>
      <c r="E4679" s="8" t="s">
        <v>2557</v>
      </c>
      <c r="F4679" s="4" t="str">
        <f>IFERROR(IF(VALUE(LEFT($E4679,5))&gt;50000,"",_xlfn.XLOOKUP(IF(VALUE(LEFT($E4679,2))&gt;9,VALUE(LEFT($E4679,2)),"0"&amp;VALUE(LEFT($E4679,2))),Sheet1!$E:$E,Sheet1!$F:$F)),"")</f>
        <v>岡山県</v>
      </c>
      <c r="G4679" s="4" t="str">
        <f t="shared" si="147"/>
        <v>私立</v>
      </c>
      <c r="H4679" s="7" t="str">
        <f>IF($D4679="上記以外の高等学校等",_xlfn.XLOOKUP(IF(VALUE(LEFT($E4679,2))&gt;10,VALUE(LEFT($E4679,2)),"0"&amp;VALUE(LEFT($E4679,2))),Sheet1!$E:$E,Sheet1!$F:$F)&amp;"所在の"&amp;$D4679,IF(OR($B4679=1,$B4679=2),$D4679&amp;$C4679,IF($B4679=3,$D4679&amp;"学校",IF($B4679=6,_xlfn.TEXTBEFORE($D4679,"高専")&amp;$C4679,IF($B4679=8,$C4679&amp;"（"&amp;$D4679&amp;"）",IF($B4679=9,$D4679,""))))))</f>
        <v>清心女子高等学校</v>
      </c>
    </row>
    <row r="4680" spans="1:8">
      <c r="A4680" s="4">
        <v>7</v>
      </c>
      <c r="B4680" s="7">
        <v>1</v>
      </c>
      <c r="C4680" s="7" t="str">
        <f t="shared" si="146"/>
        <v>高等学校</v>
      </c>
      <c r="D4680" s="7" t="s">
        <v>2554</v>
      </c>
      <c r="E4680" s="8" t="s">
        <v>2555</v>
      </c>
      <c r="F4680" s="4" t="str">
        <f>IFERROR(IF(VALUE(LEFT($E4680,5))&gt;50000,"",_xlfn.XLOOKUP(IF(VALUE(LEFT($E4680,2))&gt;9,VALUE(LEFT($E4680,2)),"0"&amp;VALUE(LEFT($E4680,2))),Sheet1!$E:$E,Sheet1!$F:$F)),"")</f>
        <v>岡山県</v>
      </c>
      <c r="G4680" s="4" t="str">
        <f t="shared" si="147"/>
        <v>私立</v>
      </c>
      <c r="H4680" s="7" t="str">
        <f>IF($D4680="上記以外の高等学校等",_xlfn.XLOOKUP(IF(VALUE(LEFT($E4680,2))&gt;10,VALUE(LEFT($E4680,2)),"0"&amp;VALUE(LEFT($E4680,2))),Sheet1!$E:$E,Sheet1!$F:$F)&amp;"所在の"&amp;$D4680,IF(OR($B4680=1,$B4680=2),$D4680&amp;$C4680,IF($B4680=3,$D4680&amp;"学校",IF($B4680=6,_xlfn.TEXTBEFORE($D4680,"高専")&amp;$C4680,IF($B4680=8,$C4680&amp;"（"&amp;$D4680&amp;"）",IF($B4680=9,$D4680,""))))))</f>
        <v>金光学園高等学校</v>
      </c>
    </row>
    <row r="4681" spans="1:8">
      <c r="A4681" s="4">
        <v>7</v>
      </c>
      <c r="B4681" s="7">
        <v>1</v>
      </c>
      <c r="C4681" s="7" t="str">
        <f t="shared" si="146"/>
        <v>高等学校</v>
      </c>
      <c r="D4681" s="7" t="s">
        <v>2552</v>
      </c>
      <c r="E4681" s="8" t="s">
        <v>2553</v>
      </c>
      <c r="F4681" s="4" t="str">
        <f>IFERROR(IF(VALUE(LEFT($E4681,5))&gt;50000,"",_xlfn.XLOOKUP(IF(VALUE(LEFT($E4681,2))&gt;9,VALUE(LEFT($E4681,2)),"0"&amp;VALUE(LEFT($E4681,2))),Sheet1!$E:$E,Sheet1!$F:$F)),"")</f>
        <v>岡山県</v>
      </c>
      <c r="G4681" s="4" t="str">
        <f t="shared" si="147"/>
        <v>私立</v>
      </c>
      <c r="H4681" s="7" t="str">
        <f>IF($D4681="上記以外の高等学校等",_xlfn.XLOOKUP(IF(VALUE(LEFT($E4681,2))&gt;10,VALUE(LEFT($E4681,2)),"0"&amp;VALUE(LEFT($E4681,2))),Sheet1!$E:$E,Sheet1!$F:$F)&amp;"所在の"&amp;$D4681,IF(OR($B4681=1,$B4681=2),$D4681&amp;$C4681,IF($B4681=3,$D4681&amp;"学校",IF($B4681=6,_xlfn.TEXTBEFORE($D4681,"高専")&amp;$C4681,IF($B4681=8,$C4681&amp;"（"&amp;$D4681&amp;"）",IF($B4681=9,$D4681,""))))))</f>
        <v>おかやま山陽高等学校</v>
      </c>
    </row>
    <row r="4682" spans="1:8">
      <c r="A4682" s="4">
        <v>7</v>
      </c>
      <c r="B4682" s="7">
        <v>1</v>
      </c>
      <c r="C4682" s="7" t="str">
        <f t="shared" si="146"/>
        <v>高等学校</v>
      </c>
      <c r="D4682" s="7" t="s">
        <v>2550</v>
      </c>
      <c r="E4682" s="8" t="s">
        <v>2551</v>
      </c>
      <c r="F4682" s="4" t="str">
        <f>IFERROR(IF(VALUE(LEFT($E4682,5))&gt;50000,"",_xlfn.XLOOKUP(IF(VALUE(LEFT($E4682,2))&gt;9,VALUE(LEFT($E4682,2)),"0"&amp;VALUE(LEFT($E4682,2))),Sheet1!$E:$E,Sheet1!$F:$F)),"")</f>
        <v>岡山県</v>
      </c>
      <c r="G4682" s="4" t="str">
        <f t="shared" si="147"/>
        <v>私立</v>
      </c>
      <c r="H4682" s="7" t="str">
        <f>IF($D4682="上記以外の高等学校等",_xlfn.XLOOKUP(IF(VALUE(LEFT($E4682,2))&gt;10,VALUE(LEFT($E4682,2)),"0"&amp;VALUE(LEFT($E4682,2))),Sheet1!$E:$E,Sheet1!$F:$F)&amp;"所在の"&amp;$D4682,IF(OR($B4682=1,$B4682=2),$D4682&amp;$C4682,IF($B4682=3,$D4682&amp;"学校",IF($B4682=6,_xlfn.TEXTBEFORE($D4682,"高専")&amp;$C4682,IF($B4682=8,$C4682&amp;"（"&amp;$D4682&amp;"）",IF($B4682=9,$D4682,""))))))</f>
        <v>川崎医科大学附属高等学校</v>
      </c>
    </row>
    <row r="4683" spans="1:8">
      <c r="A4683" s="4">
        <v>7</v>
      </c>
      <c r="B4683" s="7">
        <v>1</v>
      </c>
      <c r="C4683" s="7" t="str">
        <f t="shared" si="146"/>
        <v>高等学校</v>
      </c>
      <c r="D4683" s="7" t="s">
        <v>2548</v>
      </c>
      <c r="E4683" s="8" t="s">
        <v>2549</v>
      </c>
      <c r="F4683" s="4" t="str">
        <f>IFERROR(IF(VALUE(LEFT($E4683,5))&gt;50000,"",_xlfn.XLOOKUP(IF(VALUE(LEFT($E4683,2))&gt;9,VALUE(LEFT($E4683,2)),"0"&amp;VALUE(LEFT($E4683,2))),Sheet1!$E:$E,Sheet1!$F:$F)),"")</f>
        <v>岡山県</v>
      </c>
      <c r="G4683" s="4" t="str">
        <f t="shared" si="147"/>
        <v>私立</v>
      </c>
      <c r="H4683" s="7" t="str">
        <f>IF($D4683="上記以外の高等学校等",_xlfn.XLOOKUP(IF(VALUE(LEFT($E4683,2))&gt;10,VALUE(LEFT($E4683,2)),"0"&amp;VALUE(LEFT($E4683,2))),Sheet1!$E:$E,Sheet1!$F:$F)&amp;"所在の"&amp;$D4683,IF(OR($B4683=1,$B4683=2),$D4683&amp;$C4683,IF($B4683=3,$D4683&amp;"学校",IF($B4683=6,_xlfn.TEXTBEFORE($D4683,"高専")&amp;$C4683,IF($B4683=8,$C4683&amp;"（"&amp;$D4683&amp;"）",IF($B4683=9,$D4683,""))))))</f>
        <v>岡山県共生高等学校</v>
      </c>
    </row>
    <row r="4684" spans="1:8">
      <c r="A4684" s="4">
        <v>7</v>
      </c>
      <c r="B4684" s="7">
        <v>1</v>
      </c>
      <c r="C4684" s="7" t="str">
        <f t="shared" si="146"/>
        <v>高等学校</v>
      </c>
      <c r="D4684" s="7" t="s">
        <v>2546</v>
      </c>
      <c r="E4684" s="8" t="s">
        <v>2547</v>
      </c>
      <c r="F4684" s="4" t="str">
        <f>IFERROR(IF(VALUE(LEFT($E4684,5))&gt;50000,"",_xlfn.XLOOKUP(IF(VALUE(LEFT($E4684,2))&gt;9,VALUE(LEFT($E4684,2)),"0"&amp;VALUE(LEFT($E4684,2))),Sheet1!$E:$E,Sheet1!$F:$F)),"")</f>
        <v>岡山県</v>
      </c>
      <c r="G4684" s="4" t="str">
        <f t="shared" si="147"/>
        <v>私立</v>
      </c>
      <c r="H4684" s="7" t="str">
        <f>IF($D4684="上記以外の高等学校等",_xlfn.XLOOKUP(IF(VALUE(LEFT($E4684,2))&gt;10,VALUE(LEFT($E4684,2)),"0"&amp;VALUE(LEFT($E4684,2))),Sheet1!$E:$E,Sheet1!$F:$F)&amp;"所在の"&amp;$D4684,IF(OR($B4684=1,$B4684=2),$D4684&amp;$C4684,IF($B4684=3,$D4684&amp;"学校",IF($B4684=6,_xlfn.TEXTBEFORE($D4684,"高専")&amp;$C4684,IF($B4684=8,$C4684&amp;"（"&amp;$D4684&amp;"）",IF($B4684=9,$D4684,""))))))</f>
        <v>岡山白陵高等学校</v>
      </c>
    </row>
    <row r="4685" spans="1:8">
      <c r="A4685" s="4">
        <v>7</v>
      </c>
      <c r="B4685" s="7">
        <v>1</v>
      </c>
      <c r="C4685" s="7" t="str">
        <f t="shared" si="146"/>
        <v>高等学校</v>
      </c>
      <c r="D4685" s="7" t="s">
        <v>2544</v>
      </c>
      <c r="E4685" s="8" t="s">
        <v>2545</v>
      </c>
      <c r="F4685" s="4" t="str">
        <f>IFERROR(IF(VALUE(LEFT($E4685,5))&gt;50000,"",_xlfn.XLOOKUP(IF(VALUE(LEFT($E4685,2))&gt;9,VALUE(LEFT($E4685,2)),"0"&amp;VALUE(LEFT($E4685,2))),Sheet1!$E:$E,Sheet1!$F:$F)),"")</f>
        <v>岡山県</v>
      </c>
      <c r="G4685" s="4" t="str">
        <f t="shared" si="147"/>
        <v>私立</v>
      </c>
      <c r="H4685" s="7" t="str">
        <f>IF($D4685="上記以外の高等学校等",_xlfn.XLOOKUP(IF(VALUE(LEFT($E4685,2))&gt;10,VALUE(LEFT($E4685,2)),"0"&amp;VALUE(LEFT($E4685,2))),Sheet1!$E:$E,Sheet1!$F:$F)&amp;"所在の"&amp;$D4685,IF(OR($B4685=1,$B4685=2),$D4685&amp;$C4685,IF($B4685=3,$D4685&amp;"学校",IF($B4685=6,_xlfn.TEXTBEFORE($D4685,"高専")&amp;$C4685,IF($B4685=8,$C4685&amp;"（"&amp;$D4685&amp;"）",IF($B4685=9,$D4685,""))))))</f>
        <v>岡山高等学校</v>
      </c>
    </row>
    <row r="4686" spans="1:8">
      <c r="A4686" s="4">
        <v>7</v>
      </c>
      <c r="B4686" s="7">
        <v>1</v>
      </c>
      <c r="C4686" s="7" t="str">
        <f t="shared" si="146"/>
        <v>高等学校</v>
      </c>
      <c r="D4686" s="7" t="s">
        <v>2542</v>
      </c>
      <c r="E4686" s="8" t="s">
        <v>2543</v>
      </c>
      <c r="F4686" s="4" t="str">
        <f>IFERROR(IF(VALUE(LEFT($E4686,5))&gt;50000,"",_xlfn.XLOOKUP(IF(VALUE(LEFT($E4686,2))&gt;9,VALUE(LEFT($E4686,2)),"0"&amp;VALUE(LEFT($E4686,2))),Sheet1!$E:$E,Sheet1!$F:$F)),"")</f>
        <v>岡山県</v>
      </c>
      <c r="G4686" s="4" t="str">
        <f t="shared" si="147"/>
        <v>私立</v>
      </c>
      <c r="H4686" s="7" t="str">
        <f>IF($D4686="上記以外の高等学校等",_xlfn.XLOOKUP(IF(VALUE(LEFT($E4686,2))&gt;10,VALUE(LEFT($E4686,2)),"0"&amp;VALUE(LEFT($E4686,2))),Sheet1!$E:$E,Sheet1!$F:$F)&amp;"所在の"&amp;$D4686,IF(OR($B4686=1,$B4686=2),$D4686&amp;$C4686,IF($B4686=3,$D4686&amp;"学校",IF($B4686=6,_xlfn.TEXTBEFORE($D4686,"高専")&amp;$C4686,IF($B4686=8,$C4686&amp;"（"&amp;$D4686&amp;"）",IF($B4686=9,$D4686,""))))))</f>
        <v>吉備高原学園高等学校</v>
      </c>
    </row>
    <row r="4687" spans="1:8">
      <c r="A4687" s="4">
        <v>7</v>
      </c>
      <c r="B4687" s="7">
        <v>2</v>
      </c>
      <c r="C4687" s="7" t="str">
        <f t="shared" si="146"/>
        <v>中等教育学校</v>
      </c>
      <c r="D4687" s="7" t="s">
        <v>2540</v>
      </c>
      <c r="E4687" s="8" t="s">
        <v>2541</v>
      </c>
      <c r="F4687" s="4" t="str">
        <f>IFERROR(IF(VALUE(LEFT($E4687,5))&gt;50000,"",_xlfn.XLOOKUP(IF(VALUE(LEFT($E4687,2))&gt;9,VALUE(LEFT($E4687,2)),"0"&amp;VALUE(LEFT($E4687,2))),Sheet1!$E:$E,Sheet1!$F:$F)),"")</f>
        <v>岡山県</v>
      </c>
      <c r="G4687" s="4" t="str">
        <f t="shared" si="147"/>
        <v>私立</v>
      </c>
      <c r="H4687" s="7" t="str">
        <f>IF($D4687="上記以外の高等学校等",_xlfn.XLOOKUP(IF(VALUE(LEFT($E4687,2))&gt;10,VALUE(LEFT($E4687,2)),"0"&amp;VALUE(LEFT($E4687,2))),Sheet1!$E:$E,Sheet1!$F:$F)&amp;"所在の"&amp;$D4687,IF(OR($B4687=1,$B4687=2),$D4687&amp;$C4687,IF($B4687=3,$D4687&amp;"学校",IF($B4687=6,_xlfn.TEXTBEFORE($D4687,"高専")&amp;$C4687,IF($B4687=8,$C4687&amp;"（"&amp;$D4687&amp;"）",IF($B4687=9,$D4687,""))))))</f>
        <v>朝日塾中等教育学校</v>
      </c>
    </row>
    <row r="4688" spans="1:8">
      <c r="A4688" s="4">
        <v>7</v>
      </c>
      <c r="B4688" s="7">
        <v>1</v>
      </c>
      <c r="C4688" s="7" t="str">
        <f t="shared" si="146"/>
        <v>高等学校</v>
      </c>
      <c r="D4688" s="7" t="s">
        <v>2538</v>
      </c>
      <c r="E4688" s="8" t="s">
        <v>2539</v>
      </c>
      <c r="F4688" s="4" t="str">
        <f>IFERROR(IF(VALUE(LEFT($E4688,5))&gt;50000,"",_xlfn.XLOOKUP(IF(VALUE(LEFT($E4688,2))&gt;9,VALUE(LEFT($E4688,2)),"0"&amp;VALUE(LEFT($E4688,2))),Sheet1!$E:$E,Sheet1!$F:$F)),"")</f>
        <v>岡山県</v>
      </c>
      <c r="G4688" s="4" t="str">
        <f t="shared" si="147"/>
        <v>私立</v>
      </c>
      <c r="H4688" s="7" t="str">
        <f>IF($D4688="上記以外の高等学校等",_xlfn.XLOOKUP(IF(VALUE(LEFT($E4688,2))&gt;10,VALUE(LEFT($E4688,2)),"0"&amp;VALUE(LEFT($E4688,2))),Sheet1!$E:$E,Sheet1!$F:$F)&amp;"所在の"&amp;$D4688,IF(OR($B4688=1,$B4688=2),$D4688&amp;$C4688,IF($B4688=3,$D4688&amp;"学校",IF($B4688=6,_xlfn.TEXTBEFORE($D4688,"高専")&amp;$C4688,IF($B4688=8,$C4688&amp;"（"&amp;$D4688&amp;"）",IF($B4688=9,$D4688,""))))))</f>
        <v>鹿島朝日高等学校</v>
      </c>
    </row>
    <row r="4689" spans="1:8">
      <c r="A4689" s="4">
        <v>7</v>
      </c>
      <c r="B4689" s="7">
        <v>1</v>
      </c>
      <c r="C4689" s="7" t="str">
        <f t="shared" si="146"/>
        <v>高等学校</v>
      </c>
      <c r="D4689" s="7" t="s">
        <v>2536</v>
      </c>
      <c r="E4689" s="8" t="s">
        <v>2537</v>
      </c>
      <c r="F4689" s="4" t="str">
        <f>IFERROR(IF(VALUE(LEFT($E4689,5))&gt;50000,"",_xlfn.XLOOKUP(IF(VALUE(LEFT($E4689,2))&gt;9,VALUE(LEFT($E4689,2)),"0"&amp;VALUE(LEFT($E4689,2))),Sheet1!$E:$E,Sheet1!$F:$F)),"")</f>
        <v>岡山県</v>
      </c>
      <c r="G4689" s="4" t="str">
        <f t="shared" si="147"/>
        <v>私立</v>
      </c>
      <c r="H4689" s="7" t="str">
        <f>IF($D4689="上記以外の高等学校等",_xlfn.XLOOKUP(IF(VALUE(LEFT($E4689,2))&gt;10,VALUE(LEFT($E4689,2)),"0"&amp;VALUE(LEFT($E4689,2))),Sheet1!$E:$E,Sheet1!$F:$F)&amp;"所在の"&amp;$D4689,IF(OR($B4689=1,$B4689=2),$D4689&amp;$C4689,IF($B4689=3,$D4689&amp;"学校",IF($B4689=6,_xlfn.TEXTBEFORE($D4689,"高専")&amp;$C4689,IF($B4689=8,$C4689&amp;"（"&amp;$D4689&amp;"）",IF($B4689=9,$D4689,""))))))</f>
        <v>滋慶学園高等学校</v>
      </c>
    </row>
    <row r="4690" spans="1:8">
      <c r="A4690" s="4">
        <v>7</v>
      </c>
      <c r="B4690" s="7">
        <v>1</v>
      </c>
      <c r="C4690" s="7" t="str">
        <f t="shared" si="146"/>
        <v>高等学校</v>
      </c>
      <c r="D4690" s="7" t="s">
        <v>2534</v>
      </c>
      <c r="E4690" s="8" t="s">
        <v>2535</v>
      </c>
      <c r="F4690" s="4" t="str">
        <f>IFERROR(IF(VALUE(LEFT($E4690,5))&gt;50000,"",_xlfn.XLOOKUP(IF(VALUE(LEFT($E4690,2))&gt;9,VALUE(LEFT($E4690,2)),"0"&amp;VALUE(LEFT($E4690,2))),Sheet1!$E:$E,Sheet1!$F:$F)),"")</f>
        <v>岡山県</v>
      </c>
      <c r="G4690" s="4" t="str">
        <f t="shared" si="147"/>
        <v>私立</v>
      </c>
      <c r="H4690" s="7" t="str">
        <f>IF($D4690="上記以外の高等学校等",_xlfn.XLOOKUP(IF(VALUE(LEFT($E4690,2))&gt;10,VALUE(LEFT($E4690,2)),"0"&amp;VALUE(LEFT($E4690,2))),Sheet1!$E:$E,Sheet1!$F:$F)&amp;"所在の"&amp;$D4690,IF(OR($B4690=1,$B4690=2),$D4690&amp;$C4690,IF($B4690=3,$D4690&amp;"学校",IF($B4690=6,_xlfn.TEXTBEFORE($D4690,"高専")&amp;$C4690,IF($B4690=8,$C4690&amp;"（"&amp;$D4690&amp;"）",IF($B4690=9,$D4690,""))))))</f>
        <v>ワオ高等学校</v>
      </c>
    </row>
    <row r="4691" spans="1:8">
      <c r="A4691" s="4">
        <v>9</v>
      </c>
      <c r="B4691" s="7">
        <v>9</v>
      </c>
      <c r="C4691" s="7" t="str">
        <f t="shared" si="146"/>
        <v/>
      </c>
      <c r="D4691" s="7" t="s">
        <v>35</v>
      </c>
      <c r="E4691" s="8" t="s">
        <v>2533</v>
      </c>
      <c r="F4691" s="4" t="str">
        <f>IFERROR(IF(VALUE(LEFT($E4691,5))&gt;50000,"",_xlfn.XLOOKUP(IF(VALUE(LEFT($E4691,2))&gt;9,VALUE(LEFT($E4691,2)),"0"&amp;VALUE(LEFT($E4691,2))),Sheet1!$E:$E,Sheet1!$F:$F)),"")</f>
        <v>岡山県</v>
      </c>
      <c r="G4691" s="4" t="str">
        <f t="shared" si="147"/>
        <v/>
      </c>
      <c r="H4691" s="7" t="str">
        <f>IF($D4691="上記以外の高等学校等",_xlfn.XLOOKUP(IF(VALUE(LEFT($E4691,2))&gt;10,VALUE(LEFT($E4691,2)),"0"&amp;VALUE(LEFT($E4691,2))),Sheet1!$E:$E,Sheet1!$F:$F)&amp;"所在の"&amp;$D4691,IF(OR($B4691=1,$B4691=2),$D4691&amp;$C4691,IF($B4691=3,$D4691&amp;"学校",IF($B4691=6,_xlfn.TEXTBEFORE($D4691,"高専")&amp;$C4691,IF($B4691=8,$C4691&amp;"（"&amp;$D4691&amp;"）",IF($B4691=9,$D4691,""))))))</f>
        <v>岡山県所在の上記以外の高等学校等</v>
      </c>
    </row>
    <row r="4692" spans="1:8">
      <c r="A4692" s="4">
        <v>1</v>
      </c>
      <c r="B4692" s="7">
        <v>1</v>
      </c>
      <c r="C4692" s="7" t="str">
        <f t="shared" si="146"/>
        <v>高等学校</v>
      </c>
      <c r="D4692" s="7" t="s">
        <v>2531</v>
      </c>
      <c r="E4692" s="8" t="s">
        <v>2532</v>
      </c>
      <c r="F4692" s="4" t="str">
        <f>IFERROR(IF(VALUE(LEFT($E4692,5))&gt;50000,"",_xlfn.XLOOKUP(IF(VALUE(LEFT($E4692,2))&gt;9,VALUE(LEFT($E4692,2)),"0"&amp;VALUE(LEFT($E4692,2))),Sheet1!$E:$E,Sheet1!$F:$F)),"")</f>
        <v>広島県</v>
      </c>
      <c r="G4692" s="4" t="str">
        <f t="shared" si="147"/>
        <v>国立</v>
      </c>
      <c r="H4692" s="7" t="str">
        <f>IF($D4692="上記以外の高等学校等",_xlfn.XLOOKUP(IF(VALUE(LEFT($E4692,2))&gt;10,VALUE(LEFT($E4692,2)),"0"&amp;VALUE(LEFT($E4692,2))),Sheet1!$E:$E,Sheet1!$F:$F)&amp;"所在の"&amp;$D4692,IF(OR($B4692=1,$B4692=2),$D4692&amp;$C4692,IF($B4692=3,$D4692&amp;"学校",IF($B4692=6,_xlfn.TEXTBEFORE($D4692,"高専")&amp;$C4692,IF($B4692=8,$C4692&amp;"（"&amp;$D4692&amp;"）",IF($B4692=9,$D4692,""))))))</f>
        <v>広島大学附属高等学校</v>
      </c>
    </row>
    <row r="4693" spans="1:8">
      <c r="A4693" s="4">
        <v>1</v>
      </c>
      <c r="B4693" s="7">
        <v>1</v>
      </c>
      <c r="C4693" s="7" t="str">
        <f t="shared" si="146"/>
        <v>高等学校</v>
      </c>
      <c r="D4693" s="7" t="s">
        <v>2529</v>
      </c>
      <c r="E4693" s="8" t="s">
        <v>2530</v>
      </c>
      <c r="F4693" s="4" t="str">
        <f>IFERROR(IF(VALUE(LEFT($E4693,5))&gt;50000,"",_xlfn.XLOOKUP(IF(VALUE(LEFT($E4693,2))&gt;9,VALUE(LEFT($E4693,2)),"0"&amp;VALUE(LEFT($E4693,2))),Sheet1!$E:$E,Sheet1!$F:$F)),"")</f>
        <v>広島県</v>
      </c>
      <c r="G4693" s="4" t="str">
        <f t="shared" si="147"/>
        <v>国立</v>
      </c>
      <c r="H4693" s="7" t="str">
        <f>IF($D4693="上記以外の高等学校等",_xlfn.XLOOKUP(IF(VALUE(LEFT($E4693,2))&gt;10,VALUE(LEFT($E4693,2)),"0"&amp;VALUE(LEFT($E4693,2))),Sheet1!$E:$E,Sheet1!$F:$F)&amp;"所在の"&amp;$D4693,IF(OR($B4693=1,$B4693=2),$D4693&amp;$C4693,IF($B4693=3,$D4693&amp;"学校",IF($B4693=6,_xlfn.TEXTBEFORE($D4693,"高専")&amp;$C4693,IF($B4693=8,$C4693&amp;"（"&amp;$D4693&amp;"）",IF($B4693=9,$D4693,""))))))</f>
        <v>広島大学附属福山高等学校</v>
      </c>
    </row>
    <row r="4694" spans="1:8">
      <c r="A4694" s="4">
        <v>1</v>
      </c>
      <c r="B4694" s="7">
        <v>6</v>
      </c>
      <c r="C4694" s="7" t="str">
        <f t="shared" si="146"/>
        <v>高等専門学校</v>
      </c>
      <c r="D4694" s="7" t="s">
        <v>2527</v>
      </c>
      <c r="E4694" s="8" t="s">
        <v>2528</v>
      </c>
      <c r="F4694" s="4" t="str">
        <f>IFERROR(IF(VALUE(LEFT($E4694,5))&gt;50000,"",_xlfn.XLOOKUP(IF(VALUE(LEFT($E4694,2))&gt;9,VALUE(LEFT($E4694,2)),"0"&amp;VALUE(LEFT($E4694,2))),Sheet1!$E:$E,Sheet1!$F:$F)),"")</f>
        <v>広島県</v>
      </c>
      <c r="G4694" s="4" t="str">
        <f t="shared" si="147"/>
        <v>国立</v>
      </c>
      <c r="H4694" s="7" t="str">
        <f>IF($D4694="上記以外の高等学校等",_xlfn.XLOOKUP(IF(VALUE(LEFT($E4694,2))&gt;10,VALUE(LEFT($E4694,2)),"0"&amp;VALUE(LEFT($E4694,2))),Sheet1!$E:$E,Sheet1!$F:$F)&amp;"所在の"&amp;$D4694,IF(OR($B4694=1,$B4694=2),$D4694&amp;$C4694,IF($B4694=3,$D4694&amp;"学校",IF($B4694=6,_xlfn.TEXTBEFORE($D4694,"高専")&amp;$C4694,IF($B4694=8,$C4694&amp;"（"&amp;$D4694&amp;"）",IF($B4694=9,$D4694,""))))))</f>
        <v>広島商船高等専門学校</v>
      </c>
    </row>
    <row r="4695" spans="1:8">
      <c r="A4695" s="4">
        <v>1</v>
      </c>
      <c r="B4695" s="7">
        <v>6</v>
      </c>
      <c r="C4695" s="7" t="str">
        <f t="shared" si="146"/>
        <v>高等専門学校</v>
      </c>
      <c r="D4695" s="7" t="s">
        <v>2525</v>
      </c>
      <c r="E4695" s="8" t="s">
        <v>2526</v>
      </c>
      <c r="F4695" s="4" t="str">
        <f>IFERROR(IF(VALUE(LEFT($E4695,5))&gt;50000,"",_xlfn.XLOOKUP(IF(VALUE(LEFT($E4695,2))&gt;9,VALUE(LEFT($E4695,2)),"0"&amp;VALUE(LEFT($E4695,2))),Sheet1!$E:$E,Sheet1!$F:$F)),"")</f>
        <v>広島県</v>
      </c>
      <c r="G4695" s="4" t="str">
        <f t="shared" si="147"/>
        <v>国立</v>
      </c>
      <c r="H4695" s="7" t="str">
        <f>IF($D4695="上記以外の高等学校等",_xlfn.XLOOKUP(IF(VALUE(LEFT($E4695,2))&gt;10,VALUE(LEFT($E4695,2)),"0"&amp;VALUE(LEFT($E4695,2))),Sheet1!$E:$E,Sheet1!$F:$F)&amp;"所在の"&amp;$D4695,IF(OR($B4695=1,$B4695=2),$D4695&amp;$C4695,IF($B4695=3,$D4695&amp;"学校",IF($B4695=6,_xlfn.TEXTBEFORE($D4695,"高専")&amp;$C4695,IF($B4695=8,$C4695&amp;"（"&amp;$D4695&amp;"）",IF($B4695=9,$D4695,""))))))</f>
        <v>呉工業高等専門学校</v>
      </c>
    </row>
    <row r="4696" spans="1:8">
      <c r="A4696" s="4">
        <v>2</v>
      </c>
      <c r="B4696" s="7">
        <v>1</v>
      </c>
      <c r="C4696" s="7" t="str">
        <f t="shared" si="146"/>
        <v>高等学校</v>
      </c>
      <c r="D4696" s="7" t="s">
        <v>2523</v>
      </c>
      <c r="E4696" s="8" t="s">
        <v>2524</v>
      </c>
      <c r="F4696" s="4" t="str">
        <f>IFERROR(IF(VALUE(LEFT($E4696,5))&gt;50000,"",_xlfn.XLOOKUP(IF(VALUE(LEFT($E4696,2))&gt;9,VALUE(LEFT($E4696,2)),"0"&amp;VALUE(LEFT($E4696,2))),Sheet1!$E:$E,Sheet1!$F:$F)),"")</f>
        <v>広島県</v>
      </c>
      <c r="G4696" s="4" t="str">
        <f t="shared" si="147"/>
        <v>公立</v>
      </c>
      <c r="H4696" s="7" t="str">
        <f>IF($D4696="上記以外の高等学校等",_xlfn.XLOOKUP(IF(VALUE(LEFT($E4696,2))&gt;10,VALUE(LEFT($E4696,2)),"0"&amp;VALUE(LEFT($E4696,2))),Sheet1!$E:$E,Sheet1!$F:$F)&amp;"所在の"&amp;$D4696,IF(OR($B4696=1,$B4696=2),$D4696&amp;$C4696,IF($B4696=3,$D4696&amp;"学校",IF($B4696=6,_xlfn.TEXTBEFORE($D4696,"高専")&amp;$C4696,IF($B4696=8,$C4696&amp;"（"&amp;$D4696&amp;"）",IF($B4696=9,$D4696,""))))))</f>
        <v>広島観音高等学校</v>
      </c>
    </row>
    <row r="4697" spans="1:8">
      <c r="A4697" s="4">
        <v>2</v>
      </c>
      <c r="B4697" s="7">
        <v>1</v>
      </c>
      <c r="C4697" s="7" t="str">
        <f t="shared" si="146"/>
        <v>高等学校</v>
      </c>
      <c r="D4697" s="7" t="s">
        <v>2521</v>
      </c>
      <c r="E4697" s="8" t="s">
        <v>2522</v>
      </c>
      <c r="F4697" s="4" t="str">
        <f>IFERROR(IF(VALUE(LEFT($E4697,5))&gt;50000,"",_xlfn.XLOOKUP(IF(VALUE(LEFT($E4697,2))&gt;9,VALUE(LEFT($E4697,2)),"0"&amp;VALUE(LEFT($E4697,2))),Sheet1!$E:$E,Sheet1!$F:$F)),"")</f>
        <v>広島県</v>
      </c>
      <c r="G4697" s="4" t="str">
        <f t="shared" si="147"/>
        <v>公立</v>
      </c>
      <c r="H4697" s="7" t="str">
        <f>IF($D4697="上記以外の高等学校等",_xlfn.XLOOKUP(IF(VALUE(LEFT($E4697,2))&gt;10,VALUE(LEFT($E4697,2)),"0"&amp;VALUE(LEFT($E4697,2))),Sheet1!$E:$E,Sheet1!$F:$F)&amp;"所在の"&amp;$D4697,IF(OR($B4697=1,$B4697=2),$D4697&amp;$C4697,IF($B4697=3,$D4697&amp;"学校",IF($B4697=6,_xlfn.TEXTBEFORE($D4697,"高専")&amp;$C4697,IF($B4697=8,$C4697&amp;"（"&amp;$D4697&amp;"）",IF($B4697=9,$D4697,""))))))</f>
        <v>広島国泰寺高等学校</v>
      </c>
    </row>
    <row r="4698" spans="1:8">
      <c r="A4698" s="4">
        <v>2</v>
      </c>
      <c r="B4698" s="7">
        <v>1</v>
      </c>
      <c r="C4698" s="7" t="str">
        <f t="shared" si="146"/>
        <v>高等学校</v>
      </c>
      <c r="D4698" s="7" t="s">
        <v>2519</v>
      </c>
      <c r="E4698" s="8" t="s">
        <v>2520</v>
      </c>
      <c r="F4698" s="4" t="str">
        <f>IFERROR(IF(VALUE(LEFT($E4698,5))&gt;50000,"",_xlfn.XLOOKUP(IF(VALUE(LEFT($E4698,2))&gt;9,VALUE(LEFT($E4698,2)),"0"&amp;VALUE(LEFT($E4698,2))),Sheet1!$E:$E,Sheet1!$F:$F)),"")</f>
        <v>広島県</v>
      </c>
      <c r="G4698" s="4" t="str">
        <f t="shared" si="147"/>
        <v>公立</v>
      </c>
      <c r="H4698" s="7" t="str">
        <f>IF($D4698="上記以外の高等学校等",_xlfn.XLOOKUP(IF(VALUE(LEFT($E4698,2))&gt;10,VALUE(LEFT($E4698,2)),"0"&amp;VALUE(LEFT($E4698,2))),Sheet1!$E:$E,Sheet1!$F:$F)&amp;"所在の"&amp;$D4698,IF(OR($B4698=1,$B4698=2),$D4698&amp;$C4698,IF($B4698=3,$D4698&amp;"学校",IF($B4698=6,_xlfn.TEXTBEFORE($D4698,"高専")&amp;$C4698,IF($B4698=8,$C4698&amp;"（"&amp;$D4698&amp;"）",IF($B4698=9,$D4698,""))))))</f>
        <v>広島皆実高等学校</v>
      </c>
    </row>
    <row r="4699" spans="1:8">
      <c r="A4699" s="4">
        <v>2</v>
      </c>
      <c r="B4699" s="7">
        <v>1</v>
      </c>
      <c r="C4699" s="7" t="str">
        <f t="shared" si="146"/>
        <v>高等学校</v>
      </c>
      <c r="D4699" s="7" t="s">
        <v>2517</v>
      </c>
      <c r="E4699" s="8" t="s">
        <v>2518</v>
      </c>
      <c r="F4699" s="4" t="str">
        <f>IFERROR(IF(VALUE(LEFT($E4699,5))&gt;50000,"",_xlfn.XLOOKUP(IF(VALUE(LEFT($E4699,2))&gt;9,VALUE(LEFT($E4699,2)),"0"&amp;VALUE(LEFT($E4699,2))),Sheet1!$E:$E,Sheet1!$F:$F)),"")</f>
        <v>広島県</v>
      </c>
      <c r="G4699" s="4" t="str">
        <f t="shared" si="147"/>
        <v>公立</v>
      </c>
      <c r="H4699" s="7" t="str">
        <f>IF($D4699="上記以外の高等学校等",_xlfn.XLOOKUP(IF(VALUE(LEFT($E4699,2))&gt;10,VALUE(LEFT($E4699,2)),"0"&amp;VALUE(LEFT($E4699,2))),Sheet1!$E:$E,Sheet1!$F:$F)&amp;"所在の"&amp;$D4699,IF(OR($B4699=1,$B4699=2),$D4699&amp;$C4699,IF($B4699=3,$D4699&amp;"学校",IF($B4699=6,_xlfn.TEXTBEFORE($D4699,"高専")&amp;$C4699,IF($B4699=8,$C4699&amp;"（"&amp;$D4699&amp;"）",IF($B4699=9,$D4699,""))))))</f>
        <v>広島工業（県立）高等学校</v>
      </c>
    </row>
    <row r="4700" spans="1:8">
      <c r="A4700" s="4">
        <v>2</v>
      </c>
      <c r="B4700" s="7">
        <v>1</v>
      </c>
      <c r="C4700" s="7" t="str">
        <f t="shared" si="146"/>
        <v>高等学校</v>
      </c>
      <c r="D4700" s="7" t="s">
        <v>2515</v>
      </c>
      <c r="E4700" s="8" t="s">
        <v>2516</v>
      </c>
      <c r="F4700" s="4" t="str">
        <f>IFERROR(IF(VALUE(LEFT($E4700,5))&gt;50000,"",_xlfn.XLOOKUP(IF(VALUE(LEFT($E4700,2))&gt;9,VALUE(LEFT($E4700,2)),"0"&amp;VALUE(LEFT($E4700,2))),Sheet1!$E:$E,Sheet1!$F:$F)),"")</f>
        <v>広島県</v>
      </c>
      <c r="G4700" s="4" t="str">
        <f t="shared" si="147"/>
        <v>公立</v>
      </c>
      <c r="H4700" s="7" t="str">
        <f>IF($D4700="上記以外の高等学校等",_xlfn.XLOOKUP(IF(VALUE(LEFT($E4700,2))&gt;10,VALUE(LEFT($E4700,2)),"0"&amp;VALUE(LEFT($E4700,2))),Sheet1!$E:$E,Sheet1!$F:$F)&amp;"所在の"&amp;$D4700,IF(OR($B4700=1,$B4700=2),$D4700&amp;$C4700,IF($B4700=3,$D4700&amp;"学校",IF($B4700=6,_xlfn.TEXTBEFORE($D4700,"高専")&amp;$C4700,IF($B4700=8,$C4700&amp;"（"&amp;$D4700&amp;"）",IF($B4700=9,$D4700,""))))))</f>
        <v>広島商業（県立）高等学校</v>
      </c>
    </row>
    <row r="4701" spans="1:8">
      <c r="A4701" s="4">
        <v>2</v>
      </c>
      <c r="B4701" s="7">
        <v>1</v>
      </c>
      <c r="C4701" s="7" t="str">
        <f t="shared" si="146"/>
        <v>高等学校</v>
      </c>
      <c r="D4701" s="7" t="s">
        <v>2513</v>
      </c>
      <c r="E4701" s="8" t="s">
        <v>2514</v>
      </c>
      <c r="F4701" s="4" t="str">
        <f>IFERROR(IF(VALUE(LEFT($E4701,5))&gt;50000,"",_xlfn.XLOOKUP(IF(VALUE(LEFT($E4701,2))&gt;9,VALUE(LEFT($E4701,2)),"0"&amp;VALUE(LEFT($E4701,2))),Sheet1!$E:$E,Sheet1!$F:$F)),"")</f>
        <v>広島県</v>
      </c>
      <c r="G4701" s="4" t="str">
        <f t="shared" si="147"/>
        <v>公立</v>
      </c>
      <c r="H4701" s="7" t="str">
        <f>IF($D4701="上記以外の高等学校等",_xlfn.XLOOKUP(IF(VALUE(LEFT($E4701,2))&gt;10,VALUE(LEFT($E4701,2)),"0"&amp;VALUE(LEFT($E4701,2))),Sheet1!$E:$E,Sheet1!$F:$F)&amp;"所在の"&amp;$D4701,IF(OR($B4701=1,$B4701=2),$D4701&amp;$C4701,IF($B4701=3,$D4701&amp;"学校",IF($B4701=6,_xlfn.TEXTBEFORE($D4701,"高専")&amp;$C4701,IF($B4701=8,$C4701&amp;"（"&amp;$D4701&amp;"）",IF($B4701=9,$D4701,""))))))</f>
        <v>海田高等学校</v>
      </c>
    </row>
    <row r="4702" spans="1:8">
      <c r="A4702" s="4">
        <v>2</v>
      </c>
      <c r="B4702" s="7">
        <v>1</v>
      </c>
      <c r="C4702" s="7" t="str">
        <f t="shared" si="146"/>
        <v>高等学校</v>
      </c>
      <c r="D4702" s="7" t="s">
        <v>2511</v>
      </c>
      <c r="E4702" s="8" t="s">
        <v>2512</v>
      </c>
      <c r="F4702" s="4" t="str">
        <f>IFERROR(IF(VALUE(LEFT($E4702,5))&gt;50000,"",_xlfn.XLOOKUP(IF(VALUE(LEFT($E4702,2))&gt;9,VALUE(LEFT($E4702,2)),"0"&amp;VALUE(LEFT($E4702,2))),Sheet1!$E:$E,Sheet1!$F:$F)),"")</f>
        <v>広島県</v>
      </c>
      <c r="G4702" s="4" t="str">
        <f t="shared" si="147"/>
        <v>公立</v>
      </c>
      <c r="H4702" s="7" t="str">
        <f>IF($D4702="上記以外の高等学校等",_xlfn.XLOOKUP(IF(VALUE(LEFT($E4702,2))&gt;10,VALUE(LEFT($E4702,2)),"0"&amp;VALUE(LEFT($E4702,2))),Sheet1!$E:$E,Sheet1!$F:$F)&amp;"所在の"&amp;$D4702,IF(OR($B4702=1,$B4702=2),$D4702&amp;$C4702,IF($B4702=3,$D4702&amp;"学校",IF($B4702=6,_xlfn.TEXTBEFORE($D4702,"高専")&amp;$C4702,IF($B4702=8,$C4702&amp;"（"&amp;$D4702&amp;"）",IF($B4702=9,$D4702,""))))))</f>
        <v>可部高等学校</v>
      </c>
    </row>
    <row r="4703" spans="1:8">
      <c r="A4703" s="4">
        <v>2</v>
      </c>
      <c r="B4703" s="7">
        <v>1</v>
      </c>
      <c r="C4703" s="7" t="str">
        <f t="shared" si="146"/>
        <v>高等学校</v>
      </c>
      <c r="D4703" s="7" t="s">
        <v>2509</v>
      </c>
      <c r="E4703" s="8" t="s">
        <v>2510</v>
      </c>
      <c r="F4703" s="4" t="str">
        <f>IFERROR(IF(VALUE(LEFT($E4703,5))&gt;50000,"",_xlfn.XLOOKUP(IF(VALUE(LEFT($E4703,2))&gt;9,VALUE(LEFT($E4703,2)),"0"&amp;VALUE(LEFT($E4703,2))),Sheet1!$E:$E,Sheet1!$F:$F)),"")</f>
        <v>広島県</v>
      </c>
      <c r="G4703" s="4" t="str">
        <f t="shared" si="147"/>
        <v>公立</v>
      </c>
      <c r="H4703" s="7" t="str">
        <f>IF($D4703="上記以外の高等学校等",_xlfn.XLOOKUP(IF(VALUE(LEFT($E4703,2))&gt;10,VALUE(LEFT($E4703,2)),"0"&amp;VALUE(LEFT($E4703,2))),Sheet1!$E:$E,Sheet1!$F:$F)&amp;"所在の"&amp;$D4703,IF(OR($B4703=1,$B4703=2),$D4703&amp;$C4703,IF($B4703=3,$D4703&amp;"学校",IF($B4703=6,_xlfn.TEXTBEFORE($D4703,"高専")&amp;$C4703,IF($B4703=8,$C4703&amp;"（"&amp;$D4703&amp;"）",IF($B4703=9,$D4703,""))))))</f>
        <v>廿日市高等学校</v>
      </c>
    </row>
    <row r="4704" spans="1:8">
      <c r="A4704" s="4">
        <v>2</v>
      </c>
      <c r="B4704" s="7">
        <v>1</v>
      </c>
      <c r="C4704" s="7" t="str">
        <f t="shared" si="146"/>
        <v>高等学校</v>
      </c>
      <c r="D4704" s="7" t="s">
        <v>2507</v>
      </c>
      <c r="E4704" s="8" t="s">
        <v>2508</v>
      </c>
      <c r="F4704" s="4" t="str">
        <f>IFERROR(IF(VALUE(LEFT($E4704,5))&gt;50000,"",_xlfn.XLOOKUP(IF(VALUE(LEFT($E4704,2))&gt;9,VALUE(LEFT($E4704,2)),"0"&amp;VALUE(LEFT($E4704,2))),Sheet1!$E:$E,Sheet1!$F:$F)),"")</f>
        <v>広島県</v>
      </c>
      <c r="G4704" s="4" t="str">
        <f t="shared" si="147"/>
        <v>公立</v>
      </c>
      <c r="H4704" s="7" t="str">
        <f>IF($D4704="上記以外の高等学校等",_xlfn.XLOOKUP(IF(VALUE(LEFT($E4704,2))&gt;10,VALUE(LEFT($E4704,2)),"0"&amp;VALUE(LEFT($E4704,2))),Sheet1!$E:$E,Sheet1!$F:$F)&amp;"所在の"&amp;$D4704,IF(OR($B4704=1,$B4704=2),$D4704&amp;$C4704,IF($B4704=3,$D4704&amp;"学校",IF($B4704=6,_xlfn.TEXTBEFORE($D4704,"高専")&amp;$C4704,IF($B4704=8,$C4704&amp;"（"&amp;$D4704&amp;"）",IF($B4704=9,$D4704,""))))))</f>
        <v>佐伯高等学校</v>
      </c>
    </row>
    <row r="4705" spans="1:8">
      <c r="A4705" s="4">
        <v>2</v>
      </c>
      <c r="B4705" s="7">
        <v>1</v>
      </c>
      <c r="C4705" s="7" t="str">
        <f t="shared" si="146"/>
        <v>高等学校</v>
      </c>
      <c r="D4705" s="7" t="s">
        <v>2505</v>
      </c>
      <c r="E4705" s="8" t="s">
        <v>2506</v>
      </c>
      <c r="F4705" s="4" t="str">
        <f>IFERROR(IF(VALUE(LEFT($E4705,5))&gt;50000,"",_xlfn.XLOOKUP(IF(VALUE(LEFT($E4705,2))&gt;9,VALUE(LEFT($E4705,2)),"0"&amp;VALUE(LEFT($E4705,2))),Sheet1!$E:$E,Sheet1!$F:$F)),"")</f>
        <v>広島県</v>
      </c>
      <c r="G4705" s="4" t="str">
        <f t="shared" si="147"/>
        <v>公立</v>
      </c>
      <c r="H4705" s="7" t="str">
        <f>IF($D4705="上記以外の高等学校等",_xlfn.XLOOKUP(IF(VALUE(LEFT($E4705,2))&gt;10,VALUE(LEFT($E4705,2)),"0"&amp;VALUE(LEFT($E4705,2))),Sheet1!$E:$E,Sheet1!$F:$F)&amp;"所在の"&amp;$D4705,IF(OR($B4705=1,$B4705=2),$D4705&amp;$C4705,IF($B4705=3,$D4705&amp;"学校",IF($B4705=6,_xlfn.TEXTBEFORE($D4705,"高専")&amp;$C4705,IF($B4705=8,$C4705&amp;"（"&amp;$D4705&amp;"）",IF($B4705=9,$D4705,""))))))</f>
        <v>宮島工業高等学校</v>
      </c>
    </row>
    <row r="4706" spans="1:8">
      <c r="A4706" s="4">
        <v>2</v>
      </c>
      <c r="B4706" s="7">
        <v>1</v>
      </c>
      <c r="C4706" s="7" t="str">
        <f t="shared" si="146"/>
        <v>高等学校</v>
      </c>
      <c r="D4706" s="7" t="s">
        <v>2503</v>
      </c>
      <c r="E4706" s="8" t="s">
        <v>2504</v>
      </c>
      <c r="F4706" s="4" t="str">
        <f>IFERROR(IF(VALUE(LEFT($E4706,5))&gt;50000,"",_xlfn.XLOOKUP(IF(VALUE(LEFT($E4706,2))&gt;9,VALUE(LEFT($E4706,2)),"0"&amp;VALUE(LEFT($E4706,2))),Sheet1!$E:$E,Sheet1!$F:$F)),"")</f>
        <v>広島県</v>
      </c>
      <c r="G4706" s="4" t="str">
        <f t="shared" si="147"/>
        <v>公立</v>
      </c>
      <c r="H4706" s="7" t="str">
        <f>IF($D4706="上記以外の高等学校等",_xlfn.XLOOKUP(IF(VALUE(LEFT($E4706,2))&gt;10,VALUE(LEFT($E4706,2)),"0"&amp;VALUE(LEFT($E4706,2))),Sheet1!$E:$E,Sheet1!$F:$F)&amp;"所在の"&amp;$D4706,IF(OR($B4706=1,$B4706=2),$D4706&amp;$C4706,IF($B4706=3,$D4706&amp;"学校",IF($B4706=6,_xlfn.TEXTBEFORE($D4706,"高専")&amp;$C4706,IF($B4706=8,$C4706&amp;"（"&amp;$D4706&amp;"）",IF($B4706=9,$D4706,""))))))</f>
        <v>大竹高等学校</v>
      </c>
    </row>
    <row r="4707" spans="1:8">
      <c r="A4707" s="4">
        <v>2</v>
      </c>
      <c r="B4707" s="7">
        <v>1</v>
      </c>
      <c r="C4707" s="7" t="str">
        <f t="shared" si="146"/>
        <v>高等学校</v>
      </c>
      <c r="D4707" s="7" t="s">
        <v>2501</v>
      </c>
      <c r="E4707" s="8" t="s">
        <v>2502</v>
      </c>
      <c r="F4707" s="4" t="str">
        <f>IFERROR(IF(VALUE(LEFT($E4707,5))&gt;50000,"",_xlfn.XLOOKUP(IF(VALUE(LEFT($E4707,2))&gt;9,VALUE(LEFT($E4707,2)),"0"&amp;VALUE(LEFT($E4707,2))),Sheet1!$E:$E,Sheet1!$F:$F)),"")</f>
        <v>広島県</v>
      </c>
      <c r="G4707" s="4" t="str">
        <f t="shared" si="147"/>
        <v>公立</v>
      </c>
      <c r="H4707" s="7" t="str">
        <f>IF($D4707="上記以外の高等学校等",_xlfn.XLOOKUP(IF(VALUE(LEFT($E4707,2))&gt;10,VALUE(LEFT($E4707,2)),"0"&amp;VALUE(LEFT($E4707,2))),Sheet1!$E:$E,Sheet1!$F:$F)&amp;"所在の"&amp;$D4707,IF(OR($B4707=1,$B4707=2),$D4707&amp;$C4707,IF($B4707=3,$D4707&amp;"学校",IF($B4707=6,_xlfn.TEXTBEFORE($D4707,"高専")&amp;$C4707,IF($B4707=8,$C4707&amp;"（"&amp;$D4707&amp;"）",IF($B4707=9,$D4707,""))))))</f>
        <v>大柿高等学校</v>
      </c>
    </row>
    <row r="4708" spans="1:8">
      <c r="A4708" s="4">
        <v>2</v>
      </c>
      <c r="B4708" s="7">
        <v>1</v>
      </c>
      <c r="C4708" s="7" t="str">
        <f t="shared" si="146"/>
        <v>高等学校</v>
      </c>
      <c r="D4708" s="7" t="s">
        <v>2499</v>
      </c>
      <c r="E4708" s="8" t="s">
        <v>2500</v>
      </c>
      <c r="F4708" s="4" t="str">
        <f>IFERROR(IF(VALUE(LEFT($E4708,5))&gt;50000,"",_xlfn.XLOOKUP(IF(VALUE(LEFT($E4708,2))&gt;9,VALUE(LEFT($E4708,2)),"0"&amp;VALUE(LEFT($E4708,2))),Sheet1!$E:$E,Sheet1!$F:$F)),"")</f>
        <v>広島県</v>
      </c>
      <c r="G4708" s="4" t="str">
        <f t="shared" si="147"/>
        <v>公立</v>
      </c>
      <c r="H4708" s="7" t="str">
        <f>IF($D4708="上記以外の高等学校等",_xlfn.XLOOKUP(IF(VALUE(LEFT($E4708,2))&gt;10,VALUE(LEFT($E4708,2)),"0"&amp;VALUE(LEFT($E4708,2))),Sheet1!$E:$E,Sheet1!$F:$F)&amp;"所在の"&amp;$D4708,IF(OR($B4708=1,$B4708=2),$D4708&amp;$C4708,IF($B4708=3,$D4708&amp;"学校",IF($B4708=6,_xlfn.TEXTBEFORE($D4708,"高専")&amp;$C4708,IF($B4708=8,$C4708&amp;"（"&amp;$D4708&amp;"）",IF($B4708=9,$D4708,""))))))</f>
        <v>賀茂高等学校</v>
      </c>
    </row>
    <row r="4709" spans="1:8">
      <c r="A4709" s="4">
        <v>2</v>
      </c>
      <c r="B4709" s="7">
        <v>1</v>
      </c>
      <c r="C4709" s="7" t="str">
        <f t="shared" si="146"/>
        <v>高等学校</v>
      </c>
      <c r="D4709" s="7" t="s">
        <v>1836</v>
      </c>
      <c r="E4709" s="8" t="s">
        <v>2498</v>
      </c>
      <c r="F4709" s="4" t="str">
        <f>IFERROR(IF(VALUE(LEFT($E4709,5))&gt;50000,"",_xlfn.XLOOKUP(IF(VALUE(LEFT($E4709,2))&gt;9,VALUE(LEFT($E4709,2)),"0"&amp;VALUE(LEFT($E4709,2))),Sheet1!$E:$E,Sheet1!$F:$F)),"")</f>
        <v>広島県</v>
      </c>
      <c r="G4709" s="4" t="str">
        <f t="shared" si="147"/>
        <v>公立</v>
      </c>
      <c r="H4709" s="7" t="str">
        <f>IF($D4709="上記以外の高等学校等",_xlfn.XLOOKUP(IF(VALUE(LEFT($E4709,2))&gt;10,VALUE(LEFT($E4709,2)),"0"&amp;VALUE(LEFT($E4709,2))),Sheet1!$E:$E,Sheet1!$F:$F)&amp;"所在の"&amp;$D4709,IF(OR($B4709=1,$B4709=2),$D4709&amp;$C4709,IF($B4709=3,$D4709&amp;"学校",IF($B4709=6,_xlfn.TEXTBEFORE($D4709,"高専")&amp;$C4709,IF($B4709=8,$C4709&amp;"（"&amp;$D4709&amp;"）",IF($B4709=9,$D4709,""))))))</f>
        <v>西条農業高等学校</v>
      </c>
    </row>
    <row r="4710" spans="1:8">
      <c r="A4710" s="4">
        <v>2</v>
      </c>
      <c r="B4710" s="7">
        <v>1</v>
      </c>
      <c r="C4710" s="7" t="str">
        <f t="shared" si="146"/>
        <v>高等学校</v>
      </c>
      <c r="D4710" s="7" t="s">
        <v>2496</v>
      </c>
      <c r="E4710" s="8" t="s">
        <v>2497</v>
      </c>
      <c r="F4710" s="4" t="str">
        <f>IFERROR(IF(VALUE(LEFT($E4710,5))&gt;50000,"",_xlfn.XLOOKUP(IF(VALUE(LEFT($E4710,2))&gt;9,VALUE(LEFT($E4710,2)),"0"&amp;VALUE(LEFT($E4710,2))),Sheet1!$E:$E,Sheet1!$F:$F)),"")</f>
        <v>広島県</v>
      </c>
      <c r="G4710" s="4" t="str">
        <f t="shared" si="147"/>
        <v>公立</v>
      </c>
      <c r="H4710" s="7" t="str">
        <f>IF($D4710="上記以外の高等学校等",_xlfn.XLOOKUP(IF(VALUE(LEFT($E4710,2))&gt;10,VALUE(LEFT($E4710,2)),"0"&amp;VALUE(LEFT($E4710,2))),Sheet1!$E:$E,Sheet1!$F:$F)&amp;"所在の"&amp;$D4710,IF(OR($B4710=1,$B4710=2),$D4710&amp;$C4710,IF($B4710=3,$D4710&amp;"学校",IF($B4710=6,_xlfn.TEXTBEFORE($D4710,"高専")&amp;$C4710,IF($B4710=8,$C4710&amp;"（"&amp;$D4710&amp;"）",IF($B4710=9,$D4710,""))))))</f>
        <v>加計高等学校</v>
      </c>
    </row>
    <row r="4711" spans="1:8">
      <c r="A4711" s="4">
        <v>2</v>
      </c>
      <c r="B4711" s="7">
        <v>1</v>
      </c>
      <c r="C4711" s="7" t="str">
        <f t="shared" si="146"/>
        <v>高等学校</v>
      </c>
      <c r="D4711" s="7" t="s">
        <v>2494</v>
      </c>
      <c r="E4711" s="8" t="s">
        <v>2495</v>
      </c>
      <c r="F4711" s="4" t="str">
        <f>IFERROR(IF(VALUE(LEFT($E4711,5))&gt;50000,"",_xlfn.XLOOKUP(IF(VALUE(LEFT($E4711,2))&gt;9,VALUE(LEFT($E4711,2)),"0"&amp;VALUE(LEFT($E4711,2))),Sheet1!$E:$E,Sheet1!$F:$F)),"")</f>
        <v>広島県</v>
      </c>
      <c r="G4711" s="4" t="str">
        <f t="shared" si="147"/>
        <v>公立</v>
      </c>
      <c r="H4711" s="7" t="str">
        <f>IF($D4711="上記以外の高等学校等",_xlfn.XLOOKUP(IF(VALUE(LEFT($E4711,2))&gt;10,VALUE(LEFT($E4711,2)),"0"&amp;VALUE(LEFT($E4711,2))),Sheet1!$E:$E,Sheet1!$F:$F)&amp;"所在の"&amp;$D4711,IF(OR($B4711=1,$B4711=2),$D4711&amp;$C4711,IF($B4711=3,$D4711&amp;"学校",IF($B4711=6,_xlfn.TEXTBEFORE($D4711,"高専")&amp;$C4711,IF($B4711=8,$C4711&amp;"（"&amp;$D4711&amp;"）",IF($B4711=9,$D4711,""))))))</f>
        <v>千代田高等学校</v>
      </c>
    </row>
    <row r="4712" spans="1:8">
      <c r="A4712" s="4">
        <v>2</v>
      </c>
      <c r="B4712" s="7">
        <v>1</v>
      </c>
      <c r="C4712" s="7" t="str">
        <f t="shared" si="146"/>
        <v>高等学校</v>
      </c>
      <c r="D4712" s="7" t="s">
        <v>2492</v>
      </c>
      <c r="E4712" s="8" t="s">
        <v>2493</v>
      </c>
      <c r="F4712" s="4" t="str">
        <f>IFERROR(IF(VALUE(LEFT($E4712,5))&gt;50000,"",_xlfn.XLOOKUP(IF(VALUE(LEFT($E4712,2))&gt;9,VALUE(LEFT($E4712,2)),"0"&amp;VALUE(LEFT($E4712,2))),Sheet1!$E:$E,Sheet1!$F:$F)),"")</f>
        <v>広島県</v>
      </c>
      <c r="G4712" s="4" t="str">
        <f t="shared" si="147"/>
        <v>公立</v>
      </c>
      <c r="H4712" s="7" t="str">
        <f>IF($D4712="上記以外の高等学校等",_xlfn.XLOOKUP(IF(VALUE(LEFT($E4712,2))&gt;10,VALUE(LEFT($E4712,2)),"0"&amp;VALUE(LEFT($E4712,2))),Sheet1!$E:$E,Sheet1!$F:$F)&amp;"所在の"&amp;$D4712,IF(OR($B4712=1,$B4712=2),$D4712&amp;$C4712,IF($B4712=3,$D4712&amp;"学校",IF($B4712=6,_xlfn.TEXTBEFORE($D4712,"高専")&amp;$C4712,IF($B4712=8,$C4712&amp;"（"&amp;$D4712&amp;"）",IF($B4712=9,$D4712,""))))))</f>
        <v>賀茂北高等学校</v>
      </c>
    </row>
    <row r="4713" spans="1:8">
      <c r="A4713" s="4">
        <v>2</v>
      </c>
      <c r="B4713" s="7">
        <v>1</v>
      </c>
      <c r="C4713" s="7" t="str">
        <f t="shared" si="146"/>
        <v>高等学校</v>
      </c>
      <c r="D4713" s="7" t="s">
        <v>2490</v>
      </c>
      <c r="E4713" s="8" t="s">
        <v>2491</v>
      </c>
      <c r="F4713" s="4" t="str">
        <f>IFERROR(IF(VALUE(LEFT($E4713,5))&gt;50000,"",_xlfn.XLOOKUP(IF(VALUE(LEFT($E4713,2))&gt;9,VALUE(LEFT($E4713,2)),"0"&amp;VALUE(LEFT($E4713,2))),Sheet1!$E:$E,Sheet1!$F:$F)),"")</f>
        <v>広島県</v>
      </c>
      <c r="G4713" s="4" t="str">
        <f t="shared" si="147"/>
        <v>公立</v>
      </c>
      <c r="H4713" s="7" t="str">
        <f>IF($D4713="上記以外の高等学校等",_xlfn.XLOOKUP(IF(VALUE(LEFT($E4713,2))&gt;10,VALUE(LEFT($E4713,2)),"0"&amp;VALUE(LEFT($E4713,2))),Sheet1!$E:$E,Sheet1!$F:$F)&amp;"所在の"&amp;$D4713,IF(OR($B4713=1,$B4713=2),$D4713&amp;$C4713,IF($B4713=3,$D4713&amp;"学校",IF($B4713=6,_xlfn.TEXTBEFORE($D4713,"高専")&amp;$C4713,IF($B4713=8,$C4713&amp;"（"&amp;$D4713&amp;"）",IF($B4713=9,$D4713,""))))))</f>
        <v>河内高等学校</v>
      </c>
    </row>
    <row r="4714" spans="1:8">
      <c r="A4714" s="4">
        <v>2</v>
      </c>
      <c r="B4714" s="7">
        <v>1</v>
      </c>
      <c r="C4714" s="7" t="str">
        <f t="shared" si="146"/>
        <v>高等学校</v>
      </c>
      <c r="D4714" s="7" t="s">
        <v>2488</v>
      </c>
      <c r="E4714" s="8" t="s">
        <v>2489</v>
      </c>
      <c r="F4714" s="4" t="str">
        <f>IFERROR(IF(VALUE(LEFT($E4714,5))&gt;50000,"",_xlfn.XLOOKUP(IF(VALUE(LEFT($E4714,2))&gt;9,VALUE(LEFT($E4714,2)),"0"&amp;VALUE(LEFT($E4714,2))),Sheet1!$E:$E,Sheet1!$F:$F)),"")</f>
        <v>広島県</v>
      </c>
      <c r="G4714" s="4" t="str">
        <f t="shared" si="147"/>
        <v>公立</v>
      </c>
      <c r="H4714" s="7" t="str">
        <f>IF($D4714="上記以外の高等学校等",_xlfn.XLOOKUP(IF(VALUE(LEFT($E4714,2))&gt;10,VALUE(LEFT($E4714,2)),"0"&amp;VALUE(LEFT($E4714,2))),Sheet1!$E:$E,Sheet1!$F:$F)&amp;"所在の"&amp;$D4714,IF(OR($B4714=1,$B4714=2),$D4714&amp;$C4714,IF($B4714=3,$D4714&amp;"学校",IF($B4714=6,_xlfn.TEXTBEFORE($D4714,"高専")&amp;$C4714,IF($B4714=8,$C4714&amp;"（"&amp;$D4714&amp;"）",IF($B4714=9,$D4714,""))))))</f>
        <v>黒瀬高等学校</v>
      </c>
    </row>
    <row r="4715" spans="1:8">
      <c r="A4715" s="4">
        <v>2</v>
      </c>
      <c r="B4715" s="7">
        <v>1</v>
      </c>
      <c r="C4715" s="7" t="str">
        <f t="shared" si="146"/>
        <v>高等学校</v>
      </c>
      <c r="D4715" s="7" t="s">
        <v>2486</v>
      </c>
      <c r="E4715" s="8" t="s">
        <v>2487</v>
      </c>
      <c r="F4715" s="4" t="str">
        <f>IFERROR(IF(VALUE(LEFT($E4715,5))&gt;50000,"",_xlfn.XLOOKUP(IF(VALUE(LEFT($E4715,2))&gt;9,VALUE(LEFT($E4715,2)),"0"&amp;VALUE(LEFT($E4715,2))),Sheet1!$E:$E,Sheet1!$F:$F)),"")</f>
        <v>広島県</v>
      </c>
      <c r="G4715" s="4" t="str">
        <f t="shared" si="147"/>
        <v>公立</v>
      </c>
      <c r="H4715" s="7" t="str">
        <f>IF($D4715="上記以外の高等学校等",_xlfn.XLOOKUP(IF(VALUE(LEFT($E4715,2))&gt;10,VALUE(LEFT($E4715,2)),"0"&amp;VALUE(LEFT($E4715,2))),Sheet1!$E:$E,Sheet1!$F:$F)&amp;"所在の"&amp;$D4715,IF(OR($B4715=1,$B4715=2),$D4715&amp;$C4715,IF($B4715=3,$D4715&amp;"学校",IF($B4715=6,_xlfn.TEXTBEFORE($D4715,"高専")&amp;$C4715,IF($B4715=8,$C4715&amp;"（"&amp;$D4715&amp;"）",IF($B4715=9,$D4715,""))))))</f>
        <v>五日市高等学校</v>
      </c>
    </row>
    <row r="4716" spans="1:8">
      <c r="A4716" s="4">
        <v>2</v>
      </c>
      <c r="B4716" s="7">
        <v>1</v>
      </c>
      <c r="C4716" s="7" t="str">
        <f t="shared" si="146"/>
        <v>高等学校</v>
      </c>
      <c r="D4716" s="7" t="s">
        <v>2484</v>
      </c>
      <c r="E4716" s="8" t="s">
        <v>2485</v>
      </c>
      <c r="F4716" s="4" t="str">
        <f>IFERROR(IF(VALUE(LEFT($E4716,5))&gt;50000,"",_xlfn.XLOOKUP(IF(VALUE(LEFT($E4716,2))&gt;9,VALUE(LEFT($E4716,2)),"0"&amp;VALUE(LEFT($E4716,2))),Sheet1!$E:$E,Sheet1!$F:$F)),"")</f>
        <v>広島県</v>
      </c>
      <c r="G4716" s="4" t="str">
        <f t="shared" si="147"/>
        <v>公立</v>
      </c>
      <c r="H4716" s="7" t="str">
        <f>IF($D4716="上記以外の高等学校等",_xlfn.XLOOKUP(IF(VALUE(LEFT($E4716,2))&gt;10,VALUE(LEFT($E4716,2)),"0"&amp;VALUE(LEFT($E4716,2))),Sheet1!$E:$E,Sheet1!$F:$F)&amp;"所在の"&amp;$D4716,IF(OR($B4716=1,$B4716=2),$D4716&amp;$C4716,IF($B4716=3,$D4716&amp;"学校",IF($B4716=6,_xlfn.TEXTBEFORE($D4716,"高専")&amp;$C4716,IF($B4716=8,$C4716&amp;"（"&amp;$D4716&amp;"）",IF($B4716=9,$D4716,""))))))</f>
        <v>安古市高等学校</v>
      </c>
    </row>
    <row r="4717" spans="1:8">
      <c r="A4717" s="4">
        <v>2</v>
      </c>
      <c r="B4717" s="7">
        <v>1</v>
      </c>
      <c r="C4717" s="7" t="str">
        <f t="shared" si="146"/>
        <v>高等学校</v>
      </c>
      <c r="D4717" s="7" t="s">
        <v>2482</v>
      </c>
      <c r="E4717" s="8" t="s">
        <v>2483</v>
      </c>
      <c r="F4717" s="4" t="str">
        <f>IFERROR(IF(VALUE(LEFT($E4717,5))&gt;50000,"",_xlfn.XLOOKUP(IF(VALUE(LEFT($E4717,2))&gt;9,VALUE(LEFT($E4717,2)),"0"&amp;VALUE(LEFT($E4717,2))),Sheet1!$E:$E,Sheet1!$F:$F)),"")</f>
        <v>広島県</v>
      </c>
      <c r="G4717" s="4" t="str">
        <f t="shared" si="147"/>
        <v>公立</v>
      </c>
      <c r="H4717" s="7" t="str">
        <f>IF($D4717="上記以外の高等学校等",_xlfn.XLOOKUP(IF(VALUE(LEFT($E4717,2))&gt;10,VALUE(LEFT($E4717,2)),"0"&amp;VALUE(LEFT($E4717,2))),Sheet1!$E:$E,Sheet1!$F:$F)&amp;"所在の"&amp;$D4717,IF(OR($B4717=1,$B4717=2),$D4717&amp;$C4717,IF($B4717=3,$D4717&amp;"学校",IF($B4717=6,_xlfn.TEXTBEFORE($D4717,"高専")&amp;$C4717,IF($B4717=8,$C4717&amp;"（"&amp;$D4717&amp;"）",IF($B4717=9,$D4717,""))))))</f>
        <v>広高等学校</v>
      </c>
    </row>
    <row r="4718" spans="1:8">
      <c r="A4718" s="4">
        <v>2</v>
      </c>
      <c r="B4718" s="7">
        <v>1</v>
      </c>
      <c r="C4718" s="7" t="str">
        <f t="shared" si="146"/>
        <v>高等学校</v>
      </c>
      <c r="D4718" s="7" t="s">
        <v>2480</v>
      </c>
      <c r="E4718" s="8" t="s">
        <v>2481</v>
      </c>
      <c r="F4718" s="4" t="str">
        <f>IFERROR(IF(VALUE(LEFT($E4718,5))&gt;50000,"",_xlfn.XLOOKUP(IF(VALUE(LEFT($E4718,2))&gt;9,VALUE(LEFT($E4718,2)),"0"&amp;VALUE(LEFT($E4718,2))),Sheet1!$E:$E,Sheet1!$F:$F)),"")</f>
        <v>広島県</v>
      </c>
      <c r="G4718" s="4" t="str">
        <f t="shared" si="147"/>
        <v>公立</v>
      </c>
      <c r="H4718" s="7" t="str">
        <f>IF($D4718="上記以外の高等学校等",_xlfn.XLOOKUP(IF(VALUE(LEFT($E4718,2))&gt;10,VALUE(LEFT($E4718,2)),"0"&amp;VALUE(LEFT($E4718,2))),Sheet1!$E:$E,Sheet1!$F:$F)&amp;"所在の"&amp;$D4718,IF(OR($B4718=1,$B4718=2),$D4718&amp;$C4718,IF($B4718=3,$D4718&amp;"学校",IF($B4718=6,_xlfn.TEXTBEFORE($D4718,"高専")&amp;$C4718,IF($B4718=8,$C4718&amp;"（"&amp;$D4718&amp;"）",IF($B4718=9,$D4718,""))))))</f>
        <v>呉宮原高等学校</v>
      </c>
    </row>
    <row r="4719" spans="1:8">
      <c r="A4719" s="4">
        <v>2</v>
      </c>
      <c r="B4719" s="7">
        <v>1</v>
      </c>
      <c r="C4719" s="7" t="str">
        <f t="shared" si="146"/>
        <v>高等学校</v>
      </c>
      <c r="D4719" s="7" t="s">
        <v>2478</v>
      </c>
      <c r="E4719" s="8" t="s">
        <v>2479</v>
      </c>
      <c r="F4719" s="4" t="str">
        <f>IFERROR(IF(VALUE(LEFT($E4719,5))&gt;50000,"",_xlfn.XLOOKUP(IF(VALUE(LEFT($E4719,2))&gt;9,VALUE(LEFT($E4719,2)),"0"&amp;VALUE(LEFT($E4719,2))),Sheet1!$E:$E,Sheet1!$F:$F)),"")</f>
        <v>広島県</v>
      </c>
      <c r="G4719" s="4" t="str">
        <f t="shared" si="147"/>
        <v>公立</v>
      </c>
      <c r="H4719" s="7" t="str">
        <f>IF($D4719="上記以外の高等学校等",_xlfn.XLOOKUP(IF(VALUE(LEFT($E4719,2))&gt;10,VALUE(LEFT($E4719,2)),"0"&amp;VALUE(LEFT($E4719,2))),Sheet1!$E:$E,Sheet1!$F:$F)&amp;"所在の"&amp;$D4719,IF(OR($B4719=1,$B4719=2),$D4719&amp;$C4719,IF($B4719=3,$D4719&amp;"学校",IF($B4719=6,_xlfn.TEXTBEFORE($D4719,"高専")&amp;$C4719,IF($B4719=8,$C4719&amp;"（"&amp;$D4719&amp;"）",IF($B4719=9,$D4719,""))))))</f>
        <v>呉三津田高等学校</v>
      </c>
    </row>
    <row r="4720" spans="1:8">
      <c r="A4720" s="4">
        <v>2</v>
      </c>
      <c r="B4720" s="7">
        <v>1</v>
      </c>
      <c r="C4720" s="7" t="str">
        <f t="shared" si="146"/>
        <v>高等学校</v>
      </c>
      <c r="D4720" s="7" t="s">
        <v>2476</v>
      </c>
      <c r="E4720" s="8" t="s">
        <v>2477</v>
      </c>
      <c r="F4720" s="4" t="str">
        <f>IFERROR(IF(VALUE(LEFT($E4720,5))&gt;50000,"",_xlfn.XLOOKUP(IF(VALUE(LEFT($E4720,2))&gt;9,VALUE(LEFT($E4720,2)),"0"&amp;VALUE(LEFT($E4720,2))),Sheet1!$E:$E,Sheet1!$F:$F)),"")</f>
        <v>広島県</v>
      </c>
      <c r="G4720" s="4" t="str">
        <f t="shared" si="147"/>
        <v>公立</v>
      </c>
      <c r="H4720" s="7" t="str">
        <f>IF($D4720="上記以外の高等学校等",_xlfn.XLOOKUP(IF(VALUE(LEFT($E4720,2))&gt;10,VALUE(LEFT($E4720,2)),"0"&amp;VALUE(LEFT($E4720,2))),Sheet1!$E:$E,Sheet1!$F:$F)&amp;"所在の"&amp;$D4720,IF(OR($B4720=1,$B4720=2),$D4720&amp;$C4720,IF($B4720=3,$D4720&amp;"学校",IF($B4720=6,_xlfn.TEXTBEFORE($D4720,"高専")&amp;$C4720,IF($B4720=8,$C4720&amp;"（"&amp;$D4720&amp;"）",IF($B4720=9,$D4720,""))))))</f>
        <v>音戸高等学校</v>
      </c>
    </row>
    <row r="4721" spans="1:8">
      <c r="A4721" s="4">
        <v>2</v>
      </c>
      <c r="B4721" s="7">
        <v>1</v>
      </c>
      <c r="C4721" s="7" t="str">
        <f t="shared" si="146"/>
        <v>高等学校</v>
      </c>
      <c r="D4721" s="7" t="s">
        <v>2474</v>
      </c>
      <c r="E4721" s="8" t="s">
        <v>2475</v>
      </c>
      <c r="F4721" s="4" t="str">
        <f>IFERROR(IF(VALUE(LEFT($E4721,5))&gt;50000,"",_xlfn.XLOOKUP(IF(VALUE(LEFT($E4721,2))&gt;9,VALUE(LEFT($E4721,2)),"0"&amp;VALUE(LEFT($E4721,2))),Sheet1!$E:$E,Sheet1!$F:$F)),"")</f>
        <v>広島県</v>
      </c>
      <c r="G4721" s="4" t="str">
        <f t="shared" si="147"/>
        <v>公立</v>
      </c>
      <c r="H4721" s="7" t="str">
        <f>IF($D4721="上記以外の高等学校等",_xlfn.XLOOKUP(IF(VALUE(LEFT($E4721,2))&gt;10,VALUE(LEFT($E4721,2)),"0"&amp;VALUE(LEFT($E4721,2))),Sheet1!$E:$E,Sheet1!$F:$F)&amp;"所在の"&amp;$D4721,IF(OR($B4721=1,$B4721=2),$D4721&amp;$C4721,IF($B4721=3,$D4721&amp;"学校",IF($B4721=6,_xlfn.TEXTBEFORE($D4721,"高専")&amp;$C4721,IF($B4721=8,$C4721&amp;"（"&amp;$D4721&amp;"）",IF($B4721=9,$D4721,""))))))</f>
        <v>呉工業高等学校</v>
      </c>
    </row>
    <row r="4722" spans="1:8">
      <c r="A4722" s="4">
        <v>2</v>
      </c>
      <c r="B4722" s="7">
        <v>1</v>
      </c>
      <c r="C4722" s="7" t="str">
        <f t="shared" si="146"/>
        <v>高等学校</v>
      </c>
      <c r="D4722" s="7" t="s">
        <v>2472</v>
      </c>
      <c r="E4722" s="8" t="s">
        <v>2473</v>
      </c>
      <c r="F4722" s="4" t="str">
        <f>IFERROR(IF(VALUE(LEFT($E4722,5))&gt;50000,"",_xlfn.XLOOKUP(IF(VALUE(LEFT($E4722,2))&gt;9,VALUE(LEFT($E4722,2)),"0"&amp;VALUE(LEFT($E4722,2))),Sheet1!$E:$E,Sheet1!$F:$F)),"")</f>
        <v>広島県</v>
      </c>
      <c r="G4722" s="4" t="str">
        <f t="shared" si="147"/>
        <v>公立</v>
      </c>
      <c r="H4722" s="7" t="str">
        <f>IF($D4722="上記以外の高等学校等",_xlfn.XLOOKUP(IF(VALUE(LEFT($E4722,2))&gt;10,VALUE(LEFT($E4722,2)),"0"&amp;VALUE(LEFT($E4722,2))),Sheet1!$E:$E,Sheet1!$F:$F)&amp;"所在の"&amp;$D4722,IF(OR($B4722=1,$B4722=2),$D4722&amp;$C4722,IF($B4722=3,$D4722&amp;"学校",IF($B4722=6,_xlfn.TEXTBEFORE($D4722,"高専")&amp;$C4722,IF($B4722=8,$C4722&amp;"（"&amp;$D4722&amp;"）",IF($B4722=9,$D4722,""))))))</f>
        <v>呉商業高等学校</v>
      </c>
    </row>
    <row r="4723" spans="1:8">
      <c r="A4723" s="4">
        <v>2</v>
      </c>
      <c r="B4723" s="7">
        <v>1</v>
      </c>
      <c r="C4723" s="7" t="str">
        <f t="shared" si="146"/>
        <v>高等学校</v>
      </c>
      <c r="D4723" s="7" t="s">
        <v>2470</v>
      </c>
      <c r="E4723" s="8" t="s">
        <v>2471</v>
      </c>
      <c r="F4723" s="4" t="str">
        <f>IFERROR(IF(VALUE(LEFT($E4723,5))&gt;50000,"",_xlfn.XLOOKUP(IF(VALUE(LEFT($E4723,2))&gt;9,VALUE(LEFT($E4723,2)),"0"&amp;VALUE(LEFT($E4723,2))),Sheet1!$E:$E,Sheet1!$F:$F)),"")</f>
        <v>広島県</v>
      </c>
      <c r="G4723" s="4" t="str">
        <f t="shared" si="147"/>
        <v>公立</v>
      </c>
      <c r="H4723" s="7" t="str">
        <f>IF($D4723="上記以外の高等学校等",_xlfn.XLOOKUP(IF(VALUE(LEFT($E4723,2))&gt;10,VALUE(LEFT($E4723,2)),"0"&amp;VALUE(LEFT($E4723,2))),Sheet1!$E:$E,Sheet1!$F:$F)&amp;"所在の"&amp;$D4723,IF(OR($B4723=1,$B4723=2),$D4723&amp;$C4723,IF($B4723=3,$D4723&amp;"学校",IF($B4723=6,_xlfn.TEXTBEFORE($D4723,"高専")&amp;$C4723,IF($B4723=8,$C4723&amp;"（"&amp;$D4723&amp;"）",IF($B4723=9,$D4723,""))))))</f>
        <v>尾道東高等学校</v>
      </c>
    </row>
    <row r="4724" spans="1:8">
      <c r="A4724" s="4">
        <v>2</v>
      </c>
      <c r="B4724" s="7">
        <v>1</v>
      </c>
      <c r="C4724" s="7" t="str">
        <f t="shared" si="146"/>
        <v>高等学校</v>
      </c>
      <c r="D4724" s="7" t="s">
        <v>2468</v>
      </c>
      <c r="E4724" s="8" t="s">
        <v>2469</v>
      </c>
      <c r="F4724" s="4" t="str">
        <f>IFERROR(IF(VALUE(LEFT($E4724,5))&gt;50000,"",_xlfn.XLOOKUP(IF(VALUE(LEFT($E4724,2))&gt;9,VALUE(LEFT($E4724,2)),"0"&amp;VALUE(LEFT($E4724,2))),Sheet1!$E:$E,Sheet1!$F:$F)),"")</f>
        <v>広島県</v>
      </c>
      <c r="G4724" s="4" t="str">
        <f t="shared" si="147"/>
        <v>公立</v>
      </c>
      <c r="H4724" s="7" t="str">
        <f>IF($D4724="上記以外の高等学校等",_xlfn.XLOOKUP(IF(VALUE(LEFT($E4724,2))&gt;10,VALUE(LEFT($E4724,2)),"0"&amp;VALUE(LEFT($E4724,2))),Sheet1!$E:$E,Sheet1!$F:$F)&amp;"所在の"&amp;$D4724,IF(OR($B4724=1,$B4724=2),$D4724&amp;$C4724,IF($B4724=3,$D4724&amp;"学校",IF($B4724=6,_xlfn.TEXTBEFORE($D4724,"高専")&amp;$C4724,IF($B4724=8,$C4724&amp;"（"&amp;$D4724&amp;"）",IF($B4724=9,$D4724,""))))))</f>
        <v>尾道北高等学校</v>
      </c>
    </row>
    <row r="4725" spans="1:8">
      <c r="A4725" s="4">
        <v>2</v>
      </c>
      <c r="B4725" s="7">
        <v>1</v>
      </c>
      <c r="C4725" s="7" t="str">
        <f t="shared" si="146"/>
        <v>高等学校</v>
      </c>
      <c r="D4725" s="7" t="s">
        <v>2466</v>
      </c>
      <c r="E4725" s="8" t="s">
        <v>2467</v>
      </c>
      <c r="F4725" s="4" t="str">
        <f>IFERROR(IF(VALUE(LEFT($E4725,5))&gt;50000,"",_xlfn.XLOOKUP(IF(VALUE(LEFT($E4725,2))&gt;9,VALUE(LEFT($E4725,2)),"0"&amp;VALUE(LEFT($E4725,2))),Sheet1!$E:$E,Sheet1!$F:$F)),"")</f>
        <v>広島県</v>
      </c>
      <c r="G4725" s="4" t="str">
        <f t="shared" si="147"/>
        <v>公立</v>
      </c>
      <c r="H4725" s="7" t="str">
        <f>IF($D4725="上記以外の高等学校等",_xlfn.XLOOKUP(IF(VALUE(LEFT($E4725,2))&gt;10,VALUE(LEFT($E4725,2)),"0"&amp;VALUE(LEFT($E4725,2))),Sheet1!$E:$E,Sheet1!$F:$F)&amp;"所在の"&amp;$D4725,IF(OR($B4725=1,$B4725=2),$D4725&amp;$C4725,IF($B4725=3,$D4725&amp;"学校",IF($B4725=6,_xlfn.TEXTBEFORE($D4725,"高専")&amp;$C4725,IF($B4725=8,$C4725&amp;"（"&amp;$D4725&amp;"）",IF($B4725=9,$D4725,""))))))</f>
        <v>尾道商業高等学校</v>
      </c>
    </row>
    <row r="4726" spans="1:8">
      <c r="A4726" s="4">
        <v>2</v>
      </c>
      <c r="B4726" s="7">
        <v>1</v>
      </c>
      <c r="C4726" s="7" t="str">
        <f t="shared" si="146"/>
        <v>高等学校</v>
      </c>
      <c r="D4726" s="7" t="s">
        <v>2464</v>
      </c>
      <c r="E4726" s="8" t="s">
        <v>2465</v>
      </c>
      <c r="F4726" s="4" t="str">
        <f>IFERROR(IF(VALUE(LEFT($E4726,5))&gt;50000,"",_xlfn.XLOOKUP(IF(VALUE(LEFT($E4726,2))&gt;9,VALUE(LEFT($E4726,2)),"0"&amp;VALUE(LEFT($E4726,2))),Sheet1!$E:$E,Sheet1!$F:$F)),"")</f>
        <v>広島県</v>
      </c>
      <c r="G4726" s="4" t="str">
        <f t="shared" si="147"/>
        <v>公立</v>
      </c>
      <c r="H4726" s="7" t="str">
        <f>IF($D4726="上記以外の高等学校等",_xlfn.XLOOKUP(IF(VALUE(LEFT($E4726,2))&gt;10,VALUE(LEFT($E4726,2)),"0"&amp;VALUE(LEFT($E4726,2))),Sheet1!$E:$E,Sheet1!$F:$F)&amp;"所在の"&amp;$D4726,IF(OR($B4726=1,$B4726=2),$D4726&amp;$C4726,IF($B4726=3,$D4726&amp;"学校",IF($B4726=6,_xlfn.TEXTBEFORE($D4726,"高専")&amp;$C4726,IF($B4726=8,$C4726&amp;"（"&amp;$D4726&amp;"）",IF($B4726=9,$D4726,""))))))</f>
        <v>三原高等学校</v>
      </c>
    </row>
    <row r="4727" spans="1:8">
      <c r="A4727" s="4">
        <v>2</v>
      </c>
      <c r="B4727" s="7">
        <v>1</v>
      </c>
      <c r="C4727" s="7" t="str">
        <f t="shared" si="146"/>
        <v>高等学校</v>
      </c>
      <c r="D4727" s="7" t="s">
        <v>2462</v>
      </c>
      <c r="E4727" s="8" t="s">
        <v>2463</v>
      </c>
      <c r="F4727" s="4" t="str">
        <f>IFERROR(IF(VALUE(LEFT($E4727,5))&gt;50000,"",_xlfn.XLOOKUP(IF(VALUE(LEFT($E4727,2))&gt;9,VALUE(LEFT($E4727,2)),"0"&amp;VALUE(LEFT($E4727,2))),Sheet1!$E:$E,Sheet1!$F:$F)),"")</f>
        <v>広島県</v>
      </c>
      <c r="G4727" s="4" t="str">
        <f t="shared" si="147"/>
        <v>公立</v>
      </c>
      <c r="H4727" s="7" t="str">
        <f>IF($D4727="上記以外の高等学校等",_xlfn.XLOOKUP(IF(VALUE(LEFT($E4727,2))&gt;10,VALUE(LEFT($E4727,2)),"0"&amp;VALUE(LEFT($E4727,2))),Sheet1!$E:$E,Sheet1!$F:$F)&amp;"所在の"&amp;$D4727,IF(OR($B4727=1,$B4727=2),$D4727&amp;$C4727,IF($B4727=3,$D4727&amp;"学校",IF($B4727=6,_xlfn.TEXTBEFORE($D4727,"高専")&amp;$C4727,IF($B4727=8,$C4727&amp;"（"&amp;$D4727&amp;"）",IF($B4727=9,$D4727,""))))))</f>
        <v>三原東高等学校</v>
      </c>
    </row>
    <row r="4728" spans="1:8">
      <c r="A4728" s="4">
        <v>2</v>
      </c>
      <c r="B4728" s="7">
        <v>1</v>
      </c>
      <c r="C4728" s="7" t="str">
        <f t="shared" si="146"/>
        <v>高等学校</v>
      </c>
      <c r="D4728" s="7" t="s">
        <v>2460</v>
      </c>
      <c r="E4728" s="8" t="s">
        <v>2461</v>
      </c>
      <c r="F4728" s="4" t="str">
        <f>IFERROR(IF(VALUE(LEFT($E4728,5))&gt;50000,"",_xlfn.XLOOKUP(IF(VALUE(LEFT($E4728,2))&gt;9,VALUE(LEFT($E4728,2)),"0"&amp;VALUE(LEFT($E4728,2))),Sheet1!$E:$E,Sheet1!$F:$F)),"")</f>
        <v>広島県</v>
      </c>
      <c r="G4728" s="4" t="str">
        <f t="shared" si="147"/>
        <v>公立</v>
      </c>
      <c r="H4728" s="7" t="str">
        <f>IF($D4728="上記以外の高等学校等",_xlfn.XLOOKUP(IF(VALUE(LEFT($E4728,2))&gt;10,VALUE(LEFT($E4728,2)),"0"&amp;VALUE(LEFT($E4728,2))),Sheet1!$E:$E,Sheet1!$F:$F)&amp;"所在の"&amp;$D4728,IF(OR($B4728=1,$B4728=2),$D4728&amp;$C4728,IF($B4728=3,$D4728&amp;"学校",IF($B4728=6,_xlfn.TEXTBEFORE($D4728,"高専")&amp;$C4728,IF($B4728=8,$C4728&amp;"（"&amp;$D4728&amp;"）",IF($B4728=9,$D4728,""))))))</f>
        <v>忠海高等学校</v>
      </c>
    </row>
    <row r="4729" spans="1:8">
      <c r="A4729" s="4">
        <v>2</v>
      </c>
      <c r="B4729" s="7">
        <v>1</v>
      </c>
      <c r="C4729" s="7" t="str">
        <f t="shared" si="146"/>
        <v>高等学校</v>
      </c>
      <c r="D4729" s="7" t="s">
        <v>2458</v>
      </c>
      <c r="E4729" s="8" t="s">
        <v>2459</v>
      </c>
      <c r="F4729" s="4" t="str">
        <f>IFERROR(IF(VALUE(LEFT($E4729,5))&gt;50000,"",_xlfn.XLOOKUP(IF(VALUE(LEFT($E4729,2))&gt;9,VALUE(LEFT($E4729,2)),"0"&amp;VALUE(LEFT($E4729,2))),Sheet1!$E:$E,Sheet1!$F:$F)),"")</f>
        <v>広島県</v>
      </c>
      <c r="G4729" s="4" t="str">
        <f t="shared" si="147"/>
        <v>公立</v>
      </c>
      <c r="H4729" s="7" t="str">
        <f>IF($D4729="上記以外の高等学校等",_xlfn.XLOOKUP(IF(VALUE(LEFT($E4729,2))&gt;10,VALUE(LEFT($E4729,2)),"0"&amp;VALUE(LEFT($E4729,2))),Sheet1!$E:$E,Sheet1!$F:$F)&amp;"所在の"&amp;$D4729,IF(OR($B4729=1,$B4729=2),$D4729&amp;$C4729,IF($B4729=3,$D4729&amp;"学校",IF($B4729=6,_xlfn.TEXTBEFORE($D4729,"高専")&amp;$C4729,IF($B4729=8,$C4729&amp;"（"&amp;$D4729&amp;"）",IF($B4729=9,$D4729,""))))))</f>
        <v>竹原高等学校</v>
      </c>
    </row>
    <row r="4730" spans="1:8">
      <c r="A4730" s="4">
        <v>2</v>
      </c>
      <c r="B4730" s="7">
        <v>1</v>
      </c>
      <c r="C4730" s="7" t="str">
        <f t="shared" si="146"/>
        <v>高等学校</v>
      </c>
      <c r="D4730" s="7" t="s">
        <v>2456</v>
      </c>
      <c r="E4730" s="8" t="s">
        <v>2457</v>
      </c>
      <c r="F4730" s="4" t="str">
        <f>IFERROR(IF(VALUE(LEFT($E4730,5))&gt;50000,"",_xlfn.XLOOKUP(IF(VALUE(LEFT($E4730,2))&gt;9,VALUE(LEFT($E4730,2)),"0"&amp;VALUE(LEFT($E4730,2))),Sheet1!$E:$E,Sheet1!$F:$F)),"")</f>
        <v>広島県</v>
      </c>
      <c r="G4730" s="4" t="str">
        <f t="shared" si="147"/>
        <v>公立</v>
      </c>
      <c r="H4730" s="7" t="str">
        <f>IF($D4730="上記以外の高等学校等",_xlfn.XLOOKUP(IF(VALUE(LEFT($E4730,2))&gt;10,VALUE(LEFT($E4730,2)),"0"&amp;VALUE(LEFT($E4730,2))),Sheet1!$E:$E,Sheet1!$F:$F)&amp;"所在の"&amp;$D4730,IF(OR($B4730=1,$B4730=2),$D4730&amp;$C4730,IF($B4730=3,$D4730&amp;"学校",IF($B4730=6,_xlfn.TEXTBEFORE($D4730,"高専")&amp;$C4730,IF($B4730=8,$C4730&amp;"（"&amp;$D4730&amp;"）",IF($B4730=9,$D4730,""))))))</f>
        <v>御調高等学校</v>
      </c>
    </row>
    <row r="4731" spans="1:8">
      <c r="A4731" s="4">
        <v>2</v>
      </c>
      <c r="B4731" s="7">
        <v>1</v>
      </c>
      <c r="C4731" s="7" t="str">
        <f t="shared" si="146"/>
        <v>高等学校</v>
      </c>
      <c r="D4731" s="7" t="s">
        <v>2454</v>
      </c>
      <c r="E4731" s="8" t="s">
        <v>2455</v>
      </c>
      <c r="F4731" s="4" t="str">
        <f>IFERROR(IF(VALUE(LEFT($E4731,5))&gt;50000,"",_xlfn.XLOOKUP(IF(VALUE(LEFT($E4731,2))&gt;9,VALUE(LEFT($E4731,2)),"0"&amp;VALUE(LEFT($E4731,2))),Sheet1!$E:$E,Sheet1!$F:$F)),"")</f>
        <v>広島県</v>
      </c>
      <c r="G4731" s="4" t="str">
        <f t="shared" si="147"/>
        <v>公立</v>
      </c>
      <c r="H4731" s="7" t="str">
        <f>IF($D4731="上記以外の高等学校等",_xlfn.XLOOKUP(IF(VALUE(LEFT($E4731,2))&gt;10,VALUE(LEFT($E4731,2)),"0"&amp;VALUE(LEFT($E4731,2))),Sheet1!$E:$E,Sheet1!$F:$F)&amp;"所在の"&amp;$D4731,IF(OR($B4731=1,$B4731=2),$D4731&amp;$C4731,IF($B4731=3,$D4731&amp;"学校",IF($B4731=6,_xlfn.TEXTBEFORE($D4731,"高専")&amp;$C4731,IF($B4731=8,$C4731&amp;"（"&amp;$D4731&amp;"）",IF($B4731=9,$D4731,""))))))</f>
        <v>世羅高等学校</v>
      </c>
    </row>
    <row r="4732" spans="1:8">
      <c r="A4732" s="4">
        <v>2</v>
      </c>
      <c r="B4732" s="7">
        <v>1</v>
      </c>
      <c r="C4732" s="7" t="str">
        <f t="shared" si="146"/>
        <v>高等学校</v>
      </c>
      <c r="D4732" s="7" t="s">
        <v>2452</v>
      </c>
      <c r="E4732" s="8" t="s">
        <v>2453</v>
      </c>
      <c r="F4732" s="4" t="str">
        <f>IFERROR(IF(VALUE(LEFT($E4732,5))&gt;50000,"",_xlfn.XLOOKUP(IF(VALUE(LEFT($E4732,2))&gt;9,VALUE(LEFT($E4732,2)),"0"&amp;VALUE(LEFT($E4732,2))),Sheet1!$E:$E,Sheet1!$F:$F)),"")</f>
        <v>広島県</v>
      </c>
      <c r="G4732" s="4" t="str">
        <f t="shared" si="147"/>
        <v>公立</v>
      </c>
      <c r="H4732" s="7" t="str">
        <f>IF($D4732="上記以外の高等学校等",_xlfn.XLOOKUP(IF(VALUE(LEFT($E4732,2))&gt;10,VALUE(LEFT($E4732,2)),"0"&amp;VALUE(LEFT($E4732,2))),Sheet1!$E:$E,Sheet1!$F:$F)&amp;"所在の"&amp;$D4732,IF(OR($B4732=1,$B4732=2),$D4732&amp;$C4732,IF($B4732=3,$D4732&amp;"学校",IF($B4732=6,_xlfn.TEXTBEFORE($D4732,"高専")&amp;$C4732,IF($B4732=8,$C4732&amp;"（"&amp;$D4732&amp;"）",IF($B4732=9,$D4732,""))))))</f>
        <v>瀬戸田高等学校</v>
      </c>
    </row>
    <row r="4733" spans="1:8">
      <c r="A4733" s="4">
        <v>2</v>
      </c>
      <c r="B4733" s="7">
        <v>1</v>
      </c>
      <c r="C4733" s="7" t="str">
        <f t="shared" si="146"/>
        <v>高等学校</v>
      </c>
      <c r="D4733" s="7" t="s">
        <v>2450</v>
      </c>
      <c r="E4733" s="8" t="s">
        <v>2451</v>
      </c>
      <c r="F4733" s="4" t="str">
        <f>IFERROR(IF(VALUE(LEFT($E4733,5))&gt;50000,"",_xlfn.XLOOKUP(IF(VALUE(LEFT($E4733,2))&gt;9,VALUE(LEFT($E4733,2)),"0"&amp;VALUE(LEFT($E4733,2))),Sheet1!$E:$E,Sheet1!$F:$F)),"")</f>
        <v>広島県</v>
      </c>
      <c r="G4733" s="4" t="str">
        <f t="shared" si="147"/>
        <v>公立</v>
      </c>
      <c r="H4733" s="7" t="str">
        <f>IF($D4733="上記以外の高等学校等",_xlfn.XLOOKUP(IF(VALUE(LEFT($E4733,2))&gt;10,VALUE(LEFT($E4733,2)),"0"&amp;VALUE(LEFT($E4733,2))),Sheet1!$E:$E,Sheet1!$F:$F)&amp;"所在の"&amp;$D4733,IF(OR($B4733=1,$B4733=2),$D4733&amp;$C4733,IF($B4733=3,$D4733&amp;"学校",IF($B4733=6,_xlfn.TEXTBEFORE($D4733,"高専")&amp;$C4733,IF($B4733=8,$C4733&amp;"（"&amp;$D4733&amp;"）",IF($B4733=9,$D4733,""))))))</f>
        <v>福山誠之館高等学校</v>
      </c>
    </row>
    <row r="4734" spans="1:8">
      <c r="A4734" s="4">
        <v>2</v>
      </c>
      <c r="B4734" s="7">
        <v>1</v>
      </c>
      <c r="C4734" s="7" t="str">
        <f t="shared" si="146"/>
        <v>高等学校</v>
      </c>
      <c r="D4734" s="7" t="s">
        <v>2448</v>
      </c>
      <c r="E4734" s="8" t="s">
        <v>2449</v>
      </c>
      <c r="F4734" s="4" t="str">
        <f>IFERROR(IF(VALUE(LEFT($E4734,5))&gt;50000,"",_xlfn.XLOOKUP(IF(VALUE(LEFT($E4734,2))&gt;9,VALUE(LEFT($E4734,2)),"0"&amp;VALUE(LEFT($E4734,2))),Sheet1!$E:$E,Sheet1!$F:$F)),"")</f>
        <v>広島県</v>
      </c>
      <c r="G4734" s="4" t="str">
        <f t="shared" si="147"/>
        <v>公立</v>
      </c>
      <c r="H4734" s="7" t="str">
        <f>IF($D4734="上記以外の高等学校等",_xlfn.XLOOKUP(IF(VALUE(LEFT($E4734,2))&gt;10,VALUE(LEFT($E4734,2)),"0"&amp;VALUE(LEFT($E4734,2))),Sheet1!$E:$E,Sheet1!$F:$F)&amp;"所在の"&amp;$D4734,IF(OR($B4734=1,$B4734=2),$D4734&amp;$C4734,IF($B4734=3,$D4734&amp;"学校",IF($B4734=6,_xlfn.TEXTBEFORE($D4734,"高専")&amp;$C4734,IF($B4734=8,$C4734&amp;"（"&amp;$D4734&amp;"）",IF($B4734=9,$D4734,""))))))</f>
        <v>福山葦陽高等学校</v>
      </c>
    </row>
    <row r="4735" spans="1:8">
      <c r="A4735" s="4">
        <v>2</v>
      </c>
      <c r="B4735" s="7">
        <v>1</v>
      </c>
      <c r="C4735" s="7" t="str">
        <f t="shared" si="146"/>
        <v>高等学校</v>
      </c>
      <c r="D4735" s="7" t="s">
        <v>2446</v>
      </c>
      <c r="E4735" s="8" t="s">
        <v>2447</v>
      </c>
      <c r="F4735" s="4" t="str">
        <f>IFERROR(IF(VALUE(LEFT($E4735,5))&gt;50000,"",_xlfn.XLOOKUP(IF(VALUE(LEFT($E4735,2))&gt;9,VALUE(LEFT($E4735,2)),"0"&amp;VALUE(LEFT($E4735,2))),Sheet1!$E:$E,Sheet1!$F:$F)),"")</f>
        <v>広島県</v>
      </c>
      <c r="G4735" s="4" t="str">
        <f t="shared" si="147"/>
        <v>公立</v>
      </c>
      <c r="H4735" s="7" t="str">
        <f>IF($D4735="上記以外の高等学校等",_xlfn.XLOOKUP(IF(VALUE(LEFT($E4735,2))&gt;10,VALUE(LEFT($E4735,2)),"0"&amp;VALUE(LEFT($E4735,2))),Sheet1!$E:$E,Sheet1!$F:$F)&amp;"所在の"&amp;$D4735,IF(OR($B4735=1,$B4735=2),$D4735&amp;$C4735,IF($B4735=3,$D4735&amp;"学校",IF($B4735=6,_xlfn.TEXTBEFORE($D4735,"高専")&amp;$C4735,IF($B4735=8,$C4735&amp;"（"&amp;$D4735&amp;"）",IF($B4735=9,$D4735,""))))))</f>
        <v>福山工業高等学校</v>
      </c>
    </row>
    <row r="4736" spans="1:8">
      <c r="A4736" s="4">
        <v>2</v>
      </c>
      <c r="B4736" s="7">
        <v>1</v>
      </c>
      <c r="C4736" s="7" t="str">
        <f t="shared" si="146"/>
        <v>高等学校</v>
      </c>
      <c r="D4736" s="7" t="s">
        <v>2444</v>
      </c>
      <c r="E4736" s="8" t="s">
        <v>2445</v>
      </c>
      <c r="F4736" s="4" t="str">
        <f>IFERROR(IF(VALUE(LEFT($E4736,5))&gt;50000,"",_xlfn.XLOOKUP(IF(VALUE(LEFT($E4736,2))&gt;9,VALUE(LEFT($E4736,2)),"0"&amp;VALUE(LEFT($E4736,2))),Sheet1!$E:$E,Sheet1!$F:$F)),"")</f>
        <v>広島県</v>
      </c>
      <c r="G4736" s="4" t="str">
        <f t="shared" si="147"/>
        <v>公立</v>
      </c>
      <c r="H4736" s="7" t="str">
        <f>IF($D4736="上記以外の高等学校等",_xlfn.XLOOKUP(IF(VALUE(LEFT($E4736,2))&gt;10,VALUE(LEFT($E4736,2)),"0"&amp;VALUE(LEFT($E4736,2))),Sheet1!$E:$E,Sheet1!$F:$F)&amp;"所在の"&amp;$D4736,IF(OR($B4736=1,$B4736=2),$D4736&amp;$C4736,IF($B4736=3,$D4736&amp;"学校",IF($B4736=6,_xlfn.TEXTBEFORE($D4736,"高専")&amp;$C4736,IF($B4736=8,$C4736&amp;"（"&amp;$D4736&amp;"）",IF($B4736=9,$D4736,""))))))</f>
        <v>松永高等学校</v>
      </c>
    </row>
    <row r="4737" spans="1:8">
      <c r="A4737" s="4">
        <v>2</v>
      </c>
      <c r="B4737" s="7">
        <v>1</v>
      </c>
      <c r="C4737" s="7" t="str">
        <f t="shared" si="146"/>
        <v>高等学校</v>
      </c>
      <c r="D4737" s="7" t="s">
        <v>2442</v>
      </c>
      <c r="E4737" s="8" t="s">
        <v>2443</v>
      </c>
      <c r="F4737" s="4" t="str">
        <f>IFERROR(IF(VALUE(LEFT($E4737,5))&gt;50000,"",_xlfn.XLOOKUP(IF(VALUE(LEFT($E4737,2))&gt;9,VALUE(LEFT($E4737,2)),"0"&amp;VALUE(LEFT($E4737,2))),Sheet1!$E:$E,Sheet1!$F:$F)),"")</f>
        <v>広島県</v>
      </c>
      <c r="G4737" s="4" t="str">
        <f t="shared" si="147"/>
        <v>公立</v>
      </c>
      <c r="H4737" s="7" t="str">
        <f>IF($D4737="上記以外の高等学校等",_xlfn.XLOOKUP(IF(VALUE(LEFT($E4737,2))&gt;10,VALUE(LEFT($E4737,2)),"0"&amp;VALUE(LEFT($E4737,2))),Sheet1!$E:$E,Sheet1!$F:$F)&amp;"所在の"&amp;$D4737,IF(OR($B4737=1,$B4737=2),$D4737&amp;$C4737,IF($B4737=3,$D4737&amp;"学校",IF($B4737=6,_xlfn.TEXTBEFORE($D4737,"高専")&amp;$C4737,IF($B4737=8,$C4737&amp;"（"&amp;$D4737&amp;"）",IF($B4737=9,$D4737,""))))))</f>
        <v>沼南高等学校</v>
      </c>
    </row>
    <row r="4738" spans="1:8">
      <c r="A4738" s="4">
        <v>2</v>
      </c>
      <c r="B4738" s="7">
        <v>1</v>
      </c>
      <c r="C4738" s="7" t="str">
        <f t="shared" si="146"/>
        <v>高等学校</v>
      </c>
      <c r="D4738" s="7" t="s">
        <v>2440</v>
      </c>
      <c r="E4738" s="8" t="s">
        <v>2441</v>
      </c>
      <c r="F4738" s="4" t="str">
        <f>IFERROR(IF(VALUE(LEFT($E4738,5))&gt;50000,"",_xlfn.XLOOKUP(IF(VALUE(LEFT($E4738,2))&gt;9,VALUE(LEFT($E4738,2)),"0"&amp;VALUE(LEFT($E4738,2))),Sheet1!$E:$E,Sheet1!$F:$F)),"")</f>
        <v>広島県</v>
      </c>
      <c r="G4738" s="4" t="str">
        <f t="shared" si="147"/>
        <v>公立</v>
      </c>
      <c r="H4738" s="7" t="str">
        <f>IF($D4738="上記以外の高等学校等",_xlfn.XLOOKUP(IF(VALUE(LEFT($E4738,2))&gt;10,VALUE(LEFT($E4738,2)),"0"&amp;VALUE(LEFT($E4738,2))),Sheet1!$E:$E,Sheet1!$F:$F)&amp;"所在の"&amp;$D4738,IF(OR($B4738=1,$B4738=2),$D4738&amp;$C4738,IF($B4738=3,$D4738&amp;"学校",IF($B4738=6,_xlfn.TEXTBEFORE($D4738,"高専")&amp;$C4738,IF($B4738=8,$C4738&amp;"（"&amp;$D4738&amp;"）",IF($B4738=9,$D4738,""))))))</f>
        <v>神辺高等学校</v>
      </c>
    </row>
    <row r="4739" spans="1:8">
      <c r="A4739" s="4">
        <v>2</v>
      </c>
      <c r="B4739" s="7">
        <v>1</v>
      </c>
      <c r="C4739" s="7" t="str">
        <f t="shared" ref="C4739:C4802" si="148">IF($B4739=1,"高等学校",IF($B4739=2,"中等教育学校",IF($B4739=3,"特別支援学校",IF($B4739=6,"高等専門学校",IF($B4739=8,"高等学校卒業程度認定試験等","")))))</f>
        <v>高等学校</v>
      </c>
      <c r="D4739" s="7" t="s">
        <v>2438</v>
      </c>
      <c r="E4739" s="8" t="s">
        <v>2439</v>
      </c>
      <c r="F4739" s="4" t="str">
        <f>IFERROR(IF(VALUE(LEFT($E4739,5))&gt;50000,"",_xlfn.XLOOKUP(IF(VALUE(LEFT($E4739,2))&gt;9,VALUE(LEFT($E4739,2)),"0"&amp;VALUE(LEFT($E4739,2))),Sheet1!$E:$E,Sheet1!$F:$F)),"")</f>
        <v>広島県</v>
      </c>
      <c r="G4739" s="4" t="str">
        <f t="shared" ref="G4739:G4802" si="149">IF($A4739=1,"国立",IF($A4739=7,"私立",IF($A4739&lt;7,"公立","")))</f>
        <v>公立</v>
      </c>
      <c r="H4739" s="7" t="str">
        <f>IF($D4739="上記以外の高等学校等",_xlfn.XLOOKUP(IF(VALUE(LEFT($E4739,2))&gt;10,VALUE(LEFT($E4739,2)),"0"&amp;VALUE(LEFT($E4739,2))),Sheet1!$E:$E,Sheet1!$F:$F)&amp;"所在の"&amp;$D4739,IF(OR($B4739=1,$B4739=2),$D4739&amp;$C4739,IF($B4739=3,$D4739&amp;"学校",IF($B4739=6,_xlfn.TEXTBEFORE($D4739,"高専")&amp;$C4739,IF($B4739=8,$C4739&amp;"（"&amp;$D4739&amp;"）",IF($B4739=9,$D4739,""))))))</f>
        <v>福山商業高等学校</v>
      </c>
    </row>
    <row r="4740" spans="1:8">
      <c r="A4740" s="4">
        <v>2</v>
      </c>
      <c r="B4740" s="7">
        <v>1</v>
      </c>
      <c r="C4740" s="7" t="str">
        <f t="shared" si="148"/>
        <v>高等学校</v>
      </c>
      <c r="D4740" s="7" t="s">
        <v>2436</v>
      </c>
      <c r="E4740" s="8" t="s">
        <v>2437</v>
      </c>
      <c r="F4740" s="4" t="str">
        <f>IFERROR(IF(VALUE(LEFT($E4740,5))&gt;50000,"",_xlfn.XLOOKUP(IF(VALUE(LEFT($E4740,2))&gt;9,VALUE(LEFT($E4740,2)),"0"&amp;VALUE(LEFT($E4740,2))),Sheet1!$E:$E,Sheet1!$F:$F)),"")</f>
        <v>広島県</v>
      </c>
      <c r="G4740" s="4" t="str">
        <f t="shared" si="149"/>
        <v>公立</v>
      </c>
      <c r="H4740" s="7" t="str">
        <f>IF($D4740="上記以外の高等学校等",_xlfn.XLOOKUP(IF(VALUE(LEFT($E4740,2))&gt;10,VALUE(LEFT($E4740,2)),"0"&amp;VALUE(LEFT($E4740,2))),Sheet1!$E:$E,Sheet1!$F:$F)&amp;"所在の"&amp;$D4740,IF(OR($B4740=1,$B4740=2),$D4740&amp;$C4740,IF($B4740=3,$D4740&amp;"学校",IF($B4740=6,_xlfn.TEXTBEFORE($D4740,"高専")&amp;$C4740,IF($B4740=8,$C4740&amp;"（"&amp;$D4740&amp;"）",IF($B4740=9,$D4740,""))))))</f>
        <v>府中高等学校</v>
      </c>
    </row>
    <row r="4741" spans="1:8">
      <c r="A4741" s="4">
        <v>2</v>
      </c>
      <c r="B4741" s="7">
        <v>1</v>
      </c>
      <c r="C4741" s="7" t="str">
        <f t="shared" si="148"/>
        <v>高等学校</v>
      </c>
      <c r="D4741" s="7" t="s">
        <v>2434</v>
      </c>
      <c r="E4741" s="8" t="s">
        <v>2435</v>
      </c>
      <c r="F4741" s="4" t="str">
        <f>IFERROR(IF(VALUE(LEFT($E4741,5))&gt;50000,"",_xlfn.XLOOKUP(IF(VALUE(LEFT($E4741,2))&gt;9,VALUE(LEFT($E4741,2)),"0"&amp;VALUE(LEFT($E4741,2))),Sheet1!$E:$E,Sheet1!$F:$F)),"")</f>
        <v>広島県</v>
      </c>
      <c r="G4741" s="4" t="str">
        <f t="shared" si="149"/>
        <v>公立</v>
      </c>
      <c r="H4741" s="7" t="str">
        <f>IF($D4741="上記以外の高等学校等",_xlfn.XLOOKUP(IF(VALUE(LEFT($E4741,2))&gt;10,VALUE(LEFT($E4741,2)),"0"&amp;VALUE(LEFT($E4741,2))),Sheet1!$E:$E,Sheet1!$F:$F)&amp;"所在の"&amp;$D4741,IF(OR($B4741=1,$B4741=2),$D4741&amp;$C4741,IF($B4741=3,$D4741&amp;"学校",IF($B4741=6,_xlfn.TEXTBEFORE($D4741,"高専")&amp;$C4741,IF($B4741=8,$C4741&amp;"（"&amp;$D4741&amp;"）",IF($B4741=9,$D4741,""))))))</f>
        <v>上下高等学校</v>
      </c>
    </row>
    <row r="4742" spans="1:8">
      <c r="A4742" s="4">
        <v>2</v>
      </c>
      <c r="B4742" s="7">
        <v>1</v>
      </c>
      <c r="C4742" s="7" t="str">
        <f t="shared" si="148"/>
        <v>高等学校</v>
      </c>
      <c r="D4742" s="7" t="s">
        <v>2432</v>
      </c>
      <c r="E4742" s="8" t="s">
        <v>2433</v>
      </c>
      <c r="F4742" s="4" t="str">
        <f>IFERROR(IF(VALUE(LEFT($E4742,5))&gt;50000,"",_xlfn.XLOOKUP(IF(VALUE(LEFT($E4742,2))&gt;9,VALUE(LEFT($E4742,2)),"0"&amp;VALUE(LEFT($E4742,2))),Sheet1!$E:$E,Sheet1!$F:$F)),"")</f>
        <v>広島県</v>
      </c>
      <c r="G4742" s="4" t="str">
        <f t="shared" si="149"/>
        <v>公立</v>
      </c>
      <c r="H4742" s="7" t="str">
        <f>IF($D4742="上記以外の高等学校等",_xlfn.XLOOKUP(IF(VALUE(LEFT($E4742,2))&gt;10,VALUE(LEFT($E4742,2)),"0"&amp;VALUE(LEFT($E4742,2))),Sheet1!$E:$E,Sheet1!$F:$F)&amp;"所在の"&amp;$D4742,IF(OR($B4742=1,$B4742=2),$D4742&amp;$C4742,IF($B4742=3,$D4742&amp;"学校",IF($B4742=6,_xlfn.TEXTBEFORE($D4742,"高専")&amp;$C4742,IF($B4742=8,$C4742&amp;"（"&amp;$D4742&amp;"）",IF($B4742=9,$D4742,""))))))</f>
        <v>油木高等学校</v>
      </c>
    </row>
    <row r="4743" spans="1:8">
      <c r="A4743" s="4">
        <v>2</v>
      </c>
      <c r="B4743" s="7">
        <v>1</v>
      </c>
      <c r="C4743" s="7" t="str">
        <f t="shared" si="148"/>
        <v>高等学校</v>
      </c>
      <c r="D4743" s="7" t="s">
        <v>2430</v>
      </c>
      <c r="E4743" s="8" t="s">
        <v>2431</v>
      </c>
      <c r="F4743" s="4" t="str">
        <f>IFERROR(IF(VALUE(LEFT($E4743,5))&gt;50000,"",_xlfn.XLOOKUP(IF(VALUE(LEFT($E4743,2))&gt;9,VALUE(LEFT($E4743,2)),"0"&amp;VALUE(LEFT($E4743,2))),Sheet1!$E:$E,Sheet1!$F:$F)),"")</f>
        <v>広島県</v>
      </c>
      <c r="G4743" s="4" t="str">
        <f t="shared" si="149"/>
        <v>公立</v>
      </c>
      <c r="H4743" s="7" t="str">
        <f>IF($D4743="上記以外の高等学校等",_xlfn.XLOOKUP(IF(VALUE(LEFT($E4743,2))&gt;10,VALUE(LEFT($E4743,2)),"0"&amp;VALUE(LEFT($E4743,2))),Sheet1!$E:$E,Sheet1!$F:$F)&amp;"所在の"&amp;$D4743,IF(OR($B4743=1,$B4743=2),$D4743&amp;$C4743,IF($B4743=3,$D4743&amp;"学校",IF($B4743=6,_xlfn.TEXTBEFORE($D4743,"高専")&amp;$C4743,IF($B4743=8,$C4743&amp;"（"&amp;$D4743&amp;"）",IF($B4743=9,$D4743,""))))))</f>
        <v>大門高等学校</v>
      </c>
    </row>
    <row r="4744" spans="1:8">
      <c r="A4744" s="4">
        <v>2</v>
      </c>
      <c r="B4744" s="7">
        <v>1</v>
      </c>
      <c r="C4744" s="7" t="str">
        <f t="shared" si="148"/>
        <v>高等学校</v>
      </c>
      <c r="D4744" s="7" t="s">
        <v>2428</v>
      </c>
      <c r="E4744" s="8" t="s">
        <v>2429</v>
      </c>
      <c r="F4744" s="4" t="str">
        <f>IFERROR(IF(VALUE(LEFT($E4744,5))&gt;50000,"",_xlfn.XLOOKUP(IF(VALUE(LEFT($E4744,2))&gt;9,VALUE(LEFT($E4744,2)),"0"&amp;VALUE(LEFT($E4744,2))),Sheet1!$E:$E,Sheet1!$F:$F)),"")</f>
        <v>広島県</v>
      </c>
      <c r="G4744" s="4" t="str">
        <f t="shared" si="149"/>
        <v>公立</v>
      </c>
      <c r="H4744" s="7" t="str">
        <f>IF($D4744="上記以外の高等学校等",_xlfn.XLOOKUP(IF(VALUE(LEFT($E4744,2))&gt;10,VALUE(LEFT($E4744,2)),"0"&amp;VALUE(LEFT($E4744,2))),Sheet1!$E:$E,Sheet1!$F:$F)&amp;"所在の"&amp;$D4744,IF(OR($B4744=1,$B4744=2),$D4744&amp;$C4744,IF($B4744=3,$D4744&amp;"学校",IF($B4744=6,_xlfn.TEXTBEFORE($D4744,"高専")&amp;$C4744,IF($B4744=8,$C4744&amp;"（"&amp;$D4744&amp;"）",IF($B4744=9,$D4744,""))))))</f>
        <v>福山明王台高等学校</v>
      </c>
    </row>
    <row r="4745" spans="1:8">
      <c r="A4745" s="4">
        <v>2</v>
      </c>
      <c r="B4745" s="7">
        <v>1</v>
      </c>
      <c r="C4745" s="7" t="str">
        <f t="shared" si="148"/>
        <v>高等学校</v>
      </c>
      <c r="D4745" s="7" t="s">
        <v>2426</v>
      </c>
      <c r="E4745" s="8" t="s">
        <v>2427</v>
      </c>
      <c r="F4745" s="4" t="str">
        <f>IFERROR(IF(VALUE(LEFT($E4745,5))&gt;50000,"",_xlfn.XLOOKUP(IF(VALUE(LEFT($E4745,2))&gt;9,VALUE(LEFT($E4745,2)),"0"&amp;VALUE(LEFT($E4745,2))),Sheet1!$E:$E,Sheet1!$F:$F)),"")</f>
        <v>広島県</v>
      </c>
      <c r="G4745" s="4" t="str">
        <f t="shared" si="149"/>
        <v>公立</v>
      </c>
      <c r="H4745" s="7" t="str">
        <f>IF($D4745="上記以外の高等学校等",_xlfn.XLOOKUP(IF(VALUE(LEFT($E4745,2))&gt;10,VALUE(LEFT($E4745,2)),"0"&amp;VALUE(LEFT($E4745,2))),Sheet1!$E:$E,Sheet1!$F:$F)&amp;"所在の"&amp;$D4745,IF(OR($B4745=1,$B4745=2),$D4745&amp;$C4745,IF($B4745=3,$D4745&amp;"学校",IF($B4745=6,_xlfn.TEXTBEFORE($D4745,"高専")&amp;$C4745,IF($B4745=8,$C4745&amp;"（"&amp;$D4745&amp;"）",IF($B4745=9,$D4745,""))))))</f>
        <v>東城高等学校</v>
      </c>
    </row>
    <row r="4746" spans="1:8">
      <c r="A4746" s="4">
        <v>2</v>
      </c>
      <c r="B4746" s="7">
        <v>1</v>
      </c>
      <c r="C4746" s="7" t="str">
        <f t="shared" si="148"/>
        <v>高等学校</v>
      </c>
      <c r="D4746" s="7" t="s">
        <v>2424</v>
      </c>
      <c r="E4746" s="8" t="s">
        <v>2425</v>
      </c>
      <c r="F4746" s="4" t="str">
        <f>IFERROR(IF(VALUE(LEFT($E4746,5))&gt;50000,"",_xlfn.XLOOKUP(IF(VALUE(LEFT($E4746,2))&gt;9,VALUE(LEFT($E4746,2)),"0"&amp;VALUE(LEFT($E4746,2))),Sheet1!$E:$E,Sheet1!$F:$F)),"")</f>
        <v>広島県</v>
      </c>
      <c r="G4746" s="4" t="str">
        <f t="shared" si="149"/>
        <v>公立</v>
      </c>
      <c r="H4746" s="7" t="str">
        <f>IF($D4746="上記以外の高等学校等",_xlfn.XLOOKUP(IF(VALUE(LEFT($E4746,2))&gt;10,VALUE(LEFT($E4746,2)),"0"&amp;VALUE(LEFT($E4746,2))),Sheet1!$E:$E,Sheet1!$F:$F)&amp;"所在の"&amp;$D4746,IF(OR($B4746=1,$B4746=2),$D4746&amp;$C4746,IF($B4746=3,$D4746&amp;"学校",IF($B4746=6,_xlfn.TEXTBEFORE($D4746,"高専")&amp;$C4746,IF($B4746=8,$C4746&amp;"（"&amp;$D4746&amp;"）",IF($B4746=9,$D4746,""))))))</f>
        <v>西城紫水高等学校</v>
      </c>
    </row>
    <row r="4747" spans="1:8">
      <c r="A4747" s="4">
        <v>2</v>
      </c>
      <c r="B4747" s="7">
        <v>1</v>
      </c>
      <c r="C4747" s="7" t="str">
        <f t="shared" si="148"/>
        <v>高等学校</v>
      </c>
      <c r="D4747" s="7" t="s">
        <v>2422</v>
      </c>
      <c r="E4747" s="8" t="s">
        <v>2423</v>
      </c>
      <c r="F4747" s="4" t="str">
        <f>IFERROR(IF(VALUE(LEFT($E4747,5))&gt;50000,"",_xlfn.XLOOKUP(IF(VALUE(LEFT($E4747,2))&gt;9,VALUE(LEFT($E4747,2)),"0"&amp;VALUE(LEFT($E4747,2))),Sheet1!$E:$E,Sheet1!$F:$F)),"")</f>
        <v>広島県</v>
      </c>
      <c r="G4747" s="4" t="str">
        <f t="shared" si="149"/>
        <v>公立</v>
      </c>
      <c r="H4747" s="7" t="str">
        <f>IF($D4747="上記以外の高等学校等",_xlfn.XLOOKUP(IF(VALUE(LEFT($E4747,2))&gt;10,VALUE(LEFT($E4747,2)),"0"&amp;VALUE(LEFT($E4747,2))),Sheet1!$E:$E,Sheet1!$F:$F)&amp;"所在の"&amp;$D4747,IF(OR($B4747=1,$B4747=2),$D4747&amp;$C4747,IF($B4747=3,$D4747&amp;"学校",IF($B4747=6,_xlfn.TEXTBEFORE($D4747,"高専")&amp;$C4747,IF($B4747=8,$C4747&amp;"（"&amp;$D4747&amp;"）",IF($B4747=9,$D4747,""))))))</f>
        <v>庄原実業高等学校</v>
      </c>
    </row>
    <row r="4748" spans="1:8">
      <c r="A4748" s="4">
        <v>2</v>
      </c>
      <c r="B4748" s="7">
        <v>1</v>
      </c>
      <c r="C4748" s="7" t="str">
        <f t="shared" si="148"/>
        <v>高等学校</v>
      </c>
      <c r="D4748" s="7" t="s">
        <v>2420</v>
      </c>
      <c r="E4748" s="8" t="s">
        <v>2421</v>
      </c>
      <c r="F4748" s="4" t="str">
        <f>IFERROR(IF(VALUE(LEFT($E4748,5))&gt;50000,"",_xlfn.XLOOKUP(IF(VALUE(LEFT($E4748,2))&gt;9,VALUE(LEFT($E4748,2)),"0"&amp;VALUE(LEFT($E4748,2))),Sheet1!$E:$E,Sheet1!$F:$F)),"")</f>
        <v>広島県</v>
      </c>
      <c r="G4748" s="4" t="str">
        <f t="shared" si="149"/>
        <v>公立</v>
      </c>
      <c r="H4748" s="7" t="str">
        <f>IF($D4748="上記以外の高等学校等",_xlfn.XLOOKUP(IF(VALUE(LEFT($E4748,2))&gt;10,VALUE(LEFT($E4748,2)),"0"&amp;VALUE(LEFT($E4748,2))),Sheet1!$E:$E,Sheet1!$F:$F)&amp;"所在の"&amp;$D4748,IF(OR($B4748=1,$B4748=2),$D4748&amp;$C4748,IF($B4748=3,$D4748&amp;"学校",IF($B4748=6,_xlfn.TEXTBEFORE($D4748,"高専")&amp;$C4748,IF($B4748=8,$C4748&amp;"（"&amp;$D4748&amp;"）",IF($B4748=9,$D4748,""))))))</f>
        <v>庄原格致高等学校</v>
      </c>
    </row>
    <row r="4749" spans="1:8">
      <c r="A4749" s="4">
        <v>2</v>
      </c>
      <c r="B4749" s="7">
        <v>1</v>
      </c>
      <c r="C4749" s="7" t="str">
        <f t="shared" si="148"/>
        <v>高等学校</v>
      </c>
      <c r="D4749" s="7" t="s">
        <v>2418</v>
      </c>
      <c r="E4749" s="8" t="s">
        <v>2419</v>
      </c>
      <c r="F4749" s="4" t="str">
        <f>IFERROR(IF(VALUE(LEFT($E4749,5))&gt;50000,"",_xlfn.XLOOKUP(IF(VALUE(LEFT($E4749,2))&gt;9,VALUE(LEFT($E4749,2)),"0"&amp;VALUE(LEFT($E4749,2))),Sheet1!$E:$E,Sheet1!$F:$F)),"")</f>
        <v>広島県</v>
      </c>
      <c r="G4749" s="4" t="str">
        <f t="shared" si="149"/>
        <v>公立</v>
      </c>
      <c r="H4749" s="7" t="str">
        <f>IF($D4749="上記以外の高等学校等",_xlfn.XLOOKUP(IF(VALUE(LEFT($E4749,2))&gt;10,VALUE(LEFT($E4749,2)),"0"&amp;VALUE(LEFT($E4749,2))),Sheet1!$E:$E,Sheet1!$F:$F)&amp;"所在の"&amp;$D4749,IF(OR($B4749=1,$B4749=2),$D4749&amp;$C4749,IF($B4749=3,$D4749&amp;"学校",IF($B4749=6,_xlfn.TEXTBEFORE($D4749,"高専")&amp;$C4749,IF($B4749=8,$C4749&amp;"（"&amp;$D4749&amp;"）",IF($B4749=9,$D4749,""))))))</f>
        <v>三次青陵高等学校</v>
      </c>
    </row>
    <row r="4750" spans="1:8">
      <c r="A4750" s="4">
        <v>2</v>
      </c>
      <c r="B4750" s="7">
        <v>1</v>
      </c>
      <c r="C4750" s="7" t="str">
        <f t="shared" si="148"/>
        <v>高等学校</v>
      </c>
      <c r="D4750" s="7" t="s">
        <v>2416</v>
      </c>
      <c r="E4750" s="8" t="s">
        <v>2417</v>
      </c>
      <c r="F4750" s="4" t="str">
        <f>IFERROR(IF(VALUE(LEFT($E4750,5))&gt;50000,"",_xlfn.XLOOKUP(IF(VALUE(LEFT($E4750,2))&gt;9,VALUE(LEFT($E4750,2)),"0"&amp;VALUE(LEFT($E4750,2))),Sheet1!$E:$E,Sheet1!$F:$F)),"")</f>
        <v>広島県</v>
      </c>
      <c r="G4750" s="4" t="str">
        <f t="shared" si="149"/>
        <v>公立</v>
      </c>
      <c r="H4750" s="7" t="str">
        <f>IF($D4750="上記以外の高等学校等",_xlfn.XLOOKUP(IF(VALUE(LEFT($E4750,2))&gt;10,VALUE(LEFT($E4750,2)),"0"&amp;VALUE(LEFT($E4750,2))),Sheet1!$E:$E,Sheet1!$F:$F)&amp;"所在の"&amp;$D4750,IF(OR($B4750=1,$B4750=2),$D4750&amp;$C4750,IF($B4750=3,$D4750&amp;"学校",IF($B4750=6,_xlfn.TEXTBEFORE($D4750,"高専")&amp;$C4750,IF($B4750=8,$C4750&amp;"（"&amp;$D4750&amp;"）",IF($B4750=9,$D4750,""))))))</f>
        <v>三次高等学校</v>
      </c>
    </row>
    <row r="4751" spans="1:8">
      <c r="A4751" s="4">
        <v>2</v>
      </c>
      <c r="B4751" s="7">
        <v>1</v>
      </c>
      <c r="C4751" s="7" t="str">
        <f t="shared" si="148"/>
        <v>高等学校</v>
      </c>
      <c r="D4751" s="7" t="s">
        <v>1776</v>
      </c>
      <c r="E4751" s="8" t="s">
        <v>2415</v>
      </c>
      <c r="F4751" s="4" t="str">
        <f>IFERROR(IF(VALUE(LEFT($E4751,5))&gt;50000,"",_xlfn.XLOOKUP(IF(VALUE(LEFT($E4751,2))&gt;9,VALUE(LEFT($E4751,2)),"0"&amp;VALUE(LEFT($E4751,2))),Sheet1!$E:$E,Sheet1!$F:$F)),"")</f>
        <v>広島県</v>
      </c>
      <c r="G4751" s="4" t="str">
        <f t="shared" si="149"/>
        <v>公立</v>
      </c>
      <c r="H4751" s="7" t="str">
        <f>IF($D4751="上記以外の高等学校等",_xlfn.XLOOKUP(IF(VALUE(LEFT($E4751,2))&gt;10,VALUE(LEFT($E4751,2)),"0"&amp;VALUE(LEFT($E4751,2))),Sheet1!$E:$E,Sheet1!$F:$F)&amp;"所在の"&amp;$D4751,IF(OR($B4751=1,$B4751=2),$D4751&amp;$C4751,IF($B4751=3,$D4751&amp;"学校",IF($B4751=6,_xlfn.TEXTBEFORE($D4751,"高専")&amp;$C4751,IF($B4751=8,$C4751&amp;"（"&amp;$D4751&amp;"）",IF($B4751=9,$D4751,""))))))</f>
        <v>吉田高等学校</v>
      </c>
    </row>
    <row r="4752" spans="1:8">
      <c r="A4752" s="4">
        <v>2</v>
      </c>
      <c r="B4752" s="7">
        <v>1</v>
      </c>
      <c r="C4752" s="7" t="str">
        <f t="shared" si="148"/>
        <v>高等学校</v>
      </c>
      <c r="D4752" s="7" t="s">
        <v>2413</v>
      </c>
      <c r="E4752" s="8" t="s">
        <v>2414</v>
      </c>
      <c r="F4752" s="4" t="str">
        <f>IFERROR(IF(VALUE(LEFT($E4752,5))&gt;50000,"",_xlfn.XLOOKUP(IF(VALUE(LEFT($E4752,2))&gt;9,VALUE(LEFT($E4752,2)),"0"&amp;VALUE(LEFT($E4752,2))),Sheet1!$E:$E,Sheet1!$F:$F)),"")</f>
        <v>広島県</v>
      </c>
      <c r="G4752" s="4" t="str">
        <f t="shared" si="149"/>
        <v>公立</v>
      </c>
      <c r="H4752" s="7" t="str">
        <f>IF($D4752="上記以外の高等学校等",_xlfn.XLOOKUP(IF(VALUE(LEFT($E4752,2))&gt;10,VALUE(LEFT($E4752,2)),"0"&amp;VALUE(LEFT($E4752,2))),Sheet1!$E:$E,Sheet1!$F:$F)&amp;"所在の"&amp;$D4752,IF(OR($B4752=1,$B4752=2),$D4752&amp;$C4752,IF($B4752=3,$D4752&amp;"学校",IF($B4752=6,_xlfn.TEXTBEFORE($D4752,"高専")&amp;$C4752,IF($B4752=8,$C4752&amp;"（"&amp;$D4752&amp;"）",IF($B4752=9,$D4752,""))))))</f>
        <v>向原高等学校</v>
      </c>
    </row>
    <row r="4753" spans="1:8">
      <c r="A4753" s="4">
        <v>2</v>
      </c>
      <c r="B4753" s="7">
        <v>1</v>
      </c>
      <c r="C4753" s="7" t="str">
        <f t="shared" si="148"/>
        <v>高等学校</v>
      </c>
      <c r="D4753" s="7" t="s">
        <v>2411</v>
      </c>
      <c r="E4753" s="8" t="s">
        <v>2412</v>
      </c>
      <c r="F4753" s="4" t="str">
        <f>IFERROR(IF(VALUE(LEFT($E4753,5))&gt;50000,"",_xlfn.XLOOKUP(IF(VALUE(LEFT($E4753,2))&gt;9,VALUE(LEFT($E4753,2)),"0"&amp;VALUE(LEFT($E4753,2))),Sheet1!$E:$E,Sheet1!$F:$F)),"")</f>
        <v>広島県</v>
      </c>
      <c r="G4753" s="4" t="str">
        <f t="shared" si="149"/>
        <v>公立</v>
      </c>
      <c r="H4753" s="7" t="str">
        <f>IF($D4753="上記以外の高等学校等",_xlfn.XLOOKUP(IF(VALUE(LEFT($E4753,2))&gt;10,VALUE(LEFT($E4753,2)),"0"&amp;VALUE(LEFT($E4753,2))),Sheet1!$E:$E,Sheet1!$F:$F)&amp;"所在の"&amp;$D4753,IF(OR($B4753=1,$B4753=2),$D4753&amp;$C4753,IF($B4753=3,$D4753&amp;"学校",IF($B4753=6,_xlfn.TEXTBEFORE($D4753,"高専")&amp;$C4753,IF($B4753=8,$C4753&amp;"（"&amp;$D4753&amp;"）",IF($B4753=9,$D4753,""))))))</f>
        <v>日彰館高等学校</v>
      </c>
    </row>
    <row r="4754" spans="1:8">
      <c r="A4754" s="4">
        <v>3</v>
      </c>
      <c r="B4754" s="7">
        <v>1</v>
      </c>
      <c r="C4754" s="7" t="str">
        <f t="shared" si="148"/>
        <v>高等学校</v>
      </c>
      <c r="D4754" s="7" t="s">
        <v>2409</v>
      </c>
      <c r="E4754" s="8" t="s">
        <v>2410</v>
      </c>
      <c r="F4754" s="4" t="str">
        <f>IFERROR(IF(VALUE(LEFT($E4754,5))&gt;50000,"",_xlfn.XLOOKUP(IF(VALUE(LEFT($E4754,2))&gt;9,VALUE(LEFT($E4754,2)),"0"&amp;VALUE(LEFT($E4754,2))),Sheet1!$E:$E,Sheet1!$F:$F)),"")</f>
        <v>広島県</v>
      </c>
      <c r="G4754" s="4" t="str">
        <f t="shared" si="149"/>
        <v>公立</v>
      </c>
      <c r="H4754" s="7" t="str">
        <f>IF($D4754="上記以外の高等学校等",_xlfn.XLOOKUP(IF(VALUE(LEFT($E4754,2))&gt;10,VALUE(LEFT($E4754,2)),"0"&amp;VALUE(LEFT($E4754,2))),Sheet1!$E:$E,Sheet1!$F:$F)&amp;"所在の"&amp;$D4754,IF(OR($B4754=1,$B4754=2),$D4754&amp;$C4754,IF($B4754=3,$D4754&amp;"学校",IF($B4754=6,_xlfn.TEXTBEFORE($D4754,"高専")&amp;$C4754,IF($B4754=8,$C4754&amp;"（"&amp;$D4754&amp;"）",IF($B4754=9,$D4754,""))))))</f>
        <v>舟入高等学校</v>
      </c>
    </row>
    <row r="4755" spans="1:8">
      <c r="A4755" s="4">
        <v>3</v>
      </c>
      <c r="B4755" s="7">
        <v>1</v>
      </c>
      <c r="C4755" s="7" t="str">
        <f t="shared" si="148"/>
        <v>高等学校</v>
      </c>
      <c r="D4755" s="7" t="s">
        <v>2407</v>
      </c>
      <c r="E4755" s="8" t="s">
        <v>2408</v>
      </c>
      <c r="F4755" s="4" t="str">
        <f>IFERROR(IF(VALUE(LEFT($E4755,5))&gt;50000,"",_xlfn.XLOOKUP(IF(VALUE(LEFT($E4755,2))&gt;9,VALUE(LEFT($E4755,2)),"0"&amp;VALUE(LEFT($E4755,2))),Sheet1!$E:$E,Sheet1!$F:$F)),"")</f>
        <v>広島県</v>
      </c>
      <c r="G4755" s="4" t="str">
        <f t="shared" si="149"/>
        <v>公立</v>
      </c>
      <c r="H4755" s="7" t="str">
        <f>IF($D4755="上記以外の高等学校等",_xlfn.XLOOKUP(IF(VALUE(LEFT($E4755,2))&gt;10,VALUE(LEFT($E4755,2)),"0"&amp;VALUE(LEFT($E4755,2))),Sheet1!$E:$E,Sheet1!$F:$F)&amp;"所在の"&amp;$D4755,IF(OR($B4755=1,$B4755=2),$D4755&amp;$C4755,IF($B4755=3,$D4755&amp;"学校",IF($B4755=6,_xlfn.TEXTBEFORE($D4755,"高専")&amp;$C4755,IF($B4755=8,$C4755&amp;"（"&amp;$D4755&amp;"）",IF($B4755=9,$D4755,""))))))</f>
        <v>基町高等学校</v>
      </c>
    </row>
    <row r="4756" spans="1:8">
      <c r="A4756" s="4">
        <v>3</v>
      </c>
      <c r="B4756" s="7">
        <v>1</v>
      </c>
      <c r="C4756" s="7" t="str">
        <f t="shared" si="148"/>
        <v>高等学校</v>
      </c>
      <c r="D4756" s="7" t="s">
        <v>2405</v>
      </c>
      <c r="E4756" s="8" t="s">
        <v>2406</v>
      </c>
      <c r="F4756" s="4" t="str">
        <f>IFERROR(IF(VALUE(LEFT($E4756,5))&gt;50000,"",_xlfn.XLOOKUP(IF(VALUE(LEFT($E4756,2))&gt;9,VALUE(LEFT($E4756,2)),"0"&amp;VALUE(LEFT($E4756,2))),Sheet1!$E:$E,Sheet1!$F:$F)),"")</f>
        <v>広島県</v>
      </c>
      <c r="G4756" s="4" t="str">
        <f t="shared" si="149"/>
        <v>公立</v>
      </c>
      <c r="H4756" s="7" t="str">
        <f>IF($D4756="上記以外の高等学校等",_xlfn.XLOOKUP(IF(VALUE(LEFT($E4756,2))&gt;10,VALUE(LEFT($E4756,2)),"0"&amp;VALUE(LEFT($E4756,2))),Sheet1!$E:$E,Sheet1!$F:$F)&amp;"所在の"&amp;$D4756,IF(OR($B4756=1,$B4756=2),$D4756&amp;$C4756,IF($B4756=3,$D4756&amp;"学校",IF($B4756=6,_xlfn.TEXTBEFORE($D4756,"高専")&amp;$C4756,IF($B4756=8,$C4756&amp;"（"&amp;$D4756&amp;"）",IF($B4756=9,$D4756,""))))))</f>
        <v>広島商業（市立）高等学校</v>
      </c>
    </row>
    <row r="4757" spans="1:8">
      <c r="A4757" s="4">
        <v>3</v>
      </c>
      <c r="B4757" s="7">
        <v>1</v>
      </c>
      <c r="C4757" s="7" t="str">
        <f t="shared" si="148"/>
        <v>高等学校</v>
      </c>
      <c r="D4757" s="7" t="s">
        <v>2403</v>
      </c>
      <c r="E4757" s="8" t="s">
        <v>2404</v>
      </c>
      <c r="F4757" s="4" t="str">
        <f>IFERROR(IF(VALUE(LEFT($E4757,5))&gt;50000,"",_xlfn.XLOOKUP(IF(VALUE(LEFT($E4757,2))&gt;9,VALUE(LEFT($E4757,2)),"0"&amp;VALUE(LEFT($E4757,2))),Sheet1!$E:$E,Sheet1!$F:$F)),"")</f>
        <v>広島県</v>
      </c>
      <c r="G4757" s="4" t="str">
        <f t="shared" si="149"/>
        <v>公立</v>
      </c>
      <c r="H4757" s="7" t="str">
        <f>IF($D4757="上記以外の高等学校等",_xlfn.XLOOKUP(IF(VALUE(LEFT($E4757,2))&gt;10,VALUE(LEFT($E4757,2)),"0"&amp;VALUE(LEFT($E4757,2))),Sheet1!$E:$E,Sheet1!$F:$F)&amp;"所在の"&amp;$D4757,IF(OR($B4757=1,$B4757=2),$D4757&amp;$C4757,IF($B4757=3,$D4757&amp;"学校",IF($B4757=6,_xlfn.TEXTBEFORE($D4757,"高専")&amp;$C4757,IF($B4757=8,$C4757&amp;"（"&amp;$D4757&amp;"）",IF($B4757=9,$D4757,""))))))</f>
        <v>広島工業（市立）高等学校</v>
      </c>
    </row>
    <row r="4758" spans="1:8">
      <c r="A4758" s="4">
        <v>3</v>
      </c>
      <c r="B4758" s="7">
        <v>1</v>
      </c>
      <c r="C4758" s="7" t="str">
        <f t="shared" si="148"/>
        <v>高等学校</v>
      </c>
      <c r="D4758" s="7" t="s">
        <v>2401</v>
      </c>
      <c r="E4758" s="8" t="s">
        <v>2402</v>
      </c>
      <c r="F4758" s="4" t="str">
        <f>IFERROR(IF(VALUE(LEFT($E4758,5))&gt;50000,"",_xlfn.XLOOKUP(IF(VALUE(LEFT($E4758,2))&gt;9,VALUE(LEFT($E4758,2)),"0"&amp;VALUE(LEFT($E4758,2))),Sheet1!$E:$E,Sheet1!$F:$F)),"")</f>
        <v>広島県</v>
      </c>
      <c r="G4758" s="4" t="str">
        <f t="shared" si="149"/>
        <v>公立</v>
      </c>
      <c r="H4758" s="7" t="str">
        <f>IF($D4758="上記以外の高等学校等",_xlfn.XLOOKUP(IF(VALUE(LEFT($E4758,2))&gt;10,VALUE(LEFT($E4758,2)),"0"&amp;VALUE(LEFT($E4758,2))),Sheet1!$E:$E,Sheet1!$F:$F)&amp;"所在の"&amp;$D4758,IF(OR($B4758=1,$B4758=2),$D4758&amp;$C4758,IF($B4758=3,$D4758&amp;"学校",IF($B4758=6,_xlfn.TEXTBEFORE($D4758,"高専")&amp;$C4758,IF($B4758=8,$C4758&amp;"（"&amp;$D4758&amp;"）",IF($B4758=9,$D4758,""))))))</f>
        <v>呉高等学校</v>
      </c>
    </row>
    <row r="4759" spans="1:8">
      <c r="A4759" s="4">
        <v>3</v>
      </c>
      <c r="B4759" s="7">
        <v>1</v>
      </c>
      <c r="C4759" s="7" t="str">
        <f t="shared" si="148"/>
        <v>高等学校</v>
      </c>
      <c r="D4759" s="7" t="s">
        <v>2399</v>
      </c>
      <c r="E4759" s="8" t="s">
        <v>2400</v>
      </c>
      <c r="F4759" s="4" t="str">
        <f>IFERROR(IF(VALUE(LEFT($E4759,5))&gt;50000,"",_xlfn.XLOOKUP(IF(VALUE(LEFT($E4759,2))&gt;9,VALUE(LEFT($E4759,2)),"0"&amp;VALUE(LEFT($E4759,2))),Sheet1!$E:$E,Sheet1!$F:$F)),"")</f>
        <v>広島県</v>
      </c>
      <c r="G4759" s="4" t="str">
        <f t="shared" si="149"/>
        <v>公立</v>
      </c>
      <c r="H4759" s="7" t="str">
        <f>IF($D4759="上記以外の高等学校等",_xlfn.XLOOKUP(IF(VALUE(LEFT($E4759,2))&gt;10,VALUE(LEFT($E4759,2)),"0"&amp;VALUE(LEFT($E4759,2))),Sheet1!$E:$E,Sheet1!$F:$F)&amp;"所在の"&amp;$D4759,IF(OR($B4759=1,$B4759=2),$D4759&amp;$C4759,IF($B4759=3,$D4759&amp;"学校",IF($B4759=6,_xlfn.TEXTBEFORE($D4759,"高専")&amp;$C4759,IF($B4759=8,$C4759&amp;"（"&amp;$D4759&amp;"）",IF($B4759=9,$D4759,""))))))</f>
        <v>広島県尾道南高等学校</v>
      </c>
    </row>
    <row r="4760" spans="1:8">
      <c r="A4760" s="4">
        <v>3</v>
      </c>
      <c r="B4760" s="7">
        <v>1</v>
      </c>
      <c r="C4760" s="7" t="str">
        <f t="shared" si="148"/>
        <v>高等学校</v>
      </c>
      <c r="D4760" s="7" t="s">
        <v>322</v>
      </c>
      <c r="E4760" s="8" t="s">
        <v>2398</v>
      </c>
      <c r="F4760" s="4" t="str">
        <f>IFERROR(IF(VALUE(LEFT($E4760,5))&gt;50000,"",_xlfn.XLOOKUP(IF(VALUE(LEFT($E4760,2))&gt;9,VALUE(LEFT($E4760,2)),"0"&amp;VALUE(LEFT($E4760,2))),Sheet1!$E:$E,Sheet1!$F:$F)),"")</f>
        <v>広島県</v>
      </c>
      <c r="G4760" s="4" t="str">
        <f t="shared" si="149"/>
        <v>公立</v>
      </c>
      <c r="H4760" s="7" t="str">
        <f>IF($D4760="上記以外の高等学校等",_xlfn.XLOOKUP(IF(VALUE(LEFT($E4760,2))&gt;10,VALUE(LEFT($E4760,2)),"0"&amp;VALUE(LEFT($E4760,2))),Sheet1!$E:$E,Sheet1!$F:$F)&amp;"所在の"&amp;$D4760,IF(OR($B4760=1,$B4760=2),$D4760&amp;$C4760,IF($B4760=3,$D4760&amp;"学校",IF($B4760=6,_xlfn.TEXTBEFORE($D4760,"高専")&amp;$C4760,IF($B4760=8,$C4760&amp;"（"&amp;$D4760&amp;"）",IF($B4760=9,$D4760,""))))))</f>
        <v>福山高等学校</v>
      </c>
    </row>
    <row r="4761" spans="1:8">
      <c r="A4761" s="4">
        <v>2</v>
      </c>
      <c r="B4761" s="7">
        <v>1</v>
      </c>
      <c r="C4761" s="7" t="str">
        <f t="shared" si="148"/>
        <v>高等学校</v>
      </c>
      <c r="D4761" s="7" t="s">
        <v>2396</v>
      </c>
      <c r="E4761" s="8" t="s">
        <v>2397</v>
      </c>
      <c r="F4761" s="4" t="str">
        <f>IFERROR(IF(VALUE(LEFT($E4761,5))&gt;50000,"",_xlfn.XLOOKUP(IF(VALUE(LEFT($E4761,2))&gt;9,VALUE(LEFT($E4761,2)),"0"&amp;VALUE(LEFT($E4761,2))),Sheet1!$E:$E,Sheet1!$F:$F)),"")</f>
        <v>広島県</v>
      </c>
      <c r="G4761" s="4" t="str">
        <f t="shared" si="149"/>
        <v>公立</v>
      </c>
      <c r="H4761" s="7" t="str">
        <f>IF($D4761="上記以外の高等学校等",_xlfn.XLOOKUP(IF(VALUE(LEFT($E4761,2))&gt;10,VALUE(LEFT($E4761,2)),"0"&amp;VALUE(LEFT($E4761,2))),Sheet1!$E:$E,Sheet1!$F:$F)&amp;"所在の"&amp;$D4761,IF(OR($B4761=1,$B4761=2),$D4761&amp;$C4761,IF($B4761=3,$D4761&amp;"学校",IF($B4761=6,_xlfn.TEXTBEFORE($D4761,"高専")&amp;$C4761,IF($B4761=8,$C4761&amp;"（"&amp;$D4761&amp;"）",IF($B4761=9,$D4761,""))))))</f>
        <v>府中東高等学校</v>
      </c>
    </row>
    <row r="4762" spans="1:8">
      <c r="A4762" s="4">
        <v>2</v>
      </c>
      <c r="B4762" s="7">
        <v>1</v>
      </c>
      <c r="C4762" s="7" t="str">
        <f t="shared" si="148"/>
        <v>高等学校</v>
      </c>
      <c r="D4762" s="7" t="s">
        <v>2394</v>
      </c>
      <c r="E4762" s="8" t="s">
        <v>2395</v>
      </c>
      <c r="F4762" s="4" t="str">
        <f>IFERROR(IF(VALUE(LEFT($E4762,5))&gt;50000,"",_xlfn.XLOOKUP(IF(VALUE(LEFT($E4762,2))&gt;9,VALUE(LEFT($E4762,2)),"0"&amp;VALUE(LEFT($E4762,2))),Sheet1!$E:$E,Sheet1!$F:$F)),"")</f>
        <v>広島県</v>
      </c>
      <c r="G4762" s="4" t="str">
        <f t="shared" si="149"/>
        <v>公立</v>
      </c>
      <c r="H4762" s="7" t="str">
        <f>IF($D4762="上記以外の高等学校等",_xlfn.XLOOKUP(IF(VALUE(LEFT($E4762,2))&gt;10,VALUE(LEFT($E4762,2)),"0"&amp;VALUE(LEFT($E4762,2))),Sheet1!$E:$E,Sheet1!$F:$F)&amp;"所在の"&amp;$D4762,IF(OR($B4762=1,$B4762=2),$D4762&amp;$C4762,IF($B4762=3,$D4762&amp;"学校",IF($B4762=6,_xlfn.TEXTBEFORE($D4762,"高専")&amp;$C4762,IF($B4762=8,$C4762&amp;"（"&amp;$D4762&amp;"）",IF($B4762=9,$D4762,""))))))</f>
        <v>高陽高等学校</v>
      </c>
    </row>
    <row r="4763" spans="1:8">
      <c r="A4763" s="4">
        <v>2</v>
      </c>
      <c r="B4763" s="7">
        <v>1</v>
      </c>
      <c r="C4763" s="7" t="str">
        <f t="shared" si="148"/>
        <v>高等学校</v>
      </c>
      <c r="D4763" s="7" t="s">
        <v>2392</v>
      </c>
      <c r="E4763" s="8" t="s">
        <v>2393</v>
      </c>
      <c r="F4763" s="4" t="str">
        <f>IFERROR(IF(VALUE(LEFT($E4763,5))&gt;50000,"",_xlfn.XLOOKUP(IF(VALUE(LEFT($E4763,2))&gt;9,VALUE(LEFT($E4763,2)),"0"&amp;VALUE(LEFT($E4763,2))),Sheet1!$E:$E,Sheet1!$F:$F)),"")</f>
        <v>広島県</v>
      </c>
      <c r="G4763" s="4" t="str">
        <f t="shared" si="149"/>
        <v>公立</v>
      </c>
      <c r="H4763" s="7" t="str">
        <f>IF($D4763="上記以外の高等学校等",_xlfn.XLOOKUP(IF(VALUE(LEFT($E4763,2))&gt;10,VALUE(LEFT($E4763,2)),"0"&amp;VALUE(LEFT($E4763,2))),Sheet1!$E:$E,Sheet1!$F:$F)&amp;"所在の"&amp;$D4763,IF(OR($B4763=1,$B4763=2),$D4763&amp;$C4763,IF($B4763=3,$D4763&amp;"学校",IF($B4763=6,_xlfn.TEXTBEFORE($D4763,"高専")&amp;$C4763,IF($B4763=8,$C4763&amp;"（"&amp;$D4763&amp;"）",IF($B4763=9,$D4763,""))))))</f>
        <v>熊野高等学校</v>
      </c>
    </row>
    <row r="4764" spans="1:8">
      <c r="A4764" s="4">
        <v>2</v>
      </c>
      <c r="B4764" s="7">
        <v>1</v>
      </c>
      <c r="C4764" s="7" t="str">
        <f t="shared" si="148"/>
        <v>高等学校</v>
      </c>
      <c r="D4764" s="7" t="s">
        <v>2390</v>
      </c>
      <c r="E4764" s="8" t="s">
        <v>2391</v>
      </c>
      <c r="F4764" s="4" t="str">
        <f>IFERROR(IF(VALUE(LEFT($E4764,5))&gt;50000,"",_xlfn.XLOOKUP(IF(VALUE(LEFT($E4764,2))&gt;9,VALUE(LEFT($E4764,2)),"0"&amp;VALUE(LEFT($E4764,2))),Sheet1!$E:$E,Sheet1!$F:$F)),"")</f>
        <v>広島県</v>
      </c>
      <c r="G4764" s="4" t="str">
        <f t="shared" si="149"/>
        <v>公立</v>
      </c>
      <c r="H4764" s="7" t="str">
        <f>IF($D4764="上記以外の高等学校等",_xlfn.XLOOKUP(IF(VALUE(LEFT($E4764,2))&gt;10,VALUE(LEFT($E4764,2)),"0"&amp;VALUE(LEFT($E4764,2))),Sheet1!$E:$E,Sheet1!$F:$F)&amp;"所在の"&amp;$D4764,IF(OR($B4764=1,$B4764=2),$D4764&amp;$C4764,IF($B4764=3,$D4764&amp;"学校",IF($B4764=6,_xlfn.TEXTBEFORE($D4764,"高専")&amp;$C4764,IF($B4764=8,$C4764&amp;"（"&amp;$D4764&amp;"）",IF($B4764=9,$D4764,""))))))</f>
        <v>広島井口高等学校</v>
      </c>
    </row>
    <row r="4765" spans="1:8">
      <c r="A4765" s="4">
        <v>2</v>
      </c>
      <c r="B4765" s="7">
        <v>1</v>
      </c>
      <c r="C4765" s="7" t="str">
        <f t="shared" si="148"/>
        <v>高等学校</v>
      </c>
      <c r="D4765" s="7" t="s">
        <v>2388</v>
      </c>
      <c r="E4765" s="8" t="s">
        <v>2389</v>
      </c>
      <c r="F4765" s="4" t="str">
        <f>IFERROR(IF(VALUE(LEFT($E4765,5))&gt;50000,"",_xlfn.XLOOKUP(IF(VALUE(LEFT($E4765,2))&gt;9,VALUE(LEFT($E4765,2)),"0"&amp;VALUE(LEFT($E4765,2))),Sheet1!$E:$E,Sheet1!$F:$F)),"")</f>
        <v>広島県</v>
      </c>
      <c r="G4765" s="4" t="str">
        <f t="shared" si="149"/>
        <v>公立</v>
      </c>
      <c r="H4765" s="7" t="str">
        <f>IF($D4765="上記以外の高等学校等",_xlfn.XLOOKUP(IF(VALUE(LEFT($E4765,2))&gt;10,VALUE(LEFT($E4765,2)),"0"&amp;VALUE(LEFT($E4765,2))),Sheet1!$E:$E,Sheet1!$F:$F)&amp;"所在の"&amp;$D4765,IF(OR($B4765=1,$B4765=2),$D4765&amp;$C4765,IF($B4765=3,$D4765&amp;"学校",IF($B4765=6,_xlfn.TEXTBEFORE($D4765,"高専")&amp;$C4765,IF($B4765=8,$C4765&amp;"（"&amp;$D4765&amp;"）",IF($B4765=9,$D4765,""))))))</f>
        <v>豊田高等学校</v>
      </c>
    </row>
    <row r="4766" spans="1:8">
      <c r="A4766" s="4">
        <v>2</v>
      </c>
      <c r="B4766" s="7">
        <v>1</v>
      </c>
      <c r="C4766" s="7" t="str">
        <f t="shared" si="148"/>
        <v>高等学校</v>
      </c>
      <c r="D4766" s="7" t="s">
        <v>2386</v>
      </c>
      <c r="E4766" s="8" t="s">
        <v>2387</v>
      </c>
      <c r="F4766" s="4" t="str">
        <f>IFERROR(IF(VALUE(LEFT($E4766,5))&gt;50000,"",_xlfn.XLOOKUP(IF(VALUE(LEFT($E4766,2))&gt;9,VALUE(LEFT($E4766,2)),"0"&amp;VALUE(LEFT($E4766,2))),Sheet1!$E:$E,Sheet1!$F:$F)),"")</f>
        <v>広島県</v>
      </c>
      <c r="G4766" s="4" t="str">
        <f t="shared" si="149"/>
        <v>公立</v>
      </c>
      <c r="H4766" s="7" t="str">
        <f>IF($D4766="上記以外の高等学校等",_xlfn.XLOOKUP(IF(VALUE(LEFT($E4766,2))&gt;10,VALUE(LEFT($E4766,2)),"0"&amp;VALUE(LEFT($E4766,2))),Sheet1!$E:$E,Sheet1!$F:$F)&amp;"所在の"&amp;$D4766,IF(OR($B4766=1,$B4766=2),$D4766&amp;$C4766,IF($B4766=3,$D4766&amp;"学校",IF($B4766=6,_xlfn.TEXTBEFORE($D4766,"高専")&amp;$C4766,IF($B4766=8,$C4766&amp;"（"&amp;$D4766&amp;"）",IF($B4766=9,$D4766,""))))))</f>
        <v>安西高等学校</v>
      </c>
    </row>
    <row r="4767" spans="1:8">
      <c r="A4767" s="4">
        <v>2</v>
      </c>
      <c r="B4767" s="7">
        <v>1</v>
      </c>
      <c r="C4767" s="7" t="str">
        <f t="shared" si="148"/>
        <v>高等学校</v>
      </c>
      <c r="D4767" s="7" t="s">
        <v>2384</v>
      </c>
      <c r="E4767" s="8" t="s">
        <v>2385</v>
      </c>
      <c r="F4767" s="4" t="str">
        <f>IFERROR(IF(VALUE(LEFT($E4767,5))&gt;50000,"",_xlfn.XLOOKUP(IF(VALUE(LEFT($E4767,2))&gt;9,VALUE(LEFT($E4767,2)),"0"&amp;VALUE(LEFT($E4767,2))),Sheet1!$E:$E,Sheet1!$F:$F)),"")</f>
        <v>広島県</v>
      </c>
      <c r="G4767" s="4" t="str">
        <f t="shared" si="149"/>
        <v>公立</v>
      </c>
      <c r="H4767" s="7" t="str">
        <f>IF($D4767="上記以外の高等学校等",_xlfn.XLOOKUP(IF(VALUE(LEFT($E4767,2))&gt;10,VALUE(LEFT($E4767,2)),"0"&amp;VALUE(LEFT($E4767,2))),Sheet1!$E:$E,Sheet1!$F:$F)&amp;"所在の"&amp;$D4767,IF(OR($B4767=1,$B4767=2),$D4767&amp;$C4767,IF($B4767=3,$D4767&amp;"学校",IF($B4767=6,_xlfn.TEXTBEFORE($D4767,"高専")&amp;$C4767,IF($B4767=8,$C4767&amp;"（"&amp;$D4767&amp;"）",IF($B4767=9,$D4767,""))))))</f>
        <v>安芸府中高等学校</v>
      </c>
    </row>
    <row r="4768" spans="1:8">
      <c r="A4768" s="4">
        <v>2</v>
      </c>
      <c r="B4768" s="7">
        <v>1</v>
      </c>
      <c r="C4768" s="7" t="str">
        <f t="shared" si="148"/>
        <v>高等学校</v>
      </c>
      <c r="D4768" s="7" t="s">
        <v>2382</v>
      </c>
      <c r="E4768" s="8" t="s">
        <v>2383</v>
      </c>
      <c r="F4768" s="4" t="str">
        <f>IFERROR(IF(VALUE(LEFT($E4768,5))&gt;50000,"",_xlfn.XLOOKUP(IF(VALUE(LEFT($E4768,2))&gt;9,VALUE(LEFT($E4768,2)),"0"&amp;VALUE(LEFT($E4768,2))),Sheet1!$E:$E,Sheet1!$F:$F)),"")</f>
        <v>広島県</v>
      </c>
      <c r="G4768" s="4" t="str">
        <f t="shared" si="149"/>
        <v>公立</v>
      </c>
      <c r="H4768" s="7" t="str">
        <f>IF($D4768="上記以外の高等学校等",_xlfn.XLOOKUP(IF(VALUE(LEFT($E4768,2))&gt;10,VALUE(LEFT($E4768,2)),"0"&amp;VALUE(LEFT($E4768,2))),Sheet1!$E:$E,Sheet1!$F:$F)&amp;"所在の"&amp;$D4768,IF(OR($B4768=1,$B4768=2),$D4768&amp;$C4768,IF($B4768=3,$D4768&amp;"学校",IF($B4768=6,_xlfn.TEXTBEFORE($D4768,"高専")&amp;$C4768,IF($B4768=8,$C4768&amp;"（"&amp;$D4768&amp;"）",IF($B4768=9,$D4768,""))))))</f>
        <v>神辺旭高等学校</v>
      </c>
    </row>
    <row r="4769" spans="1:8">
      <c r="A4769" s="4">
        <v>2</v>
      </c>
      <c r="B4769" s="7">
        <v>1</v>
      </c>
      <c r="C4769" s="7" t="str">
        <f t="shared" si="148"/>
        <v>高等学校</v>
      </c>
      <c r="D4769" s="7" t="s">
        <v>2380</v>
      </c>
      <c r="E4769" s="8" t="s">
        <v>2381</v>
      </c>
      <c r="F4769" s="4" t="str">
        <f>IFERROR(IF(VALUE(LEFT($E4769,5))&gt;50000,"",_xlfn.XLOOKUP(IF(VALUE(LEFT($E4769,2))&gt;9,VALUE(LEFT($E4769,2)),"0"&amp;VALUE(LEFT($E4769,2))),Sheet1!$E:$E,Sheet1!$F:$F)),"")</f>
        <v>広島県</v>
      </c>
      <c r="G4769" s="4" t="str">
        <f t="shared" si="149"/>
        <v>公立</v>
      </c>
      <c r="H4769" s="7" t="str">
        <f>IF($D4769="上記以外の高等学校等",_xlfn.XLOOKUP(IF(VALUE(LEFT($E4769,2))&gt;10,VALUE(LEFT($E4769,2)),"0"&amp;VALUE(LEFT($E4769,2))),Sheet1!$E:$E,Sheet1!$F:$F)&amp;"所在の"&amp;$D4769,IF(OR($B4769=1,$B4769=2),$D4769&amp;$C4769,IF($B4769=3,$D4769&amp;"学校",IF($B4769=6,_xlfn.TEXTBEFORE($D4769,"高専")&amp;$C4769,IF($B4769=8,$C4769&amp;"（"&amp;$D4769&amp;"）",IF($B4769=9,$D4769,""))))))</f>
        <v>廿日市西高等学校</v>
      </c>
    </row>
    <row r="4770" spans="1:8">
      <c r="A4770" s="4">
        <v>2</v>
      </c>
      <c r="B4770" s="7">
        <v>1</v>
      </c>
      <c r="C4770" s="7" t="str">
        <f t="shared" si="148"/>
        <v>高等学校</v>
      </c>
      <c r="D4770" s="7" t="s">
        <v>2378</v>
      </c>
      <c r="E4770" s="8" t="s">
        <v>2379</v>
      </c>
      <c r="F4770" s="4" t="str">
        <f>IFERROR(IF(VALUE(LEFT($E4770,5))&gt;50000,"",_xlfn.XLOOKUP(IF(VALUE(LEFT($E4770,2))&gt;9,VALUE(LEFT($E4770,2)),"0"&amp;VALUE(LEFT($E4770,2))),Sheet1!$E:$E,Sheet1!$F:$F)),"")</f>
        <v>広島県</v>
      </c>
      <c r="G4770" s="4" t="str">
        <f t="shared" si="149"/>
        <v>公立</v>
      </c>
      <c r="H4770" s="7" t="str">
        <f>IF($D4770="上記以外の高等学校等",_xlfn.XLOOKUP(IF(VALUE(LEFT($E4770,2))&gt;10,VALUE(LEFT($E4770,2)),"0"&amp;VALUE(LEFT($E4770,2))),Sheet1!$E:$E,Sheet1!$F:$F)&amp;"所在の"&amp;$D4770,IF(OR($B4770=1,$B4770=2),$D4770&amp;$C4770,IF($B4770=3,$D4770&amp;"学校",IF($B4770=6,_xlfn.TEXTBEFORE($D4770,"高専")&amp;$C4770,IF($B4770=8,$C4770&amp;"（"&amp;$D4770&amp;"）",IF($B4770=9,$D4770,""))))))</f>
        <v>祇園北高等学校</v>
      </c>
    </row>
    <row r="4771" spans="1:8">
      <c r="A4771" s="4">
        <v>2</v>
      </c>
      <c r="B4771" s="7">
        <v>1</v>
      </c>
      <c r="C4771" s="7" t="str">
        <f t="shared" si="148"/>
        <v>高等学校</v>
      </c>
      <c r="D4771" s="7" t="s">
        <v>2376</v>
      </c>
      <c r="E4771" s="8" t="s">
        <v>2377</v>
      </c>
      <c r="F4771" s="4" t="str">
        <f>IFERROR(IF(VALUE(LEFT($E4771,5))&gt;50000,"",_xlfn.XLOOKUP(IF(VALUE(LEFT($E4771,2))&gt;9,VALUE(LEFT($E4771,2)),"0"&amp;VALUE(LEFT($E4771,2))),Sheet1!$E:$E,Sheet1!$F:$F)),"")</f>
        <v>広島県</v>
      </c>
      <c r="G4771" s="4" t="str">
        <f t="shared" si="149"/>
        <v>公立</v>
      </c>
      <c r="H4771" s="7" t="str">
        <f>IF($D4771="上記以外の高等学校等",_xlfn.XLOOKUP(IF(VALUE(LEFT($E4771,2))&gt;10,VALUE(LEFT($E4771,2)),"0"&amp;VALUE(LEFT($E4771,2))),Sheet1!$E:$E,Sheet1!$F:$F)&amp;"所在の"&amp;$D4771,IF(OR($B4771=1,$B4771=2),$D4771&amp;$C4771,IF($B4771=3,$D4771&amp;"学校",IF($B4771=6,_xlfn.TEXTBEFORE($D4771,"高専")&amp;$C4771,IF($B4771=8,$C4771&amp;"（"&amp;$D4771&amp;"）",IF($B4771=9,$D4771,""))))))</f>
        <v>高陽東高等学校</v>
      </c>
    </row>
    <row r="4772" spans="1:8">
      <c r="A4772" s="4">
        <v>2</v>
      </c>
      <c r="B4772" s="7">
        <v>1</v>
      </c>
      <c r="C4772" s="7" t="str">
        <f t="shared" si="148"/>
        <v>高等学校</v>
      </c>
      <c r="D4772" s="7" t="s">
        <v>2374</v>
      </c>
      <c r="E4772" s="8" t="s">
        <v>2375</v>
      </c>
      <c r="F4772" s="4" t="str">
        <f>IFERROR(IF(VALUE(LEFT($E4772,5))&gt;50000,"",_xlfn.XLOOKUP(IF(VALUE(LEFT($E4772,2))&gt;9,VALUE(LEFT($E4772,2)),"0"&amp;VALUE(LEFT($E4772,2))),Sheet1!$E:$E,Sheet1!$F:$F)),"")</f>
        <v>広島県</v>
      </c>
      <c r="G4772" s="4" t="str">
        <f t="shared" si="149"/>
        <v>公立</v>
      </c>
      <c r="H4772" s="7" t="str">
        <f>IF($D4772="上記以外の高等学校等",_xlfn.XLOOKUP(IF(VALUE(LEFT($E4772,2))&gt;10,VALUE(LEFT($E4772,2)),"0"&amp;VALUE(LEFT($E4772,2))),Sheet1!$E:$E,Sheet1!$F:$F)&amp;"所在の"&amp;$D4772,IF(OR($B4772=1,$B4772=2),$D4772&amp;$C4772,IF($B4772=3,$D4772&amp;"学校",IF($B4772=6,_xlfn.TEXTBEFORE($D4772,"高専")&amp;$C4772,IF($B4772=8,$C4772&amp;"（"&amp;$D4772&amp;"）",IF($B4772=9,$D4772,""))))))</f>
        <v>湯来南高等学校</v>
      </c>
    </row>
    <row r="4773" spans="1:8">
      <c r="A4773" s="4">
        <v>3</v>
      </c>
      <c r="B4773" s="7">
        <v>1</v>
      </c>
      <c r="C4773" s="7" t="str">
        <f t="shared" si="148"/>
        <v>高等学校</v>
      </c>
      <c r="D4773" s="7" t="s">
        <v>2372</v>
      </c>
      <c r="E4773" s="8" t="s">
        <v>2373</v>
      </c>
      <c r="F4773" s="4" t="str">
        <f>IFERROR(IF(VALUE(LEFT($E4773,5))&gt;50000,"",_xlfn.XLOOKUP(IF(VALUE(LEFT($E4773,2))&gt;9,VALUE(LEFT($E4773,2)),"0"&amp;VALUE(LEFT($E4773,2))),Sheet1!$E:$E,Sheet1!$F:$F)),"")</f>
        <v>広島県</v>
      </c>
      <c r="G4773" s="4" t="str">
        <f t="shared" si="149"/>
        <v>公立</v>
      </c>
      <c r="H4773" s="7" t="str">
        <f>IF($D4773="上記以外の高等学校等",_xlfn.XLOOKUP(IF(VALUE(LEFT($E4773,2))&gt;10,VALUE(LEFT($E4773,2)),"0"&amp;VALUE(LEFT($E4773,2))),Sheet1!$E:$E,Sheet1!$F:$F)&amp;"所在の"&amp;$D4773,IF(OR($B4773=1,$B4773=2),$D4773&amp;$C4773,IF($B4773=3,$D4773&amp;"学校",IF($B4773=6,_xlfn.TEXTBEFORE($D4773,"高専")&amp;$C4773,IF($B4773=8,$C4773&amp;"（"&amp;$D4773&amp;"）",IF($B4773=9,$D4773,""))))))</f>
        <v>沼田高等学校</v>
      </c>
    </row>
    <row r="4774" spans="1:8">
      <c r="A4774" s="4">
        <v>2</v>
      </c>
      <c r="B4774" s="7">
        <v>1</v>
      </c>
      <c r="C4774" s="7" t="str">
        <f t="shared" si="148"/>
        <v>高等学校</v>
      </c>
      <c r="D4774" s="7" t="s">
        <v>2370</v>
      </c>
      <c r="E4774" s="8" t="s">
        <v>2371</v>
      </c>
      <c r="F4774" s="4" t="str">
        <f>IFERROR(IF(VALUE(LEFT($E4774,5))&gt;50000,"",_xlfn.XLOOKUP(IF(VALUE(LEFT($E4774,2))&gt;9,VALUE(LEFT($E4774,2)),"0"&amp;VALUE(LEFT($E4774,2))),Sheet1!$E:$E,Sheet1!$F:$F)),"")</f>
        <v>広島県</v>
      </c>
      <c r="G4774" s="4" t="str">
        <f t="shared" si="149"/>
        <v>公立</v>
      </c>
      <c r="H4774" s="7" t="str">
        <f>IF($D4774="上記以外の高等学校等",_xlfn.XLOOKUP(IF(VALUE(LEFT($E4774,2))&gt;10,VALUE(LEFT($E4774,2)),"0"&amp;VALUE(LEFT($E4774,2))),Sheet1!$E:$E,Sheet1!$F:$F)&amp;"所在の"&amp;$D4774,IF(OR($B4774=1,$B4774=2),$D4774&amp;$C4774,IF($B4774=3,$D4774&amp;"学校",IF($B4774=6,_xlfn.TEXTBEFORE($D4774,"高専")&amp;$C4774,IF($B4774=8,$C4774&amp;"（"&amp;$D4774&amp;"）",IF($B4774=9,$D4774,""))))))</f>
        <v>安芸南高等学校</v>
      </c>
    </row>
    <row r="4775" spans="1:8">
      <c r="A4775" s="4">
        <v>3</v>
      </c>
      <c r="B4775" s="7">
        <v>1</v>
      </c>
      <c r="C4775" s="7" t="str">
        <f t="shared" si="148"/>
        <v>高等学校</v>
      </c>
      <c r="D4775" s="7" t="s">
        <v>2368</v>
      </c>
      <c r="E4775" s="8" t="s">
        <v>2369</v>
      </c>
      <c r="F4775" s="4" t="str">
        <f>IFERROR(IF(VALUE(LEFT($E4775,5))&gt;50000,"",_xlfn.XLOOKUP(IF(VALUE(LEFT($E4775,2))&gt;9,VALUE(LEFT($E4775,2)),"0"&amp;VALUE(LEFT($E4775,2))),Sheet1!$E:$E,Sheet1!$F:$F)),"")</f>
        <v>広島県</v>
      </c>
      <c r="G4775" s="4" t="str">
        <f t="shared" si="149"/>
        <v>公立</v>
      </c>
      <c r="H4775" s="7" t="str">
        <f>IF($D4775="上記以外の高等学校等",_xlfn.XLOOKUP(IF(VALUE(LEFT($E4775,2))&gt;10,VALUE(LEFT($E4775,2)),"0"&amp;VALUE(LEFT($E4775,2))),Sheet1!$E:$E,Sheet1!$F:$F)&amp;"所在の"&amp;$D4775,IF(OR($B4775=1,$B4775=2),$D4775&amp;$C4775,IF($B4775=3,$D4775&amp;"学校",IF($B4775=6,_xlfn.TEXTBEFORE($D4775,"高専")&amp;$C4775,IF($B4775=8,$C4775&amp;"（"&amp;$D4775&amp;"）",IF($B4775=9,$D4775,""))))))</f>
        <v>美鈴が丘高等学校</v>
      </c>
    </row>
    <row r="4776" spans="1:8">
      <c r="A4776" s="4">
        <v>2</v>
      </c>
      <c r="B4776" s="7">
        <v>1</v>
      </c>
      <c r="C4776" s="7" t="str">
        <f t="shared" si="148"/>
        <v>高等学校</v>
      </c>
      <c r="D4776" s="7" t="s">
        <v>2366</v>
      </c>
      <c r="E4776" s="8" t="s">
        <v>2367</v>
      </c>
      <c r="F4776" s="4" t="str">
        <f>IFERROR(IF(VALUE(LEFT($E4776,5))&gt;50000,"",_xlfn.XLOOKUP(IF(VALUE(LEFT($E4776,2))&gt;9,VALUE(LEFT($E4776,2)),"0"&amp;VALUE(LEFT($E4776,2))),Sheet1!$E:$E,Sheet1!$F:$F)),"")</f>
        <v>広島県</v>
      </c>
      <c r="G4776" s="4" t="str">
        <f t="shared" si="149"/>
        <v>公立</v>
      </c>
      <c r="H4776" s="7" t="str">
        <f>IF($D4776="上記以外の高等学校等",_xlfn.XLOOKUP(IF(VALUE(LEFT($E4776,2))&gt;10,VALUE(LEFT($E4776,2)),"0"&amp;VALUE(LEFT($E4776,2))),Sheet1!$E:$E,Sheet1!$F:$F)&amp;"所在の"&amp;$D4776,IF(OR($B4776=1,$B4776=2),$D4776&amp;$C4776,IF($B4776=3,$D4776&amp;"学校",IF($B4776=6,_xlfn.TEXTBEFORE($D4776,"高専")&amp;$C4776,IF($B4776=8,$C4776&amp;"（"&amp;$D4776&amp;"）",IF($B4776=9,$D4776,""))))))</f>
        <v>東高等学校</v>
      </c>
    </row>
    <row r="4777" spans="1:8">
      <c r="A4777" s="4">
        <v>2</v>
      </c>
      <c r="B4777" s="7">
        <v>1</v>
      </c>
      <c r="C4777" s="7" t="str">
        <f t="shared" si="148"/>
        <v>高等学校</v>
      </c>
      <c r="D4777" s="7" t="s">
        <v>2364</v>
      </c>
      <c r="E4777" s="8" t="s">
        <v>2365</v>
      </c>
      <c r="F4777" s="4" t="str">
        <f>IFERROR(IF(VALUE(LEFT($E4777,5))&gt;50000,"",_xlfn.XLOOKUP(IF(VALUE(LEFT($E4777,2))&gt;9,VALUE(LEFT($E4777,2)),"0"&amp;VALUE(LEFT($E4777,2))),Sheet1!$E:$E,Sheet1!$F:$F)),"")</f>
        <v>広島県</v>
      </c>
      <c r="G4777" s="4" t="str">
        <f t="shared" si="149"/>
        <v>公立</v>
      </c>
      <c r="H4777" s="7" t="str">
        <f>IF($D4777="上記以外の高等学校等",_xlfn.XLOOKUP(IF(VALUE(LEFT($E4777,2))&gt;10,VALUE(LEFT($E4777,2)),"0"&amp;VALUE(LEFT($E4777,2))),Sheet1!$E:$E,Sheet1!$F:$F)&amp;"所在の"&amp;$D4777,IF(OR($B4777=1,$B4777=2),$D4777&amp;$C4777,IF($B4777=3,$D4777&amp;"学校",IF($B4777=6,_xlfn.TEXTBEFORE($D4777,"高専")&amp;$C4777,IF($B4777=8,$C4777&amp;"（"&amp;$D4777&amp;"）",IF($B4777=9,$D4777,""))))))</f>
        <v>大崎海星高等学校</v>
      </c>
    </row>
    <row r="4778" spans="1:8">
      <c r="A4778" s="4">
        <v>2</v>
      </c>
      <c r="B4778" s="7">
        <v>1</v>
      </c>
      <c r="C4778" s="7" t="str">
        <f t="shared" si="148"/>
        <v>高等学校</v>
      </c>
      <c r="D4778" s="7" t="s">
        <v>2362</v>
      </c>
      <c r="E4778" s="8" t="s">
        <v>2363</v>
      </c>
      <c r="F4778" s="4" t="str">
        <f>IFERROR(IF(VALUE(LEFT($E4778,5))&gt;50000,"",_xlfn.XLOOKUP(IF(VALUE(LEFT($E4778,2))&gt;9,VALUE(LEFT($E4778,2)),"0"&amp;VALUE(LEFT($E4778,2))),Sheet1!$E:$E,Sheet1!$F:$F)),"")</f>
        <v>広島県</v>
      </c>
      <c r="G4778" s="4" t="str">
        <f t="shared" si="149"/>
        <v>公立</v>
      </c>
      <c r="H4778" s="7" t="str">
        <f>IF($D4778="上記以外の高等学校等",_xlfn.XLOOKUP(IF(VALUE(LEFT($E4778,2))&gt;10,VALUE(LEFT($E4778,2)),"0"&amp;VALUE(LEFT($E4778,2))),Sheet1!$E:$E,Sheet1!$F:$F)&amp;"所在の"&amp;$D4778,IF(OR($B4778=1,$B4778=2),$D4778&amp;$C4778,IF($B4778=3,$D4778&amp;"学校",IF($B4778=6,_xlfn.TEXTBEFORE($D4778,"高専")&amp;$C4778,IF($B4778=8,$C4778&amp;"（"&amp;$D4778&amp;"）",IF($B4778=9,$D4778,""))))))</f>
        <v>戸手高等学校</v>
      </c>
    </row>
    <row r="4779" spans="1:8">
      <c r="A4779" s="4">
        <v>2</v>
      </c>
      <c r="B4779" s="7">
        <v>1</v>
      </c>
      <c r="C4779" s="7" t="str">
        <f t="shared" si="148"/>
        <v>高等学校</v>
      </c>
      <c r="D4779" s="7" t="s">
        <v>2360</v>
      </c>
      <c r="E4779" s="8" t="s">
        <v>2361</v>
      </c>
      <c r="F4779" s="4" t="str">
        <f>IFERROR(IF(VALUE(LEFT($E4779,5))&gt;50000,"",_xlfn.XLOOKUP(IF(VALUE(LEFT($E4779,2))&gt;9,VALUE(LEFT($E4779,2)),"0"&amp;VALUE(LEFT($E4779,2))),Sheet1!$E:$E,Sheet1!$F:$F)),"")</f>
        <v>広島県</v>
      </c>
      <c r="G4779" s="4" t="str">
        <f t="shared" si="149"/>
        <v>公立</v>
      </c>
      <c r="H4779" s="7" t="str">
        <f>IF($D4779="上記以外の高等学校等",_xlfn.XLOOKUP(IF(VALUE(LEFT($E4779,2))&gt;10,VALUE(LEFT($E4779,2)),"0"&amp;VALUE(LEFT($E4779,2))),Sheet1!$E:$E,Sheet1!$F:$F)&amp;"所在の"&amp;$D4779,IF(OR($B4779=1,$B4779=2),$D4779&amp;$C4779,IF($B4779=3,$D4779&amp;"学校",IF($B4779=6,_xlfn.TEXTBEFORE($D4779,"高専")&amp;$C4779,IF($B4779=8,$C4779&amp;"（"&amp;$D4779&amp;"）",IF($B4779=9,$D4779,""))))))</f>
        <v>因島高等学校</v>
      </c>
    </row>
    <row r="4780" spans="1:8">
      <c r="A4780" s="4">
        <v>2</v>
      </c>
      <c r="B4780" s="7">
        <v>1</v>
      </c>
      <c r="C4780" s="7" t="str">
        <f t="shared" si="148"/>
        <v>高等学校</v>
      </c>
      <c r="D4780" s="7" t="s">
        <v>2358</v>
      </c>
      <c r="E4780" s="8" t="s">
        <v>2359</v>
      </c>
      <c r="F4780" s="4" t="str">
        <f>IFERROR(IF(VALUE(LEFT($E4780,5))&gt;50000,"",_xlfn.XLOOKUP(IF(VALUE(LEFT($E4780,2))&gt;9,VALUE(LEFT($E4780,2)),"0"&amp;VALUE(LEFT($E4780,2))),Sheet1!$E:$E,Sheet1!$F:$F)),"")</f>
        <v>広島県</v>
      </c>
      <c r="G4780" s="4" t="str">
        <f t="shared" si="149"/>
        <v>公立</v>
      </c>
      <c r="H4780" s="7" t="str">
        <f>IF($D4780="上記以外の高等学校等",_xlfn.XLOOKUP(IF(VALUE(LEFT($E4780,2))&gt;10,VALUE(LEFT($E4780,2)),"0"&amp;VALUE(LEFT($E4780,2))),Sheet1!$E:$E,Sheet1!$F:$F)&amp;"所在の"&amp;$D4780,IF(OR($B4780=1,$B4780=2),$D4780&amp;$C4780,IF($B4780=3,$D4780&amp;"学校",IF($B4780=6,_xlfn.TEXTBEFORE($D4780,"高専")&amp;$C4780,IF($B4780=8,$C4780&amp;"（"&amp;$D4780&amp;"）",IF($B4780=9,$D4780,""))))))</f>
        <v>芦品まなび学園高等学校</v>
      </c>
    </row>
    <row r="4781" spans="1:8">
      <c r="A4781" s="4">
        <v>2</v>
      </c>
      <c r="B4781" s="7">
        <v>1</v>
      </c>
      <c r="C4781" s="7" t="str">
        <f t="shared" si="148"/>
        <v>高等学校</v>
      </c>
      <c r="D4781" s="7" t="s">
        <v>2353</v>
      </c>
      <c r="E4781" s="8" t="s">
        <v>2357</v>
      </c>
      <c r="F4781" s="4" t="str">
        <f>IFERROR(IF(VALUE(LEFT($E4781,5))&gt;50000,"",_xlfn.XLOOKUP(IF(VALUE(LEFT($E4781,2))&gt;9,VALUE(LEFT($E4781,2)),"0"&amp;VALUE(LEFT($E4781,2))),Sheet1!$E:$E,Sheet1!$F:$F)),"")</f>
        <v>広島県</v>
      </c>
      <c r="G4781" s="4" t="str">
        <f t="shared" si="149"/>
        <v>公立</v>
      </c>
      <c r="H4781" s="7" t="str">
        <f>IF($D4781="上記以外の高等学校等",_xlfn.XLOOKUP(IF(VALUE(LEFT($E4781,2))&gt;10,VALUE(LEFT($E4781,2)),"0"&amp;VALUE(LEFT($E4781,2))),Sheet1!$E:$E,Sheet1!$F:$F)&amp;"所在の"&amp;$D4781,IF(OR($B4781=1,$B4781=2),$D4781&amp;$C4781,IF($B4781=3,$D4781&amp;"学校",IF($B4781=6,_xlfn.TEXTBEFORE($D4781,"高専")&amp;$C4781,IF($B4781=8,$C4781&amp;"（"&amp;$D4781&amp;"）",IF($B4781=9,$D4781,""))))))</f>
        <v>広島高等学校</v>
      </c>
    </row>
    <row r="4782" spans="1:8">
      <c r="A4782" s="4">
        <v>2</v>
      </c>
      <c r="B4782" s="7">
        <v>1</v>
      </c>
      <c r="C4782" s="7" t="str">
        <f t="shared" si="148"/>
        <v>高等学校</v>
      </c>
      <c r="D4782" s="7" t="s">
        <v>2355</v>
      </c>
      <c r="E4782" s="8" t="s">
        <v>2356</v>
      </c>
      <c r="F4782" s="4" t="str">
        <f>IFERROR(IF(VALUE(LEFT($E4782,5))&gt;50000,"",_xlfn.XLOOKUP(IF(VALUE(LEFT($E4782,2))&gt;9,VALUE(LEFT($E4782,2)),"0"&amp;VALUE(LEFT($E4782,2))),Sheet1!$E:$E,Sheet1!$F:$F)),"")</f>
        <v>広島県</v>
      </c>
      <c r="G4782" s="4" t="str">
        <f t="shared" si="149"/>
        <v>公立</v>
      </c>
      <c r="H4782" s="7" t="str">
        <f>IF($D4782="上記以外の高等学校等",_xlfn.XLOOKUP(IF(VALUE(LEFT($E4782,2))&gt;10,VALUE(LEFT($E4782,2)),"0"&amp;VALUE(LEFT($E4782,2))),Sheet1!$E:$E,Sheet1!$F:$F)&amp;"所在の"&amp;$D4782,IF(OR($B4782=1,$B4782=2),$D4782&amp;$C4782,IF($B4782=3,$D4782&amp;"学校",IF($B4782=6,_xlfn.TEXTBEFORE($D4782,"高専")&amp;$C4782,IF($B4782=8,$C4782&amp;"（"&amp;$D4782&amp;"）",IF($B4782=9,$D4782,""))))))</f>
        <v>総合技術高等学校</v>
      </c>
    </row>
    <row r="4783" spans="1:8">
      <c r="A4783" s="4">
        <v>3</v>
      </c>
      <c r="B4783" s="7">
        <v>2</v>
      </c>
      <c r="C4783" s="7" t="str">
        <f t="shared" si="148"/>
        <v>中等教育学校</v>
      </c>
      <c r="D4783" s="7" t="s">
        <v>2353</v>
      </c>
      <c r="E4783" s="8" t="s">
        <v>2354</v>
      </c>
      <c r="F4783" s="4" t="str">
        <f>IFERROR(IF(VALUE(LEFT($E4783,5))&gt;50000,"",_xlfn.XLOOKUP(IF(VALUE(LEFT($E4783,2))&gt;9,VALUE(LEFT($E4783,2)),"0"&amp;VALUE(LEFT($E4783,2))),Sheet1!$E:$E,Sheet1!$F:$F)),"")</f>
        <v>広島県</v>
      </c>
      <c r="G4783" s="4" t="str">
        <f t="shared" si="149"/>
        <v>公立</v>
      </c>
      <c r="H4783" s="7" t="str">
        <f>IF($D4783="上記以外の高等学校等",_xlfn.XLOOKUP(IF(VALUE(LEFT($E4783,2))&gt;10,VALUE(LEFT($E4783,2)),"0"&amp;VALUE(LEFT($E4783,2))),Sheet1!$E:$E,Sheet1!$F:$F)&amp;"所在の"&amp;$D4783,IF(OR($B4783=1,$B4783=2),$D4783&amp;$C4783,IF($B4783=3,$D4783&amp;"学校",IF($B4783=6,_xlfn.TEXTBEFORE($D4783,"高専")&amp;$C4783,IF($B4783=8,$C4783&amp;"（"&amp;$D4783&amp;"）",IF($B4783=9,$D4783,""))))))</f>
        <v>広島中等教育学校</v>
      </c>
    </row>
    <row r="4784" spans="1:8">
      <c r="A4784" s="4">
        <v>3</v>
      </c>
      <c r="B4784" s="7">
        <v>1</v>
      </c>
      <c r="C4784" s="7" t="str">
        <f t="shared" si="148"/>
        <v>高等学校</v>
      </c>
      <c r="D4784" s="7" t="s">
        <v>2351</v>
      </c>
      <c r="E4784" s="8" t="s">
        <v>2352</v>
      </c>
      <c r="F4784" s="4" t="str">
        <f>IFERROR(IF(VALUE(LEFT($E4784,5))&gt;50000,"",_xlfn.XLOOKUP(IF(VALUE(LEFT($E4784,2))&gt;9,VALUE(LEFT($E4784,2)),"0"&amp;VALUE(LEFT($E4784,2))),Sheet1!$E:$E,Sheet1!$F:$F)),"")</f>
        <v>広島県</v>
      </c>
      <c r="G4784" s="4" t="str">
        <f t="shared" si="149"/>
        <v>公立</v>
      </c>
      <c r="H4784" s="7" t="str">
        <f>IF($D4784="上記以外の高等学校等",_xlfn.XLOOKUP(IF(VALUE(LEFT($E4784,2))&gt;10,VALUE(LEFT($E4784,2)),"0"&amp;VALUE(LEFT($E4784,2))),Sheet1!$E:$E,Sheet1!$F:$F)&amp;"所在の"&amp;$D4784,IF(OR($B4784=1,$B4784=2),$D4784&amp;$C4784,IF($B4784=3,$D4784&amp;"学校",IF($B4784=6,_xlfn.TEXTBEFORE($D4784,"高専")&amp;$C4784,IF($B4784=8,$C4784&amp;"（"&amp;$D4784&amp;"）",IF($B4784=9,$D4784,""))))))</f>
        <v>広島みらい創生高等学校</v>
      </c>
    </row>
    <row r="4785" spans="1:8">
      <c r="A4785" s="4">
        <v>2</v>
      </c>
      <c r="B4785" s="7">
        <v>1</v>
      </c>
      <c r="C4785" s="7" t="str">
        <f t="shared" si="148"/>
        <v>高等学校</v>
      </c>
      <c r="D4785" s="7" t="s">
        <v>2349</v>
      </c>
      <c r="E4785" s="8" t="s">
        <v>2350</v>
      </c>
      <c r="F4785" s="4" t="str">
        <f>IFERROR(IF(VALUE(LEFT($E4785,5))&gt;50000,"",_xlfn.XLOOKUP(IF(VALUE(LEFT($E4785,2))&gt;9,VALUE(LEFT($E4785,2)),"0"&amp;VALUE(LEFT($E4785,2))),Sheet1!$E:$E,Sheet1!$F:$F)),"")</f>
        <v>広島県</v>
      </c>
      <c r="G4785" s="4" t="str">
        <f t="shared" si="149"/>
        <v>公立</v>
      </c>
      <c r="H4785" s="7" t="str">
        <f>IF($D4785="上記以外の高等学校等",_xlfn.XLOOKUP(IF(VALUE(LEFT($E4785,2))&gt;10,VALUE(LEFT($E4785,2)),"0"&amp;VALUE(LEFT($E4785,2))),Sheet1!$E:$E,Sheet1!$F:$F)&amp;"所在の"&amp;$D4785,IF(OR($B4785=1,$B4785=2),$D4785&amp;$C4785,IF($B4785=3,$D4785&amp;"学校",IF($B4785=6,_xlfn.TEXTBEFORE($D4785,"高専")&amp;$C4785,IF($B4785=8,$C4785&amp;"（"&amp;$D4785&amp;"）",IF($B4785=9,$D4785,""))))))</f>
        <v>広島叡智学園高等学校</v>
      </c>
    </row>
    <row r="4786" spans="1:8">
      <c r="A4786" s="4">
        <v>2</v>
      </c>
      <c r="B4786" s="7">
        <v>3</v>
      </c>
      <c r="C4786" s="7" t="str">
        <f t="shared" si="148"/>
        <v>特別支援学校</v>
      </c>
      <c r="D4786" s="7" t="s">
        <v>2347</v>
      </c>
      <c r="E4786" s="8" t="s">
        <v>2348</v>
      </c>
      <c r="F4786" s="4" t="str">
        <f>IFERROR(IF(VALUE(LEFT($E4786,5))&gt;50000,"",_xlfn.XLOOKUP(IF(VALUE(LEFT($E4786,2))&gt;9,VALUE(LEFT($E4786,2)),"0"&amp;VALUE(LEFT($E4786,2))),Sheet1!$E:$E,Sheet1!$F:$F)),"")</f>
        <v>広島県</v>
      </c>
      <c r="G4786" s="4" t="str">
        <f t="shared" si="149"/>
        <v>公立</v>
      </c>
      <c r="H4786" s="7" t="str">
        <f>IF($D4786="上記以外の高等学校等",_xlfn.XLOOKUP(IF(VALUE(LEFT($E4786,2))&gt;10,VALUE(LEFT($E4786,2)),"0"&amp;VALUE(LEFT($E4786,2))),Sheet1!$E:$E,Sheet1!$F:$F)&amp;"所在の"&amp;$D4786,IF(OR($B4786=1,$B4786=2),$D4786&amp;$C4786,IF($B4786=3,$D4786&amp;"学校",IF($B4786=6,_xlfn.TEXTBEFORE($D4786,"高専")&amp;$C4786,IF($B4786=8,$C4786&amp;"（"&amp;$D4786&amp;"）",IF($B4786=9,$D4786,""))))))</f>
        <v>尾道特別支援学校</v>
      </c>
    </row>
    <row r="4787" spans="1:8">
      <c r="A4787" s="4">
        <v>2</v>
      </c>
      <c r="B4787" s="7">
        <v>3</v>
      </c>
      <c r="C4787" s="7" t="str">
        <f t="shared" si="148"/>
        <v>特別支援学校</v>
      </c>
      <c r="D4787" s="7" t="s">
        <v>2345</v>
      </c>
      <c r="E4787" s="8" t="s">
        <v>2346</v>
      </c>
      <c r="F4787" s="4" t="str">
        <f>IFERROR(IF(VALUE(LEFT($E4787,5))&gt;50000,"",_xlfn.XLOOKUP(IF(VALUE(LEFT($E4787,2))&gt;9,VALUE(LEFT($E4787,2)),"0"&amp;VALUE(LEFT($E4787,2))),Sheet1!$E:$E,Sheet1!$F:$F)),"")</f>
        <v>広島県</v>
      </c>
      <c r="G4787" s="4" t="str">
        <f t="shared" si="149"/>
        <v>公立</v>
      </c>
      <c r="H4787" s="7" t="str">
        <f>IF($D4787="上記以外の高等学校等",_xlfn.XLOOKUP(IF(VALUE(LEFT($E4787,2))&gt;10,VALUE(LEFT($E4787,2)),"0"&amp;VALUE(LEFT($E4787,2))),Sheet1!$E:$E,Sheet1!$F:$F)&amp;"所在の"&amp;$D4787,IF(OR($B4787=1,$B4787=2),$D4787&amp;$C4787,IF($B4787=3,$D4787&amp;"学校",IF($B4787=6,_xlfn.TEXTBEFORE($D4787,"高専")&amp;$C4787,IF($B4787=8,$C4787&amp;"（"&amp;$D4787&amp;"）",IF($B4787=9,$D4787,""))))))</f>
        <v>呉南特別支援学校</v>
      </c>
    </row>
    <row r="4788" spans="1:8">
      <c r="A4788" s="4">
        <v>2</v>
      </c>
      <c r="B4788" s="7">
        <v>3</v>
      </c>
      <c r="C4788" s="7" t="str">
        <f t="shared" si="148"/>
        <v>特別支援学校</v>
      </c>
      <c r="D4788" s="7" t="s">
        <v>2343</v>
      </c>
      <c r="E4788" s="8" t="s">
        <v>2344</v>
      </c>
      <c r="F4788" s="4" t="str">
        <f>IFERROR(IF(VALUE(LEFT($E4788,5))&gt;50000,"",_xlfn.XLOOKUP(IF(VALUE(LEFT($E4788,2))&gt;9,VALUE(LEFT($E4788,2)),"0"&amp;VALUE(LEFT($E4788,2))),Sheet1!$E:$E,Sheet1!$F:$F)),"")</f>
        <v>広島県</v>
      </c>
      <c r="G4788" s="4" t="str">
        <f t="shared" si="149"/>
        <v>公立</v>
      </c>
      <c r="H4788" s="7" t="str">
        <f>IF($D4788="上記以外の高等学校等",_xlfn.XLOOKUP(IF(VALUE(LEFT($E4788,2))&gt;10,VALUE(LEFT($E4788,2)),"0"&amp;VALUE(LEFT($E4788,2))),Sheet1!$E:$E,Sheet1!$F:$F)&amp;"所在の"&amp;$D4788,IF(OR($B4788=1,$B4788=2),$D4788&amp;$C4788,IF($B4788=3,$D4788&amp;"学校",IF($B4788=6,_xlfn.TEXTBEFORE($D4788,"高専")&amp;$C4788,IF($B4788=8,$C4788&amp;"（"&amp;$D4788&amp;"）",IF($B4788=9,$D4788,""))))))</f>
        <v>広島中央特別支援学校</v>
      </c>
    </row>
    <row r="4789" spans="1:8">
      <c r="A4789" s="4">
        <v>2</v>
      </c>
      <c r="B4789" s="7">
        <v>3</v>
      </c>
      <c r="C4789" s="7" t="str">
        <f t="shared" si="148"/>
        <v>特別支援学校</v>
      </c>
      <c r="D4789" s="7" t="s">
        <v>2341</v>
      </c>
      <c r="E4789" s="8" t="s">
        <v>2342</v>
      </c>
      <c r="F4789" s="4" t="str">
        <f>IFERROR(IF(VALUE(LEFT($E4789,5))&gt;50000,"",_xlfn.XLOOKUP(IF(VALUE(LEFT($E4789,2))&gt;9,VALUE(LEFT($E4789,2)),"0"&amp;VALUE(LEFT($E4789,2))),Sheet1!$E:$E,Sheet1!$F:$F)),"")</f>
        <v>広島県</v>
      </c>
      <c r="G4789" s="4" t="str">
        <f t="shared" si="149"/>
        <v>公立</v>
      </c>
      <c r="H4789" s="7" t="str">
        <f>IF($D4789="上記以外の高等学校等",_xlfn.XLOOKUP(IF(VALUE(LEFT($E4789,2))&gt;10,VALUE(LEFT($E4789,2)),"0"&amp;VALUE(LEFT($E4789,2))),Sheet1!$E:$E,Sheet1!$F:$F)&amp;"所在の"&amp;$D4789,IF(OR($B4789=1,$B4789=2),$D4789&amp;$C4789,IF($B4789=3,$D4789&amp;"学校",IF($B4789=6,_xlfn.TEXTBEFORE($D4789,"高専")&amp;$C4789,IF($B4789=8,$C4789&amp;"（"&amp;$D4789&amp;"）",IF($B4789=9,$D4789,""))))))</f>
        <v>広島南特別支援学校</v>
      </c>
    </row>
    <row r="4790" spans="1:8">
      <c r="A4790" s="4">
        <v>2</v>
      </c>
      <c r="B4790" s="7">
        <v>3</v>
      </c>
      <c r="C4790" s="7" t="str">
        <f t="shared" si="148"/>
        <v>特別支援学校</v>
      </c>
      <c r="D4790" s="7" t="s">
        <v>2339</v>
      </c>
      <c r="E4790" s="8" t="s">
        <v>2340</v>
      </c>
      <c r="F4790" s="4" t="str">
        <f>IFERROR(IF(VALUE(LEFT($E4790,5))&gt;50000,"",_xlfn.XLOOKUP(IF(VALUE(LEFT($E4790,2))&gt;9,VALUE(LEFT($E4790,2)),"0"&amp;VALUE(LEFT($E4790,2))),Sheet1!$E:$E,Sheet1!$F:$F)),"")</f>
        <v>広島県</v>
      </c>
      <c r="G4790" s="4" t="str">
        <f t="shared" si="149"/>
        <v>公立</v>
      </c>
      <c r="H4790" s="7" t="str">
        <f>IF($D4790="上記以外の高等学校等",_xlfn.XLOOKUP(IF(VALUE(LEFT($E4790,2))&gt;10,VALUE(LEFT($E4790,2)),"0"&amp;VALUE(LEFT($E4790,2))),Sheet1!$E:$E,Sheet1!$F:$F)&amp;"所在の"&amp;$D4790,IF(OR($B4790=1,$B4790=2),$D4790&amp;$C4790,IF($B4790=3,$D4790&amp;"学校",IF($B4790=6,_xlfn.TEXTBEFORE($D4790,"高専")&amp;$C4790,IF($B4790=8,$C4790&amp;"（"&amp;$D4790&amp;"）",IF($B4790=9,$D4790,""))))))</f>
        <v>広島特別支援（県立）学校</v>
      </c>
    </row>
    <row r="4791" spans="1:8">
      <c r="A4791" s="4">
        <v>2</v>
      </c>
      <c r="B4791" s="7">
        <v>3</v>
      </c>
      <c r="C4791" s="7" t="str">
        <f t="shared" si="148"/>
        <v>特別支援学校</v>
      </c>
      <c r="D4791" s="7" t="s">
        <v>2337</v>
      </c>
      <c r="E4791" s="8" t="s">
        <v>2338</v>
      </c>
      <c r="F4791" s="4" t="str">
        <f>IFERROR(IF(VALUE(LEFT($E4791,5))&gt;50000,"",_xlfn.XLOOKUP(IF(VALUE(LEFT($E4791,2))&gt;9,VALUE(LEFT($E4791,2)),"0"&amp;VALUE(LEFT($E4791,2))),Sheet1!$E:$E,Sheet1!$F:$F)),"")</f>
        <v>広島県</v>
      </c>
      <c r="G4791" s="4" t="str">
        <f t="shared" si="149"/>
        <v>公立</v>
      </c>
      <c r="H4791" s="7" t="str">
        <f>IF($D4791="上記以外の高等学校等",_xlfn.XLOOKUP(IF(VALUE(LEFT($E4791,2))&gt;10,VALUE(LEFT($E4791,2)),"0"&amp;VALUE(LEFT($E4791,2))),Sheet1!$E:$E,Sheet1!$F:$F)&amp;"所在の"&amp;$D4791,IF(OR($B4791=1,$B4791=2),$D4791&amp;$C4791,IF($B4791=3,$D4791&amp;"学校",IF($B4791=6,_xlfn.TEXTBEFORE($D4791,"高専")&amp;$C4791,IF($B4791=8,$C4791&amp;"（"&amp;$D4791&amp;"）",IF($B4791=9,$D4791,""))))))</f>
        <v>西条特別支援学校</v>
      </c>
    </row>
    <row r="4792" spans="1:8">
      <c r="A4792" s="4">
        <v>2</v>
      </c>
      <c r="B4792" s="7">
        <v>3</v>
      </c>
      <c r="C4792" s="7" t="str">
        <f t="shared" si="148"/>
        <v>特別支援学校</v>
      </c>
      <c r="D4792" s="7" t="s">
        <v>2335</v>
      </c>
      <c r="E4792" s="8" t="s">
        <v>2336</v>
      </c>
      <c r="F4792" s="4" t="str">
        <f>IFERROR(IF(VALUE(LEFT($E4792,5))&gt;50000,"",_xlfn.XLOOKUP(IF(VALUE(LEFT($E4792,2))&gt;9,VALUE(LEFT($E4792,2)),"0"&amp;VALUE(LEFT($E4792,2))),Sheet1!$E:$E,Sheet1!$F:$F)),"")</f>
        <v>広島県</v>
      </c>
      <c r="G4792" s="4" t="str">
        <f t="shared" si="149"/>
        <v>公立</v>
      </c>
      <c r="H4792" s="7" t="str">
        <f>IF($D4792="上記以外の高等学校等",_xlfn.XLOOKUP(IF(VALUE(LEFT($E4792,2))&gt;10,VALUE(LEFT($E4792,2)),"0"&amp;VALUE(LEFT($E4792,2))),Sheet1!$E:$E,Sheet1!$F:$F)&amp;"所在の"&amp;$D4792,IF(OR($B4792=1,$B4792=2),$D4792&amp;$C4792,IF($B4792=3,$D4792&amp;"学校",IF($B4792=6,_xlfn.TEXTBEFORE($D4792,"高専")&amp;$C4792,IF($B4792=8,$C4792&amp;"（"&amp;$D4792&amp;"）",IF($B4792=9,$D4792,""))))))</f>
        <v>廿日市特別支援学校</v>
      </c>
    </row>
    <row r="4793" spans="1:8">
      <c r="A4793" s="4">
        <v>2</v>
      </c>
      <c r="B4793" s="7">
        <v>3</v>
      </c>
      <c r="C4793" s="7" t="str">
        <f t="shared" si="148"/>
        <v>特別支援学校</v>
      </c>
      <c r="D4793" s="7" t="s">
        <v>2333</v>
      </c>
      <c r="E4793" s="8" t="s">
        <v>2334</v>
      </c>
      <c r="F4793" s="4" t="str">
        <f>IFERROR(IF(VALUE(LEFT($E4793,5))&gt;50000,"",_xlfn.XLOOKUP(IF(VALUE(LEFT($E4793,2))&gt;9,VALUE(LEFT($E4793,2)),"0"&amp;VALUE(LEFT($E4793,2))),Sheet1!$E:$E,Sheet1!$F:$F)),"")</f>
        <v>広島県</v>
      </c>
      <c r="G4793" s="4" t="str">
        <f t="shared" si="149"/>
        <v>公立</v>
      </c>
      <c r="H4793" s="7" t="str">
        <f>IF($D4793="上記以外の高等学校等",_xlfn.XLOOKUP(IF(VALUE(LEFT($E4793,2))&gt;10,VALUE(LEFT($E4793,2)),"0"&amp;VALUE(LEFT($E4793,2))),Sheet1!$E:$E,Sheet1!$F:$F)&amp;"所在の"&amp;$D4793,IF(OR($B4793=1,$B4793=2),$D4793&amp;$C4793,IF($B4793=3,$D4793&amp;"学校",IF($B4793=6,_xlfn.TEXTBEFORE($D4793,"高専")&amp;$C4793,IF($B4793=8,$C4793&amp;"（"&amp;$D4793&amp;"）",IF($B4793=9,$D4793,""))))))</f>
        <v>広島西特別支援学校</v>
      </c>
    </row>
    <row r="4794" spans="1:8">
      <c r="A4794" s="4">
        <v>2</v>
      </c>
      <c r="B4794" s="7">
        <v>3</v>
      </c>
      <c r="C4794" s="7" t="str">
        <f t="shared" si="148"/>
        <v>特別支援学校</v>
      </c>
      <c r="D4794" s="7" t="s">
        <v>2331</v>
      </c>
      <c r="E4794" s="8" t="s">
        <v>2332</v>
      </c>
      <c r="F4794" s="4" t="str">
        <f>IFERROR(IF(VALUE(LEFT($E4794,5))&gt;50000,"",_xlfn.XLOOKUP(IF(VALUE(LEFT($E4794,2))&gt;9,VALUE(LEFT($E4794,2)),"0"&amp;VALUE(LEFT($E4794,2))),Sheet1!$E:$E,Sheet1!$F:$F)),"")</f>
        <v>広島県</v>
      </c>
      <c r="G4794" s="4" t="str">
        <f t="shared" si="149"/>
        <v>公立</v>
      </c>
      <c r="H4794" s="7" t="str">
        <f>IF($D4794="上記以外の高等学校等",_xlfn.XLOOKUP(IF(VALUE(LEFT($E4794,2))&gt;10,VALUE(LEFT($E4794,2)),"0"&amp;VALUE(LEFT($E4794,2))),Sheet1!$E:$E,Sheet1!$F:$F)&amp;"所在の"&amp;$D4794,IF(OR($B4794=1,$B4794=2),$D4794&amp;$C4794,IF($B4794=3,$D4794&amp;"学校",IF($B4794=6,_xlfn.TEXTBEFORE($D4794,"高専")&amp;$C4794,IF($B4794=8,$C4794&amp;"（"&amp;$D4794&amp;"）",IF($B4794=9,$D4794,""))))))</f>
        <v>福山特別支援学校</v>
      </c>
    </row>
    <row r="4795" spans="1:8">
      <c r="A4795" s="4">
        <v>2</v>
      </c>
      <c r="B4795" s="7">
        <v>3</v>
      </c>
      <c r="C4795" s="7" t="str">
        <f t="shared" si="148"/>
        <v>特別支援学校</v>
      </c>
      <c r="D4795" s="7" t="s">
        <v>2329</v>
      </c>
      <c r="E4795" s="8" t="s">
        <v>2330</v>
      </c>
      <c r="F4795" s="4" t="str">
        <f>IFERROR(IF(VALUE(LEFT($E4795,5))&gt;50000,"",_xlfn.XLOOKUP(IF(VALUE(LEFT($E4795,2))&gt;9,VALUE(LEFT($E4795,2)),"0"&amp;VALUE(LEFT($E4795,2))),Sheet1!$E:$E,Sheet1!$F:$F)),"")</f>
        <v>広島県</v>
      </c>
      <c r="G4795" s="4" t="str">
        <f t="shared" si="149"/>
        <v>公立</v>
      </c>
      <c r="H4795" s="7" t="str">
        <f>IF($D4795="上記以外の高等学校等",_xlfn.XLOOKUP(IF(VALUE(LEFT($E4795,2))&gt;10,VALUE(LEFT($E4795,2)),"0"&amp;VALUE(LEFT($E4795,2))),Sheet1!$E:$E,Sheet1!$F:$F)&amp;"所在の"&amp;$D4795,IF(OR($B4795=1,$B4795=2),$D4795&amp;$C4795,IF($B4795=3,$D4795&amp;"学校",IF($B4795=6,_xlfn.TEXTBEFORE($D4795,"高専")&amp;$C4795,IF($B4795=8,$C4795&amp;"（"&amp;$D4795&amp;"）",IF($B4795=9,$D4795,""))))))</f>
        <v>福山北特別支援学校</v>
      </c>
    </row>
    <row r="4796" spans="1:8">
      <c r="A4796" s="4">
        <v>2</v>
      </c>
      <c r="B4796" s="7">
        <v>3</v>
      </c>
      <c r="C4796" s="7" t="str">
        <f t="shared" si="148"/>
        <v>特別支援学校</v>
      </c>
      <c r="D4796" s="7" t="s">
        <v>2327</v>
      </c>
      <c r="E4796" s="8" t="s">
        <v>2328</v>
      </c>
      <c r="F4796" s="4" t="str">
        <f>IFERROR(IF(VALUE(LEFT($E4796,5))&gt;50000,"",_xlfn.XLOOKUP(IF(VALUE(LEFT($E4796,2))&gt;9,VALUE(LEFT($E4796,2)),"0"&amp;VALUE(LEFT($E4796,2))),Sheet1!$E:$E,Sheet1!$F:$F)),"")</f>
        <v>広島県</v>
      </c>
      <c r="G4796" s="4" t="str">
        <f t="shared" si="149"/>
        <v>公立</v>
      </c>
      <c r="H4796" s="7" t="str">
        <f>IF($D4796="上記以外の高等学校等",_xlfn.XLOOKUP(IF(VALUE(LEFT($E4796,2))&gt;10,VALUE(LEFT($E4796,2)),"0"&amp;VALUE(LEFT($E4796,2))),Sheet1!$E:$E,Sheet1!$F:$F)&amp;"所在の"&amp;$D4796,IF(OR($B4796=1,$B4796=2),$D4796&amp;$C4796,IF($B4796=3,$D4796&amp;"学校",IF($B4796=6,_xlfn.TEXTBEFORE($D4796,"高専")&amp;$C4796,IF($B4796=8,$C4796&amp;"（"&amp;$D4796&amp;"）",IF($B4796=9,$D4796,""))))))</f>
        <v>三原特別支援学校</v>
      </c>
    </row>
    <row r="4797" spans="1:8">
      <c r="A4797" s="4">
        <v>2</v>
      </c>
      <c r="B4797" s="7">
        <v>3</v>
      </c>
      <c r="C4797" s="7" t="str">
        <f t="shared" si="148"/>
        <v>特別支援学校</v>
      </c>
      <c r="D4797" s="7" t="s">
        <v>2325</v>
      </c>
      <c r="E4797" s="8" t="s">
        <v>2326</v>
      </c>
      <c r="F4797" s="4" t="str">
        <f>IFERROR(IF(VALUE(LEFT($E4797,5))&gt;50000,"",_xlfn.XLOOKUP(IF(VALUE(LEFT($E4797,2))&gt;9,VALUE(LEFT($E4797,2)),"0"&amp;VALUE(LEFT($E4797,2))),Sheet1!$E:$E,Sheet1!$F:$F)),"")</f>
        <v>広島県</v>
      </c>
      <c r="G4797" s="4" t="str">
        <f t="shared" si="149"/>
        <v>公立</v>
      </c>
      <c r="H4797" s="7" t="str">
        <f>IF($D4797="上記以外の高等学校等",_xlfn.XLOOKUP(IF(VALUE(LEFT($E4797,2))&gt;10,VALUE(LEFT($E4797,2)),"0"&amp;VALUE(LEFT($E4797,2))),Sheet1!$E:$E,Sheet1!$F:$F)&amp;"所在の"&amp;$D4797,IF(OR($B4797=1,$B4797=2),$D4797&amp;$C4797,IF($B4797=3,$D4797&amp;"学校",IF($B4797=6,_xlfn.TEXTBEFORE($D4797,"高専")&amp;$C4797,IF($B4797=8,$C4797&amp;"（"&amp;$D4797&amp;"）",IF($B4797=9,$D4797,""))))))</f>
        <v>呉特別支援学校</v>
      </c>
    </row>
    <row r="4798" spans="1:8">
      <c r="A4798" s="4">
        <v>2</v>
      </c>
      <c r="B4798" s="7">
        <v>3</v>
      </c>
      <c r="C4798" s="7" t="str">
        <f t="shared" si="148"/>
        <v>特別支援学校</v>
      </c>
      <c r="D4798" s="7" t="s">
        <v>2323</v>
      </c>
      <c r="E4798" s="8" t="s">
        <v>2324</v>
      </c>
      <c r="F4798" s="4" t="str">
        <f>IFERROR(IF(VALUE(LEFT($E4798,5))&gt;50000,"",_xlfn.XLOOKUP(IF(VALUE(LEFT($E4798,2))&gt;9,VALUE(LEFT($E4798,2)),"0"&amp;VALUE(LEFT($E4798,2))),Sheet1!$E:$E,Sheet1!$F:$F)),"")</f>
        <v>広島県</v>
      </c>
      <c r="G4798" s="4" t="str">
        <f t="shared" si="149"/>
        <v>公立</v>
      </c>
      <c r="H4798" s="7" t="str">
        <f>IF($D4798="上記以外の高等学校等",_xlfn.XLOOKUP(IF(VALUE(LEFT($E4798,2))&gt;10,VALUE(LEFT($E4798,2)),"0"&amp;VALUE(LEFT($E4798,2))),Sheet1!$E:$E,Sheet1!$F:$F)&amp;"所在の"&amp;$D4798,IF(OR($B4798=1,$B4798=2),$D4798&amp;$C4798,IF($B4798=3,$D4798&amp;"学校",IF($B4798=6,_xlfn.TEXTBEFORE($D4798,"高専")&amp;$C4798,IF($B4798=8,$C4798&amp;"（"&amp;$D4798&amp;"）",IF($B4798=9,$D4798,""))))))</f>
        <v>庄原特別支援学校</v>
      </c>
    </row>
    <row r="4799" spans="1:8">
      <c r="A4799" s="4">
        <v>2</v>
      </c>
      <c r="B4799" s="7">
        <v>3</v>
      </c>
      <c r="C4799" s="7" t="str">
        <f t="shared" si="148"/>
        <v>特別支援学校</v>
      </c>
      <c r="D4799" s="7" t="s">
        <v>2321</v>
      </c>
      <c r="E4799" s="8" t="s">
        <v>2322</v>
      </c>
      <c r="F4799" s="4" t="str">
        <f>IFERROR(IF(VALUE(LEFT($E4799,5))&gt;50000,"",_xlfn.XLOOKUP(IF(VALUE(LEFT($E4799,2))&gt;9,VALUE(LEFT($E4799,2)),"0"&amp;VALUE(LEFT($E4799,2))),Sheet1!$E:$E,Sheet1!$F:$F)),"")</f>
        <v>広島県</v>
      </c>
      <c r="G4799" s="4" t="str">
        <f t="shared" si="149"/>
        <v>公立</v>
      </c>
      <c r="H4799" s="7" t="str">
        <f>IF($D4799="上記以外の高等学校等",_xlfn.XLOOKUP(IF(VALUE(LEFT($E4799,2))&gt;10,VALUE(LEFT($E4799,2)),"0"&amp;VALUE(LEFT($E4799,2))),Sheet1!$E:$E,Sheet1!$F:$F)&amp;"所在の"&amp;$D4799,IF(OR($B4799=1,$B4799=2),$D4799&amp;$C4799,IF($B4799=3,$D4799&amp;"学校",IF($B4799=6,_xlfn.TEXTBEFORE($D4799,"高専")&amp;$C4799,IF($B4799=8,$C4799&amp;"（"&amp;$D4799&amp;"）",IF($B4799=9,$D4799,""))))))</f>
        <v>広島北特別支援学校</v>
      </c>
    </row>
    <row r="4800" spans="1:8">
      <c r="A4800" s="4">
        <v>2</v>
      </c>
      <c r="B4800" s="7">
        <v>3</v>
      </c>
      <c r="C4800" s="7" t="str">
        <f t="shared" si="148"/>
        <v>特別支援学校</v>
      </c>
      <c r="D4800" s="7" t="s">
        <v>2319</v>
      </c>
      <c r="E4800" s="8" t="s">
        <v>2320</v>
      </c>
      <c r="F4800" s="4" t="str">
        <f>IFERROR(IF(VALUE(LEFT($E4800,5))&gt;50000,"",_xlfn.XLOOKUP(IF(VALUE(LEFT($E4800,2))&gt;9,VALUE(LEFT($E4800,2)),"0"&amp;VALUE(LEFT($E4800,2))),Sheet1!$E:$E,Sheet1!$F:$F)),"")</f>
        <v>広島県</v>
      </c>
      <c r="G4800" s="4" t="str">
        <f t="shared" si="149"/>
        <v>公立</v>
      </c>
      <c r="H4800" s="7" t="str">
        <f>IF($D4800="上記以外の高等学校等",_xlfn.XLOOKUP(IF(VALUE(LEFT($E4800,2))&gt;10,VALUE(LEFT($E4800,2)),"0"&amp;VALUE(LEFT($E4800,2))),Sheet1!$E:$E,Sheet1!$F:$F)&amp;"所在の"&amp;$D4800,IF(OR($B4800=1,$B4800=2),$D4800&amp;$C4800,IF($B4800=3,$D4800&amp;"学校",IF($B4800=6,_xlfn.TEXTBEFORE($D4800,"高専")&amp;$C4800,IF($B4800=8,$C4800&amp;"（"&amp;$D4800&amp;"）",IF($B4800=9,$D4800,""))))))</f>
        <v>沼隈特別支援学校</v>
      </c>
    </row>
    <row r="4801" spans="1:8">
      <c r="A4801" s="4">
        <v>2</v>
      </c>
      <c r="B4801" s="7">
        <v>3</v>
      </c>
      <c r="C4801" s="7" t="str">
        <f t="shared" si="148"/>
        <v>特別支援学校</v>
      </c>
      <c r="D4801" s="7" t="s">
        <v>2317</v>
      </c>
      <c r="E4801" s="8" t="s">
        <v>2318</v>
      </c>
      <c r="F4801" s="4" t="str">
        <f>IFERROR(IF(VALUE(LEFT($E4801,5))&gt;50000,"",_xlfn.XLOOKUP(IF(VALUE(LEFT($E4801,2))&gt;9,VALUE(LEFT($E4801,2)),"0"&amp;VALUE(LEFT($E4801,2))),Sheet1!$E:$E,Sheet1!$F:$F)),"")</f>
        <v>広島県</v>
      </c>
      <c r="G4801" s="4" t="str">
        <f t="shared" si="149"/>
        <v>公立</v>
      </c>
      <c r="H4801" s="7" t="str">
        <f>IF($D4801="上記以外の高等学校等",_xlfn.XLOOKUP(IF(VALUE(LEFT($E4801,2))&gt;10,VALUE(LEFT($E4801,2)),"0"&amp;VALUE(LEFT($E4801,2))),Sheet1!$E:$E,Sheet1!$F:$F)&amp;"所在の"&amp;$D4801,IF(OR($B4801=1,$B4801=2),$D4801&amp;$C4801,IF($B4801=3,$D4801&amp;"学校",IF($B4801=6,_xlfn.TEXTBEFORE($D4801,"高専")&amp;$C4801,IF($B4801=8,$C4801&amp;"（"&amp;$D4801&amp;"）",IF($B4801=9,$D4801,""))))))</f>
        <v>黒瀬特別支援学校</v>
      </c>
    </row>
    <row r="4802" spans="1:8">
      <c r="A4802" s="4">
        <v>3</v>
      </c>
      <c r="B4802" s="7">
        <v>3</v>
      </c>
      <c r="C4802" s="7" t="str">
        <f t="shared" si="148"/>
        <v>特別支援学校</v>
      </c>
      <c r="D4802" s="7" t="s">
        <v>2315</v>
      </c>
      <c r="E4802" s="8" t="s">
        <v>2316</v>
      </c>
      <c r="F4802" s="4" t="str">
        <f>IFERROR(IF(VALUE(LEFT($E4802,5))&gt;50000,"",_xlfn.XLOOKUP(IF(VALUE(LEFT($E4802,2))&gt;9,VALUE(LEFT($E4802,2)),"0"&amp;VALUE(LEFT($E4802,2))),Sheet1!$E:$E,Sheet1!$F:$F)),"")</f>
        <v>広島県</v>
      </c>
      <c r="G4802" s="4" t="str">
        <f t="shared" si="149"/>
        <v>公立</v>
      </c>
      <c r="H4802" s="7" t="str">
        <f>IF($D4802="上記以外の高等学校等",_xlfn.XLOOKUP(IF(VALUE(LEFT($E4802,2))&gt;10,VALUE(LEFT($E4802,2)),"0"&amp;VALUE(LEFT($E4802,2))),Sheet1!$E:$E,Sheet1!$F:$F)&amp;"所在の"&amp;$D4802,IF(OR($B4802=1,$B4802=2),$D4802&amp;$C4802,IF($B4802=3,$D4802&amp;"学校",IF($B4802=6,_xlfn.TEXTBEFORE($D4802,"高専")&amp;$C4802,IF($B4802=8,$C4802&amp;"（"&amp;$D4802&amp;"）",IF($B4802=9,$D4802,""))))))</f>
        <v>広島特別支援（市立）学校</v>
      </c>
    </row>
    <row r="4803" spans="1:8">
      <c r="A4803" s="4">
        <v>7</v>
      </c>
      <c r="B4803" s="7">
        <v>1</v>
      </c>
      <c r="C4803" s="7" t="str">
        <f t="shared" ref="C4803:C4866" si="150">IF($B4803=1,"高等学校",IF($B4803=2,"中等教育学校",IF($B4803=3,"特別支援学校",IF($B4803=6,"高等専門学校",IF($B4803=8,"高等学校卒業程度認定試験等","")))))</f>
        <v>高等学校</v>
      </c>
      <c r="D4803" s="7" t="s">
        <v>2313</v>
      </c>
      <c r="E4803" s="8" t="s">
        <v>2314</v>
      </c>
      <c r="F4803" s="4" t="str">
        <f>IFERROR(IF(VALUE(LEFT($E4803,5))&gt;50000,"",_xlfn.XLOOKUP(IF(VALUE(LEFT($E4803,2))&gt;9,VALUE(LEFT($E4803,2)),"0"&amp;VALUE(LEFT($E4803,2))),Sheet1!$E:$E,Sheet1!$F:$F)),"")</f>
        <v>広島県</v>
      </c>
      <c r="G4803" s="4" t="str">
        <f t="shared" ref="G4803:G4866" si="151">IF($A4803=1,"国立",IF($A4803=7,"私立",IF($A4803&lt;7,"公立","")))</f>
        <v>私立</v>
      </c>
      <c r="H4803" s="7" t="str">
        <f>IF($D4803="上記以外の高等学校等",_xlfn.XLOOKUP(IF(VALUE(LEFT($E4803,2))&gt;10,VALUE(LEFT($E4803,2)),"0"&amp;VALUE(LEFT($E4803,2))),Sheet1!$E:$E,Sheet1!$F:$F)&amp;"所在の"&amp;$D4803,IF(OR($B4803=1,$B4803=2),$D4803&amp;$C4803,IF($B4803=3,$D4803&amp;"学校",IF($B4803=6,_xlfn.TEXTBEFORE($D4803,"高専")&amp;$C4803,IF($B4803=8,$C4803&amp;"（"&amp;$D4803&amp;"）",IF($B4803=9,$D4803,""))))))</f>
        <v>修道高等学校</v>
      </c>
    </row>
    <row r="4804" spans="1:8">
      <c r="A4804" s="4">
        <v>7</v>
      </c>
      <c r="B4804" s="7">
        <v>1</v>
      </c>
      <c r="C4804" s="7" t="str">
        <f t="shared" si="150"/>
        <v>高等学校</v>
      </c>
      <c r="D4804" s="7" t="s">
        <v>2311</v>
      </c>
      <c r="E4804" s="8" t="s">
        <v>2312</v>
      </c>
      <c r="F4804" s="4" t="str">
        <f>IFERROR(IF(VALUE(LEFT($E4804,5))&gt;50000,"",_xlfn.XLOOKUP(IF(VALUE(LEFT($E4804,2))&gt;9,VALUE(LEFT($E4804,2)),"0"&amp;VALUE(LEFT($E4804,2))),Sheet1!$E:$E,Sheet1!$F:$F)),"")</f>
        <v>広島県</v>
      </c>
      <c r="G4804" s="4" t="str">
        <f t="shared" si="151"/>
        <v>私立</v>
      </c>
      <c r="H4804" s="7" t="str">
        <f>IF($D4804="上記以外の高等学校等",_xlfn.XLOOKUP(IF(VALUE(LEFT($E4804,2))&gt;10,VALUE(LEFT($E4804,2)),"0"&amp;VALUE(LEFT($E4804,2))),Sheet1!$E:$E,Sheet1!$F:$F)&amp;"所在の"&amp;$D4804,IF(OR($B4804=1,$B4804=2),$D4804&amp;$C4804,IF($B4804=3,$D4804&amp;"学校",IF($B4804=6,_xlfn.TEXTBEFORE($D4804,"高専")&amp;$C4804,IF($B4804=8,$C4804&amp;"（"&amp;$D4804&amp;"）",IF($B4804=9,$D4804,""))))))</f>
        <v>崇徳高等学校</v>
      </c>
    </row>
    <row r="4805" spans="1:8">
      <c r="A4805" s="4">
        <v>7</v>
      </c>
      <c r="B4805" s="7">
        <v>1</v>
      </c>
      <c r="C4805" s="7" t="str">
        <f t="shared" si="150"/>
        <v>高等学校</v>
      </c>
      <c r="D4805" s="7" t="s">
        <v>2309</v>
      </c>
      <c r="E4805" s="8" t="s">
        <v>2310</v>
      </c>
      <c r="F4805" s="4" t="str">
        <f>IFERROR(IF(VALUE(LEFT($E4805,5))&gt;50000,"",_xlfn.XLOOKUP(IF(VALUE(LEFT($E4805,2))&gt;9,VALUE(LEFT($E4805,2)),"0"&amp;VALUE(LEFT($E4805,2))),Sheet1!$E:$E,Sheet1!$F:$F)),"")</f>
        <v>広島県</v>
      </c>
      <c r="G4805" s="4" t="str">
        <f t="shared" si="151"/>
        <v>私立</v>
      </c>
      <c r="H4805" s="7" t="str">
        <f>IF($D4805="上記以外の高等学校等",_xlfn.XLOOKUP(IF(VALUE(LEFT($E4805,2))&gt;10,VALUE(LEFT($E4805,2)),"0"&amp;VALUE(LEFT($E4805,2))),Sheet1!$E:$E,Sheet1!$F:$F)&amp;"所在の"&amp;$D4805,IF(OR($B4805=1,$B4805=2),$D4805&amp;$C4805,IF($B4805=3,$D4805&amp;"学校",IF($B4805=6,_xlfn.TEXTBEFORE($D4805,"高専")&amp;$C4805,IF($B4805=8,$C4805&amp;"（"&amp;$D4805&amp;"）",IF($B4805=9,$D4805,""))))))</f>
        <v>広陵高等学校</v>
      </c>
    </row>
    <row r="4806" spans="1:8">
      <c r="A4806" s="4">
        <v>7</v>
      </c>
      <c r="B4806" s="7">
        <v>1</v>
      </c>
      <c r="C4806" s="7" t="str">
        <f t="shared" si="150"/>
        <v>高等学校</v>
      </c>
      <c r="D4806" s="7" t="s">
        <v>2307</v>
      </c>
      <c r="E4806" s="8" t="s">
        <v>2308</v>
      </c>
      <c r="F4806" s="4" t="str">
        <f>IFERROR(IF(VALUE(LEFT($E4806,5))&gt;50000,"",_xlfn.XLOOKUP(IF(VALUE(LEFT($E4806,2))&gt;9,VALUE(LEFT($E4806,2)),"0"&amp;VALUE(LEFT($E4806,2))),Sheet1!$E:$E,Sheet1!$F:$F)),"")</f>
        <v>広島県</v>
      </c>
      <c r="G4806" s="4" t="str">
        <f t="shared" si="151"/>
        <v>私立</v>
      </c>
      <c r="H4806" s="7" t="str">
        <f>IF($D4806="上記以外の高等学校等",_xlfn.XLOOKUP(IF(VALUE(LEFT($E4806,2))&gt;10,VALUE(LEFT($E4806,2)),"0"&amp;VALUE(LEFT($E4806,2))),Sheet1!$E:$E,Sheet1!$F:$F)&amp;"所在の"&amp;$D4806,IF(OR($B4806=1,$B4806=2),$D4806&amp;$C4806,IF($B4806=3,$D4806&amp;"学校",IF($B4806=6,_xlfn.TEXTBEFORE($D4806,"高専")&amp;$C4806,IF($B4806=8,$C4806&amp;"（"&amp;$D4806&amp;"）",IF($B4806=9,$D4806,""))))))</f>
        <v>山陽高等学校</v>
      </c>
    </row>
    <row r="4807" spans="1:8">
      <c r="A4807" s="4">
        <v>7</v>
      </c>
      <c r="B4807" s="7">
        <v>1</v>
      </c>
      <c r="C4807" s="7" t="str">
        <f t="shared" si="150"/>
        <v>高等学校</v>
      </c>
      <c r="D4807" s="7" t="s">
        <v>2305</v>
      </c>
      <c r="E4807" s="8" t="s">
        <v>2306</v>
      </c>
      <c r="F4807" s="4" t="str">
        <f>IFERROR(IF(VALUE(LEFT($E4807,5))&gt;50000,"",_xlfn.XLOOKUP(IF(VALUE(LEFT($E4807,2))&gt;9,VALUE(LEFT($E4807,2)),"0"&amp;VALUE(LEFT($E4807,2))),Sheet1!$E:$E,Sheet1!$F:$F)),"")</f>
        <v>広島県</v>
      </c>
      <c r="G4807" s="4" t="str">
        <f t="shared" si="151"/>
        <v>私立</v>
      </c>
      <c r="H4807" s="7" t="str">
        <f>IF($D4807="上記以外の高等学校等",_xlfn.XLOOKUP(IF(VALUE(LEFT($E4807,2))&gt;10,VALUE(LEFT($E4807,2)),"0"&amp;VALUE(LEFT($E4807,2))),Sheet1!$E:$E,Sheet1!$F:$F)&amp;"所在の"&amp;$D4807,IF(OR($B4807=1,$B4807=2),$D4807&amp;$C4807,IF($B4807=3,$D4807&amp;"学校",IF($B4807=6,_xlfn.TEXTBEFORE($D4807,"高専")&amp;$C4807,IF($B4807=8,$C4807&amp;"（"&amp;$D4807&amp;"）",IF($B4807=9,$D4807,""))))))</f>
        <v>広島県瀬戸内高等学校</v>
      </c>
    </row>
    <row r="4808" spans="1:8">
      <c r="A4808" s="4">
        <v>7</v>
      </c>
      <c r="B4808" s="7">
        <v>1</v>
      </c>
      <c r="C4808" s="7" t="str">
        <f t="shared" si="150"/>
        <v>高等学校</v>
      </c>
      <c r="D4808" s="7" t="s">
        <v>2303</v>
      </c>
      <c r="E4808" s="8" t="s">
        <v>2304</v>
      </c>
      <c r="F4808" s="4" t="str">
        <f>IFERROR(IF(VALUE(LEFT($E4808,5))&gt;50000,"",_xlfn.XLOOKUP(IF(VALUE(LEFT($E4808,2))&gt;9,VALUE(LEFT($E4808,2)),"0"&amp;VALUE(LEFT($E4808,2))),Sheet1!$E:$E,Sheet1!$F:$F)),"")</f>
        <v>広島県</v>
      </c>
      <c r="G4808" s="4" t="str">
        <f t="shared" si="151"/>
        <v>私立</v>
      </c>
      <c r="H4808" s="7" t="str">
        <f>IF($D4808="上記以外の高等学校等",_xlfn.XLOOKUP(IF(VALUE(LEFT($E4808,2))&gt;10,VALUE(LEFT($E4808,2)),"0"&amp;VALUE(LEFT($E4808,2))),Sheet1!$E:$E,Sheet1!$F:$F)&amp;"所在の"&amp;$D4808,IF(OR($B4808=1,$B4808=2),$D4808&amp;$C4808,IF($B4808=3,$D4808&amp;"学校",IF($B4808=6,_xlfn.TEXTBEFORE($D4808,"高専")&amp;$C4808,IF($B4808=8,$C4808&amp;"（"&amp;$D4808&amp;"）",IF($B4808=9,$D4808,""))))))</f>
        <v>進徳女子高等学校</v>
      </c>
    </row>
    <row r="4809" spans="1:8">
      <c r="A4809" s="4">
        <v>7</v>
      </c>
      <c r="B4809" s="7">
        <v>1</v>
      </c>
      <c r="C4809" s="7" t="str">
        <f t="shared" si="150"/>
        <v>高等学校</v>
      </c>
      <c r="D4809" s="7" t="s">
        <v>2301</v>
      </c>
      <c r="E4809" s="8" t="s">
        <v>2302</v>
      </c>
      <c r="F4809" s="4" t="str">
        <f>IFERROR(IF(VALUE(LEFT($E4809,5))&gt;50000,"",_xlfn.XLOOKUP(IF(VALUE(LEFT($E4809,2))&gt;9,VALUE(LEFT($E4809,2)),"0"&amp;VALUE(LEFT($E4809,2))),Sheet1!$E:$E,Sheet1!$F:$F)),"")</f>
        <v>広島県</v>
      </c>
      <c r="G4809" s="4" t="str">
        <f t="shared" si="151"/>
        <v>私立</v>
      </c>
      <c r="H4809" s="7" t="str">
        <f>IF($D4809="上記以外の高等学校等",_xlfn.XLOOKUP(IF(VALUE(LEFT($E4809,2))&gt;10,VALUE(LEFT($E4809,2)),"0"&amp;VALUE(LEFT($E4809,2))),Sheet1!$E:$E,Sheet1!$F:$F)&amp;"所在の"&amp;$D4809,IF(OR($B4809=1,$B4809=2),$D4809&amp;$C4809,IF($B4809=3,$D4809&amp;"学校",IF($B4809=6,_xlfn.TEXTBEFORE($D4809,"高専")&amp;$C4809,IF($B4809=8,$C4809&amp;"（"&amp;$D4809&amp;"）",IF($B4809=9,$D4809,""))))))</f>
        <v>安田女子高等学校</v>
      </c>
    </row>
    <row r="4810" spans="1:8">
      <c r="A4810" s="4">
        <v>7</v>
      </c>
      <c r="B4810" s="7">
        <v>1</v>
      </c>
      <c r="C4810" s="7" t="str">
        <f t="shared" si="150"/>
        <v>高等学校</v>
      </c>
      <c r="D4810" s="7" t="s">
        <v>2299</v>
      </c>
      <c r="E4810" s="8" t="s">
        <v>2300</v>
      </c>
      <c r="F4810" s="4" t="str">
        <f>IFERROR(IF(VALUE(LEFT($E4810,5))&gt;50000,"",_xlfn.XLOOKUP(IF(VALUE(LEFT($E4810,2))&gt;9,VALUE(LEFT($E4810,2)),"0"&amp;VALUE(LEFT($E4810,2))),Sheet1!$E:$E,Sheet1!$F:$F)),"")</f>
        <v>広島県</v>
      </c>
      <c r="G4810" s="4" t="str">
        <f t="shared" si="151"/>
        <v>私立</v>
      </c>
      <c r="H4810" s="7" t="str">
        <f>IF($D4810="上記以外の高等学校等",_xlfn.XLOOKUP(IF(VALUE(LEFT($E4810,2))&gt;10,VALUE(LEFT($E4810,2)),"0"&amp;VALUE(LEFT($E4810,2))),Sheet1!$E:$E,Sheet1!$F:$F)&amp;"所在の"&amp;$D4810,IF(OR($B4810=1,$B4810=2),$D4810&amp;$C4810,IF($B4810=3,$D4810&amp;"学校",IF($B4810=6,_xlfn.TEXTBEFORE($D4810,"高専")&amp;$C4810,IF($B4810=8,$C4810&amp;"（"&amp;$D4810&amp;"）",IF($B4810=9,$D4810,""))))))</f>
        <v>比治山学園高等学校</v>
      </c>
    </row>
    <row r="4811" spans="1:8">
      <c r="A4811" s="4">
        <v>7</v>
      </c>
      <c r="B4811" s="7">
        <v>1</v>
      </c>
      <c r="C4811" s="7" t="str">
        <f t="shared" si="150"/>
        <v>高等学校</v>
      </c>
      <c r="D4811" s="7" t="s">
        <v>2297</v>
      </c>
      <c r="E4811" s="8" t="s">
        <v>2298</v>
      </c>
      <c r="F4811" s="4" t="str">
        <f>IFERROR(IF(VALUE(LEFT($E4811,5))&gt;50000,"",_xlfn.XLOOKUP(IF(VALUE(LEFT($E4811,2))&gt;9,VALUE(LEFT($E4811,2)),"0"&amp;VALUE(LEFT($E4811,2))),Sheet1!$E:$E,Sheet1!$F:$F)),"")</f>
        <v>広島県</v>
      </c>
      <c r="G4811" s="4" t="str">
        <f t="shared" si="151"/>
        <v>私立</v>
      </c>
      <c r="H4811" s="7" t="str">
        <f>IF($D4811="上記以外の高等学校等",_xlfn.XLOOKUP(IF(VALUE(LEFT($E4811,2))&gt;10,VALUE(LEFT($E4811,2)),"0"&amp;VALUE(LEFT($E4811,2))),Sheet1!$E:$E,Sheet1!$F:$F)&amp;"所在の"&amp;$D4811,IF(OR($B4811=1,$B4811=2),$D4811&amp;$C4811,IF($B4811=3,$D4811&amp;"学校",IF($B4811=6,_xlfn.TEXTBEFORE($D4811,"高専")&amp;$C4811,IF($B4811=8,$C4811&amp;"（"&amp;$D4811&amp;"）",IF($B4811=9,$D4811,""))))))</f>
        <v>広島女学院高等学校</v>
      </c>
    </row>
    <row r="4812" spans="1:8">
      <c r="A4812" s="4">
        <v>7</v>
      </c>
      <c r="B4812" s="7">
        <v>1</v>
      </c>
      <c r="C4812" s="7" t="str">
        <f t="shared" si="150"/>
        <v>高等学校</v>
      </c>
      <c r="D4812" s="7" t="s">
        <v>2295</v>
      </c>
      <c r="E4812" s="8" t="s">
        <v>2296</v>
      </c>
      <c r="F4812" s="4" t="str">
        <f>IFERROR(IF(VALUE(LEFT($E4812,5))&gt;50000,"",_xlfn.XLOOKUP(IF(VALUE(LEFT($E4812,2))&gt;9,VALUE(LEFT($E4812,2)),"0"&amp;VALUE(LEFT($E4812,2))),Sheet1!$E:$E,Sheet1!$F:$F)),"")</f>
        <v>広島県</v>
      </c>
      <c r="G4812" s="4" t="str">
        <f t="shared" si="151"/>
        <v>私立</v>
      </c>
      <c r="H4812" s="7" t="str">
        <f>IF($D4812="上記以外の高等学校等",_xlfn.XLOOKUP(IF(VALUE(LEFT($E4812,2))&gt;10,VALUE(LEFT($E4812,2)),"0"&amp;VALUE(LEFT($E4812,2))),Sheet1!$E:$E,Sheet1!$F:$F)&amp;"所在の"&amp;$D4812,IF(OR($B4812=1,$B4812=2),$D4812&amp;$C4812,IF($B4812=3,$D4812&amp;"学校",IF($B4812=6,_xlfn.TEXTBEFORE($D4812,"高専")&amp;$C4812,IF($B4812=8,$C4812&amp;"（"&amp;$D4812&amp;"）",IF($B4812=9,$D4812,""))))))</f>
        <v>ノートルダム清心高等学校</v>
      </c>
    </row>
    <row r="4813" spans="1:8">
      <c r="A4813" s="4">
        <v>7</v>
      </c>
      <c r="B4813" s="7">
        <v>1</v>
      </c>
      <c r="C4813" s="7" t="str">
        <f t="shared" si="150"/>
        <v>高等学校</v>
      </c>
      <c r="D4813" s="7" t="s">
        <v>2293</v>
      </c>
      <c r="E4813" s="8" t="s">
        <v>2294</v>
      </c>
      <c r="F4813" s="4" t="str">
        <f>IFERROR(IF(VALUE(LEFT($E4813,5))&gt;50000,"",_xlfn.XLOOKUP(IF(VALUE(LEFT($E4813,2))&gt;9,VALUE(LEFT($E4813,2)),"0"&amp;VALUE(LEFT($E4813,2))),Sheet1!$E:$E,Sheet1!$F:$F)),"")</f>
        <v>広島県</v>
      </c>
      <c r="G4813" s="4" t="str">
        <f t="shared" si="151"/>
        <v>私立</v>
      </c>
      <c r="H4813" s="7" t="str">
        <f>IF($D4813="上記以外の高等学校等",_xlfn.XLOOKUP(IF(VALUE(LEFT($E4813,2))&gt;10,VALUE(LEFT($E4813,2)),"0"&amp;VALUE(LEFT($E4813,2))),Sheet1!$E:$E,Sheet1!$F:$F)&amp;"所在の"&amp;$D4813,IF(OR($B4813=1,$B4813=2),$D4813&amp;$C4813,IF($B4813=3,$D4813&amp;"学校",IF($B4813=6,_xlfn.TEXTBEFORE($D4813,"高専")&amp;$C4813,IF($B4813=8,$C4813&amp;"（"&amp;$D4813&amp;"）",IF($B4813=9,$D4813,""))))))</f>
        <v>広島翔洋高等学校</v>
      </c>
    </row>
    <row r="4814" spans="1:8">
      <c r="A4814" s="4">
        <v>7</v>
      </c>
      <c r="B4814" s="7">
        <v>1</v>
      </c>
      <c r="C4814" s="7" t="str">
        <f t="shared" si="150"/>
        <v>高等学校</v>
      </c>
      <c r="D4814" s="7" t="s">
        <v>2291</v>
      </c>
      <c r="E4814" s="8" t="s">
        <v>2292</v>
      </c>
      <c r="F4814" s="4" t="str">
        <f>IFERROR(IF(VALUE(LEFT($E4814,5))&gt;50000,"",_xlfn.XLOOKUP(IF(VALUE(LEFT($E4814,2))&gt;9,VALUE(LEFT($E4814,2)),"0"&amp;VALUE(LEFT($E4814,2))),Sheet1!$E:$E,Sheet1!$F:$F)),"")</f>
        <v>広島県</v>
      </c>
      <c r="G4814" s="4" t="str">
        <f t="shared" si="151"/>
        <v>私立</v>
      </c>
      <c r="H4814" s="7" t="str">
        <f>IF($D4814="上記以外の高等学校等",_xlfn.XLOOKUP(IF(VALUE(LEFT($E4814,2))&gt;10,VALUE(LEFT($E4814,2)),"0"&amp;VALUE(LEFT($E4814,2))),Sheet1!$E:$E,Sheet1!$F:$F)&amp;"所在の"&amp;$D4814,IF(OR($B4814=1,$B4814=2),$D4814&amp;$C4814,IF($B4814=3,$D4814&amp;"学校",IF($B4814=6,_xlfn.TEXTBEFORE($D4814,"高専")&amp;$C4814,IF($B4814=8,$C4814&amp;"（"&amp;$D4814&amp;"）",IF($B4814=9,$D4814,""))))))</f>
        <v>広島国際学院高等学校</v>
      </c>
    </row>
    <row r="4815" spans="1:8">
      <c r="A4815" s="4">
        <v>7</v>
      </c>
      <c r="B4815" s="7">
        <v>1</v>
      </c>
      <c r="C4815" s="7" t="str">
        <f t="shared" si="150"/>
        <v>高等学校</v>
      </c>
      <c r="D4815" s="7" t="s">
        <v>2289</v>
      </c>
      <c r="E4815" s="8" t="s">
        <v>2290</v>
      </c>
      <c r="F4815" s="4" t="str">
        <f>IFERROR(IF(VALUE(LEFT($E4815,5))&gt;50000,"",_xlfn.XLOOKUP(IF(VALUE(LEFT($E4815,2))&gt;9,VALUE(LEFT($E4815,2)),"0"&amp;VALUE(LEFT($E4815,2))),Sheet1!$E:$E,Sheet1!$F:$F)),"")</f>
        <v>広島県</v>
      </c>
      <c r="G4815" s="4" t="str">
        <f t="shared" si="151"/>
        <v>私立</v>
      </c>
      <c r="H4815" s="7" t="str">
        <f>IF($D4815="上記以外の高等学校等",_xlfn.XLOOKUP(IF(VALUE(LEFT($E4815,2))&gt;10,VALUE(LEFT($E4815,2)),"0"&amp;VALUE(LEFT($E4815,2))),Sheet1!$E:$E,Sheet1!$F:$F)&amp;"所在の"&amp;$D4815,IF(OR($B4815=1,$B4815=2),$D4815&amp;$C4815,IF($B4815=3,$D4815&amp;"学校",IF($B4815=6,_xlfn.TEXTBEFORE($D4815,"高専")&amp;$C4815,IF($B4815=8,$C4815&amp;"（"&amp;$D4815&amp;"）",IF($B4815=9,$D4815,""))))))</f>
        <v>広島修道大学ひろしま協創高等学校</v>
      </c>
    </row>
    <row r="4816" spans="1:8">
      <c r="A4816" s="4">
        <v>7</v>
      </c>
      <c r="B4816" s="7">
        <v>1</v>
      </c>
      <c r="C4816" s="7" t="str">
        <f t="shared" si="150"/>
        <v>高等学校</v>
      </c>
      <c r="D4816" s="7" t="s">
        <v>2287</v>
      </c>
      <c r="E4816" s="8" t="s">
        <v>2288</v>
      </c>
      <c r="F4816" s="4" t="str">
        <f>IFERROR(IF(VALUE(LEFT($E4816,5))&gt;50000,"",_xlfn.XLOOKUP(IF(VALUE(LEFT($E4816,2))&gt;9,VALUE(LEFT($E4816,2)),"0"&amp;VALUE(LEFT($E4816,2))),Sheet1!$E:$E,Sheet1!$F:$F)),"")</f>
        <v>広島県</v>
      </c>
      <c r="G4816" s="4" t="str">
        <f t="shared" si="151"/>
        <v>私立</v>
      </c>
      <c r="H4816" s="7" t="str">
        <f>IF($D4816="上記以外の高等学校等",_xlfn.XLOOKUP(IF(VALUE(LEFT($E4816,2))&gt;10,VALUE(LEFT($E4816,2)),"0"&amp;VALUE(LEFT($E4816,2))),Sheet1!$E:$E,Sheet1!$F:$F)&amp;"所在の"&amp;$D4816,IF(OR($B4816=1,$B4816=2),$D4816&amp;$C4816,IF($B4816=3,$D4816&amp;"学校",IF($B4816=6,_xlfn.TEXTBEFORE($D4816,"高専")&amp;$C4816,IF($B4816=8,$C4816&amp;"（"&amp;$D4816&amp;"）",IF($B4816=9,$D4816,""))))))</f>
        <v>山陽女学園高等部高等学校</v>
      </c>
    </row>
    <row r="4817" spans="1:8">
      <c r="A4817" s="4">
        <v>7</v>
      </c>
      <c r="B4817" s="7">
        <v>1</v>
      </c>
      <c r="C4817" s="7" t="str">
        <f t="shared" si="150"/>
        <v>高等学校</v>
      </c>
      <c r="D4817" s="7" t="s">
        <v>2285</v>
      </c>
      <c r="E4817" s="8" t="s">
        <v>2286</v>
      </c>
      <c r="F4817" s="4" t="str">
        <f>IFERROR(IF(VALUE(LEFT($E4817,5))&gt;50000,"",_xlfn.XLOOKUP(IF(VALUE(LEFT($E4817,2))&gt;9,VALUE(LEFT($E4817,2)),"0"&amp;VALUE(LEFT($E4817,2))),Sheet1!$E:$E,Sheet1!$F:$F)),"")</f>
        <v>広島県</v>
      </c>
      <c r="G4817" s="4" t="str">
        <f t="shared" si="151"/>
        <v>私立</v>
      </c>
      <c r="H4817" s="7" t="str">
        <f>IF($D4817="上記以外の高等学校等",_xlfn.XLOOKUP(IF(VALUE(LEFT($E4817,2))&gt;10,VALUE(LEFT($E4817,2)),"0"&amp;VALUE(LEFT($E4817,2))),Sheet1!$E:$E,Sheet1!$F:$F)&amp;"所在の"&amp;$D4817,IF(OR($B4817=1,$B4817=2),$D4817&amp;$C4817,IF($B4817=3,$D4817&amp;"学校",IF($B4817=6,_xlfn.TEXTBEFORE($D4817,"高専")&amp;$C4817,IF($B4817=8,$C4817&amp;"（"&amp;$D4817&amp;"）",IF($B4817=9,$D4817,""))))))</f>
        <v>ＡＩＣＪ高等学校</v>
      </c>
    </row>
    <row r="4818" spans="1:8">
      <c r="A4818" s="4">
        <v>7</v>
      </c>
      <c r="B4818" s="7">
        <v>1</v>
      </c>
      <c r="C4818" s="7" t="str">
        <f t="shared" si="150"/>
        <v>高等学校</v>
      </c>
      <c r="D4818" s="7" t="s">
        <v>2283</v>
      </c>
      <c r="E4818" s="8" t="s">
        <v>2284</v>
      </c>
      <c r="F4818" s="4" t="str">
        <f>IFERROR(IF(VALUE(LEFT($E4818,5))&gt;50000,"",_xlfn.XLOOKUP(IF(VALUE(LEFT($E4818,2))&gt;9,VALUE(LEFT($E4818,2)),"0"&amp;VALUE(LEFT($E4818,2))),Sheet1!$E:$E,Sheet1!$F:$F)),"")</f>
        <v>広島県</v>
      </c>
      <c r="G4818" s="4" t="str">
        <f t="shared" si="151"/>
        <v>私立</v>
      </c>
      <c r="H4818" s="7" t="str">
        <f>IF($D4818="上記以外の高等学校等",_xlfn.XLOOKUP(IF(VALUE(LEFT($E4818,2))&gt;10,VALUE(LEFT($E4818,2)),"0"&amp;VALUE(LEFT($E4818,2))),Sheet1!$E:$E,Sheet1!$F:$F)&amp;"所在の"&amp;$D4818,IF(OR($B4818=1,$B4818=2),$D4818&amp;$C4818,IF($B4818=3,$D4818&amp;"学校",IF($B4818=6,_xlfn.TEXTBEFORE($D4818,"高専")&amp;$C4818,IF($B4818=8,$C4818&amp;"（"&amp;$D4818&amp;"）",IF($B4818=9,$D4818,""))))))</f>
        <v>広島新庄高等学校</v>
      </c>
    </row>
    <row r="4819" spans="1:8">
      <c r="A4819" s="4">
        <v>7</v>
      </c>
      <c r="B4819" s="7">
        <v>1</v>
      </c>
      <c r="C4819" s="7" t="str">
        <f t="shared" si="150"/>
        <v>高等学校</v>
      </c>
      <c r="D4819" s="7" t="s">
        <v>2281</v>
      </c>
      <c r="E4819" s="8" t="s">
        <v>2282</v>
      </c>
      <c r="F4819" s="4" t="str">
        <f>IFERROR(IF(VALUE(LEFT($E4819,5))&gt;50000,"",_xlfn.XLOOKUP(IF(VALUE(LEFT($E4819,2))&gt;9,VALUE(LEFT($E4819,2)),"0"&amp;VALUE(LEFT($E4819,2))),Sheet1!$E:$E,Sheet1!$F:$F)),"")</f>
        <v>広島県</v>
      </c>
      <c r="G4819" s="4" t="str">
        <f t="shared" si="151"/>
        <v>私立</v>
      </c>
      <c r="H4819" s="7" t="str">
        <f>IF($D4819="上記以外の高等学校等",_xlfn.XLOOKUP(IF(VALUE(LEFT($E4819,2))&gt;10,VALUE(LEFT($E4819,2)),"0"&amp;VALUE(LEFT($E4819,2))),Sheet1!$E:$E,Sheet1!$F:$F)&amp;"所在の"&amp;$D4819,IF(OR($B4819=1,$B4819=2),$D4819&amp;$C4819,IF($B4819=3,$D4819&amp;"学校",IF($B4819=6,_xlfn.TEXTBEFORE($D4819,"高専")&amp;$C4819,IF($B4819=8,$C4819&amp;"（"&amp;$D4819&amp;"）",IF($B4819=9,$D4819,""))))))</f>
        <v>広島文教大学附属高等学校</v>
      </c>
    </row>
    <row r="4820" spans="1:8">
      <c r="A4820" s="4">
        <v>7</v>
      </c>
      <c r="B4820" s="7">
        <v>1</v>
      </c>
      <c r="C4820" s="7" t="str">
        <f t="shared" si="150"/>
        <v>高等学校</v>
      </c>
      <c r="D4820" s="7" t="s">
        <v>2279</v>
      </c>
      <c r="E4820" s="8" t="s">
        <v>2280</v>
      </c>
      <c r="F4820" s="4" t="str">
        <f>IFERROR(IF(VALUE(LEFT($E4820,5))&gt;50000,"",_xlfn.XLOOKUP(IF(VALUE(LEFT($E4820,2))&gt;9,VALUE(LEFT($E4820,2)),"0"&amp;VALUE(LEFT($E4820,2))),Sheet1!$E:$E,Sheet1!$F:$F)),"")</f>
        <v>広島県</v>
      </c>
      <c r="G4820" s="4" t="str">
        <f t="shared" si="151"/>
        <v>私立</v>
      </c>
      <c r="H4820" s="7" t="str">
        <f>IF($D4820="上記以外の高等学校等",_xlfn.XLOOKUP(IF(VALUE(LEFT($E4820,2))&gt;10,VALUE(LEFT($E4820,2)),"0"&amp;VALUE(LEFT($E4820,2))),Sheet1!$E:$E,Sheet1!$F:$F)&amp;"所在の"&amp;$D4820,IF(OR($B4820=1,$B4820=2),$D4820&amp;$C4820,IF($B4820=3,$D4820&amp;"学校",IF($B4820=6,_xlfn.TEXTBEFORE($D4820,"高専")&amp;$C4820,IF($B4820=8,$C4820&amp;"（"&amp;$D4820&amp;"）",IF($B4820=9,$D4820,""))))))</f>
        <v>広島工業大学高等学校</v>
      </c>
    </row>
    <row r="4821" spans="1:8">
      <c r="A4821" s="4">
        <v>7</v>
      </c>
      <c r="B4821" s="7">
        <v>1</v>
      </c>
      <c r="C4821" s="7" t="str">
        <f t="shared" si="150"/>
        <v>高等学校</v>
      </c>
      <c r="D4821" s="7" t="s">
        <v>2277</v>
      </c>
      <c r="E4821" s="8" t="s">
        <v>2278</v>
      </c>
      <c r="F4821" s="4" t="str">
        <f>IFERROR(IF(VALUE(LEFT($E4821,5))&gt;50000,"",_xlfn.XLOOKUP(IF(VALUE(LEFT($E4821,2))&gt;9,VALUE(LEFT($E4821,2)),"0"&amp;VALUE(LEFT($E4821,2))),Sheet1!$E:$E,Sheet1!$F:$F)),"")</f>
        <v>広島県</v>
      </c>
      <c r="G4821" s="4" t="str">
        <f t="shared" si="151"/>
        <v>私立</v>
      </c>
      <c r="H4821" s="7" t="str">
        <f>IF($D4821="上記以外の高等学校等",_xlfn.XLOOKUP(IF(VALUE(LEFT($E4821,2))&gt;10,VALUE(LEFT($E4821,2)),"0"&amp;VALUE(LEFT($E4821,2))),Sheet1!$E:$E,Sheet1!$F:$F)&amp;"所在の"&amp;$D4821,IF(OR($B4821=1,$B4821=2),$D4821&amp;$C4821,IF($B4821=3,$D4821&amp;"学校",IF($B4821=6,_xlfn.TEXTBEFORE($D4821,"高専")&amp;$C4821,IF($B4821=8,$C4821&amp;"（"&amp;$D4821&amp;"）",IF($B4821=9,$D4821,""))))))</f>
        <v>広島学院高等学校</v>
      </c>
    </row>
    <row r="4822" spans="1:8">
      <c r="A4822" s="4">
        <v>7</v>
      </c>
      <c r="B4822" s="7">
        <v>1</v>
      </c>
      <c r="C4822" s="7" t="str">
        <f t="shared" si="150"/>
        <v>高等学校</v>
      </c>
      <c r="D4822" s="7" t="s">
        <v>2275</v>
      </c>
      <c r="E4822" s="8" t="s">
        <v>2276</v>
      </c>
      <c r="F4822" s="4" t="str">
        <f>IFERROR(IF(VALUE(LEFT($E4822,5))&gt;50000,"",_xlfn.XLOOKUP(IF(VALUE(LEFT($E4822,2))&gt;9,VALUE(LEFT($E4822,2)),"0"&amp;VALUE(LEFT($E4822,2))),Sheet1!$E:$E,Sheet1!$F:$F)),"")</f>
        <v>広島県</v>
      </c>
      <c r="G4822" s="4" t="str">
        <f t="shared" si="151"/>
        <v>私立</v>
      </c>
      <c r="H4822" s="7" t="str">
        <f>IF($D4822="上記以外の高等学校等",_xlfn.XLOOKUP(IF(VALUE(LEFT($E4822,2))&gt;10,VALUE(LEFT($E4822,2)),"0"&amp;VALUE(LEFT($E4822,2))),Sheet1!$E:$E,Sheet1!$F:$F)&amp;"所在の"&amp;$D4822,IF(OR($B4822=1,$B4822=2),$D4822&amp;$C4822,IF($B4822=3,$D4822&amp;"学校",IF($B4822=6,_xlfn.TEXTBEFORE($D4822,"高専")&amp;$C4822,IF($B4822=8,$C4822&amp;"（"&amp;$D4822&amp;"）",IF($B4822=9,$D4822,""))))))</f>
        <v>広島城北高等学校</v>
      </c>
    </row>
    <row r="4823" spans="1:8">
      <c r="A4823" s="4">
        <v>7</v>
      </c>
      <c r="B4823" s="7">
        <v>1</v>
      </c>
      <c r="C4823" s="7" t="str">
        <f t="shared" si="150"/>
        <v>高等学校</v>
      </c>
      <c r="D4823" s="7" t="s">
        <v>2273</v>
      </c>
      <c r="E4823" s="8" t="s">
        <v>2274</v>
      </c>
      <c r="F4823" s="4" t="str">
        <f>IFERROR(IF(VALUE(LEFT($E4823,5))&gt;50000,"",_xlfn.XLOOKUP(IF(VALUE(LEFT($E4823,2))&gt;9,VALUE(LEFT($E4823,2)),"0"&amp;VALUE(LEFT($E4823,2))),Sheet1!$E:$E,Sheet1!$F:$F)),"")</f>
        <v>広島県</v>
      </c>
      <c r="G4823" s="4" t="str">
        <f t="shared" si="151"/>
        <v>私立</v>
      </c>
      <c r="H4823" s="7" t="str">
        <f>IF($D4823="上記以外の高等学校等",_xlfn.XLOOKUP(IF(VALUE(LEFT($E4823,2))&gt;10,VALUE(LEFT($E4823,2)),"0"&amp;VALUE(LEFT($E4823,2))),Sheet1!$E:$E,Sheet1!$F:$F)&amp;"所在の"&amp;$D4823,IF(OR($B4823=1,$B4823=2),$D4823&amp;$C4823,IF($B4823=3,$D4823&amp;"学校",IF($B4823=6,_xlfn.TEXTBEFORE($D4823,"高専")&amp;$C4823,IF($B4823=8,$C4823&amp;"（"&amp;$D4823&amp;"）",IF($B4823=9,$D4823,""))))))</f>
        <v>広島なぎさ高等学校</v>
      </c>
    </row>
    <row r="4824" spans="1:8">
      <c r="A4824" s="4">
        <v>7</v>
      </c>
      <c r="B4824" s="7">
        <v>1</v>
      </c>
      <c r="C4824" s="7" t="str">
        <f t="shared" si="150"/>
        <v>高等学校</v>
      </c>
      <c r="D4824" s="7" t="s">
        <v>2271</v>
      </c>
      <c r="E4824" s="8" t="s">
        <v>2272</v>
      </c>
      <c r="F4824" s="4" t="str">
        <f>IFERROR(IF(VALUE(LEFT($E4824,5))&gt;50000,"",_xlfn.XLOOKUP(IF(VALUE(LEFT($E4824,2))&gt;9,VALUE(LEFT($E4824,2)),"0"&amp;VALUE(LEFT($E4824,2))),Sheet1!$E:$E,Sheet1!$F:$F)),"")</f>
        <v>広島県</v>
      </c>
      <c r="G4824" s="4" t="str">
        <f t="shared" si="151"/>
        <v>私立</v>
      </c>
      <c r="H4824" s="7" t="str">
        <f>IF($D4824="上記以外の高等学校等",_xlfn.XLOOKUP(IF(VALUE(LEFT($E4824,2))&gt;10,VALUE(LEFT($E4824,2)),"0"&amp;VALUE(LEFT($E4824,2))),Sheet1!$E:$E,Sheet1!$F:$F)&amp;"所在の"&amp;$D4824,IF(OR($B4824=1,$B4824=2),$D4824&amp;$C4824,IF($B4824=3,$D4824&amp;"学校",IF($B4824=6,_xlfn.TEXTBEFORE($D4824,"高専")&amp;$C4824,IF($B4824=8,$C4824&amp;"（"&amp;$D4824&amp;"）",IF($B4824=9,$D4824,""))))))</f>
        <v>広島桜が丘高等学校</v>
      </c>
    </row>
    <row r="4825" spans="1:8">
      <c r="A4825" s="4">
        <v>7</v>
      </c>
      <c r="B4825" s="7">
        <v>1</v>
      </c>
      <c r="C4825" s="7" t="str">
        <f t="shared" si="150"/>
        <v>高等学校</v>
      </c>
      <c r="D4825" s="7" t="s">
        <v>2269</v>
      </c>
      <c r="E4825" s="8" t="s">
        <v>2270</v>
      </c>
      <c r="F4825" s="4" t="str">
        <f>IFERROR(IF(VALUE(LEFT($E4825,5))&gt;50000,"",_xlfn.XLOOKUP(IF(VALUE(LEFT($E4825,2))&gt;9,VALUE(LEFT($E4825,2)),"0"&amp;VALUE(LEFT($E4825,2))),Sheet1!$E:$E,Sheet1!$F:$F)),"")</f>
        <v>広島県</v>
      </c>
      <c r="G4825" s="4" t="str">
        <f t="shared" si="151"/>
        <v>私立</v>
      </c>
      <c r="H4825" s="7" t="str">
        <f>IF($D4825="上記以外の高等学校等",_xlfn.XLOOKUP(IF(VALUE(LEFT($E4825,2))&gt;10,VALUE(LEFT($E4825,2)),"0"&amp;VALUE(LEFT($E4825,2))),Sheet1!$E:$E,Sheet1!$F:$F)&amp;"所在の"&amp;$D4825,IF(OR($B4825=1,$B4825=2),$D4825&amp;$C4825,IF($B4825=3,$D4825&amp;"学校",IF($B4825=6,_xlfn.TEXTBEFORE($D4825,"高専")&amp;$C4825,IF($B4825=8,$C4825&amp;"（"&amp;$D4825&amp;"）",IF($B4825=9,$D4825,""))))))</f>
        <v>呉港高等学校</v>
      </c>
    </row>
    <row r="4826" spans="1:8">
      <c r="A4826" s="4">
        <v>7</v>
      </c>
      <c r="B4826" s="7">
        <v>1</v>
      </c>
      <c r="C4826" s="7" t="str">
        <f t="shared" si="150"/>
        <v>高等学校</v>
      </c>
      <c r="D4826" s="7" t="s">
        <v>2267</v>
      </c>
      <c r="E4826" s="8" t="s">
        <v>2268</v>
      </c>
      <c r="F4826" s="4" t="str">
        <f>IFERROR(IF(VALUE(LEFT($E4826,5))&gt;50000,"",_xlfn.XLOOKUP(IF(VALUE(LEFT($E4826,2))&gt;9,VALUE(LEFT($E4826,2)),"0"&amp;VALUE(LEFT($E4826,2))),Sheet1!$E:$E,Sheet1!$F:$F)),"")</f>
        <v>広島県</v>
      </c>
      <c r="G4826" s="4" t="str">
        <f t="shared" si="151"/>
        <v>私立</v>
      </c>
      <c r="H4826" s="7" t="str">
        <f>IF($D4826="上記以外の高等学校等",_xlfn.XLOOKUP(IF(VALUE(LEFT($E4826,2))&gt;10,VALUE(LEFT($E4826,2)),"0"&amp;VALUE(LEFT($E4826,2))),Sheet1!$E:$E,Sheet1!$F:$F)&amp;"所在の"&amp;$D4826,IF(OR($B4826=1,$B4826=2),$D4826&amp;$C4826,IF($B4826=3,$D4826&amp;"学校",IF($B4826=6,_xlfn.TEXTBEFORE($D4826,"高専")&amp;$C4826,IF($B4826=8,$C4826&amp;"（"&amp;$D4826&amp;"）",IF($B4826=9,$D4826,""))))))</f>
        <v>清水ケ丘高等学校</v>
      </c>
    </row>
    <row r="4827" spans="1:8">
      <c r="A4827" s="4">
        <v>7</v>
      </c>
      <c r="B4827" s="7">
        <v>1</v>
      </c>
      <c r="C4827" s="7" t="str">
        <f t="shared" si="150"/>
        <v>高等学校</v>
      </c>
      <c r="D4827" s="7" t="s">
        <v>2265</v>
      </c>
      <c r="E4827" s="8" t="s">
        <v>2266</v>
      </c>
      <c r="F4827" s="4" t="str">
        <f>IFERROR(IF(VALUE(LEFT($E4827,5))&gt;50000,"",_xlfn.XLOOKUP(IF(VALUE(LEFT($E4827,2))&gt;9,VALUE(LEFT($E4827,2)),"0"&amp;VALUE(LEFT($E4827,2))),Sheet1!$E:$E,Sheet1!$F:$F)),"")</f>
        <v>広島県</v>
      </c>
      <c r="G4827" s="4" t="str">
        <f t="shared" si="151"/>
        <v>私立</v>
      </c>
      <c r="H4827" s="7" t="str">
        <f>IF($D4827="上記以外の高等学校等",_xlfn.XLOOKUP(IF(VALUE(LEFT($E4827,2))&gt;10,VALUE(LEFT($E4827,2)),"0"&amp;VALUE(LEFT($E4827,2))),Sheet1!$E:$E,Sheet1!$F:$F)&amp;"所在の"&amp;$D4827,IF(OR($B4827=1,$B4827=2),$D4827&amp;$C4827,IF($B4827=3,$D4827&amp;"学校",IF($B4827=6,_xlfn.TEXTBEFORE($D4827,"高専")&amp;$C4827,IF($B4827=8,$C4827&amp;"（"&amp;$D4827&amp;"）",IF($B4827=9,$D4827,""))))))</f>
        <v>武田高等学校</v>
      </c>
    </row>
    <row r="4828" spans="1:8">
      <c r="A4828" s="4">
        <v>7</v>
      </c>
      <c r="B4828" s="7">
        <v>1</v>
      </c>
      <c r="C4828" s="7" t="str">
        <f t="shared" si="150"/>
        <v>高等学校</v>
      </c>
      <c r="D4828" s="7" t="s">
        <v>2263</v>
      </c>
      <c r="E4828" s="8" t="s">
        <v>2264</v>
      </c>
      <c r="F4828" s="4" t="str">
        <f>IFERROR(IF(VALUE(LEFT($E4828,5))&gt;50000,"",_xlfn.XLOOKUP(IF(VALUE(LEFT($E4828,2))&gt;9,VALUE(LEFT($E4828,2)),"0"&amp;VALUE(LEFT($E4828,2))),Sheet1!$E:$E,Sheet1!$F:$F)),"")</f>
        <v>広島県</v>
      </c>
      <c r="G4828" s="4" t="str">
        <f t="shared" si="151"/>
        <v>私立</v>
      </c>
      <c r="H4828" s="7" t="str">
        <f>IF($D4828="上記以外の高等学校等",_xlfn.XLOOKUP(IF(VALUE(LEFT($E4828,2))&gt;10,VALUE(LEFT($E4828,2)),"0"&amp;VALUE(LEFT($E4828,2))),Sheet1!$E:$E,Sheet1!$F:$F)&amp;"所在の"&amp;$D4828,IF(OR($B4828=1,$B4828=2),$D4828&amp;$C4828,IF($B4828=3,$D4828&amp;"学校",IF($B4828=6,_xlfn.TEXTBEFORE($D4828,"高専")&amp;$C4828,IF($B4828=8,$C4828&amp;"（"&amp;$D4828&amp;"）",IF($B4828=9,$D4828,""))))))</f>
        <v>盈進高等学校</v>
      </c>
    </row>
    <row r="4829" spans="1:8">
      <c r="A4829" s="4">
        <v>7</v>
      </c>
      <c r="B4829" s="7">
        <v>1</v>
      </c>
      <c r="C4829" s="7" t="str">
        <f t="shared" si="150"/>
        <v>高等学校</v>
      </c>
      <c r="D4829" s="7" t="s">
        <v>2261</v>
      </c>
      <c r="E4829" s="8" t="s">
        <v>2262</v>
      </c>
      <c r="F4829" s="4" t="str">
        <f>IFERROR(IF(VALUE(LEFT($E4829,5))&gt;50000,"",_xlfn.XLOOKUP(IF(VALUE(LEFT($E4829,2))&gt;9,VALUE(LEFT($E4829,2)),"0"&amp;VALUE(LEFT($E4829,2))),Sheet1!$E:$E,Sheet1!$F:$F)),"")</f>
        <v>広島県</v>
      </c>
      <c r="G4829" s="4" t="str">
        <f t="shared" si="151"/>
        <v>私立</v>
      </c>
      <c r="H4829" s="7" t="str">
        <f>IF($D4829="上記以外の高等学校等",_xlfn.XLOOKUP(IF(VALUE(LEFT($E4829,2))&gt;10,VALUE(LEFT($E4829,2)),"0"&amp;VALUE(LEFT($E4829,2))),Sheet1!$E:$E,Sheet1!$F:$F)&amp;"所在の"&amp;$D4829,IF(OR($B4829=1,$B4829=2),$D4829&amp;$C4829,IF($B4829=3,$D4829&amp;"学校",IF($B4829=6,_xlfn.TEXTBEFORE($D4829,"高専")&amp;$C4829,IF($B4829=8,$C4829&amp;"（"&amp;$D4829&amp;"）",IF($B4829=9,$D4829,""))))))</f>
        <v>福山暁の星女子高等学校</v>
      </c>
    </row>
    <row r="4830" spans="1:8">
      <c r="A4830" s="4">
        <v>7</v>
      </c>
      <c r="B4830" s="7">
        <v>1</v>
      </c>
      <c r="C4830" s="7" t="str">
        <f t="shared" si="150"/>
        <v>高等学校</v>
      </c>
      <c r="D4830" s="7" t="s">
        <v>2259</v>
      </c>
      <c r="E4830" s="8" t="s">
        <v>2260</v>
      </c>
      <c r="F4830" s="4" t="str">
        <f>IFERROR(IF(VALUE(LEFT($E4830,5))&gt;50000,"",_xlfn.XLOOKUP(IF(VALUE(LEFT($E4830,2))&gt;9,VALUE(LEFT($E4830,2)),"0"&amp;VALUE(LEFT($E4830,2))),Sheet1!$E:$E,Sheet1!$F:$F)),"")</f>
        <v>広島県</v>
      </c>
      <c r="G4830" s="4" t="str">
        <f t="shared" si="151"/>
        <v>私立</v>
      </c>
      <c r="H4830" s="7" t="str">
        <f>IF($D4830="上記以外の高等学校等",_xlfn.XLOOKUP(IF(VALUE(LEFT($E4830,2))&gt;10,VALUE(LEFT($E4830,2)),"0"&amp;VALUE(LEFT($E4830,2))),Sheet1!$E:$E,Sheet1!$F:$F)&amp;"所在の"&amp;$D4830,IF(OR($B4830=1,$B4830=2),$D4830&amp;$C4830,IF($B4830=3,$D4830&amp;"学校",IF($B4830=6,_xlfn.TEXTBEFORE($D4830,"高専")&amp;$C4830,IF($B4830=8,$C4830&amp;"（"&amp;$D4830&amp;"）",IF($B4830=9,$D4830,""))))))</f>
        <v>近畿大学附属広島（福山校）高等学校</v>
      </c>
    </row>
    <row r="4831" spans="1:8">
      <c r="A4831" s="4">
        <v>7</v>
      </c>
      <c r="B4831" s="7">
        <v>1</v>
      </c>
      <c r="C4831" s="7" t="str">
        <f t="shared" si="150"/>
        <v>高等学校</v>
      </c>
      <c r="D4831" s="7" t="s">
        <v>2257</v>
      </c>
      <c r="E4831" s="8" t="s">
        <v>2258</v>
      </c>
      <c r="F4831" s="4" t="str">
        <f>IFERROR(IF(VALUE(LEFT($E4831,5))&gt;50000,"",_xlfn.XLOOKUP(IF(VALUE(LEFT($E4831,2))&gt;9,VALUE(LEFT($E4831,2)),"0"&amp;VALUE(LEFT($E4831,2))),Sheet1!$E:$E,Sheet1!$F:$F)),"")</f>
        <v>広島県</v>
      </c>
      <c r="G4831" s="4" t="str">
        <f t="shared" si="151"/>
        <v>私立</v>
      </c>
      <c r="H4831" s="7" t="str">
        <f>IF($D4831="上記以外の高等学校等",_xlfn.XLOOKUP(IF(VALUE(LEFT($E4831,2))&gt;10,VALUE(LEFT($E4831,2)),"0"&amp;VALUE(LEFT($E4831,2))),Sheet1!$E:$E,Sheet1!$F:$F)&amp;"所在の"&amp;$D4831,IF(OR($B4831=1,$B4831=2),$D4831&amp;$C4831,IF($B4831=3,$D4831&amp;"学校",IF($B4831=6,_xlfn.TEXTBEFORE($D4831,"高専")&amp;$C4831,IF($B4831=8,$C4831&amp;"（"&amp;$D4831&amp;"）",IF($B4831=9,$D4831,""))))))</f>
        <v>尾道高等学校</v>
      </c>
    </row>
    <row r="4832" spans="1:8">
      <c r="A4832" s="4">
        <v>7</v>
      </c>
      <c r="B4832" s="7">
        <v>1</v>
      </c>
      <c r="C4832" s="7" t="str">
        <f t="shared" si="150"/>
        <v>高等学校</v>
      </c>
      <c r="D4832" s="7" t="s">
        <v>2255</v>
      </c>
      <c r="E4832" s="8" t="s">
        <v>2256</v>
      </c>
      <c r="F4832" s="4" t="str">
        <f>IFERROR(IF(VALUE(LEFT($E4832,5))&gt;50000,"",_xlfn.XLOOKUP(IF(VALUE(LEFT($E4832,2))&gt;9,VALUE(LEFT($E4832,2)),"0"&amp;VALUE(LEFT($E4832,2))),Sheet1!$E:$E,Sheet1!$F:$F)),"")</f>
        <v>広島県</v>
      </c>
      <c r="G4832" s="4" t="str">
        <f t="shared" si="151"/>
        <v>私立</v>
      </c>
      <c r="H4832" s="7" t="str">
        <f>IF($D4832="上記以外の高等学校等",_xlfn.XLOOKUP(IF(VALUE(LEFT($E4832,2))&gt;10,VALUE(LEFT($E4832,2)),"0"&amp;VALUE(LEFT($E4832,2))),Sheet1!$E:$E,Sheet1!$F:$F)&amp;"所在の"&amp;$D4832,IF(OR($B4832=1,$B4832=2),$D4832&amp;$C4832,IF($B4832=3,$D4832&amp;"学校",IF($B4832=6,_xlfn.TEXTBEFORE($D4832,"高専")&amp;$C4832,IF($B4832=8,$C4832&amp;"（"&amp;$D4832&amp;"）",IF($B4832=9,$D4832,""))))))</f>
        <v>広島三育学院高等学校</v>
      </c>
    </row>
    <row r="4833" spans="1:8">
      <c r="A4833" s="4">
        <v>7</v>
      </c>
      <c r="B4833" s="7">
        <v>1</v>
      </c>
      <c r="C4833" s="7" t="str">
        <f t="shared" si="150"/>
        <v>高等学校</v>
      </c>
      <c r="D4833" s="7" t="s">
        <v>2253</v>
      </c>
      <c r="E4833" s="8" t="s">
        <v>2254</v>
      </c>
      <c r="F4833" s="4" t="str">
        <f>IFERROR(IF(VALUE(LEFT($E4833,5))&gt;50000,"",_xlfn.XLOOKUP(IF(VALUE(LEFT($E4833,2))&gt;9,VALUE(LEFT($E4833,2)),"0"&amp;VALUE(LEFT($E4833,2))),Sheet1!$E:$E,Sheet1!$F:$F)),"")</f>
        <v>広島県</v>
      </c>
      <c r="G4833" s="4" t="str">
        <f t="shared" si="151"/>
        <v>私立</v>
      </c>
      <c r="H4833" s="7" t="str">
        <f>IF($D4833="上記以外の高等学校等",_xlfn.XLOOKUP(IF(VALUE(LEFT($E4833,2))&gt;10,VALUE(LEFT($E4833,2)),"0"&amp;VALUE(LEFT($E4833,2))),Sheet1!$E:$E,Sheet1!$F:$F)&amp;"所在の"&amp;$D4833,IF(OR($B4833=1,$B4833=2),$D4833&amp;$C4833,IF($B4833=3,$D4833&amp;"学校",IF($B4833=6,_xlfn.TEXTBEFORE($D4833,"高専")&amp;$C4833,IF($B4833=8,$C4833&amp;"（"&amp;$D4833&amp;"）",IF($B4833=9,$D4833,""))))))</f>
        <v>銀河学院高等学校</v>
      </c>
    </row>
    <row r="4834" spans="1:8">
      <c r="A4834" s="4">
        <v>7</v>
      </c>
      <c r="B4834" s="7">
        <v>1</v>
      </c>
      <c r="C4834" s="7" t="str">
        <f t="shared" si="150"/>
        <v>高等学校</v>
      </c>
      <c r="D4834" s="7" t="s">
        <v>2251</v>
      </c>
      <c r="E4834" s="8" t="s">
        <v>2252</v>
      </c>
      <c r="F4834" s="4" t="str">
        <f>IFERROR(IF(VALUE(LEFT($E4834,5))&gt;50000,"",_xlfn.XLOOKUP(IF(VALUE(LEFT($E4834,2))&gt;9,VALUE(LEFT($E4834,2)),"0"&amp;VALUE(LEFT($E4834,2))),Sheet1!$E:$E,Sheet1!$F:$F)),"")</f>
        <v>広島県</v>
      </c>
      <c r="G4834" s="4" t="str">
        <f t="shared" si="151"/>
        <v>私立</v>
      </c>
      <c r="H4834" s="7" t="str">
        <f>IF($D4834="上記以外の高等学校等",_xlfn.XLOOKUP(IF(VALUE(LEFT($E4834,2))&gt;10,VALUE(LEFT($E4834,2)),"0"&amp;VALUE(LEFT($E4834,2))),Sheet1!$E:$E,Sheet1!$F:$F)&amp;"所在の"&amp;$D4834,IF(OR($B4834=1,$B4834=2),$D4834&amp;$C4834,IF($B4834=3,$D4834&amp;"学校",IF($B4834=6,_xlfn.TEXTBEFORE($D4834,"高専")&amp;$C4834,IF($B4834=8,$C4834&amp;"（"&amp;$D4834&amp;"）",IF($B4834=9,$D4834,""))))))</f>
        <v>英数学館高等学校</v>
      </c>
    </row>
    <row r="4835" spans="1:8">
      <c r="A4835" s="4">
        <v>7</v>
      </c>
      <c r="B4835" s="7">
        <v>1</v>
      </c>
      <c r="C4835" s="7" t="str">
        <f t="shared" si="150"/>
        <v>高等学校</v>
      </c>
      <c r="D4835" s="7" t="s">
        <v>2249</v>
      </c>
      <c r="E4835" s="8" t="s">
        <v>2250</v>
      </c>
      <c r="F4835" s="4" t="str">
        <f>IFERROR(IF(VALUE(LEFT($E4835,5))&gt;50000,"",_xlfn.XLOOKUP(IF(VALUE(LEFT($E4835,2))&gt;9,VALUE(LEFT($E4835,2)),"0"&amp;VALUE(LEFT($E4835,2))),Sheet1!$E:$E,Sheet1!$F:$F)),"")</f>
        <v>広島県</v>
      </c>
      <c r="G4835" s="4" t="str">
        <f t="shared" si="151"/>
        <v>私立</v>
      </c>
      <c r="H4835" s="7" t="str">
        <f>IF($D4835="上記以外の高等学校等",_xlfn.XLOOKUP(IF(VALUE(LEFT($E4835,2))&gt;10,VALUE(LEFT($E4835,2)),"0"&amp;VALUE(LEFT($E4835,2))),Sheet1!$E:$E,Sheet1!$F:$F)&amp;"所在の"&amp;$D4835,IF(OR($B4835=1,$B4835=2),$D4835&amp;$C4835,IF($B4835=3,$D4835&amp;"学校",IF($B4835=6,_xlfn.TEXTBEFORE($D4835,"高専")&amp;$C4835,IF($B4835=8,$C4835&amp;"（"&amp;$D4835&amp;"）",IF($B4835=9,$D4835,""))))))</f>
        <v>如水館高等学校</v>
      </c>
    </row>
    <row r="4836" spans="1:8">
      <c r="A4836" s="4">
        <v>7</v>
      </c>
      <c r="B4836" s="7">
        <v>1</v>
      </c>
      <c r="C4836" s="7" t="str">
        <f t="shared" si="150"/>
        <v>高等学校</v>
      </c>
      <c r="D4836" s="7" t="s">
        <v>2247</v>
      </c>
      <c r="E4836" s="8" t="s">
        <v>2248</v>
      </c>
      <c r="F4836" s="4" t="str">
        <f>IFERROR(IF(VALUE(LEFT($E4836,5))&gt;50000,"",_xlfn.XLOOKUP(IF(VALUE(LEFT($E4836,2))&gt;9,VALUE(LEFT($E4836,2)),"0"&amp;VALUE(LEFT($E4836,2))),Sheet1!$E:$E,Sheet1!$F:$F)),"")</f>
        <v>広島県</v>
      </c>
      <c r="G4836" s="4" t="str">
        <f t="shared" si="151"/>
        <v>私立</v>
      </c>
      <c r="H4836" s="7" t="str">
        <f>IF($D4836="上記以外の高等学校等",_xlfn.XLOOKUP(IF(VALUE(LEFT($E4836,2))&gt;10,VALUE(LEFT($E4836,2)),"0"&amp;VALUE(LEFT($E4836,2))),Sheet1!$E:$E,Sheet1!$F:$F)&amp;"所在の"&amp;$D4836,IF(OR($B4836=1,$B4836=2),$D4836&amp;$C4836,IF($B4836=3,$D4836&amp;"学校",IF($B4836=6,_xlfn.TEXTBEFORE($D4836,"高専")&amp;$C4836,IF($B4836=8,$C4836&amp;"（"&amp;$D4836&amp;"）",IF($B4836=9,$D4836,""))))))</f>
        <v>近畿大学附属広島（東広島校）高等学校</v>
      </c>
    </row>
    <row r="4837" spans="1:8">
      <c r="A4837" s="4">
        <v>7</v>
      </c>
      <c r="B4837" s="7">
        <v>1</v>
      </c>
      <c r="C4837" s="7" t="str">
        <f t="shared" si="150"/>
        <v>高等学校</v>
      </c>
      <c r="D4837" s="7" t="s">
        <v>2245</v>
      </c>
      <c r="E4837" s="8" t="s">
        <v>2246</v>
      </c>
      <c r="F4837" s="4" t="str">
        <f>IFERROR(IF(VALUE(LEFT($E4837,5))&gt;50000,"",_xlfn.XLOOKUP(IF(VALUE(LEFT($E4837,2))&gt;9,VALUE(LEFT($E4837,2)),"0"&amp;VALUE(LEFT($E4837,2))),Sheet1!$E:$E,Sheet1!$F:$F)),"")</f>
        <v>広島県</v>
      </c>
      <c r="G4837" s="4" t="str">
        <f t="shared" si="151"/>
        <v>私立</v>
      </c>
      <c r="H4837" s="7" t="str">
        <f>IF($D4837="上記以外の高等学校等",_xlfn.XLOOKUP(IF(VALUE(LEFT($E4837,2))&gt;10,VALUE(LEFT($E4837,2)),"0"&amp;VALUE(LEFT($E4837,2))),Sheet1!$E:$E,Sheet1!$F:$F)&amp;"所在の"&amp;$D4837,IF(OR($B4837=1,$B4837=2),$D4837&amp;$C4837,IF($B4837=3,$D4837&amp;"学校",IF($B4837=6,_xlfn.TEXTBEFORE($D4837,"高専")&amp;$C4837,IF($B4837=8,$C4837&amp;"（"&amp;$D4837&amp;"）",IF($B4837=9,$D4837,""))))))</f>
        <v>東林館高等学校</v>
      </c>
    </row>
    <row r="4838" spans="1:8">
      <c r="A4838" s="4">
        <v>7</v>
      </c>
      <c r="B4838" s="7">
        <v>1</v>
      </c>
      <c r="C4838" s="7" t="str">
        <f t="shared" si="150"/>
        <v>高等学校</v>
      </c>
      <c r="D4838" s="7" t="s">
        <v>2243</v>
      </c>
      <c r="E4838" s="8" t="s">
        <v>2244</v>
      </c>
      <c r="F4838" s="4" t="str">
        <f>IFERROR(IF(VALUE(LEFT($E4838,5))&gt;50000,"",_xlfn.XLOOKUP(IF(VALUE(LEFT($E4838,2))&gt;9,VALUE(LEFT($E4838,2)),"0"&amp;VALUE(LEFT($E4838,2))),Sheet1!$E:$E,Sheet1!$F:$F)),"")</f>
        <v>広島県</v>
      </c>
      <c r="G4838" s="4" t="str">
        <f t="shared" si="151"/>
        <v>私立</v>
      </c>
      <c r="H4838" s="7" t="str">
        <f>IF($D4838="上記以外の高等学校等",_xlfn.XLOOKUP(IF(VALUE(LEFT($E4838,2))&gt;10,VALUE(LEFT($E4838,2)),"0"&amp;VALUE(LEFT($E4838,2))),Sheet1!$E:$E,Sheet1!$F:$F)&amp;"所在の"&amp;$D4838,IF(OR($B4838=1,$B4838=2),$D4838&amp;$C4838,IF($B4838=3,$D4838&amp;"学校",IF($B4838=6,_xlfn.TEXTBEFORE($D4838,"高専")&amp;$C4838,IF($B4838=8,$C4838&amp;"（"&amp;$D4838&amp;"）",IF($B4838=9,$D4838,""))))))</f>
        <v>呉青山高等学校</v>
      </c>
    </row>
    <row r="4839" spans="1:8">
      <c r="A4839" s="4">
        <v>7</v>
      </c>
      <c r="B4839" s="7">
        <v>1</v>
      </c>
      <c r="C4839" s="7" t="str">
        <f t="shared" si="150"/>
        <v>高等学校</v>
      </c>
      <c r="D4839" s="7" t="s">
        <v>2241</v>
      </c>
      <c r="E4839" s="8" t="s">
        <v>2242</v>
      </c>
      <c r="F4839" s="4" t="str">
        <f>IFERROR(IF(VALUE(LEFT($E4839,5))&gt;50000,"",_xlfn.XLOOKUP(IF(VALUE(LEFT($E4839,2))&gt;9,VALUE(LEFT($E4839,2)),"0"&amp;VALUE(LEFT($E4839,2))),Sheet1!$E:$E,Sheet1!$F:$F)),"")</f>
        <v>広島県</v>
      </c>
      <c r="G4839" s="4" t="str">
        <f t="shared" si="151"/>
        <v>私立</v>
      </c>
      <c r="H4839" s="7" t="str">
        <f>IF($D4839="上記以外の高等学校等",_xlfn.XLOOKUP(IF(VALUE(LEFT($E4839,2))&gt;10,VALUE(LEFT($E4839,2)),"0"&amp;VALUE(LEFT($E4839,2))),Sheet1!$E:$E,Sheet1!$F:$F)&amp;"所在の"&amp;$D4839,IF(OR($B4839=1,$B4839=2),$D4839&amp;$C4839,IF($B4839=3,$D4839&amp;"学校",IF($B4839=6,_xlfn.TEXTBEFORE($D4839,"高専")&amp;$C4839,IF($B4839=8,$C4839&amp;"（"&amp;$D4839&amp;"）",IF($B4839=9,$D4839,""))))))</f>
        <v>並木学院高等学校</v>
      </c>
    </row>
    <row r="4840" spans="1:8">
      <c r="A4840" s="4">
        <v>7</v>
      </c>
      <c r="B4840" s="7">
        <v>1</v>
      </c>
      <c r="C4840" s="7" t="str">
        <f t="shared" si="150"/>
        <v>高等学校</v>
      </c>
      <c r="D4840" s="7" t="s">
        <v>2239</v>
      </c>
      <c r="E4840" s="8" t="s">
        <v>2240</v>
      </c>
      <c r="F4840" s="4" t="str">
        <f>IFERROR(IF(VALUE(LEFT($E4840,5))&gt;50000,"",_xlfn.XLOOKUP(IF(VALUE(LEFT($E4840,2))&gt;9,VALUE(LEFT($E4840,2)),"0"&amp;VALUE(LEFT($E4840,2))),Sheet1!$E:$E,Sheet1!$F:$F)),"")</f>
        <v>広島県</v>
      </c>
      <c r="G4840" s="4" t="str">
        <f t="shared" si="151"/>
        <v>私立</v>
      </c>
      <c r="H4840" s="7" t="str">
        <f>IF($D4840="上記以外の高等学校等",_xlfn.XLOOKUP(IF(VALUE(LEFT($E4840,2))&gt;10,VALUE(LEFT($E4840,2)),"0"&amp;VALUE(LEFT($E4840,2))),Sheet1!$E:$E,Sheet1!$F:$F)&amp;"所在の"&amp;$D4840,IF(OR($B4840=1,$B4840=2),$D4840&amp;$C4840,IF($B4840=3,$D4840&amp;"学校",IF($B4840=6,_xlfn.TEXTBEFORE($D4840,"高専")&amp;$C4840,IF($B4840=8,$C4840&amp;"（"&amp;$D4840&amp;"）",IF($B4840=9,$D4840,""))))))</f>
        <v>並木学院福山高等学校</v>
      </c>
    </row>
    <row r="4841" spans="1:8">
      <c r="A4841" s="4">
        <v>7</v>
      </c>
      <c r="B4841" s="7">
        <v>1</v>
      </c>
      <c r="C4841" s="7" t="str">
        <f t="shared" si="150"/>
        <v>高等学校</v>
      </c>
      <c r="D4841" s="7" t="s">
        <v>2237</v>
      </c>
      <c r="E4841" s="8" t="s">
        <v>2238</v>
      </c>
      <c r="F4841" s="4" t="str">
        <f>IFERROR(IF(VALUE(LEFT($E4841,5))&gt;50000,"",_xlfn.XLOOKUP(IF(VALUE(LEFT($E4841,2))&gt;9,VALUE(LEFT($E4841,2)),"0"&amp;VALUE(LEFT($E4841,2))),Sheet1!$E:$E,Sheet1!$F:$F)),"")</f>
        <v>広島県</v>
      </c>
      <c r="G4841" s="4" t="str">
        <f t="shared" si="151"/>
        <v>私立</v>
      </c>
      <c r="H4841" s="7" t="str">
        <f>IF($D4841="上記以外の高等学校等",_xlfn.XLOOKUP(IF(VALUE(LEFT($E4841,2))&gt;10,VALUE(LEFT($E4841,2)),"0"&amp;VALUE(LEFT($E4841,2))),Sheet1!$E:$E,Sheet1!$F:$F)&amp;"所在の"&amp;$D4841,IF(OR($B4841=1,$B4841=2),$D4841&amp;$C4841,IF($B4841=3,$D4841&amp;"学校",IF($B4841=6,_xlfn.TEXTBEFORE($D4841,"高専")&amp;$C4841,IF($B4841=8,$C4841&amp;"（"&amp;$D4841&amp;"）",IF($B4841=9,$D4841,""))))))</f>
        <v>シンギュラリティ高等学校</v>
      </c>
    </row>
    <row r="4842" spans="1:8">
      <c r="A4842" s="4">
        <v>9</v>
      </c>
      <c r="B4842" s="7">
        <v>9</v>
      </c>
      <c r="C4842" s="7" t="str">
        <f t="shared" si="150"/>
        <v/>
      </c>
      <c r="D4842" s="7" t="s">
        <v>35</v>
      </c>
      <c r="E4842" s="8" t="s">
        <v>2236</v>
      </c>
      <c r="F4842" s="4" t="str">
        <f>IFERROR(IF(VALUE(LEFT($E4842,5))&gt;50000,"",_xlfn.XLOOKUP(IF(VALUE(LEFT($E4842,2))&gt;9,VALUE(LEFT($E4842,2)),"0"&amp;VALUE(LEFT($E4842,2))),Sheet1!$E:$E,Sheet1!$F:$F)),"")</f>
        <v>広島県</v>
      </c>
      <c r="G4842" s="4" t="str">
        <f t="shared" si="151"/>
        <v/>
      </c>
      <c r="H4842" s="7" t="str">
        <f>IF($D4842="上記以外の高等学校等",_xlfn.XLOOKUP(IF(VALUE(LEFT($E4842,2))&gt;10,VALUE(LEFT($E4842,2)),"0"&amp;VALUE(LEFT($E4842,2))),Sheet1!$E:$E,Sheet1!$F:$F)&amp;"所在の"&amp;$D4842,IF(OR($B4842=1,$B4842=2),$D4842&amp;$C4842,IF($B4842=3,$D4842&amp;"学校",IF($B4842=6,_xlfn.TEXTBEFORE($D4842,"高専")&amp;$C4842,IF($B4842=8,$C4842&amp;"（"&amp;$D4842&amp;"）",IF($B4842=9,$D4842,""))))))</f>
        <v>広島県所在の上記以外の高等学校等</v>
      </c>
    </row>
    <row r="4843" spans="1:8">
      <c r="A4843" s="4">
        <v>1</v>
      </c>
      <c r="B4843" s="7">
        <v>3</v>
      </c>
      <c r="C4843" s="7" t="str">
        <f t="shared" si="150"/>
        <v>特別支援学校</v>
      </c>
      <c r="D4843" s="7" t="s">
        <v>2234</v>
      </c>
      <c r="E4843" s="8" t="s">
        <v>2235</v>
      </c>
      <c r="F4843" s="4" t="str">
        <f>IFERROR(IF(VALUE(LEFT($E4843,5))&gt;50000,"",_xlfn.XLOOKUP(IF(VALUE(LEFT($E4843,2))&gt;9,VALUE(LEFT($E4843,2)),"0"&amp;VALUE(LEFT($E4843,2))),Sheet1!$E:$E,Sheet1!$F:$F)),"")</f>
        <v>山口県</v>
      </c>
      <c r="G4843" s="4" t="str">
        <f t="shared" si="151"/>
        <v>国立</v>
      </c>
      <c r="H4843" s="7" t="str">
        <f>IF($D4843="上記以外の高等学校等",_xlfn.XLOOKUP(IF(VALUE(LEFT($E4843,2))&gt;10,VALUE(LEFT($E4843,2)),"0"&amp;VALUE(LEFT($E4843,2))),Sheet1!$E:$E,Sheet1!$F:$F)&amp;"所在の"&amp;$D4843,IF(OR($B4843=1,$B4843=2),$D4843&amp;$C4843,IF($B4843=3,$D4843&amp;"学校",IF($B4843=6,_xlfn.TEXTBEFORE($D4843,"高専")&amp;$C4843,IF($B4843=8,$C4843&amp;"（"&amp;$D4843&amp;"）",IF($B4843=9,$D4843,""))))))</f>
        <v>山口大学教育学部附属特別支援学校</v>
      </c>
    </row>
    <row r="4844" spans="1:8">
      <c r="A4844" s="4">
        <v>1</v>
      </c>
      <c r="B4844" s="7">
        <v>6</v>
      </c>
      <c r="C4844" s="7" t="str">
        <f t="shared" si="150"/>
        <v>高等専門学校</v>
      </c>
      <c r="D4844" s="7" t="s">
        <v>2232</v>
      </c>
      <c r="E4844" s="8" t="s">
        <v>2233</v>
      </c>
      <c r="F4844" s="4" t="str">
        <f>IFERROR(IF(VALUE(LEFT($E4844,5))&gt;50000,"",_xlfn.XLOOKUP(IF(VALUE(LEFT($E4844,2))&gt;9,VALUE(LEFT($E4844,2)),"0"&amp;VALUE(LEFT($E4844,2))),Sheet1!$E:$E,Sheet1!$F:$F)),"")</f>
        <v>山口県</v>
      </c>
      <c r="G4844" s="4" t="str">
        <f t="shared" si="151"/>
        <v>国立</v>
      </c>
      <c r="H4844" s="7" t="str">
        <f>IF($D4844="上記以外の高等学校等",_xlfn.XLOOKUP(IF(VALUE(LEFT($E4844,2))&gt;10,VALUE(LEFT($E4844,2)),"0"&amp;VALUE(LEFT($E4844,2))),Sheet1!$E:$E,Sheet1!$F:$F)&amp;"所在の"&amp;$D4844,IF(OR($B4844=1,$B4844=2),$D4844&amp;$C4844,IF($B4844=3,$D4844&amp;"学校",IF($B4844=6,_xlfn.TEXTBEFORE($D4844,"高専")&amp;$C4844,IF($B4844=8,$C4844&amp;"（"&amp;$D4844&amp;"）",IF($B4844=9,$D4844,""))))))</f>
        <v>徳山工業高等専門学校</v>
      </c>
    </row>
    <row r="4845" spans="1:8">
      <c r="A4845" s="4">
        <v>1</v>
      </c>
      <c r="B4845" s="7">
        <v>6</v>
      </c>
      <c r="C4845" s="7" t="str">
        <f t="shared" si="150"/>
        <v>高等専門学校</v>
      </c>
      <c r="D4845" s="7" t="s">
        <v>2230</v>
      </c>
      <c r="E4845" s="8" t="s">
        <v>2231</v>
      </c>
      <c r="F4845" s="4" t="str">
        <f>IFERROR(IF(VALUE(LEFT($E4845,5))&gt;50000,"",_xlfn.XLOOKUP(IF(VALUE(LEFT($E4845,2))&gt;9,VALUE(LEFT($E4845,2)),"0"&amp;VALUE(LEFT($E4845,2))),Sheet1!$E:$E,Sheet1!$F:$F)),"")</f>
        <v>山口県</v>
      </c>
      <c r="G4845" s="4" t="str">
        <f t="shared" si="151"/>
        <v>国立</v>
      </c>
      <c r="H4845" s="7" t="str">
        <f>IF($D4845="上記以外の高等学校等",_xlfn.XLOOKUP(IF(VALUE(LEFT($E4845,2))&gt;10,VALUE(LEFT($E4845,2)),"0"&amp;VALUE(LEFT($E4845,2))),Sheet1!$E:$E,Sheet1!$F:$F)&amp;"所在の"&amp;$D4845,IF(OR($B4845=1,$B4845=2),$D4845&amp;$C4845,IF($B4845=3,$D4845&amp;"学校",IF($B4845=6,_xlfn.TEXTBEFORE($D4845,"高専")&amp;$C4845,IF($B4845=8,$C4845&amp;"（"&amp;$D4845&amp;"）",IF($B4845=9,$D4845,""))))))</f>
        <v>宇部工業高等専門学校</v>
      </c>
    </row>
    <row r="4846" spans="1:8">
      <c r="A4846" s="4">
        <v>1</v>
      </c>
      <c r="B4846" s="7">
        <v>6</v>
      </c>
      <c r="C4846" s="7" t="str">
        <f t="shared" si="150"/>
        <v>高等専門学校</v>
      </c>
      <c r="D4846" s="7" t="s">
        <v>2228</v>
      </c>
      <c r="E4846" s="8" t="s">
        <v>2229</v>
      </c>
      <c r="F4846" s="4" t="str">
        <f>IFERROR(IF(VALUE(LEFT($E4846,5))&gt;50000,"",_xlfn.XLOOKUP(IF(VALUE(LEFT($E4846,2))&gt;9,VALUE(LEFT($E4846,2)),"0"&amp;VALUE(LEFT($E4846,2))),Sheet1!$E:$E,Sheet1!$F:$F)),"")</f>
        <v>山口県</v>
      </c>
      <c r="G4846" s="4" t="str">
        <f t="shared" si="151"/>
        <v>国立</v>
      </c>
      <c r="H4846" s="7" t="str">
        <f>IF($D4846="上記以外の高等学校等",_xlfn.XLOOKUP(IF(VALUE(LEFT($E4846,2))&gt;10,VALUE(LEFT($E4846,2)),"0"&amp;VALUE(LEFT($E4846,2))),Sheet1!$E:$E,Sheet1!$F:$F)&amp;"所在の"&amp;$D4846,IF(OR($B4846=1,$B4846=2),$D4846&amp;$C4846,IF($B4846=3,$D4846&amp;"学校",IF($B4846=6,_xlfn.TEXTBEFORE($D4846,"高専")&amp;$C4846,IF($B4846=8,$C4846&amp;"（"&amp;$D4846&amp;"）",IF($B4846=9,$D4846,""))))))</f>
        <v>大島商船高等専門学校</v>
      </c>
    </row>
    <row r="4847" spans="1:8">
      <c r="A4847" s="4">
        <v>2</v>
      </c>
      <c r="B4847" s="7">
        <v>1</v>
      </c>
      <c r="C4847" s="7" t="str">
        <f t="shared" si="150"/>
        <v>高等学校</v>
      </c>
      <c r="D4847" s="7" t="s">
        <v>2226</v>
      </c>
      <c r="E4847" s="8" t="s">
        <v>2227</v>
      </c>
      <c r="F4847" s="4" t="str">
        <f>IFERROR(IF(VALUE(LEFT($E4847,5))&gt;50000,"",_xlfn.XLOOKUP(IF(VALUE(LEFT($E4847,2))&gt;9,VALUE(LEFT($E4847,2)),"0"&amp;VALUE(LEFT($E4847,2))),Sheet1!$E:$E,Sheet1!$F:$F)),"")</f>
        <v>山口県</v>
      </c>
      <c r="G4847" s="4" t="str">
        <f t="shared" si="151"/>
        <v>公立</v>
      </c>
      <c r="H4847" s="7" t="str">
        <f>IF($D4847="上記以外の高等学校等",_xlfn.XLOOKUP(IF(VALUE(LEFT($E4847,2))&gt;10,VALUE(LEFT($E4847,2)),"0"&amp;VALUE(LEFT($E4847,2))),Sheet1!$E:$E,Sheet1!$F:$F)&amp;"所在の"&amp;$D4847,IF(OR($B4847=1,$B4847=2),$D4847&amp;$C4847,IF($B4847=3,$D4847&amp;"学校",IF($B4847=6,_xlfn.TEXTBEFORE($D4847,"高専")&amp;$C4847,IF($B4847=8,$C4847&amp;"（"&amp;$D4847&amp;"）",IF($B4847=9,$D4847,""))))))</f>
        <v>岩国高等学校</v>
      </c>
    </row>
    <row r="4848" spans="1:8">
      <c r="A4848" s="4">
        <v>2</v>
      </c>
      <c r="B4848" s="7">
        <v>1</v>
      </c>
      <c r="C4848" s="7" t="str">
        <f t="shared" si="150"/>
        <v>高等学校</v>
      </c>
      <c r="D4848" s="7" t="s">
        <v>2224</v>
      </c>
      <c r="E4848" s="8" t="s">
        <v>2225</v>
      </c>
      <c r="F4848" s="4" t="str">
        <f>IFERROR(IF(VALUE(LEFT($E4848,5))&gt;50000,"",_xlfn.XLOOKUP(IF(VALUE(LEFT($E4848,2))&gt;9,VALUE(LEFT($E4848,2)),"0"&amp;VALUE(LEFT($E4848,2))),Sheet1!$E:$E,Sheet1!$F:$F)),"")</f>
        <v>山口県</v>
      </c>
      <c r="G4848" s="4" t="str">
        <f t="shared" si="151"/>
        <v>公立</v>
      </c>
      <c r="H4848" s="7" t="str">
        <f>IF($D4848="上記以外の高等学校等",_xlfn.XLOOKUP(IF(VALUE(LEFT($E4848,2))&gt;10,VALUE(LEFT($E4848,2)),"0"&amp;VALUE(LEFT($E4848,2))),Sheet1!$E:$E,Sheet1!$F:$F)&amp;"所在の"&amp;$D4848,IF(OR($B4848=1,$B4848=2),$D4848&amp;$C4848,IF($B4848=3,$D4848&amp;"学校",IF($B4848=6,_xlfn.TEXTBEFORE($D4848,"高専")&amp;$C4848,IF($B4848=8,$C4848&amp;"（"&amp;$D4848&amp;"）",IF($B4848=9,$D4848,""))))))</f>
        <v>岩国総合高等学校</v>
      </c>
    </row>
    <row r="4849" spans="1:8">
      <c r="A4849" s="4">
        <v>2</v>
      </c>
      <c r="B4849" s="7">
        <v>1</v>
      </c>
      <c r="C4849" s="7" t="str">
        <f t="shared" si="150"/>
        <v>高等学校</v>
      </c>
      <c r="D4849" s="7" t="s">
        <v>2222</v>
      </c>
      <c r="E4849" s="8" t="s">
        <v>2223</v>
      </c>
      <c r="F4849" s="4" t="str">
        <f>IFERROR(IF(VALUE(LEFT($E4849,5))&gt;50000,"",_xlfn.XLOOKUP(IF(VALUE(LEFT($E4849,2))&gt;9,VALUE(LEFT($E4849,2)),"0"&amp;VALUE(LEFT($E4849,2))),Sheet1!$E:$E,Sheet1!$F:$F)),"")</f>
        <v>山口県</v>
      </c>
      <c r="G4849" s="4" t="str">
        <f t="shared" si="151"/>
        <v>公立</v>
      </c>
      <c r="H4849" s="7" t="str">
        <f>IF($D4849="上記以外の高等学校等",_xlfn.XLOOKUP(IF(VALUE(LEFT($E4849,2))&gt;10,VALUE(LEFT($E4849,2)),"0"&amp;VALUE(LEFT($E4849,2))),Sheet1!$E:$E,Sheet1!$F:$F)&amp;"所在の"&amp;$D4849,IF(OR($B4849=1,$B4849=2),$D4849&amp;$C4849,IF($B4849=3,$D4849&amp;"学校",IF($B4849=6,_xlfn.TEXTBEFORE($D4849,"高専")&amp;$C4849,IF($B4849=8,$C4849&amp;"（"&amp;$D4849&amp;"）",IF($B4849=9,$D4849,""))))))</f>
        <v>岩国商業高等学校</v>
      </c>
    </row>
    <row r="4850" spans="1:8">
      <c r="A4850" s="4">
        <v>2</v>
      </c>
      <c r="B4850" s="7">
        <v>1</v>
      </c>
      <c r="C4850" s="7" t="str">
        <f t="shared" si="150"/>
        <v>高等学校</v>
      </c>
      <c r="D4850" s="7" t="s">
        <v>2220</v>
      </c>
      <c r="E4850" s="8" t="s">
        <v>2221</v>
      </c>
      <c r="F4850" s="4" t="str">
        <f>IFERROR(IF(VALUE(LEFT($E4850,5))&gt;50000,"",_xlfn.XLOOKUP(IF(VALUE(LEFT($E4850,2))&gt;9,VALUE(LEFT($E4850,2)),"0"&amp;VALUE(LEFT($E4850,2))),Sheet1!$E:$E,Sheet1!$F:$F)),"")</f>
        <v>山口県</v>
      </c>
      <c r="G4850" s="4" t="str">
        <f t="shared" si="151"/>
        <v>公立</v>
      </c>
      <c r="H4850" s="7" t="str">
        <f>IF($D4850="上記以外の高等学校等",_xlfn.XLOOKUP(IF(VALUE(LEFT($E4850,2))&gt;10,VALUE(LEFT($E4850,2)),"0"&amp;VALUE(LEFT($E4850,2))),Sheet1!$E:$E,Sheet1!$F:$F)&amp;"所在の"&amp;$D4850,IF(OR($B4850=1,$B4850=2),$D4850&amp;$C4850,IF($B4850=3,$D4850&amp;"学校",IF($B4850=6,_xlfn.TEXTBEFORE($D4850,"高専")&amp;$C4850,IF($B4850=8,$C4850&amp;"（"&amp;$D4850&amp;"）",IF($B4850=9,$D4850,""))))))</f>
        <v>岩国工業高等学校</v>
      </c>
    </row>
    <row r="4851" spans="1:8">
      <c r="A4851" s="4">
        <v>2</v>
      </c>
      <c r="B4851" s="7">
        <v>1</v>
      </c>
      <c r="C4851" s="7" t="str">
        <f t="shared" si="150"/>
        <v>高等学校</v>
      </c>
      <c r="D4851" s="7" t="s">
        <v>860</v>
      </c>
      <c r="E4851" s="8" t="s">
        <v>2219</v>
      </c>
      <c r="F4851" s="4" t="str">
        <f>IFERROR(IF(VALUE(LEFT($E4851,5))&gt;50000,"",_xlfn.XLOOKUP(IF(VALUE(LEFT($E4851,2))&gt;9,VALUE(LEFT($E4851,2)),"0"&amp;VALUE(LEFT($E4851,2))),Sheet1!$E:$E,Sheet1!$F:$F)),"")</f>
        <v>山口県</v>
      </c>
      <c r="G4851" s="4" t="str">
        <f t="shared" si="151"/>
        <v>公立</v>
      </c>
      <c r="H4851" s="7" t="str">
        <f>IF($D4851="上記以外の高等学校等",_xlfn.XLOOKUP(IF(VALUE(LEFT($E4851,2))&gt;10,VALUE(LEFT($E4851,2)),"0"&amp;VALUE(LEFT($E4851,2))),Sheet1!$E:$E,Sheet1!$F:$F)&amp;"所在の"&amp;$D4851,IF(OR($B4851=1,$B4851=2),$D4851&amp;$C4851,IF($B4851=3,$D4851&amp;"学校",IF($B4851=6,_xlfn.TEXTBEFORE($D4851,"高専")&amp;$C4851,IF($B4851=8,$C4851&amp;"（"&amp;$D4851&amp;"）",IF($B4851=9,$D4851,""))))))</f>
        <v>高森高等学校</v>
      </c>
    </row>
    <row r="4852" spans="1:8">
      <c r="A4852" s="4">
        <v>2</v>
      </c>
      <c r="B4852" s="7">
        <v>1</v>
      </c>
      <c r="C4852" s="7" t="str">
        <f t="shared" si="150"/>
        <v>高等学校</v>
      </c>
      <c r="D4852" s="7" t="s">
        <v>2217</v>
      </c>
      <c r="E4852" s="8" t="s">
        <v>2218</v>
      </c>
      <c r="F4852" s="4" t="str">
        <f>IFERROR(IF(VALUE(LEFT($E4852,5))&gt;50000,"",_xlfn.XLOOKUP(IF(VALUE(LEFT($E4852,2))&gt;9,VALUE(LEFT($E4852,2)),"0"&amp;VALUE(LEFT($E4852,2))),Sheet1!$E:$E,Sheet1!$F:$F)),"")</f>
        <v>山口県</v>
      </c>
      <c r="G4852" s="4" t="str">
        <f t="shared" si="151"/>
        <v>公立</v>
      </c>
      <c r="H4852" s="7" t="str">
        <f>IF($D4852="上記以外の高等学校等",_xlfn.XLOOKUP(IF(VALUE(LEFT($E4852,2))&gt;10,VALUE(LEFT($E4852,2)),"0"&amp;VALUE(LEFT($E4852,2))),Sheet1!$E:$E,Sheet1!$F:$F)&amp;"所在の"&amp;$D4852,IF(OR($B4852=1,$B4852=2),$D4852&amp;$C4852,IF($B4852=3,$D4852&amp;"学校",IF($B4852=6,_xlfn.TEXTBEFORE($D4852,"高専")&amp;$C4852,IF($B4852=8,$C4852&amp;"（"&amp;$D4852&amp;"）",IF($B4852=9,$D4852,""))))))</f>
        <v>柳井高等学校</v>
      </c>
    </row>
    <row r="4853" spans="1:8">
      <c r="A4853" s="4">
        <v>2</v>
      </c>
      <c r="B4853" s="7">
        <v>1</v>
      </c>
      <c r="C4853" s="7" t="str">
        <f t="shared" si="150"/>
        <v>高等学校</v>
      </c>
      <c r="D4853" s="7" t="s">
        <v>2215</v>
      </c>
      <c r="E4853" s="8" t="s">
        <v>2216</v>
      </c>
      <c r="F4853" s="4" t="str">
        <f>IFERROR(IF(VALUE(LEFT($E4853,5))&gt;50000,"",_xlfn.XLOOKUP(IF(VALUE(LEFT($E4853,2))&gt;9,VALUE(LEFT($E4853,2)),"0"&amp;VALUE(LEFT($E4853,2))),Sheet1!$E:$E,Sheet1!$F:$F)),"")</f>
        <v>山口県</v>
      </c>
      <c r="G4853" s="4" t="str">
        <f t="shared" si="151"/>
        <v>公立</v>
      </c>
      <c r="H4853" s="7" t="str">
        <f>IF($D4853="上記以外の高等学校等",_xlfn.XLOOKUP(IF(VALUE(LEFT($E4853,2))&gt;10,VALUE(LEFT($E4853,2)),"0"&amp;VALUE(LEFT($E4853,2))),Sheet1!$E:$E,Sheet1!$F:$F)&amp;"所在の"&amp;$D4853,IF(OR($B4853=1,$B4853=2),$D4853&amp;$C4853,IF($B4853=3,$D4853&amp;"学校",IF($B4853=6,_xlfn.TEXTBEFORE($D4853,"高専")&amp;$C4853,IF($B4853=8,$C4853&amp;"（"&amp;$D4853&amp;"）",IF($B4853=9,$D4853,""))))))</f>
        <v>熊毛南高等学校</v>
      </c>
    </row>
    <row r="4854" spans="1:8">
      <c r="A4854" s="4">
        <v>2</v>
      </c>
      <c r="B4854" s="7">
        <v>1</v>
      </c>
      <c r="C4854" s="7" t="str">
        <f t="shared" si="150"/>
        <v>高等学校</v>
      </c>
      <c r="D4854" s="7" t="s">
        <v>2213</v>
      </c>
      <c r="E4854" s="8" t="s">
        <v>2214</v>
      </c>
      <c r="F4854" s="4" t="str">
        <f>IFERROR(IF(VALUE(LEFT($E4854,5))&gt;50000,"",_xlfn.XLOOKUP(IF(VALUE(LEFT($E4854,2))&gt;9,VALUE(LEFT($E4854,2)),"0"&amp;VALUE(LEFT($E4854,2))),Sheet1!$E:$E,Sheet1!$F:$F)),"")</f>
        <v>山口県</v>
      </c>
      <c r="G4854" s="4" t="str">
        <f t="shared" si="151"/>
        <v>公立</v>
      </c>
      <c r="H4854" s="7" t="str">
        <f>IF($D4854="上記以外の高等学校等",_xlfn.XLOOKUP(IF(VALUE(LEFT($E4854,2))&gt;10,VALUE(LEFT($E4854,2)),"0"&amp;VALUE(LEFT($E4854,2))),Sheet1!$E:$E,Sheet1!$F:$F)&amp;"所在の"&amp;$D4854,IF(OR($B4854=1,$B4854=2),$D4854&amp;$C4854,IF($B4854=3,$D4854&amp;"学校",IF($B4854=6,_xlfn.TEXTBEFORE($D4854,"高専")&amp;$C4854,IF($B4854=8,$C4854&amp;"（"&amp;$D4854&amp;"）",IF($B4854=9,$D4854,""))))))</f>
        <v>光高等学校</v>
      </c>
    </row>
    <row r="4855" spans="1:8">
      <c r="A4855" s="4">
        <v>2</v>
      </c>
      <c r="B4855" s="7">
        <v>1</v>
      </c>
      <c r="C4855" s="7" t="str">
        <f t="shared" si="150"/>
        <v>高等学校</v>
      </c>
      <c r="D4855" s="7" t="s">
        <v>2211</v>
      </c>
      <c r="E4855" s="8" t="s">
        <v>2212</v>
      </c>
      <c r="F4855" s="4" t="str">
        <f>IFERROR(IF(VALUE(LEFT($E4855,5))&gt;50000,"",_xlfn.XLOOKUP(IF(VALUE(LEFT($E4855,2))&gt;9,VALUE(LEFT($E4855,2)),"0"&amp;VALUE(LEFT($E4855,2))),Sheet1!$E:$E,Sheet1!$F:$F)),"")</f>
        <v>山口県</v>
      </c>
      <c r="G4855" s="4" t="str">
        <f t="shared" si="151"/>
        <v>公立</v>
      </c>
      <c r="H4855" s="7" t="str">
        <f>IF($D4855="上記以外の高等学校等",_xlfn.XLOOKUP(IF(VALUE(LEFT($E4855,2))&gt;10,VALUE(LEFT($E4855,2)),"0"&amp;VALUE(LEFT($E4855,2))),Sheet1!$E:$E,Sheet1!$F:$F)&amp;"所在の"&amp;$D4855,IF(OR($B4855=1,$B4855=2),$D4855&amp;$C4855,IF($B4855=3,$D4855&amp;"学校",IF($B4855=6,_xlfn.TEXTBEFORE($D4855,"高専")&amp;$C4855,IF($B4855=8,$C4855&amp;"（"&amp;$D4855&amp;"）",IF($B4855=9,$D4855,""))))))</f>
        <v>熊毛北高等学校</v>
      </c>
    </row>
    <row r="4856" spans="1:8">
      <c r="A4856" s="4">
        <v>2</v>
      </c>
      <c r="B4856" s="7">
        <v>1</v>
      </c>
      <c r="C4856" s="7" t="str">
        <f t="shared" si="150"/>
        <v>高等学校</v>
      </c>
      <c r="D4856" s="7" t="s">
        <v>2209</v>
      </c>
      <c r="E4856" s="8" t="s">
        <v>2210</v>
      </c>
      <c r="F4856" s="4" t="str">
        <f>IFERROR(IF(VALUE(LEFT($E4856,5))&gt;50000,"",_xlfn.XLOOKUP(IF(VALUE(LEFT($E4856,2))&gt;9,VALUE(LEFT($E4856,2)),"0"&amp;VALUE(LEFT($E4856,2))),Sheet1!$E:$E,Sheet1!$F:$F)),"")</f>
        <v>山口県</v>
      </c>
      <c r="G4856" s="4" t="str">
        <f t="shared" si="151"/>
        <v>公立</v>
      </c>
      <c r="H4856" s="7" t="str">
        <f>IF($D4856="上記以外の高等学校等",_xlfn.XLOOKUP(IF(VALUE(LEFT($E4856,2))&gt;10,VALUE(LEFT($E4856,2)),"0"&amp;VALUE(LEFT($E4856,2))),Sheet1!$E:$E,Sheet1!$F:$F)&amp;"所在の"&amp;$D4856,IF(OR($B4856=1,$B4856=2),$D4856&amp;$C4856,IF($B4856=3,$D4856&amp;"学校",IF($B4856=6,_xlfn.TEXTBEFORE($D4856,"高専")&amp;$C4856,IF($B4856=8,$C4856&amp;"（"&amp;$D4856&amp;"）",IF($B4856=9,$D4856,""))))))</f>
        <v>下松高等学校</v>
      </c>
    </row>
    <row r="4857" spans="1:8">
      <c r="A4857" s="4">
        <v>2</v>
      </c>
      <c r="B4857" s="7">
        <v>1</v>
      </c>
      <c r="C4857" s="7" t="str">
        <f t="shared" si="150"/>
        <v>高等学校</v>
      </c>
      <c r="D4857" s="7" t="s">
        <v>2207</v>
      </c>
      <c r="E4857" s="8" t="s">
        <v>2208</v>
      </c>
      <c r="F4857" s="4" t="str">
        <f>IFERROR(IF(VALUE(LEFT($E4857,5))&gt;50000,"",_xlfn.XLOOKUP(IF(VALUE(LEFT($E4857,2))&gt;9,VALUE(LEFT($E4857,2)),"0"&amp;VALUE(LEFT($E4857,2))),Sheet1!$E:$E,Sheet1!$F:$F)),"")</f>
        <v>山口県</v>
      </c>
      <c r="G4857" s="4" t="str">
        <f t="shared" si="151"/>
        <v>公立</v>
      </c>
      <c r="H4857" s="7" t="str">
        <f>IF($D4857="上記以外の高等学校等",_xlfn.XLOOKUP(IF(VALUE(LEFT($E4857,2))&gt;10,VALUE(LEFT($E4857,2)),"0"&amp;VALUE(LEFT($E4857,2))),Sheet1!$E:$E,Sheet1!$F:$F)&amp;"所在の"&amp;$D4857,IF(OR($B4857=1,$B4857=2),$D4857&amp;$C4857,IF($B4857=3,$D4857&amp;"学校",IF($B4857=6,_xlfn.TEXTBEFORE($D4857,"高専")&amp;$C4857,IF($B4857=8,$C4857&amp;"（"&amp;$D4857&amp;"）",IF($B4857=9,$D4857,""))))))</f>
        <v>下松工業高等学校</v>
      </c>
    </row>
    <row r="4858" spans="1:8">
      <c r="A4858" s="4">
        <v>2</v>
      </c>
      <c r="B4858" s="7">
        <v>1</v>
      </c>
      <c r="C4858" s="7" t="str">
        <f t="shared" si="150"/>
        <v>高等学校</v>
      </c>
      <c r="D4858" s="7" t="s">
        <v>2205</v>
      </c>
      <c r="E4858" s="8" t="s">
        <v>2206</v>
      </c>
      <c r="F4858" s="4" t="str">
        <f>IFERROR(IF(VALUE(LEFT($E4858,5))&gt;50000,"",_xlfn.XLOOKUP(IF(VALUE(LEFT($E4858,2))&gt;9,VALUE(LEFT($E4858,2)),"0"&amp;VALUE(LEFT($E4858,2))),Sheet1!$E:$E,Sheet1!$F:$F)),"")</f>
        <v>山口県</v>
      </c>
      <c r="G4858" s="4" t="str">
        <f t="shared" si="151"/>
        <v>公立</v>
      </c>
      <c r="H4858" s="7" t="str">
        <f>IF($D4858="上記以外の高等学校等",_xlfn.XLOOKUP(IF(VALUE(LEFT($E4858,2))&gt;10,VALUE(LEFT($E4858,2)),"0"&amp;VALUE(LEFT($E4858,2))),Sheet1!$E:$E,Sheet1!$F:$F)&amp;"所在の"&amp;$D4858,IF(OR($B4858=1,$B4858=2),$D4858&amp;$C4858,IF($B4858=3,$D4858&amp;"学校",IF($B4858=6,_xlfn.TEXTBEFORE($D4858,"高専")&amp;$C4858,IF($B4858=8,$C4858&amp;"（"&amp;$D4858&amp;"）",IF($B4858=9,$D4858,""))))))</f>
        <v>徳山高等学校</v>
      </c>
    </row>
    <row r="4859" spans="1:8">
      <c r="A4859" s="4">
        <v>2</v>
      </c>
      <c r="B4859" s="7">
        <v>1</v>
      </c>
      <c r="C4859" s="7" t="str">
        <f t="shared" si="150"/>
        <v>高等学校</v>
      </c>
      <c r="D4859" s="7" t="s">
        <v>2203</v>
      </c>
      <c r="E4859" s="8" t="s">
        <v>2204</v>
      </c>
      <c r="F4859" s="4" t="str">
        <f>IFERROR(IF(VALUE(LEFT($E4859,5))&gt;50000,"",_xlfn.XLOOKUP(IF(VALUE(LEFT($E4859,2))&gt;9,VALUE(LEFT($E4859,2)),"0"&amp;VALUE(LEFT($E4859,2))),Sheet1!$E:$E,Sheet1!$F:$F)),"")</f>
        <v>山口県</v>
      </c>
      <c r="G4859" s="4" t="str">
        <f t="shared" si="151"/>
        <v>公立</v>
      </c>
      <c r="H4859" s="7" t="str">
        <f>IF($D4859="上記以外の高等学校等",_xlfn.XLOOKUP(IF(VALUE(LEFT($E4859,2))&gt;10,VALUE(LEFT($E4859,2)),"0"&amp;VALUE(LEFT($E4859,2))),Sheet1!$E:$E,Sheet1!$F:$F)&amp;"所在の"&amp;$D4859,IF(OR($B4859=1,$B4859=2),$D4859&amp;$C4859,IF($B4859=3,$D4859&amp;"学校",IF($B4859=6,_xlfn.TEXTBEFORE($D4859,"高専")&amp;$C4859,IF($B4859=8,$C4859&amp;"（"&amp;$D4859&amp;"）",IF($B4859=9,$D4859,""))))))</f>
        <v>南陽工業高等学校</v>
      </c>
    </row>
    <row r="4860" spans="1:8">
      <c r="A4860" s="4">
        <v>2</v>
      </c>
      <c r="B4860" s="7">
        <v>1</v>
      </c>
      <c r="C4860" s="7" t="str">
        <f t="shared" si="150"/>
        <v>高等学校</v>
      </c>
      <c r="D4860" s="7" t="s">
        <v>2201</v>
      </c>
      <c r="E4860" s="8" t="s">
        <v>2202</v>
      </c>
      <c r="F4860" s="4" t="str">
        <f>IFERROR(IF(VALUE(LEFT($E4860,5))&gt;50000,"",_xlfn.XLOOKUP(IF(VALUE(LEFT($E4860,2))&gt;9,VALUE(LEFT($E4860,2)),"0"&amp;VALUE(LEFT($E4860,2))),Sheet1!$E:$E,Sheet1!$F:$F)),"")</f>
        <v>山口県</v>
      </c>
      <c r="G4860" s="4" t="str">
        <f t="shared" si="151"/>
        <v>公立</v>
      </c>
      <c r="H4860" s="7" t="str">
        <f>IF($D4860="上記以外の高等学校等",_xlfn.XLOOKUP(IF(VALUE(LEFT($E4860,2))&gt;10,VALUE(LEFT($E4860,2)),"0"&amp;VALUE(LEFT($E4860,2))),Sheet1!$E:$E,Sheet1!$F:$F)&amp;"所在の"&amp;$D4860,IF(OR($B4860=1,$B4860=2),$D4860&amp;$C4860,IF($B4860=3,$D4860&amp;"学校",IF($B4860=6,_xlfn.TEXTBEFORE($D4860,"高専")&amp;$C4860,IF($B4860=8,$C4860&amp;"（"&amp;$D4860&amp;"）",IF($B4860=9,$D4860,""))))))</f>
        <v>防府高等学校</v>
      </c>
    </row>
    <row r="4861" spans="1:8">
      <c r="A4861" s="4">
        <v>2</v>
      </c>
      <c r="B4861" s="7">
        <v>1</v>
      </c>
      <c r="C4861" s="7" t="str">
        <f t="shared" si="150"/>
        <v>高等学校</v>
      </c>
      <c r="D4861" s="7" t="s">
        <v>2199</v>
      </c>
      <c r="E4861" s="8" t="s">
        <v>2200</v>
      </c>
      <c r="F4861" s="4" t="str">
        <f>IFERROR(IF(VALUE(LEFT($E4861,5))&gt;50000,"",_xlfn.XLOOKUP(IF(VALUE(LEFT($E4861,2))&gt;9,VALUE(LEFT($E4861,2)),"0"&amp;VALUE(LEFT($E4861,2))),Sheet1!$E:$E,Sheet1!$F:$F)),"")</f>
        <v>山口県</v>
      </c>
      <c r="G4861" s="4" t="str">
        <f t="shared" si="151"/>
        <v>公立</v>
      </c>
      <c r="H4861" s="7" t="str">
        <f>IF($D4861="上記以外の高等学校等",_xlfn.XLOOKUP(IF(VALUE(LEFT($E4861,2))&gt;10,VALUE(LEFT($E4861,2)),"0"&amp;VALUE(LEFT($E4861,2))),Sheet1!$E:$E,Sheet1!$F:$F)&amp;"所在の"&amp;$D4861,IF(OR($B4861=1,$B4861=2),$D4861&amp;$C4861,IF($B4861=3,$D4861&amp;"学校",IF($B4861=6,_xlfn.TEXTBEFORE($D4861,"高専")&amp;$C4861,IF($B4861=8,$C4861&amp;"（"&amp;$D4861&amp;"）",IF($B4861=9,$D4861,""))))))</f>
        <v>山口高等学校</v>
      </c>
    </row>
    <row r="4862" spans="1:8">
      <c r="A4862" s="4">
        <v>2</v>
      </c>
      <c r="B4862" s="7">
        <v>1</v>
      </c>
      <c r="C4862" s="7" t="str">
        <f t="shared" si="150"/>
        <v>高等学校</v>
      </c>
      <c r="D4862" s="7" t="s">
        <v>2197</v>
      </c>
      <c r="E4862" s="8" t="s">
        <v>2198</v>
      </c>
      <c r="F4862" s="4" t="str">
        <f>IFERROR(IF(VALUE(LEFT($E4862,5))&gt;50000,"",_xlfn.XLOOKUP(IF(VALUE(LEFT($E4862,2))&gt;9,VALUE(LEFT($E4862,2)),"0"&amp;VALUE(LEFT($E4862,2))),Sheet1!$E:$E,Sheet1!$F:$F)),"")</f>
        <v>山口県</v>
      </c>
      <c r="G4862" s="4" t="str">
        <f t="shared" si="151"/>
        <v>公立</v>
      </c>
      <c r="H4862" s="7" t="str">
        <f>IF($D4862="上記以外の高等学校等",_xlfn.XLOOKUP(IF(VALUE(LEFT($E4862,2))&gt;10,VALUE(LEFT($E4862,2)),"0"&amp;VALUE(LEFT($E4862,2))),Sheet1!$E:$E,Sheet1!$F:$F)&amp;"所在の"&amp;$D4862,IF(OR($B4862=1,$B4862=2),$D4862&amp;$C4862,IF($B4862=3,$D4862&amp;"学校",IF($B4862=6,_xlfn.TEXTBEFORE($D4862,"高専")&amp;$C4862,IF($B4862=8,$C4862&amp;"（"&amp;$D4862&amp;"）",IF($B4862=9,$D4862,""))))))</f>
        <v>山口中央高等学校</v>
      </c>
    </row>
    <row r="4863" spans="1:8">
      <c r="A4863" s="4">
        <v>2</v>
      </c>
      <c r="B4863" s="7">
        <v>1</v>
      </c>
      <c r="C4863" s="7" t="str">
        <f t="shared" si="150"/>
        <v>高等学校</v>
      </c>
      <c r="D4863" s="7" t="s">
        <v>2195</v>
      </c>
      <c r="E4863" s="8" t="s">
        <v>2196</v>
      </c>
      <c r="F4863" s="4" t="str">
        <f>IFERROR(IF(VALUE(LEFT($E4863,5))&gt;50000,"",_xlfn.XLOOKUP(IF(VALUE(LEFT($E4863,2))&gt;9,VALUE(LEFT($E4863,2)),"0"&amp;VALUE(LEFT($E4863,2))),Sheet1!$E:$E,Sheet1!$F:$F)),"")</f>
        <v>山口県</v>
      </c>
      <c r="G4863" s="4" t="str">
        <f t="shared" si="151"/>
        <v>公立</v>
      </c>
      <c r="H4863" s="7" t="str">
        <f>IF($D4863="上記以外の高等学校等",_xlfn.XLOOKUP(IF(VALUE(LEFT($E4863,2))&gt;10,VALUE(LEFT($E4863,2)),"0"&amp;VALUE(LEFT($E4863,2))),Sheet1!$E:$E,Sheet1!$F:$F)&amp;"所在の"&amp;$D4863,IF(OR($B4863=1,$B4863=2),$D4863&amp;$C4863,IF($B4863=3,$D4863&amp;"学校",IF($B4863=6,_xlfn.TEXTBEFORE($D4863,"高専")&amp;$C4863,IF($B4863=8,$C4863&amp;"（"&amp;$D4863&amp;"）",IF($B4863=9,$D4863,""))))))</f>
        <v>山口農業高等学校</v>
      </c>
    </row>
    <row r="4864" spans="1:8">
      <c r="A4864" s="4">
        <v>2</v>
      </c>
      <c r="B4864" s="7">
        <v>1</v>
      </c>
      <c r="C4864" s="7" t="str">
        <f t="shared" si="150"/>
        <v>高等学校</v>
      </c>
      <c r="D4864" s="7" t="s">
        <v>2193</v>
      </c>
      <c r="E4864" s="8" t="s">
        <v>2194</v>
      </c>
      <c r="F4864" s="4" t="str">
        <f>IFERROR(IF(VALUE(LEFT($E4864,5))&gt;50000,"",_xlfn.XLOOKUP(IF(VALUE(LEFT($E4864,2))&gt;9,VALUE(LEFT($E4864,2)),"0"&amp;VALUE(LEFT($E4864,2))),Sheet1!$E:$E,Sheet1!$F:$F)),"")</f>
        <v>山口県</v>
      </c>
      <c r="G4864" s="4" t="str">
        <f t="shared" si="151"/>
        <v>公立</v>
      </c>
      <c r="H4864" s="7" t="str">
        <f>IF($D4864="上記以外の高等学校等",_xlfn.XLOOKUP(IF(VALUE(LEFT($E4864,2))&gt;10,VALUE(LEFT($E4864,2)),"0"&amp;VALUE(LEFT($E4864,2))),Sheet1!$E:$E,Sheet1!$F:$F)&amp;"所在の"&amp;$D4864,IF(OR($B4864=1,$B4864=2),$D4864&amp;$C4864,IF($B4864=3,$D4864&amp;"学校",IF($B4864=6,_xlfn.TEXTBEFORE($D4864,"高専")&amp;$C4864,IF($B4864=8,$C4864&amp;"（"&amp;$D4864&amp;"）",IF($B4864=9,$D4864,""))))))</f>
        <v>宇部高等学校</v>
      </c>
    </row>
    <row r="4865" spans="1:8">
      <c r="A4865" s="4">
        <v>2</v>
      </c>
      <c r="B4865" s="7">
        <v>1</v>
      </c>
      <c r="C4865" s="7" t="str">
        <f t="shared" si="150"/>
        <v>高等学校</v>
      </c>
      <c r="D4865" s="7" t="s">
        <v>2191</v>
      </c>
      <c r="E4865" s="8" t="s">
        <v>2192</v>
      </c>
      <c r="F4865" s="4" t="str">
        <f>IFERROR(IF(VALUE(LEFT($E4865,5))&gt;50000,"",_xlfn.XLOOKUP(IF(VALUE(LEFT($E4865,2))&gt;9,VALUE(LEFT($E4865,2)),"0"&amp;VALUE(LEFT($E4865,2))),Sheet1!$E:$E,Sheet1!$F:$F)),"")</f>
        <v>山口県</v>
      </c>
      <c r="G4865" s="4" t="str">
        <f t="shared" si="151"/>
        <v>公立</v>
      </c>
      <c r="H4865" s="7" t="str">
        <f>IF($D4865="上記以外の高等学校等",_xlfn.XLOOKUP(IF(VALUE(LEFT($E4865,2))&gt;10,VALUE(LEFT($E4865,2)),"0"&amp;VALUE(LEFT($E4865,2))),Sheet1!$E:$E,Sheet1!$F:$F)&amp;"所在の"&amp;$D4865,IF(OR($B4865=1,$B4865=2),$D4865&amp;$C4865,IF($B4865=3,$D4865&amp;"学校",IF($B4865=6,_xlfn.TEXTBEFORE($D4865,"高専")&amp;$C4865,IF($B4865=8,$C4865&amp;"（"&amp;$D4865&amp;"）",IF($B4865=9,$D4865,""))))))</f>
        <v>宇部中央高等学校</v>
      </c>
    </row>
    <row r="4866" spans="1:8">
      <c r="A4866" s="4">
        <v>2</v>
      </c>
      <c r="B4866" s="7">
        <v>1</v>
      </c>
      <c r="C4866" s="7" t="str">
        <f t="shared" si="150"/>
        <v>高等学校</v>
      </c>
      <c r="D4866" s="7" t="s">
        <v>2189</v>
      </c>
      <c r="E4866" s="8" t="s">
        <v>2190</v>
      </c>
      <c r="F4866" s="4" t="str">
        <f>IFERROR(IF(VALUE(LEFT($E4866,5))&gt;50000,"",_xlfn.XLOOKUP(IF(VALUE(LEFT($E4866,2))&gt;9,VALUE(LEFT($E4866,2)),"0"&amp;VALUE(LEFT($E4866,2))),Sheet1!$E:$E,Sheet1!$F:$F)),"")</f>
        <v>山口県</v>
      </c>
      <c r="G4866" s="4" t="str">
        <f t="shared" si="151"/>
        <v>公立</v>
      </c>
      <c r="H4866" s="7" t="str">
        <f>IF($D4866="上記以外の高等学校等",_xlfn.XLOOKUP(IF(VALUE(LEFT($E4866,2))&gt;10,VALUE(LEFT($E4866,2)),"0"&amp;VALUE(LEFT($E4866,2))),Sheet1!$E:$E,Sheet1!$F:$F)&amp;"所在の"&amp;$D4866,IF(OR($B4866=1,$B4866=2),$D4866&amp;$C4866,IF($B4866=3,$D4866&amp;"学校",IF($B4866=6,_xlfn.TEXTBEFORE($D4866,"高専")&amp;$C4866,IF($B4866=8,$C4866&amp;"（"&amp;$D4866&amp;"）",IF($B4866=9,$D4866,""))))))</f>
        <v>宇部商業高等学校</v>
      </c>
    </row>
    <row r="4867" spans="1:8">
      <c r="A4867" s="4">
        <v>2</v>
      </c>
      <c r="B4867" s="7">
        <v>1</v>
      </c>
      <c r="C4867" s="7" t="str">
        <f t="shared" ref="C4867:C4930" si="152">IF($B4867=1,"高等学校",IF($B4867=2,"中等教育学校",IF($B4867=3,"特別支援学校",IF($B4867=6,"高等専門学校",IF($B4867=8,"高等学校卒業程度認定試験等","")))))</f>
        <v>高等学校</v>
      </c>
      <c r="D4867" s="7" t="s">
        <v>2187</v>
      </c>
      <c r="E4867" s="8" t="s">
        <v>2188</v>
      </c>
      <c r="F4867" s="4" t="str">
        <f>IFERROR(IF(VALUE(LEFT($E4867,5))&gt;50000,"",_xlfn.XLOOKUP(IF(VALUE(LEFT($E4867,2))&gt;9,VALUE(LEFT($E4867,2)),"0"&amp;VALUE(LEFT($E4867,2))),Sheet1!$E:$E,Sheet1!$F:$F)),"")</f>
        <v>山口県</v>
      </c>
      <c r="G4867" s="4" t="str">
        <f t="shared" ref="G4867:G4930" si="153">IF($A4867=1,"国立",IF($A4867=7,"私立",IF($A4867&lt;7,"公立","")))</f>
        <v>公立</v>
      </c>
      <c r="H4867" s="7" t="str">
        <f>IF($D4867="上記以外の高等学校等",_xlfn.XLOOKUP(IF(VALUE(LEFT($E4867,2))&gt;10,VALUE(LEFT($E4867,2)),"0"&amp;VALUE(LEFT($E4867,2))),Sheet1!$E:$E,Sheet1!$F:$F)&amp;"所在の"&amp;$D4867,IF(OR($B4867=1,$B4867=2),$D4867&amp;$C4867,IF($B4867=3,$D4867&amp;"学校",IF($B4867=6,_xlfn.TEXTBEFORE($D4867,"高専")&amp;$C4867,IF($B4867=8,$C4867&amp;"（"&amp;$D4867&amp;"）",IF($B4867=9,$D4867,""))))))</f>
        <v>宇部工業高等学校</v>
      </c>
    </row>
    <row r="4868" spans="1:8">
      <c r="A4868" s="4">
        <v>2</v>
      </c>
      <c r="B4868" s="7">
        <v>1</v>
      </c>
      <c r="C4868" s="7" t="str">
        <f t="shared" si="152"/>
        <v>高等学校</v>
      </c>
      <c r="D4868" s="7" t="s">
        <v>2185</v>
      </c>
      <c r="E4868" s="8" t="s">
        <v>2186</v>
      </c>
      <c r="F4868" s="4" t="str">
        <f>IFERROR(IF(VALUE(LEFT($E4868,5))&gt;50000,"",_xlfn.XLOOKUP(IF(VALUE(LEFT($E4868,2))&gt;9,VALUE(LEFT($E4868,2)),"0"&amp;VALUE(LEFT($E4868,2))),Sheet1!$E:$E,Sheet1!$F:$F)),"")</f>
        <v>山口県</v>
      </c>
      <c r="G4868" s="4" t="str">
        <f t="shared" si="153"/>
        <v>公立</v>
      </c>
      <c r="H4868" s="7" t="str">
        <f>IF($D4868="上記以外の高等学校等",_xlfn.XLOOKUP(IF(VALUE(LEFT($E4868,2))&gt;10,VALUE(LEFT($E4868,2)),"0"&amp;VALUE(LEFT($E4868,2))),Sheet1!$E:$E,Sheet1!$F:$F)&amp;"所在の"&amp;$D4868,IF(OR($B4868=1,$B4868=2),$D4868&amp;$C4868,IF($B4868=3,$D4868&amp;"学校",IF($B4868=6,_xlfn.TEXTBEFORE($D4868,"高専")&amp;$C4868,IF($B4868=8,$C4868&amp;"（"&amp;$D4868&amp;"）",IF($B4868=9,$D4868,""))))))</f>
        <v>小野田高等学校</v>
      </c>
    </row>
    <row r="4869" spans="1:8">
      <c r="A4869" s="4">
        <v>2</v>
      </c>
      <c r="B4869" s="7">
        <v>1</v>
      </c>
      <c r="C4869" s="7" t="str">
        <f t="shared" si="152"/>
        <v>高等学校</v>
      </c>
      <c r="D4869" s="7" t="s">
        <v>2183</v>
      </c>
      <c r="E4869" s="8" t="s">
        <v>2184</v>
      </c>
      <c r="F4869" s="4" t="str">
        <f>IFERROR(IF(VALUE(LEFT($E4869,5))&gt;50000,"",_xlfn.XLOOKUP(IF(VALUE(LEFT($E4869,2))&gt;9,VALUE(LEFT($E4869,2)),"0"&amp;VALUE(LEFT($E4869,2))),Sheet1!$E:$E,Sheet1!$F:$F)),"")</f>
        <v>山口県</v>
      </c>
      <c r="G4869" s="4" t="str">
        <f t="shared" si="153"/>
        <v>公立</v>
      </c>
      <c r="H4869" s="7" t="str">
        <f>IF($D4869="上記以外の高等学校等",_xlfn.XLOOKUP(IF(VALUE(LEFT($E4869,2))&gt;10,VALUE(LEFT($E4869,2)),"0"&amp;VALUE(LEFT($E4869,2))),Sheet1!$E:$E,Sheet1!$F:$F)&amp;"所在の"&amp;$D4869,IF(OR($B4869=1,$B4869=2),$D4869&amp;$C4869,IF($B4869=3,$D4869&amp;"学校",IF($B4869=6,_xlfn.TEXTBEFORE($D4869,"高専")&amp;$C4869,IF($B4869=8,$C4869&amp;"（"&amp;$D4869&amp;"）",IF($B4869=9,$D4869,""))))))</f>
        <v>小野田工業高等学校</v>
      </c>
    </row>
    <row r="4870" spans="1:8">
      <c r="A4870" s="4">
        <v>2</v>
      </c>
      <c r="B4870" s="7">
        <v>1</v>
      </c>
      <c r="C4870" s="7" t="str">
        <f t="shared" si="152"/>
        <v>高等学校</v>
      </c>
      <c r="D4870" s="7" t="s">
        <v>2181</v>
      </c>
      <c r="E4870" s="8" t="s">
        <v>2182</v>
      </c>
      <c r="F4870" s="4" t="str">
        <f>IFERROR(IF(VALUE(LEFT($E4870,5))&gt;50000,"",_xlfn.XLOOKUP(IF(VALUE(LEFT($E4870,2))&gt;9,VALUE(LEFT($E4870,2)),"0"&amp;VALUE(LEFT($E4870,2))),Sheet1!$E:$E,Sheet1!$F:$F)),"")</f>
        <v>山口県</v>
      </c>
      <c r="G4870" s="4" t="str">
        <f t="shared" si="153"/>
        <v>公立</v>
      </c>
      <c r="H4870" s="7" t="str">
        <f>IF($D4870="上記以外の高等学校等",_xlfn.XLOOKUP(IF(VALUE(LEFT($E4870,2))&gt;10,VALUE(LEFT($E4870,2)),"0"&amp;VALUE(LEFT($E4870,2))),Sheet1!$E:$E,Sheet1!$F:$F)&amp;"所在の"&amp;$D4870,IF(OR($B4870=1,$B4870=2),$D4870&amp;$C4870,IF($B4870=3,$D4870&amp;"学校",IF($B4870=6,_xlfn.TEXTBEFORE($D4870,"高専")&amp;$C4870,IF($B4870=8,$C4870&amp;"（"&amp;$D4870&amp;"）",IF($B4870=9,$D4870,""))))))</f>
        <v>厚狭高等学校</v>
      </c>
    </row>
    <row r="4871" spans="1:8">
      <c r="A4871" s="4">
        <v>2</v>
      </c>
      <c r="B4871" s="7">
        <v>1</v>
      </c>
      <c r="C4871" s="7" t="str">
        <f t="shared" si="152"/>
        <v>高等学校</v>
      </c>
      <c r="D4871" s="7" t="s">
        <v>2179</v>
      </c>
      <c r="E4871" s="8" t="s">
        <v>2180</v>
      </c>
      <c r="F4871" s="4" t="str">
        <f>IFERROR(IF(VALUE(LEFT($E4871,5))&gt;50000,"",_xlfn.XLOOKUP(IF(VALUE(LEFT($E4871,2))&gt;9,VALUE(LEFT($E4871,2)),"0"&amp;VALUE(LEFT($E4871,2))),Sheet1!$E:$E,Sheet1!$F:$F)),"")</f>
        <v>山口県</v>
      </c>
      <c r="G4871" s="4" t="str">
        <f t="shared" si="153"/>
        <v>公立</v>
      </c>
      <c r="H4871" s="7" t="str">
        <f>IF($D4871="上記以外の高等学校等",_xlfn.XLOOKUP(IF(VALUE(LEFT($E4871,2))&gt;10,VALUE(LEFT($E4871,2)),"0"&amp;VALUE(LEFT($E4871,2))),Sheet1!$E:$E,Sheet1!$F:$F)&amp;"所在の"&amp;$D4871,IF(OR($B4871=1,$B4871=2),$D4871&amp;$C4871,IF($B4871=3,$D4871&amp;"学校",IF($B4871=6,_xlfn.TEXTBEFORE($D4871,"高専")&amp;$C4871,IF($B4871=8,$C4871&amp;"（"&amp;$D4871&amp;"）",IF($B4871=9,$D4871,""))))))</f>
        <v>田部高等学校</v>
      </c>
    </row>
    <row r="4872" spans="1:8">
      <c r="A4872" s="4">
        <v>2</v>
      </c>
      <c r="B4872" s="7">
        <v>1</v>
      </c>
      <c r="C4872" s="7" t="str">
        <f t="shared" si="152"/>
        <v>高等学校</v>
      </c>
      <c r="D4872" s="7" t="s">
        <v>2177</v>
      </c>
      <c r="E4872" s="8" t="s">
        <v>2178</v>
      </c>
      <c r="F4872" s="4" t="str">
        <f>IFERROR(IF(VALUE(LEFT($E4872,5))&gt;50000,"",_xlfn.XLOOKUP(IF(VALUE(LEFT($E4872,2))&gt;9,VALUE(LEFT($E4872,2)),"0"&amp;VALUE(LEFT($E4872,2))),Sheet1!$E:$E,Sheet1!$F:$F)),"")</f>
        <v>山口県</v>
      </c>
      <c r="G4872" s="4" t="str">
        <f t="shared" si="153"/>
        <v>公立</v>
      </c>
      <c r="H4872" s="7" t="str">
        <f>IF($D4872="上記以外の高等学校等",_xlfn.XLOOKUP(IF(VALUE(LEFT($E4872,2))&gt;10,VALUE(LEFT($E4872,2)),"0"&amp;VALUE(LEFT($E4872,2))),Sheet1!$E:$E,Sheet1!$F:$F)&amp;"所在の"&amp;$D4872,IF(OR($B4872=1,$B4872=2),$D4872&amp;$C4872,IF($B4872=3,$D4872&amp;"学校",IF($B4872=6,_xlfn.TEXTBEFORE($D4872,"高専")&amp;$C4872,IF($B4872=8,$C4872&amp;"（"&amp;$D4872&amp;"）",IF($B4872=9,$D4872,""))))))</f>
        <v>豊浦高等学校</v>
      </c>
    </row>
    <row r="4873" spans="1:8">
      <c r="A4873" s="4">
        <v>2</v>
      </c>
      <c r="B4873" s="7">
        <v>1</v>
      </c>
      <c r="C4873" s="7" t="str">
        <f t="shared" si="152"/>
        <v>高等学校</v>
      </c>
      <c r="D4873" s="7" t="s">
        <v>2175</v>
      </c>
      <c r="E4873" s="8" t="s">
        <v>2176</v>
      </c>
      <c r="F4873" s="4" t="str">
        <f>IFERROR(IF(VALUE(LEFT($E4873,5))&gt;50000,"",_xlfn.XLOOKUP(IF(VALUE(LEFT($E4873,2))&gt;9,VALUE(LEFT($E4873,2)),"0"&amp;VALUE(LEFT($E4873,2))),Sheet1!$E:$E,Sheet1!$F:$F)),"")</f>
        <v>山口県</v>
      </c>
      <c r="G4873" s="4" t="str">
        <f t="shared" si="153"/>
        <v>公立</v>
      </c>
      <c r="H4873" s="7" t="str">
        <f>IF($D4873="上記以外の高等学校等",_xlfn.XLOOKUP(IF(VALUE(LEFT($E4873,2))&gt;10,VALUE(LEFT($E4873,2)),"0"&amp;VALUE(LEFT($E4873,2))),Sheet1!$E:$E,Sheet1!$F:$F)&amp;"所在の"&amp;$D4873,IF(OR($B4873=1,$B4873=2),$D4873&amp;$C4873,IF($B4873=3,$D4873&amp;"学校",IF($B4873=6,_xlfn.TEXTBEFORE($D4873,"高専")&amp;$C4873,IF($B4873=8,$C4873&amp;"（"&amp;$D4873&amp;"）",IF($B4873=9,$D4873,""))))))</f>
        <v>長府高等学校</v>
      </c>
    </row>
    <row r="4874" spans="1:8">
      <c r="A4874" s="4">
        <v>2</v>
      </c>
      <c r="B4874" s="7">
        <v>1</v>
      </c>
      <c r="C4874" s="7" t="str">
        <f t="shared" si="152"/>
        <v>高等学校</v>
      </c>
      <c r="D4874" s="7" t="s">
        <v>2173</v>
      </c>
      <c r="E4874" s="8" t="s">
        <v>2174</v>
      </c>
      <c r="F4874" s="4" t="str">
        <f>IFERROR(IF(VALUE(LEFT($E4874,5))&gt;50000,"",_xlfn.XLOOKUP(IF(VALUE(LEFT($E4874,2))&gt;9,VALUE(LEFT($E4874,2)),"0"&amp;VALUE(LEFT($E4874,2))),Sheet1!$E:$E,Sheet1!$F:$F)),"")</f>
        <v>山口県</v>
      </c>
      <c r="G4874" s="4" t="str">
        <f t="shared" si="153"/>
        <v>公立</v>
      </c>
      <c r="H4874" s="7" t="str">
        <f>IF($D4874="上記以外の高等学校等",_xlfn.XLOOKUP(IF(VALUE(LEFT($E4874,2))&gt;10,VALUE(LEFT($E4874,2)),"0"&amp;VALUE(LEFT($E4874,2))),Sheet1!$E:$E,Sheet1!$F:$F)&amp;"所在の"&amp;$D4874,IF(OR($B4874=1,$B4874=2),$D4874&amp;$C4874,IF($B4874=3,$D4874&amp;"学校",IF($B4874=6,_xlfn.TEXTBEFORE($D4874,"高専")&amp;$C4874,IF($B4874=8,$C4874&amp;"（"&amp;$D4874&amp;"）",IF($B4874=9,$D4874,""))))))</f>
        <v>下関西高等学校</v>
      </c>
    </row>
    <row r="4875" spans="1:8">
      <c r="A4875" s="4">
        <v>2</v>
      </c>
      <c r="B4875" s="7">
        <v>1</v>
      </c>
      <c r="C4875" s="7" t="str">
        <f t="shared" si="152"/>
        <v>高等学校</v>
      </c>
      <c r="D4875" s="7" t="s">
        <v>2171</v>
      </c>
      <c r="E4875" s="8" t="s">
        <v>2172</v>
      </c>
      <c r="F4875" s="4" t="str">
        <f>IFERROR(IF(VALUE(LEFT($E4875,5))&gt;50000,"",_xlfn.XLOOKUP(IF(VALUE(LEFT($E4875,2))&gt;9,VALUE(LEFT($E4875,2)),"0"&amp;VALUE(LEFT($E4875,2))),Sheet1!$E:$E,Sheet1!$F:$F)),"")</f>
        <v>山口県</v>
      </c>
      <c r="G4875" s="4" t="str">
        <f t="shared" si="153"/>
        <v>公立</v>
      </c>
      <c r="H4875" s="7" t="str">
        <f>IF($D4875="上記以外の高等学校等",_xlfn.XLOOKUP(IF(VALUE(LEFT($E4875,2))&gt;10,VALUE(LEFT($E4875,2)),"0"&amp;VALUE(LEFT($E4875,2))),Sheet1!$E:$E,Sheet1!$F:$F)&amp;"所在の"&amp;$D4875,IF(OR($B4875=1,$B4875=2),$D4875&amp;$C4875,IF($B4875=3,$D4875&amp;"学校",IF($B4875=6,_xlfn.TEXTBEFORE($D4875,"高専")&amp;$C4875,IF($B4875=8,$C4875&amp;"（"&amp;$D4875&amp;"）",IF($B4875=9,$D4875,""))))))</f>
        <v>下関南高等学校</v>
      </c>
    </row>
    <row r="4876" spans="1:8">
      <c r="A4876" s="4">
        <v>2</v>
      </c>
      <c r="B4876" s="7">
        <v>1</v>
      </c>
      <c r="C4876" s="7" t="str">
        <f t="shared" si="152"/>
        <v>高等学校</v>
      </c>
      <c r="D4876" s="7" t="s">
        <v>2169</v>
      </c>
      <c r="E4876" s="8" t="s">
        <v>2170</v>
      </c>
      <c r="F4876" s="4" t="str">
        <f>IFERROR(IF(VALUE(LEFT($E4876,5))&gt;50000,"",_xlfn.XLOOKUP(IF(VALUE(LEFT($E4876,2))&gt;9,VALUE(LEFT($E4876,2)),"0"&amp;VALUE(LEFT($E4876,2))),Sheet1!$E:$E,Sheet1!$F:$F)),"")</f>
        <v>山口県</v>
      </c>
      <c r="G4876" s="4" t="str">
        <f t="shared" si="153"/>
        <v>公立</v>
      </c>
      <c r="H4876" s="7" t="str">
        <f>IF($D4876="上記以外の高等学校等",_xlfn.XLOOKUP(IF(VALUE(LEFT($E4876,2))&gt;10,VALUE(LEFT($E4876,2)),"0"&amp;VALUE(LEFT($E4876,2))),Sheet1!$E:$E,Sheet1!$F:$F)&amp;"所在の"&amp;$D4876,IF(OR($B4876=1,$B4876=2),$D4876&amp;$C4876,IF($B4876=3,$D4876&amp;"学校",IF($B4876=6,_xlfn.TEXTBEFORE($D4876,"高専")&amp;$C4876,IF($B4876=8,$C4876&amp;"（"&amp;$D4876&amp;"）",IF($B4876=9,$D4876,""))))))</f>
        <v>萩高等学校</v>
      </c>
    </row>
    <row r="4877" spans="1:8">
      <c r="A4877" s="4">
        <v>3</v>
      </c>
      <c r="B4877" s="7">
        <v>1</v>
      </c>
      <c r="C4877" s="7" t="str">
        <f t="shared" si="152"/>
        <v>高等学校</v>
      </c>
      <c r="D4877" s="7" t="s">
        <v>2167</v>
      </c>
      <c r="E4877" s="8" t="s">
        <v>2168</v>
      </c>
      <c r="F4877" s="4" t="str">
        <f>IFERROR(IF(VALUE(LEFT($E4877,5))&gt;50000,"",_xlfn.XLOOKUP(IF(VALUE(LEFT($E4877,2))&gt;9,VALUE(LEFT($E4877,2)),"0"&amp;VALUE(LEFT($E4877,2))),Sheet1!$E:$E,Sheet1!$F:$F)),"")</f>
        <v>山口県</v>
      </c>
      <c r="G4877" s="4" t="str">
        <f t="shared" si="153"/>
        <v>公立</v>
      </c>
      <c r="H4877" s="7" t="str">
        <f>IF($D4877="上記以外の高等学校等",_xlfn.XLOOKUP(IF(VALUE(LEFT($E4877,2))&gt;10,VALUE(LEFT($E4877,2)),"0"&amp;VALUE(LEFT($E4877,2))),Sheet1!$E:$E,Sheet1!$F:$F)&amp;"所在の"&amp;$D4877,IF(OR($B4877=1,$B4877=2),$D4877&amp;$C4877,IF($B4877=3,$D4877&amp;"学校",IF($B4877=6,_xlfn.TEXTBEFORE($D4877,"高専")&amp;$C4877,IF($B4877=8,$C4877&amp;"（"&amp;$D4877&amp;"）",IF($B4877=9,$D4877,""))))))</f>
        <v>下関商業高等学校</v>
      </c>
    </row>
    <row r="4878" spans="1:8">
      <c r="A4878" s="4">
        <v>2</v>
      </c>
      <c r="B4878" s="7">
        <v>1</v>
      </c>
      <c r="C4878" s="7" t="str">
        <f t="shared" si="152"/>
        <v>高等学校</v>
      </c>
      <c r="D4878" s="7" t="s">
        <v>2165</v>
      </c>
      <c r="E4878" s="8" t="s">
        <v>2166</v>
      </c>
      <c r="F4878" s="4" t="str">
        <f>IFERROR(IF(VALUE(LEFT($E4878,5))&gt;50000,"",_xlfn.XLOOKUP(IF(VALUE(LEFT($E4878,2))&gt;9,VALUE(LEFT($E4878,2)),"0"&amp;VALUE(LEFT($E4878,2))),Sheet1!$E:$E,Sheet1!$F:$F)),"")</f>
        <v>山口県</v>
      </c>
      <c r="G4878" s="4" t="str">
        <f t="shared" si="153"/>
        <v>公立</v>
      </c>
      <c r="H4878" s="7" t="str">
        <f>IF($D4878="上記以外の高等学校等",_xlfn.XLOOKUP(IF(VALUE(LEFT($E4878,2))&gt;10,VALUE(LEFT($E4878,2)),"0"&amp;VALUE(LEFT($E4878,2))),Sheet1!$E:$E,Sheet1!$F:$F)&amp;"所在の"&amp;$D4878,IF(OR($B4878=1,$B4878=2),$D4878&amp;$C4878,IF($B4878=3,$D4878&amp;"学校",IF($B4878=6,_xlfn.TEXTBEFORE($D4878,"高専")&amp;$C4878,IF($B4878=8,$C4878&amp;"（"&amp;$D4878&amp;"）",IF($B4878=9,$D4878,""))))))</f>
        <v>防府西高等学校</v>
      </c>
    </row>
    <row r="4879" spans="1:8">
      <c r="A4879" s="4">
        <v>2</v>
      </c>
      <c r="B4879" s="7">
        <v>1</v>
      </c>
      <c r="C4879" s="7" t="str">
        <f t="shared" si="152"/>
        <v>高等学校</v>
      </c>
      <c r="D4879" s="7" t="s">
        <v>2163</v>
      </c>
      <c r="E4879" s="8" t="s">
        <v>2164</v>
      </c>
      <c r="F4879" s="4" t="str">
        <f>IFERROR(IF(VALUE(LEFT($E4879,5))&gt;50000,"",_xlfn.XLOOKUP(IF(VALUE(LEFT($E4879,2))&gt;9,VALUE(LEFT($E4879,2)),"0"&amp;VALUE(LEFT($E4879,2))),Sheet1!$E:$E,Sheet1!$F:$F)),"")</f>
        <v>山口県</v>
      </c>
      <c r="G4879" s="4" t="str">
        <f t="shared" si="153"/>
        <v>公立</v>
      </c>
      <c r="H4879" s="7" t="str">
        <f>IF($D4879="上記以外の高等学校等",_xlfn.XLOOKUP(IF(VALUE(LEFT($E4879,2))&gt;10,VALUE(LEFT($E4879,2)),"0"&amp;VALUE(LEFT($E4879,2))),Sheet1!$E:$E,Sheet1!$F:$F)&amp;"所在の"&amp;$D4879,IF(OR($B4879=1,$B4879=2),$D4879&amp;$C4879,IF($B4879=3,$D4879&amp;"学校",IF($B4879=6,_xlfn.TEXTBEFORE($D4879,"高専")&amp;$C4879,IF($B4879=8,$C4879&amp;"（"&amp;$D4879&amp;"）",IF($B4879=9,$D4879,""))))))</f>
        <v>新南陽高等学校</v>
      </c>
    </row>
    <row r="4880" spans="1:8">
      <c r="A4880" s="4">
        <v>2</v>
      </c>
      <c r="B4880" s="7">
        <v>1</v>
      </c>
      <c r="C4880" s="7" t="str">
        <f t="shared" si="152"/>
        <v>高等学校</v>
      </c>
      <c r="D4880" s="7" t="s">
        <v>2161</v>
      </c>
      <c r="E4880" s="8" t="s">
        <v>2162</v>
      </c>
      <c r="F4880" s="4" t="str">
        <f>IFERROR(IF(VALUE(LEFT($E4880,5))&gt;50000,"",_xlfn.XLOOKUP(IF(VALUE(LEFT($E4880,2))&gt;9,VALUE(LEFT($E4880,2)),"0"&amp;VALUE(LEFT($E4880,2))),Sheet1!$E:$E,Sheet1!$F:$F)),"")</f>
        <v>山口県</v>
      </c>
      <c r="G4880" s="4" t="str">
        <f t="shared" si="153"/>
        <v>公立</v>
      </c>
      <c r="H4880" s="7" t="str">
        <f>IF($D4880="上記以外の高等学校等",_xlfn.XLOOKUP(IF(VALUE(LEFT($E4880,2))&gt;10,VALUE(LEFT($E4880,2)),"0"&amp;VALUE(LEFT($E4880,2))),Sheet1!$E:$E,Sheet1!$F:$F)&amp;"所在の"&amp;$D4880,IF(OR($B4880=1,$B4880=2),$D4880&amp;$C4880,IF($B4880=3,$D4880&amp;"学校",IF($B4880=6,_xlfn.TEXTBEFORE($D4880,"高専")&amp;$C4880,IF($B4880=8,$C4880&amp;"（"&amp;$D4880&amp;"）",IF($B4880=9,$D4880,""))))))</f>
        <v>西京高等学校</v>
      </c>
    </row>
    <row r="4881" spans="1:8">
      <c r="A4881" s="4">
        <v>2</v>
      </c>
      <c r="B4881" s="7">
        <v>1</v>
      </c>
      <c r="C4881" s="7" t="str">
        <f t="shared" si="152"/>
        <v>高等学校</v>
      </c>
      <c r="D4881" s="7" t="s">
        <v>2159</v>
      </c>
      <c r="E4881" s="8" t="s">
        <v>2160</v>
      </c>
      <c r="F4881" s="4" t="str">
        <f>IFERROR(IF(VALUE(LEFT($E4881,5))&gt;50000,"",_xlfn.XLOOKUP(IF(VALUE(LEFT($E4881,2))&gt;9,VALUE(LEFT($E4881,2)),"0"&amp;VALUE(LEFT($E4881,2))),Sheet1!$E:$E,Sheet1!$F:$F)),"")</f>
        <v>山口県</v>
      </c>
      <c r="G4881" s="4" t="str">
        <f t="shared" si="153"/>
        <v>公立</v>
      </c>
      <c r="H4881" s="7" t="str">
        <f>IF($D4881="上記以外の高等学校等",_xlfn.XLOOKUP(IF(VALUE(LEFT($E4881,2))&gt;10,VALUE(LEFT($E4881,2)),"0"&amp;VALUE(LEFT($E4881,2))),Sheet1!$E:$E,Sheet1!$F:$F)&amp;"所在の"&amp;$D4881,IF(OR($B4881=1,$B4881=2),$D4881&amp;$C4881,IF($B4881=3,$D4881&amp;"学校",IF($B4881=6,_xlfn.TEXTBEFORE($D4881,"高専")&amp;$C4881,IF($B4881=8,$C4881&amp;"（"&amp;$D4881&amp;"）",IF($B4881=9,$D4881,""))))))</f>
        <v>華陵高等学校</v>
      </c>
    </row>
    <row r="4882" spans="1:8">
      <c r="A4882" s="4">
        <v>2</v>
      </c>
      <c r="B4882" s="7">
        <v>2</v>
      </c>
      <c r="C4882" s="7" t="str">
        <f t="shared" si="152"/>
        <v>中等教育学校</v>
      </c>
      <c r="D4882" s="7" t="s">
        <v>2157</v>
      </c>
      <c r="E4882" s="8" t="s">
        <v>2158</v>
      </c>
      <c r="F4882" s="4" t="str">
        <f>IFERROR(IF(VALUE(LEFT($E4882,5))&gt;50000,"",_xlfn.XLOOKUP(IF(VALUE(LEFT($E4882,2))&gt;9,VALUE(LEFT($E4882,2)),"0"&amp;VALUE(LEFT($E4882,2))),Sheet1!$E:$E,Sheet1!$F:$F)),"")</f>
        <v>山口県</v>
      </c>
      <c r="G4882" s="4" t="str">
        <f t="shared" si="153"/>
        <v>公立</v>
      </c>
      <c r="H4882" s="7" t="str">
        <f>IF($D4882="上記以外の高等学校等",_xlfn.XLOOKUP(IF(VALUE(LEFT($E4882,2))&gt;10,VALUE(LEFT($E4882,2)),"0"&amp;VALUE(LEFT($E4882,2))),Sheet1!$E:$E,Sheet1!$F:$F)&amp;"所在の"&amp;$D4882,IF(OR($B4882=1,$B4882=2),$D4882&amp;$C4882,IF($B4882=3,$D4882&amp;"学校",IF($B4882=6,_xlfn.TEXTBEFORE($D4882,"高専")&amp;$C4882,IF($B4882=8,$C4882&amp;"（"&amp;$D4882&amp;"）",IF($B4882=9,$D4882,""))))))</f>
        <v>下関中等教育学校</v>
      </c>
    </row>
    <row r="4883" spans="1:8">
      <c r="A4883" s="4">
        <v>2</v>
      </c>
      <c r="B4883" s="7">
        <v>1</v>
      </c>
      <c r="C4883" s="7" t="str">
        <f t="shared" si="152"/>
        <v>高等学校</v>
      </c>
      <c r="D4883" s="7" t="s">
        <v>2155</v>
      </c>
      <c r="E4883" s="8" t="s">
        <v>2156</v>
      </c>
      <c r="F4883" s="4" t="str">
        <f>IFERROR(IF(VALUE(LEFT($E4883,5))&gt;50000,"",_xlfn.XLOOKUP(IF(VALUE(LEFT($E4883,2))&gt;9,VALUE(LEFT($E4883,2)),"0"&amp;VALUE(LEFT($E4883,2))),Sheet1!$E:$E,Sheet1!$F:$F)),"")</f>
        <v>山口県</v>
      </c>
      <c r="G4883" s="4" t="str">
        <f t="shared" si="153"/>
        <v>公立</v>
      </c>
      <c r="H4883" s="7" t="str">
        <f>IF($D4883="上記以外の高等学校等",_xlfn.XLOOKUP(IF(VALUE(LEFT($E4883,2))&gt;10,VALUE(LEFT($E4883,2)),"0"&amp;VALUE(LEFT($E4883,2))),Sheet1!$E:$E,Sheet1!$F:$F)&amp;"所在の"&amp;$D4883,IF(OR($B4883=1,$B4883=2),$D4883&amp;$C4883,IF($B4883=3,$D4883&amp;"学校",IF($B4883=6,_xlfn.TEXTBEFORE($D4883,"高専")&amp;$C4883,IF($B4883=8,$C4883&amp;"（"&amp;$D4883&amp;"）",IF($B4883=9,$D4883,""))))))</f>
        <v>柳井商工高等学校</v>
      </c>
    </row>
    <row r="4884" spans="1:8">
      <c r="A4884" s="4">
        <v>2</v>
      </c>
      <c r="B4884" s="7">
        <v>1</v>
      </c>
      <c r="C4884" s="7" t="str">
        <f t="shared" si="152"/>
        <v>高等学校</v>
      </c>
      <c r="D4884" s="7" t="s">
        <v>2153</v>
      </c>
      <c r="E4884" s="8" t="s">
        <v>2154</v>
      </c>
      <c r="F4884" s="4" t="str">
        <f>IFERROR(IF(VALUE(LEFT($E4884,5))&gt;50000,"",_xlfn.XLOOKUP(IF(VALUE(LEFT($E4884,2))&gt;9,VALUE(LEFT($E4884,2)),"0"&amp;VALUE(LEFT($E4884,2))),Sheet1!$E:$E,Sheet1!$F:$F)),"")</f>
        <v>山口県</v>
      </c>
      <c r="G4884" s="4" t="str">
        <f t="shared" si="153"/>
        <v>公立</v>
      </c>
      <c r="H4884" s="7" t="str">
        <f>IF($D4884="上記以外の高等学校等",_xlfn.XLOOKUP(IF(VALUE(LEFT($E4884,2))&gt;10,VALUE(LEFT($E4884,2)),"0"&amp;VALUE(LEFT($E4884,2))),Sheet1!$E:$E,Sheet1!$F:$F)&amp;"所在の"&amp;$D4884,IF(OR($B4884=1,$B4884=2),$D4884&amp;$C4884,IF($B4884=3,$D4884&amp;"学校",IF($B4884=6,_xlfn.TEXTBEFORE($D4884,"高専")&amp;$C4884,IF($B4884=8,$C4884&amp;"（"&amp;$D4884&amp;"）",IF($B4884=9,$D4884,""))))))</f>
        <v>徳山商工高等学校</v>
      </c>
    </row>
    <row r="4885" spans="1:8">
      <c r="A4885" s="4">
        <v>2</v>
      </c>
      <c r="B4885" s="7">
        <v>1</v>
      </c>
      <c r="C4885" s="7" t="str">
        <f t="shared" si="152"/>
        <v>高等学校</v>
      </c>
      <c r="D4885" s="7" t="s">
        <v>2151</v>
      </c>
      <c r="E4885" s="8" t="s">
        <v>2152</v>
      </c>
      <c r="F4885" s="4" t="str">
        <f>IFERROR(IF(VALUE(LEFT($E4885,5))&gt;50000,"",_xlfn.XLOOKUP(IF(VALUE(LEFT($E4885,2))&gt;9,VALUE(LEFT($E4885,2)),"0"&amp;VALUE(LEFT($E4885,2))),Sheet1!$E:$E,Sheet1!$F:$F)),"")</f>
        <v>山口県</v>
      </c>
      <c r="G4885" s="4" t="str">
        <f t="shared" si="153"/>
        <v>公立</v>
      </c>
      <c r="H4885" s="7" t="str">
        <f>IF($D4885="上記以外の高等学校等",_xlfn.XLOOKUP(IF(VALUE(LEFT($E4885,2))&gt;10,VALUE(LEFT($E4885,2)),"0"&amp;VALUE(LEFT($E4885,2))),Sheet1!$E:$E,Sheet1!$F:$F)&amp;"所在の"&amp;$D4885,IF(OR($B4885=1,$B4885=2),$D4885&amp;$C4885,IF($B4885=3,$D4885&amp;"学校",IF($B4885=6,_xlfn.TEXTBEFORE($D4885,"高専")&amp;$C4885,IF($B4885=8,$C4885&amp;"（"&amp;$D4885&amp;"）",IF($B4885=9,$D4885,""))))))</f>
        <v>萩商工高等学校</v>
      </c>
    </row>
    <row r="4886" spans="1:8">
      <c r="A4886" s="4">
        <v>2</v>
      </c>
      <c r="B4886" s="7">
        <v>1</v>
      </c>
      <c r="C4886" s="7" t="str">
        <f t="shared" si="152"/>
        <v>高等学校</v>
      </c>
      <c r="D4886" s="7" t="s">
        <v>2149</v>
      </c>
      <c r="E4886" s="8" t="s">
        <v>2150</v>
      </c>
      <c r="F4886" s="4" t="str">
        <f>IFERROR(IF(VALUE(LEFT($E4886,5))&gt;50000,"",_xlfn.XLOOKUP(IF(VALUE(LEFT($E4886,2))&gt;9,VALUE(LEFT($E4886,2)),"0"&amp;VALUE(LEFT($E4886,2))),Sheet1!$E:$E,Sheet1!$F:$F)),"")</f>
        <v>山口県</v>
      </c>
      <c r="G4886" s="4" t="str">
        <f t="shared" si="153"/>
        <v>公立</v>
      </c>
      <c r="H4886" s="7" t="str">
        <f>IF($D4886="上記以外の高等学校等",_xlfn.XLOOKUP(IF(VALUE(LEFT($E4886,2))&gt;10,VALUE(LEFT($E4886,2)),"0"&amp;VALUE(LEFT($E4886,2))),Sheet1!$E:$E,Sheet1!$F:$F)&amp;"所在の"&amp;$D4886,IF(OR($B4886=1,$B4886=2),$D4886&amp;$C4886,IF($B4886=3,$D4886&amp;"学校",IF($B4886=6,_xlfn.TEXTBEFORE($D4886,"高専")&amp;$C4886,IF($B4886=8,$C4886&amp;"（"&amp;$D4886&amp;"）",IF($B4886=9,$D4886,""))))))</f>
        <v>山口県立大学附属周防大島高等学校</v>
      </c>
    </row>
    <row r="4887" spans="1:8">
      <c r="A4887" s="4">
        <v>2</v>
      </c>
      <c r="B4887" s="7">
        <v>1</v>
      </c>
      <c r="C4887" s="7" t="str">
        <f t="shared" si="152"/>
        <v>高等学校</v>
      </c>
      <c r="D4887" s="7" t="s">
        <v>2147</v>
      </c>
      <c r="E4887" s="8" t="s">
        <v>2148</v>
      </c>
      <c r="F4887" s="4" t="str">
        <f>IFERROR(IF(VALUE(LEFT($E4887,5))&gt;50000,"",_xlfn.XLOOKUP(IF(VALUE(LEFT($E4887,2))&gt;9,VALUE(LEFT($E4887,2)),"0"&amp;VALUE(LEFT($E4887,2))),Sheet1!$E:$E,Sheet1!$F:$F)),"")</f>
        <v>山口県</v>
      </c>
      <c r="G4887" s="4" t="str">
        <f t="shared" si="153"/>
        <v>公立</v>
      </c>
      <c r="H4887" s="7" t="str">
        <f>IF($D4887="上記以外の高等学校等",_xlfn.XLOOKUP(IF(VALUE(LEFT($E4887,2))&gt;10,VALUE(LEFT($E4887,2)),"0"&amp;VALUE(LEFT($E4887,2))),Sheet1!$E:$E,Sheet1!$F:$F)&amp;"所在の"&amp;$D4887,IF(OR($B4887=1,$B4887=2),$D4887&amp;$C4887,IF($B4887=3,$D4887&amp;"学校",IF($B4887=6,_xlfn.TEXTBEFORE($D4887,"高専")&amp;$C4887,IF($B4887=8,$C4887&amp;"（"&amp;$D4887&amp;"）",IF($B4887=9,$D4887,""))))))</f>
        <v>田布施農工高等学校</v>
      </c>
    </row>
    <row r="4888" spans="1:8">
      <c r="A4888" s="4">
        <v>2</v>
      </c>
      <c r="B4888" s="7">
        <v>1</v>
      </c>
      <c r="C4888" s="7" t="str">
        <f t="shared" si="152"/>
        <v>高等学校</v>
      </c>
      <c r="D4888" s="7" t="s">
        <v>2145</v>
      </c>
      <c r="E4888" s="8" t="s">
        <v>2146</v>
      </c>
      <c r="F4888" s="4" t="str">
        <f>IFERROR(IF(VALUE(LEFT($E4888,5))&gt;50000,"",_xlfn.XLOOKUP(IF(VALUE(LEFT($E4888,2))&gt;9,VALUE(LEFT($E4888,2)),"0"&amp;VALUE(LEFT($E4888,2))),Sheet1!$E:$E,Sheet1!$F:$F)),"")</f>
        <v>山口県</v>
      </c>
      <c r="G4888" s="4" t="str">
        <f t="shared" si="153"/>
        <v>公立</v>
      </c>
      <c r="H4888" s="7" t="str">
        <f>IF($D4888="上記以外の高等学校等",_xlfn.XLOOKUP(IF(VALUE(LEFT($E4888,2))&gt;10,VALUE(LEFT($E4888,2)),"0"&amp;VALUE(LEFT($E4888,2))),Sheet1!$E:$E,Sheet1!$F:$F)&amp;"所在の"&amp;$D4888,IF(OR($B4888=1,$B4888=2),$D4888&amp;$C4888,IF($B4888=3,$D4888&amp;"学校",IF($B4888=6,_xlfn.TEXTBEFORE($D4888,"高専")&amp;$C4888,IF($B4888=8,$C4888&amp;"（"&amp;$D4888&amp;"）",IF($B4888=9,$D4888,""))))))</f>
        <v>大津緑洋高等学校</v>
      </c>
    </row>
    <row r="4889" spans="1:8">
      <c r="A4889" s="4">
        <v>2</v>
      </c>
      <c r="B4889" s="7">
        <v>1</v>
      </c>
      <c r="C4889" s="7" t="str">
        <f t="shared" si="152"/>
        <v>高等学校</v>
      </c>
      <c r="D4889" s="7" t="s">
        <v>2143</v>
      </c>
      <c r="E4889" s="8" t="s">
        <v>2144</v>
      </c>
      <c r="F4889" s="4" t="str">
        <f>IFERROR(IF(VALUE(LEFT($E4889,5))&gt;50000,"",_xlfn.XLOOKUP(IF(VALUE(LEFT($E4889,2))&gt;9,VALUE(LEFT($E4889,2)),"0"&amp;VALUE(LEFT($E4889,2))),Sheet1!$E:$E,Sheet1!$F:$F)),"")</f>
        <v>山口県</v>
      </c>
      <c r="G4889" s="4" t="str">
        <f t="shared" si="153"/>
        <v>公立</v>
      </c>
      <c r="H4889" s="7" t="str">
        <f>IF($D4889="上記以外の高等学校等",_xlfn.XLOOKUP(IF(VALUE(LEFT($E4889,2))&gt;10,VALUE(LEFT($E4889,2)),"0"&amp;VALUE(LEFT($E4889,2))),Sheet1!$E:$E,Sheet1!$F:$F)&amp;"所在の"&amp;$D4889,IF(OR($B4889=1,$B4889=2),$D4889&amp;$C4889,IF($B4889=3,$D4889&amp;"学校",IF($B4889=6,_xlfn.TEXTBEFORE($D4889,"高専")&amp;$C4889,IF($B4889=8,$C4889&amp;"（"&amp;$D4889&amp;"）",IF($B4889=9,$D4889,""))))))</f>
        <v>防府商工高等学校</v>
      </c>
    </row>
    <row r="4890" spans="1:8">
      <c r="A4890" s="4">
        <v>2</v>
      </c>
      <c r="B4890" s="7">
        <v>1</v>
      </c>
      <c r="C4890" s="7" t="str">
        <f t="shared" si="152"/>
        <v>高等学校</v>
      </c>
      <c r="D4890" s="7" t="s">
        <v>2141</v>
      </c>
      <c r="E4890" s="8" t="s">
        <v>2142</v>
      </c>
      <c r="F4890" s="4" t="str">
        <f>IFERROR(IF(VALUE(LEFT($E4890,5))&gt;50000,"",_xlfn.XLOOKUP(IF(VALUE(LEFT($E4890,2))&gt;9,VALUE(LEFT($E4890,2)),"0"&amp;VALUE(LEFT($E4890,2))),Sheet1!$E:$E,Sheet1!$F:$F)),"")</f>
        <v>山口県</v>
      </c>
      <c r="G4890" s="4" t="str">
        <f t="shared" si="153"/>
        <v>公立</v>
      </c>
      <c r="H4890" s="7" t="str">
        <f>IF($D4890="上記以外の高等学校等",_xlfn.XLOOKUP(IF(VALUE(LEFT($E4890,2))&gt;10,VALUE(LEFT($E4890,2)),"0"&amp;VALUE(LEFT($E4890,2))),Sheet1!$E:$E,Sheet1!$F:$F)&amp;"所在の"&amp;$D4890,IF(OR($B4890=1,$B4890=2),$D4890&amp;$C4890,IF($B4890=3,$D4890&amp;"学校",IF($B4890=6,_xlfn.TEXTBEFORE($D4890,"高専")&amp;$C4890,IF($B4890=8,$C4890&amp;"（"&amp;$D4890&amp;"）",IF($B4890=9,$D4890,""))))))</f>
        <v>美祢青嶺高等学校</v>
      </c>
    </row>
    <row r="4891" spans="1:8">
      <c r="A4891" s="4">
        <v>2</v>
      </c>
      <c r="B4891" s="7">
        <v>1</v>
      </c>
      <c r="C4891" s="7" t="str">
        <f t="shared" si="152"/>
        <v>高等学校</v>
      </c>
      <c r="D4891" s="7" t="s">
        <v>2139</v>
      </c>
      <c r="E4891" s="8" t="s">
        <v>2140</v>
      </c>
      <c r="F4891" s="4" t="str">
        <f>IFERROR(IF(VALUE(LEFT($E4891,5))&gt;50000,"",_xlfn.XLOOKUP(IF(VALUE(LEFT($E4891,2))&gt;9,VALUE(LEFT($E4891,2)),"0"&amp;VALUE(LEFT($E4891,2))),Sheet1!$E:$E,Sheet1!$F:$F)),"")</f>
        <v>山口県</v>
      </c>
      <c r="G4891" s="4" t="str">
        <f t="shared" si="153"/>
        <v>公立</v>
      </c>
      <c r="H4891" s="7" t="str">
        <f>IF($D4891="上記以外の高等学校等",_xlfn.XLOOKUP(IF(VALUE(LEFT($E4891,2))&gt;10,VALUE(LEFT($E4891,2)),"0"&amp;VALUE(LEFT($E4891,2))),Sheet1!$E:$E,Sheet1!$F:$F)&amp;"所在の"&amp;$D4891,IF(OR($B4891=1,$B4891=2),$D4891&amp;$C4891,IF($B4891=3,$D4891&amp;"学校",IF($B4891=6,_xlfn.TEXTBEFORE($D4891,"高専")&amp;$C4891,IF($B4891=8,$C4891&amp;"（"&amp;$D4891&amp;"）",IF($B4891=9,$D4891,""))))))</f>
        <v>下関工科高等学校</v>
      </c>
    </row>
    <row r="4892" spans="1:8">
      <c r="A4892" s="4">
        <v>2</v>
      </c>
      <c r="B4892" s="7">
        <v>1</v>
      </c>
      <c r="C4892" s="7" t="str">
        <f t="shared" si="152"/>
        <v>高等学校</v>
      </c>
      <c r="D4892" s="7" t="s">
        <v>2137</v>
      </c>
      <c r="E4892" s="8" t="s">
        <v>2138</v>
      </c>
      <c r="F4892" s="4" t="str">
        <f>IFERROR(IF(VALUE(LEFT($E4892,5))&gt;50000,"",_xlfn.XLOOKUP(IF(VALUE(LEFT($E4892,2))&gt;9,VALUE(LEFT($E4892,2)),"0"&amp;VALUE(LEFT($E4892,2))),Sheet1!$E:$E,Sheet1!$F:$F)),"")</f>
        <v>山口県</v>
      </c>
      <c r="G4892" s="4" t="str">
        <f t="shared" si="153"/>
        <v>公立</v>
      </c>
      <c r="H4892" s="7" t="str">
        <f>IF($D4892="上記以外の高等学校等",_xlfn.XLOOKUP(IF(VALUE(LEFT($E4892,2))&gt;10,VALUE(LEFT($E4892,2)),"0"&amp;VALUE(LEFT($E4892,2))),Sheet1!$E:$E,Sheet1!$F:$F)&amp;"所在の"&amp;$D4892,IF(OR($B4892=1,$B4892=2),$D4892&amp;$C4892,IF($B4892=3,$D4892&amp;"学校",IF($B4892=6,_xlfn.TEXTBEFORE($D4892,"高専")&amp;$C4892,IF($B4892=8,$C4892&amp;"（"&amp;$D4892&amp;"）",IF($B4892=9,$D4892,""))))))</f>
        <v>下関北高等学校</v>
      </c>
    </row>
    <row r="4893" spans="1:8">
      <c r="A4893" s="4">
        <v>2</v>
      </c>
      <c r="B4893" s="7">
        <v>1</v>
      </c>
      <c r="C4893" s="7" t="str">
        <f t="shared" si="152"/>
        <v>高等学校</v>
      </c>
      <c r="D4893" s="7" t="s">
        <v>2135</v>
      </c>
      <c r="E4893" s="8" t="s">
        <v>2136</v>
      </c>
      <c r="F4893" s="4" t="str">
        <f>IFERROR(IF(VALUE(LEFT($E4893,5))&gt;50000,"",_xlfn.XLOOKUP(IF(VALUE(LEFT($E4893,2))&gt;9,VALUE(LEFT($E4893,2)),"0"&amp;VALUE(LEFT($E4893,2))),Sheet1!$E:$E,Sheet1!$F:$F)),"")</f>
        <v>山口県</v>
      </c>
      <c r="G4893" s="4" t="str">
        <f t="shared" si="153"/>
        <v>公立</v>
      </c>
      <c r="H4893" s="7" t="str">
        <f>IF($D4893="上記以外の高等学校等",_xlfn.XLOOKUP(IF(VALUE(LEFT($E4893,2))&gt;10,VALUE(LEFT($E4893,2)),"0"&amp;VALUE(LEFT($E4893,2))),Sheet1!$E:$E,Sheet1!$F:$F)&amp;"所在の"&amp;$D4893,IF(OR($B4893=1,$B4893=2),$D4893&amp;$C4893,IF($B4893=3,$D4893&amp;"学校",IF($B4893=6,_xlfn.TEXTBEFORE($D4893,"高専")&amp;$C4893,IF($B4893=8,$C4893&amp;"（"&amp;$D4893&amp;"）",IF($B4893=9,$D4893,""))))))</f>
        <v>下関双葉高等学校</v>
      </c>
    </row>
    <row r="4894" spans="1:8">
      <c r="A4894" s="4">
        <v>2</v>
      </c>
      <c r="B4894" s="7">
        <v>1</v>
      </c>
      <c r="C4894" s="7" t="str">
        <f t="shared" si="152"/>
        <v>高等学校</v>
      </c>
      <c r="D4894" s="7" t="s">
        <v>2133</v>
      </c>
      <c r="E4894" s="8" t="s">
        <v>2134</v>
      </c>
      <c r="F4894" s="4" t="str">
        <f>IFERROR(IF(VALUE(LEFT($E4894,5))&gt;50000,"",_xlfn.XLOOKUP(IF(VALUE(LEFT($E4894,2))&gt;9,VALUE(LEFT($E4894,2)),"0"&amp;VALUE(LEFT($E4894,2))),Sheet1!$E:$E,Sheet1!$F:$F)),"")</f>
        <v>山口県</v>
      </c>
      <c r="G4894" s="4" t="str">
        <f t="shared" si="153"/>
        <v>公立</v>
      </c>
      <c r="H4894" s="7" t="str">
        <f>IF($D4894="上記以外の高等学校等",_xlfn.XLOOKUP(IF(VALUE(LEFT($E4894,2))&gt;10,VALUE(LEFT($E4894,2)),"0"&amp;VALUE(LEFT($E4894,2))),Sheet1!$E:$E,Sheet1!$F:$F)&amp;"所在の"&amp;$D4894,IF(OR($B4894=1,$B4894=2),$D4894&amp;$C4894,IF($B4894=3,$D4894&amp;"学校",IF($B4894=6,_xlfn.TEXTBEFORE($D4894,"高専")&amp;$C4894,IF($B4894=8,$C4894&amp;"（"&amp;$D4894&amp;"）",IF($B4894=9,$D4894,""))))))</f>
        <v>山口松風館高等学校</v>
      </c>
    </row>
    <row r="4895" spans="1:8">
      <c r="A4895" s="4">
        <v>2</v>
      </c>
      <c r="B4895" s="7">
        <v>1</v>
      </c>
      <c r="C4895" s="7" t="str">
        <f t="shared" si="152"/>
        <v>高等学校</v>
      </c>
      <c r="D4895" s="7" t="s">
        <v>2131</v>
      </c>
      <c r="E4895" s="8" t="s">
        <v>2132</v>
      </c>
      <c r="F4895" s="4" t="str">
        <f>IFERROR(IF(VALUE(LEFT($E4895,5))&gt;50000,"",_xlfn.XLOOKUP(IF(VALUE(LEFT($E4895,2))&gt;9,VALUE(LEFT($E4895,2)),"0"&amp;VALUE(LEFT($E4895,2))),Sheet1!$E:$E,Sheet1!$F:$F)),"")</f>
        <v>山口県</v>
      </c>
      <c r="G4895" s="4" t="str">
        <f t="shared" si="153"/>
        <v>公立</v>
      </c>
      <c r="H4895" s="7" t="str">
        <f>IF($D4895="上記以外の高等学校等",_xlfn.XLOOKUP(IF(VALUE(LEFT($E4895,2))&gt;10,VALUE(LEFT($E4895,2)),"0"&amp;VALUE(LEFT($E4895,2))),Sheet1!$E:$E,Sheet1!$F:$F)&amp;"所在の"&amp;$D4895,IF(OR($B4895=1,$B4895=2),$D4895&amp;$C4895,IF($B4895=3,$D4895&amp;"学校",IF($B4895=6,_xlfn.TEXTBEFORE($D4895,"高専")&amp;$C4895,IF($B4895=8,$C4895&amp;"（"&amp;$D4895&amp;"）",IF($B4895=9,$D4895,""))))))</f>
        <v>厚狭明進高等学校</v>
      </c>
    </row>
    <row r="4896" spans="1:8">
      <c r="A4896" s="4">
        <v>2</v>
      </c>
      <c r="B4896" s="7">
        <v>3</v>
      </c>
      <c r="C4896" s="7" t="str">
        <f t="shared" si="152"/>
        <v>特別支援学校</v>
      </c>
      <c r="D4896" s="7" t="s">
        <v>2129</v>
      </c>
      <c r="E4896" s="8" t="s">
        <v>2130</v>
      </c>
      <c r="F4896" s="4" t="str">
        <f>IFERROR(IF(VALUE(LEFT($E4896,5))&gt;50000,"",_xlfn.XLOOKUP(IF(VALUE(LEFT($E4896,2))&gt;9,VALUE(LEFT($E4896,2)),"0"&amp;VALUE(LEFT($E4896,2))),Sheet1!$E:$E,Sheet1!$F:$F)),"")</f>
        <v>山口県</v>
      </c>
      <c r="G4896" s="4" t="str">
        <f t="shared" si="153"/>
        <v>公立</v>
      </c>
      <c r="H4896" s="7" t="str">
        <f>IF($D4896="上記以外の高等学校等",_xlfn.XLOOKUP(IF(VALUE(LEFT($E4896,2))&gt;10,VALUE(LEFT($E4896,2)),"0"&amp;VALUE(LEFT($E4896,2))),Sheet1!$E:$E,Sheet1!$F:$F)&amp;"所在の"&amp;$D4896,IF(OR($B4896=1,$B4896=2),$D4896&amp;$C4896,IF($B4896=3,$D4896&amp;"学校",IF($B4896=6,_xlfn.TEXTBEFORE($D4896,"高専")&amp;$C4896,IF($B4896=8,$C4896&amp;"（"&amp;$D4896&amp;"）",IF($B4896=9,$D4896,""))))))</f>
        <v>豊浦総合支援学校</v>
      </c>
    </row>
    <row r="4897" spans="1:8">
      <c r="A4897" s="4">
        <v>2</v>
      </c>
      <c r="B4897" s="7">
        <v>3</v>
      </c>
      <c r="C4897" s="7" t="str">
        <f t="shared" si="152"/>
        <v>特別支援学校</v>
      </c>
      <c r="D4897" s="7" t="s">
        <v>2127</v>
      </c>
      <c r="E4897" s="8" t="s">
        <v>2128</v>
      </c>
      <c r="F4897" s="4" t="str">
        <f>IFERROR(IF(VALUE(LEFT($E4897,5))&gt;50000,"",_xlfn.XLOOKUP(IF(VALUE(LEFT($E4897,2))&gt;9,VALUE(LEFT($E4897,2)),"0"&amp;VALUE(LEFT($E4897,2))),Sheet1!$E:$E,Sheet1!$F:$F)),"")</f>
        <v>山口県</v>
      </c>
      <c r="G4897" s="4" t="str">
        <f t="shared" si="153"/>
        <v>公立</v>
      </c>
      <c r="H4897" s="7" t="str">
        <f>IF($D4897="上記以外の高等学校等",_xlfn.XLOOKUP(IF(VALUE(LEFT($E4897,2))&gt;10,VALUE(LEFT($E4897,2)),"0"&amp;VALUE(LEFT($E4897,2))),Sheet1!$E:$E,Sheet1!$F:$F)&amp;"所在の"&amp;$D4897,IF(OR($B4897=1,$B4897=2),$D4897&amp;$C4897,IF($B4897=3,$D4897&amp;"学校",IF($B4897=6,_xlfn.TEXTBEFORE($D4897,"高専")&amp;$C4897,IF($B4897=8,$C4897&amp;"（"&amp;$D4897&amp;"）",IF($B4897=9,$D4897,""))))))</f>
        <v>周南総合支援学校</v>
      </c>
    </row>
    <row r="4898" spans="1:8">
      <c r="A4898" s="4">
        <v>2</v>
      </c>
      <c r="B4898" s="7">
        <v>3</v>
      </c>
      <c r="C4898" s="7" t="str">
        <f t="shared" si="152"/>
        <v>特別支援学校</v>
      </c>
      <c r="D4898" s="7" t="s">
        <v>2125</v>
      </c>
      <c r="E4898" s="8" t="s">
        <v>2126</v>
      </c>
      <c r="F4898" s="4" t="str">
        <f>IFERROR(IF(VALUE(LEFT($E4898,5))&gt;50000,"",_xlfn.XLOOKUP(IF(VALUE(LEFT($E4898,2))&gt;9,VALUE(LEFT($E4898,2)),"0"&amp;VALUE(LEFT($E4898,2))),Sheet1!$E:$E,Sheet1!$F:$F)),"")</f>
        <v>山口県</v>
      </c>
      <c r="G4898" s="4" t="str">
        <f t="shared" si="153"/>
        <v>公立</v>
      </c>
      <c r="H4898" s="7" t="str">
        <f>IF($D4898="上記以外の高等学校等",_xlfn.XLOOKUP(IF(VALUE(LEFT($E4898,2))&gt;10,VALUE(LEFT($E4898,2)),"0"&amp;VALUE(LEFT($E4898,2))),Sheet1!$E:$E,Sheet1!$F:$F)&amp;"所在の"&amp;$D4898,IF(OR($B4898=1,$B4898=2),$D4898&amp;$C4898,IF($B4898=3,$D4898&amp;"学校",IF($B4898=6,_xlfn.TEXTBEFORE($D4898,"高専")&amp;$C4898,IF($B4898=8,$C4898&amp;"（"&amp;$D4898&amp;"）",IF($B4898=9,$D4898,""))))))</f>
        <v>山口総合支援学校</v>
      </c>
    </row>
    <row r="4899" spans="1:8">
      <c r="A4899" s="4">
        <v>2</v>
      </c>
      <c r="B4899" s="7">
        <v>3</v>
      </c>
      <c r="C4899" s="7" t="str">
        <f t="shared" si="152"/>
        <v>特別支援学校</v>
      </c>
      <c r="D4899" s="7" t="s">
        <v>2123</v>
      </c>
      <c r="E4899" s="8" t="s">
        <v>2124</v>
      </c>
      <c r="F4899" s="4" t="str">
        <f>IFERROR(IF(VALUE(LEFT($E4899,5))&gt;50000,"",_xlfn.XLOOKUP(IF(VALUE(LEFT($E4899,2))&gt;9,VALUE(LEFT($E4899,2)),"0"&amp;VALUE(LEFT($E4899,2))),Sheet1!$E:$E,Sheet1!$F:$F)),"")</f>
        <v>山口県</v>
      </c>
      <c r="G4899" s="4" t="str">
        <f t="shared" si="153"/>
        <v>公立</v>
      </c>
      <c r="H4899" s="7" t="str">
        <f>IF($D4899="上記以外の高等学校等",_xlfn.XLOOKUP(IF(VALUE(LEFT($E4899,2))&gt;10,VALUE(LEFT($E4899,2)),"0"&amp;VALUE(LEFT($E4899,2))),Sheet1!$E:$E,Sheet1!$F:$F)&amp;"所在の"&amp;$D4899,IF(OR($B4899=1,$B4899=2),$D4899&amp;$C4899,IF($B4899=3,$D4899&amp;"学校",IF($B4899=6,_xlfn.TEXTBEFORE($D4899,"高専")&amp;$C4899,IF($B4899=8,$C4899&amp;"（"&amp;$D4899&amp;"）",IF($B4899=9,$D4899,""))))))</f>
        <v>下関南総合支援学校</v>
      </c>
    </row>
    <row r="4900" spans="1:8">
      <c r="A4900" s="4">
        <v>2</v>
      </c>
      <c r="B4900" s="7">
        <v>3</v>
      </c>
      <c r="C4900" s="7" t="str">
        <f t="shared" si="152"/>
        <v>特別支援学校</v>
      </c>
      <c r="D4900" s="7" t="s">
        <v>2121</v>
      </c>
      <c r="E4900" s="8" t="s">
        <v>2122</v>
      </c>
      <c r="F4900" s="4" t="str">
        <f>IFERROR(IF(VALUE(LEFT($E4900,5))&gt;50000,"",_xlfn.XLOOKUP(IF(VALUE(LEFT($E4900,2))&gt;9,VALUE(LEFT($E4900,2)),"0"&amp;VALUE(LEFT($E4900,2))),Sheet1!$E:$E,Sheet1!$F:$F)),"")</f>
        <v>山口県</v>
      </c>
      <c r="G4900" s="4" t="str">
        <f t="shared" si="153"/>
        <v>公立</v>
      </c>
      <c r="H4900" s="7" t="str">
        <f>IF($D4900="上記以外の高等学校等",_xlfn.XLOOKUP(IF(VALUE(LEFT($E4900,2))&gt;10,VALUE(LEFT($E4900,2)),"0"&amp;VALUE(LEFT($E4900,2))),Sheet1!$E:$E,Sheet1!$F:$F)&amp;"所在の"&amp;$D4900,IF(OR($B4900=1,$B4900=2),$D4900&amp;$C4900,IF($B4900=3,$D4900&amp;"学校",IF($B4900=6,_xlfn.TEXTBEFORE($D4900,"高専")&amp;$C4900,IF($B4900=8,$C4900&amp;"（"&amp;$D4900&amp;"）",IF($B4900=9,$D4900,""))))))</f>
        <v>山口南総合支援学校</v>
      </c>
    </row>
    <row r="4901" spans="1:8">
      <c r="A4901" s="4">
        <v>2</v>
      </c>
      <c r="B4901" s="7">
        <v>3</v>
      </c>
      <c r="C4901" s="7" t="str">
        <f t="shared" si="152"/>
        <v>特別支援学校</v>
      </c>
      <c r="D4901" s="7" t="s">
        <v>2119</v>
      </c>
      <c r="E4901" s="8" t="s">
        <v>2120</v>
      </c>
      <c r="F4901" s="4" t="str">
        <f>IFERROR(IF(VALUE(LEFT($E4901,5))&gt;50000,"",_xlfn.XLOOKUP(IF(VALUE(LEFT($E4901,2))&gt;9,VALUE(LEFT($E4901,2)),"0"&amp;VALUE(LEFT($E4901,2))),Sheet1!$E:$E,Sheet1!$F:$F)),"")</f>
        <v>山口県</v>
      </c>
      <c r="G4901" s="4" t="str">
        <f t="shared" si="153"/>
        <v>公立</v>
      </c>
      <c r="H4901" s="7" t="str">
        <f>IF($D4901="上記以外の高等学校等",_xlfn.XLOOKUP(IF(VALUE(LEFT($E4901,2))&gt;10,VALUE(LEFT($E4901,2)),"0"&amp;VALUE(LEFT($E4901,2))),Sheet1!$E:$E,Sheet1!$F:$F)&amp;"所在の"&amp;$D4901,IF(OR($B4901=1,$B4901=2),$D4901&amp;$C4901,IF($B4901=3,$D4901&amp;"学校",IF($B4901=6,_xlfn.TEXTBEFORE($D4901,"高専")&amp;$C4901,IF($B4901=8,$C4901&amp;"（"&amp;$D4901&amp;"）",IF($B4901=9,$D4901,""))))))</f>
        <v>防府総合支援学校</v>
      </c>
    </row>
    <row r="4902" spans="1:8">
      <c r="A4902" s="4">
        <v>2</v>
      </c>
      <c r="B4902" s="7">
        <v>3</v>
      </c>
      <c r="C4902" s="7" t="str">
        <f t="shared" si="152"/>
        <v>特別支援学校</v>
      </c>
      <c r="D4902" s="7" t="s">
        <v>2117</v>
      </c>
      <c r="E4902" s="8" t="s">
        <v>2118</v>
      </c>
      <c r="F4902" s="4" t="str">
        <f>IFERROR(IF(VALUE(LEFT($E4902,5))&gt;50000,"",_xlfn.XLOOKUP(IF(VALUE(LEFT($E4902,2))&gt;9,VALUE(LEFT($E4902,2)),"0"&amp;VALUE(LEFT($E4902,2))),Sheet1!$E:$E,Sheet1!$F:$F)),"")</f>
        <v>山口県</v>
      </c>
      <c r="G4902" s="4" t="str">
        <f t="shared" si="153"/>
        <v>公立</v>
      </c>
      <c r="H4902" s="7" t="str">
        <f>IF($D4902="上記以外の高等学校等",_xlfn.XLOOKUP(IF(VALUE(LEFT($E4902,2))&gt;10,VALUE(LEFT($E4902,2)),"0"&amp;VALUE(LEFT($E4902,2))),Sheet1!$E:$E,Sheet1!$F:$F)&amp;"所在の"&amp;$D4902,IF(OR($B4902=1,$B4902=2),$D4902&amp;$C4902,IF($B4902=3,$D4902&amp;"学校",IF($B4902=6,_xlfn.TEXTBEFORE($D4902,"高専")&amp;$C4902,IF($B4902=8,$C4902&amp;"（"&amp;$D4902&amp;"）",IF($B4902=9,$D4902,""))))))</f>
        <v>宇部総合支援学校</v>
      </c>
    </row>
    <row r="4903" spans="1:8">
      <c r="A4903" s="4">
        <v>2</v>
      </c>
      <c r="B4903" s="7">
        <v>3</v>
      </c>
      <c r="C4903" s="7" t="str">
        <f t="shared" si="152"/>
        <v>特別支援学校</v>
      </c>
      <c r="D4903" s="7" t="s">
        <v>2115</v>
      </c>
      <c r="E4903" s="8" t="s">
        <v>2116</v>
      </c>
      <c r="F4903" s="4" t="str">
        <f>IFERROR(IF(VALUE(LEFT($E4903,5))&gt;50000,"",_xlfn.XLOOKUP(IF(VALUE(LEFT($E4903,2))&gt;9,VALUE(LEFT($E4903,2)),"0"&amp;VALUE(LEFT($E4903,2))),Sheet1!$E:$E,Sheet1!$F:$F)),"")</f>
        <v>山口県</v>
      </c>
      <c r="G4903" s="4" t="str">
        <f t="shared" si="153"/>
        <v>公立</v>
      </c>
      <c r="H4903" s="7" t="str">
        <f>IF($D4903="上記以外の高等学校等",_xlfn.XLOOKUP(IF(VALUE(LEFT($E4903,2))&gt;10,VALUE(LEFT($E4903,2)),"0"&amp;VALUE(LEFT($E4903,2))),Sheet1!$E:$E,Sheet1!$F:$F)&amp;"所在の"&amp;$D4903,IF(OR($B4903=1,$B4903=2),$D4903&amp;$C4903,IF($B4903=3,$D4903&amp;"学校",IF($B4903=6,_xlfn.TEXTBEFORE($D4903,"高専")&amp;$C4903,IF($B4903=8,$C4903&amp;"（"&amp;$D4903&amp;"）",IF($B4903=9,$D4903,""))))))</f>
        <v>岩国総合支援学校</v>
      </c>
    </row>
    <row r="4904" spans="1:8">
      <c r="A4904" s="4">
        <v>2</v>
      </c>
      <c r="B4904" s="7">
        <v>3</v>
      </c>
      <c r="C4904" s="7" t="str">
        <f t="shared" si="152"/>
        <v>特別支援学校</v>
      </c>
      <c r="D4904" s="7" t="s">
        <v>2113</v>
      </c>
      <c r="E4904" s="8" t="s">
        <v>2114</v>
      </c>
      <c r="F4904" s="4" t="str">
        <f>IFERROR(IF(VALUE(LEFT($E4904,5))&gt;50000,"",_xlfn.XLOOKUP(IF(VALUE(LEFT($E4904,2))&gt;9,VALUE(LEFT($E4904,2)),"0"&amp;VALUE(LEFT($E4904,2))),Sheet1!$E:$E,Sheet1!$F:$F)),"")</f>
        <v>山口県</v>
      </c>
      <c r="G4904" s="4" t="str">
        <f t="shared" si="153"/>
        <v>公立</v>
      </c>
      <c r="H4904" s="7" t="str">
        <f>IF($D4904="上記以外の高等学校等",_xlfn.XLOOKUP(IF(VALUE(LEFT($E4904,2))&gt;10,VALUE(LEFT($E4904,2)),"0"&amp;VALUE(LEFT($E4904,2))),Sheet1!$E:$E,Sheet1!$F:$F)&amp;"所在の"&amp;$D4904,IF(OR($B4904=1,$B4904=2),$D4904&amp;$C4904,IF($B4904=3,$D4904&amp;"学校",IF($B4904=6,_xlfn.TEXTBEFORE($D4904,"高専")&amp;$C4904,IF($B4904=8,$C4904&amp;"（"&amp;$D4904&amp;"）",IF($B4904=9,$D4904,""))))))</f>
        <v>田布施総合支援学校</v>
      </c>
    </row>
    <row r="4905" spans="1:8">
      <c r="A4905" s="4">
        <v>2</v>
      </c>
      <c r="B4905" s="7">
        <v>3</v>
      </c>
      <c r="C4905" s="7" t="str">
        <f t="shared" si="152"/>
        <v>特別支援学校</v>
      </c>
      <c r="D4905" s="7" t="s">
        <v>2111</v>
      </c>
      <c r="E4905" s="8" t="s">
        <v>2112</v>
      </c>
      <c r="F4905" s="4" t="str">
        <f>IFERROR(IF(VALUE(LEFT($E4905,5))&gt;50000,"",_xlfn.XLOOKUP(IF(VALUE(LEFT($E4905,2))&gt;9,VALUE(LEFT($E4905,2)),"0"&amp;VALUE(LEFT($E4905,2))),Sheet1!$E:$E,Sheet1!$F:$F)),"")</f>
        <v>山口県</v>
      </c>
      <c r="G4905" s="4" t="str">
        <f t="shared" si="153"/>
        <v>公立</v>
      </c>
      <c r="H4905" s="7" t="str">
        <f>IF($D4905="上記以外の高等学校等",_xlfn.XLOOKUP(IF(VALUE(LEFT($E4905,2))&gt;10,VALUE(LEFT($E4905,2)),"0"&amp;VALUE(LEFT($E4905,2))),Sheet1!$E:$E,Sheet1!$F:$F)&amp;"所在の"&amp;$D4905,IF(OR($B4905=1,$B4905=2),$D4905&amp;$C4905,IF($B4905=3,$D4905&amp;"学校",IF($B4905=6,_xlfn.TEXTBEFORE($D4905,"高専")&amp;$C4905,IF($B4905=8,$C4905&amp;"（"&amp;$D4905&amp;"）",IF($B4905=9,$D4905,""))))))</f>
        <v>下関総合支援学校</v>
      </c>
    </row>
    <row r="4906" spans="1:8">
      <c r="A4906" s="4">
        <v>2</v>
      </c>
      <c r="B4906" s="7">
        <v>3</v>
      </c>
      <c r="C4906" s="7" t="str">
        <f t="shared" si="152"/>
        <v>特別支援学校</v>
      </c>
      <c r="D4906" s="7" t="s">
        <v>2109</v>
      </c>
      <c r="E4906" s="8" t="s">
        <v>2110</v>
      </c>
      <c r="F4906" s="4" t="str">
        <f>IFERROR(IF(VALUE(LEFT($E4906,5))&gt;50000,"",_xlfn.XLOOKUP(IF(VALUE(LEFT($E4906,2))&gt;9,VALUE(LEFT($E4906,2)),"0"&amp;VALUE(LEFT($E4906,2))),Sheet1!$E:$E,Sheet1!$F:$F)),"")</f>
        <v>山口県</v>
      </c>
      <c r="G4906" s="4" t="str">
        <f t="shared" si="153"/>
        <v>公立</v>
      </c>
      <c r="H4906" s="7" t="str">
        <f>IF($D4906="上記以外の高等学校等",_xlfn.XLOOKUP(IF(VALUE(LEFT($E4906,2))&gt;10,VALUE(LEFT($E4906,2)),"0"&amp;VALUE(LEFT($E4906,2))),Sheet1!$E:$E,Sheet1!$F:$F)&amp;"所在の"&amp;$D4906,IF(OR($B4906=1,$B4906=2),$D4906&amp;$C4906,IF($B4906=3,$D4906&amp;"学校",IF($B4906=6,_xlfn.TEXTBEFORE($D4906,"高専")&amp;$C4906,IF($B4906=8,$C4906&amp;"（"&amp;$D4906&amp;"）",IF($B4906=9,$D4906,""))))))</f>
        <v>徳山総合支援学校</v>
      </c>
    </row>
    <row r="4907" spans="1:8">
      <c r="A4907" s="4">
        <v>2</v>
      </c>
      <c r="B4907" s="7">
        <v>3</v>
      </c>
      <c r="C4907" s="7" t="str">
        <f t="shared" si="152"/>
        <v>特別支援学校</v>
      </c>
      <c r="D4907" s="7" t="s">
        <v>2107</v>
      </c>
      <c r="E4907" s="8" t="s">
        <v>2108</v>
      </c>
      <c r="F4907" s="4" t="str">
        <f>IFERROR(IF(VALUE(LEFT($E4907,5))&gt;50000,"",_xlfn.XLOOKUP(IF(VALUE(LEFT($E4907,2))&gt;9,VALUE(LEFT($E4907,2)),"0"&amp;VALUE(LEFT($E4907,2))),Sheet1!$E:$E,Sheet1!$F:$F)),"")</f>
        <v>山口県</v>
      </c>
      <c r="G4907" s="4" t="str">
        <f t="shared" si="153"/>
        <v>公立</v>
      </c>
      <c r="H4907" s="7" t="str">
        <f>IF($D4907="上記以外の高等学校等",_xlfn.XLOOKUP(IF(VALUE(LEFT($E4907,2))&gt;10,VALUE(LEFT($E4907,2)),"0"&amp;VALUE(LEFT($E4907,2))),Sheet1!$E:$E,Sheet1!$F:$F)&amp;"所在の"&amp;$D4907,IF(OR($B4907=1,$B4907=2),$D4907&amp;$C4907,IF($B4907=3,$D4907&amp;"学校",IF($B4907=6,_xlfn.TEXTBEFORE($D4907,"高専")&amp;$C4907,IF($B4907=8,$C4907&amp;"（"&amp;$D4907&amp;"）",IF($B4907=9,$D4907,""))))))</f>
        <v>萩総合支援学校</v>
      </c>
    </row>
    <row r="4908" spans="1:8">
      <c r="A4908" s="4">
        <v>7</v>
      </c>
      <c r="B4908" s="7">
        <v>1</v>
      </c>
      <c r="C4908" s="7" t="str">
        <f t="shared" si="152"/>
        <v>高等学校</v>
      </c>
      <c r="D4908" s="7" t="s">
        <v>2105</v>
      </c>
      <c r="E4908" s="8" t="s">
        <v>2106</v>
      </c>
      <c r="F4908" s="4" t="str">
        <f>IFERROR(IF(VALUE(LEFT($E4908,5))&gt;50000,"",_xlfn.XLOOKUP(IF(VALUE(LEFT($E4908,2))&gt;9,VALUE(LEFT($E4908,2)),"0"&amp;VALUE(LEFT($E4908,2))),Sheet1!$E:$E,Sheet1!$F:$F)),"")</f>
        <v>山口県</v>
      </c>
      <c r="G4908" s="4" t="str">
        <f t="shared" si="153"/>
        <v>私立</v>
      </c>
      <c r="H4908" s="7" t="str">
        <f>IF($D4908="上記以外の高等学校等",_xlfn.XLOOKUP(IF(VALUE(LEFT($E4908,2))&gt;10,VALUE(LEFT($E4908,2)),"0"&amp;VALUE(LEFT($E4908,2))),Sheet1!$E:$E,Sheet1!$F:$F)&amp;"所在の"&amp;$D4908,IF(OR($B4908=1,$B4908=2),$D4908&amp;$C4908,IF($B4908=3,$D4908&amp;"学校",IF($B4908=6,_xlfn.TEXTBEFORE($D4908,"高専")&amp;$C4908,IF($B4908=8,$C4908&amp;"（"&amp;$D4908&amp;"）",IF($B4908=9,$D4908,""))))))</f>
        <v>高水高等学校</v>
      </c>
    </row>
    <row r="4909" spans="1:8">
      <c r="A4909" s="4">
        <v>7</v>
      </c>
      <c r="B4909" s="7">
        <v>1</v>
      </c>
      <c r="C4909" s="7" t="str">
        <f t="shared" si="152"/>
        <v>高等学校</v>
      </c>
      <c r="D4909" s="7" t="s">
        <v>2103</v>
      </c>
      <c r="E4909" s="8" t="s">
        <v>2104</v>
      </c>
      <c r="F4909" s="4" t="str">
        <f>IFERROR(IF(VALUE(LEFT($E4909,5))&gt;50000,"",_xlfn.XLOOKUP(IF(VALUE(LEFT($E4909,2))&gt;9,VALUE(LEFT($E4909,2)),"0"&amp;VALUE(LEFT($E4909,2))),Sheet1!$E:$E,Sheet1!$F:$F)),"")</f>
        <v>山口県</v>
      </c>
      <c r="G4909" s="4" t="str">
        <f t="shared" si="153"/>
        <v>私立</v>
      </c>
      <c r="H4909" s="7" t="str">
        <f>IF($D4909="上記以外の高等学校等",_xlfn.XLOOKUP(IF(VALUE(LEFT($E4909,2))&gt;10,VALUE(LEFT($E4909,2)),"0"&amp;VALUE(LEFT($E4909,2))),Sheet1!$E:$E,Sheet1!$F:$F)&amp;"所在の"&amp;$D4909,IF(OR($B4909=1,$B4909=2),$D4909&amp;$C4909,IF($B4909=3,$D4909&amp;"学校",IF($B4909=6,_xlfn.TEXTBEFORE($D4909,"高専")&amp;$C4909,IF($B4909=8,$C4909&amp;"（"&amp;$D4909&amp;"）",IF($B4909=9,$D4909,""))))))</f>
        <v>柳井学園高等学校</v>
      </c>
    </row>
    <row r="4910" spans="1:8">
      <c r="A4910" s="4">
        <v>7</v>
      </c>
      <c r="B4910" s="7">
        <v>1</v>
      </c>
      <c r="C4910" s="7" t="str">
        <f t="shared" si="152"/>
        <v>高等学校</v>
      </c>
      <c r="D4910" s="7" t="s">
        <v>2101</v>
      </c>
      <c r="E4910" s="8" t="s">
        <v>2102</v>
      </c>
      <c r="F4910" s="4" t="str">
        <f>IFERROR(IF(VALUE(LEFT($E4910,5))&gt;50000,"",_xlfn.XLOOKUP(IF(VALUE(LEFT($E4910,2))&gt;9,VALUE(LEFT($E4910,2)),"0"&amp;VALUE(LEFT($E4910,2))),Sheet1!$E:$E,Sheet1!$F:$F)),"")</f>
        <v>山口県</v>
      </c>
      <c r="G4910" s="4" t="str">
        <f t="shared" si="153"/>
        <v>私立</v>
      </c>
      <c r="H4910" s="7" t="str">
        <f>IF($D4910="上記以外の高等学校等",_xlfn.XLOOKUP(IF(VALUE(LEFT($E4910,2))&gt;10,VALUE(LEFT($E4910,2)),"0"&amp;VALUE(LEFT($E4910,2))),Sheet1!$E:$E,Sheet1!$F:$F)&amp;"所在の"&amp;$D4910,IF(OR($B4910=1,$B4910=2),$D4910&amp;$C4910,IF($B4910=3,$D4910&amp;"学校",IF($B4910=6,_xlfn.TEXTBEFORE($D4910,"高専")&amp;$C4910,IF($B4910=8,$C4910&amp;"（"&amp;$D4910&amp;"）",IF($B4910=9,$D4910,""))))))</f>
        <v>聖光高等学校</v>
      </c>
    </row>
    <row r="4911" spans="1:8">
      <c r="A4911" s="4">
        <v>7</v>
      </c>
      <c r="B4911" s="7">
        <v>1</v>
      </c>
      <c r="C4911" s="7" t="str">
        <f t="shared" si="152"/>
        <v>高等学校</v>
      </c>
      <c r="D4911" s="7" t="s">
        <v>2099</v>
      </c>
      <c r="E4911" s="8" t="s">
        <v>2100</v>
      </c>
      <c r="F4911" s="4" t="str">
        <f>IFERROR(IF(VALUE(LEFT($E4911,5))&gt;50000,"",_xlfn.XLOOKUP(IF(VALUE(LEFT($E4911,2))&gt;9,VALUE(LEFT($E4911,2)),"0"&amp;VALUE(LEFT($E4911,2))),Sheet1!$E:$E,Sheet1!$F:$F)),"")</f>
        <v>山口県</v>
      </c>
      <c r="G4911" s="4" t="str">
        <f t="shared" si="153"/>
        <v>私立</v>
      </c>
      <c r="H4911" s="7" t="str">
        <f>IF($D4911="上記以外の高等学校等",_xlfn.XLOOKUP(IF(VALUE(LEFT($E4911,2))&gt;10,VALUE(LEFT($E4911,2)),"0"&amp;VALUE(LEFT($E4911,2))),Sheet1!$E:$E,Sheet1!$F:$F)&amp;"所在の"&amp;$D4911,IF(OR($B4911=1,$B4911=2),$D4911&amp;$C4911,IF($B4911=3,$D4911&amp;"学校",IF($B4911=6,_xlfn.TEXTBEFORE($D4911,"高専")&amp;$C4911,IF($B4911=8,$C4911&amp;"（"&amp;$D4911&amp;"）",IF($B4911=9,$D4911,""))))))</f>
        <v>山口県桜ケ丘高等学校</v>
      </c>
    </row>
    <row r="4912" spans="1:8">
      <c r="A4912" s="4">
        <v>7</v>
      </c>
      <c r="B4912" s="7">
        <v>1</v>
      </c>
      <c r="C4912" s="7" t="str">
        <f t="shared" si="152"/>
        <v>高等学校</v>
      </c>
      <c r="D4912" s="7" t="s">
        <v>2097</v>
      </c>
      <c r="E4912" s="8" t="s">
        <v>2098</v>
      </c>
      <c r="F4912" s="4" t="str">
        <f>IFERROR(IF(VALUE(LEFT($E4912,5))&gt;50000,"",_xlfn.XLOOKUP(IF(VALUE(LEFT($E4912,2))&gt;9,VALUE(LEFT($E4912,2)),"0"&amp;VALUE(LEFT($E4912,2))),Sheet1!$E:$E,Sheet1!$F:$F)),"")</f>
        <v>山口県</v>
      </c>
      <c r="G4912" s="4" t="str">
        <f t="shared" si="153"/>
        <v>私立</v>
      </c>
      <c r="H4912" s="7" t="str">
        <f>IF($D4912="上記以外の高等学校等",_xlfn.XLOOKUP(IF(VALUE(LEFT($E4912,2))&gt;10,VALUE(LEFT($E4912,2)),"0"&amp;VALUE(LEFT($E4912,2))),Sheet1!$E:$E,Sheet1!$F:$F)&amp;"所在の"&amp;$D4912,IF(OR($B4912=1,$B4912=2),$D4912&amp;$C4912,IF($B4912=3,$D4912&amp;"学校",IF($B4912=6,_xlfn.TEXTBEFORE($D4912,"高専")&amp;$C4912,IF($B4912=8,$C4912&amp;"（"&amp;$D4912&amp;"）",IF($B4912=9,$D4912,""))))))</f>
        <v>誠英高等学校</v>
      </c>
    </row>
    <row r="4913" spans="1:8">
      <c r="A4913" s="4">
        <v>7</v>
      </c>
      <c r="B4913" s="7">
        <v>1</v>
      </c>
      <c r="C4913" s="7" t="str">
        <f t="shared" si="152"/>
        <v>高等学校</v>
      </c>
      <c r="D4913" s="7" t="s">
        <v>2095</v>
      </c>
      <c r="E4913" s="8" t="s">
        <v>2096</v>
      </c>
      <c r="F4913" s="4" t="str">
        <f>IFERROR(IF(VALUE(LEFT($E4913,5))&gt;50000,"",_xlfn.XLOOKUP(IF(VALUE(LEFT($E4913,2))&gt;9,VALUE(LEFT($E4913,2)),"0"&amp;VALUE(LEFT($E4913,2))),Sheet1!$E:$E,Sheet1!$F:$F)),"")</f>
        <v>山口県</v>
      </c>
      <c r="G4913" s="4" t="str">
        <f t="shared" si="153"/>
        <v>私立</v>
      </c>
      <c r="H4913" s="7" t="str">
        <f>IF($D4913="上記以外の高等学校等",_xlfn.XLOOKUP(IF(VALUE(LEFT($E4913,2))&gt;10,VALUE(LEFT($E4913,2)),"0"&amp;VALUE(LEFT($E4913,2))),Sheet1!$E:$E,Sheet1!$F:$F)&amp;"所在の"&amp;$D4913,IF(OR($B4913=1,$B4913=2),$D4913&amp;$C4913,IF($B4913=3,$D4913&amp;"学校",IF($B4913=6,_xlfn.TEXTBEFORE($D4913,"高専")&amp;$C4913,IF($B4913=8,$C4913&amp;"（"&amp;$D4913&amp;"）",IF($B4913=9,$D4913,""))))))</f>
        <v>高川学園高等学校</v>
      </c>
    </row>
    <row r="4914" spans="1:8">
      <c r="A4914" s="4">
        <v>7</v>
      </c>
      <c r="B4914" s="7">
        <v>1</v>
      </c>
      <c r="C4914" s="7" t="str">
        <f t="shared" si="152"/>
        <v>高等学校</v>
      </c>
      <c r="D4914" s="7" t="s">
        <v>2093</v>
      </c>
      <c r="E4914" s="8" t="s">
        <v>2094</v>
      </c>
      <c r="F4914" s="4" t="str">
        <f>IFERROR(IF(VALUE(LEFT($E4914,5))&gt;50000,"",_xlfn.XLOOKUP(IF(VALUE(LEFT($E4914,2))&gt;9,VALUE(LEFT($E4914,2)),"0"&amp;VALUE(LEFT($E4914,2))),Sheet1!$E:$E,Sheet1!$F:$F)),"")</f>
        <v>山口県</v>
      </c>
      <c r="G4914" s="4" t="str">
        <f t="shared" si="153"/>
        <v>私立</v>
      </c>
      <c r="H4914" s="7" t="str">
        <f>IF($D4914="上記以外の高等学校等",_xlfn.XLOOKUP(IF(VALUE(LEFT($E4914,2))&gt;10,VALUE(LEFT($E4914,2)),"0"&amp;VALUE(LEFT($E4914,2))),Sheet1!$E:$E,Sheet1!$F:$F)&amp;"所在の"&amp;$D4914,IF(OR($B4914=1,$B4914=2),$D4914&amp;$C4914,IF($B4914=3,$D4914&amp;"学校",IF($B4914=6,_xlfn.TEXTBEFORE($D4914,"高専")&amp;$C4914,IF($B4914=8,$C4914&amp;"（"&amp;$D4914&amp;"）",IF($B4914=9,$D4914,""))))))</f>
        <v>山口中村学園高等学校</v>
      </c>
    </row>
    <row r="4915" spans="1:8">
      <c r="A4915" s="4">
        <v>7</v>
      </c>
      <c r="B4915" s="7">
        <v>1</v>
      </c>
      <c r="C4915" s="7" t="str">
        <f t="shared" si="152"/>
        <v>高等学校</v>
      </c>
      <c r="D4915" s="7" t="s">
        <v>2091</v>
      </c>
      <c r="E4915" s="8" t="s">
        <v>2092</v>
      </c>
      <c r="F4915" s="4" t="str">
        <f>IFERROR(IF(VALUE(LEFT($E4915,5))&gt;50000,"",_xlfn.XLOOKUP(IF(VALUE(LEFT($E4915,2))&gt;9,VALUE(LEFT($E4915,2)),"0"&amp;VALUE(LEFT($E4915,2))),Sheet1!$E:$E,Sheet1!$F:$F)),"")</f>
        <v>山口県</v>
      </c>
      <c r="G4915" s="4" t="str">
        <f t="shared" si="153"/>
        <v>私立</v>
      </c>
      <c r="H4915" s="7" t="str">
        <f>IF($D4915="上記以外の高等学校等",_xlfn.XLOOKUP(IF(VALUE(LEFT($E4915,2))&gt;10,VALUE(LEFT($E4915,2)),"0"&amp;VALUE(LEFT($E4915,2))),Sheet1!$E:$E,Sheet1!$F:$F)&amp;"所在の"&amp;$D4915,IF(OR($B4915=1,$B4915=2),$D4915&amp;$C4915,IF($B4915=3,$D4915&amp;"学校",IF($B4915=6,_xlfn.TEXTBEFORE($D4915,"高専")&amp;$C4915,IF($B4915=8,$C4915&amp;"（"&amp;$D4915&amp;"）",IF($B4915=9,$D4915,""))))))</f>
        <v>野田学園高等学校</v>
      </c>
    </row>
    <row r="4916" spans="1:8">
      <c r="A4916" s="4">
        <v>7</v>
      </c>
      <c r="B4916" s="7">
        <v>1</v>
      </c>
      <c r="C4916" s="7" t="str">
        <f t="shared" si="152"/>
        <v>高等学校</v>
      </c>
      <c r="D4916" s="7" t="s">
        <v>2089</v>
      </c>
      <c r="E4916" s="8" t="s">
        <v>2090</v>
      </c>
      <c r="F4916" s="4" t="str">
        <f>IFERROR(IF(VALUE(LEFT($E4916,5))&gt;50000,"",_xlfn.XLOOKUP(IF(VALUE(LEFT($E4916,2))&gt;9,VALUE(LEFT($E4916,2)),"0"&amp;VALUE(LEFT($E4916,2))),Sheet1!$E:$E,Sheet1!$F:$F)),"")</f>
        <v>山口県</v>
      </c>
      <c r="G4916" s="4" t="str">
        <f t="shared" si="153"/>
        <v>私立</v>
      </c>
      <c r="H4916" s="7" t="str">
        <f>IF($D4916="上記以外の高等学校等",_xlfn.XLOOKUP(IF(VALUE(LEFT($E4916,2))&gt;10,VALUE(LEFT($E4916,2)),"0"&amp;VALUE(LEFT($E4916,2))),Sheet1!$E:$E,Sheet1!$F:$F)&amp;"所在の"&amp;$D4916,IF(OR($B4916=1,$B4916=2),$D4916&amp;$C4916,IF($B4916=3,$D4916&amp;"学校",IF($B4916=6,_xlfn.TEXTBEFORE($D4916,"高専")&amp;$C4916,IF($B4916=8,$C4916&amp;"（"&amp;$D4916&amp;"）",IF($B4916=9,$D4916,""))))))</f>
        <v>山口県鴻城高等学校</v>
      </c>
    </row>
    <row r="4917" spans="1:8">
      <c r="A4917" s="4">
        <v>7</v>
      </c>
      <c r="B4917" s="7">
        <v>1</v>
      </c>
      <c r="C4917" s="7" t="str">
        <f t="shared" si="152"/>
        <v>高等学校</v>
      </c>
      <c r="D4917" s="7" t="s">
        <v>2087</v>
      </c>
      <c r="E4917" s="8" t="s">
        <v>2088</v>
      </c>
      <c r="F4917" s="4" t="str">
        <f>IFERROR(IF(VALUE(LEFT($E4917,5))&gt;50000,"",_xlfn.XLOOKUP(IF(VALUE(LEFT($E4917,2))&gt;9,VALUE(LEFT($E4917,2)),"0"&amp;VALUE(LEFT($E4917,2))),Sheet1!$E:$E,Sheet1!$F:$F)),"")</f>
        <v>山口県</v>
      </c>
      <c r="G4917" s="4" t="str">
        <f t="shared" si="153"/>
        <v>私立</v>
      </c>
      <c r="H4917" s="7" t="str">
        <f>IF($D4917="上記以外の高等学校等",_xlfn.XLOOKUP(IF(VALUE(LEFT($E4917,2))&gt;10,VALUE(LEFT($E4917,2)),"0"&amp;VALUE(LEFT($E4917,2))),Sheet1!$E:$E,Sheet1!$F:$F)&amp;"所在の"&amp;$D4917,IF(OR($B4917=1,$B4917=2),$D4917&amp;$C4917,IF($B4917=3,$D4917&amp;"学校",IF($B4917=6,_xlfn.TEXTBEFORE($D4917,"高専")&amp;$C4917,IF($B4917=8,$C4917&amp;"（"&amp;$D4917&amp;"）",IF($B4917=9,$D4917,""))))))</f>
        <v>宇部鴻城高等学校</v>
      </c>
    </row>
    <row r="4918" spans="1:8">
      <c r="A4918" s="4">
        <v>7</v>
      </c>
      <c r="B4918" s="7">
        <v>1</v>
      </c>
      <c r="C4918" s="7" t="str">
        <f t="shared" si="152"/>
        <v>高等学校</v>
      </c>
      <c r="D4918" s="7" t="s">
        <v>2085</v>
      </c>
      <c r="E4918" s="8" t="s">
        <v>2086</v>
      </c>
      <c r="F4918" s="4" t="str">
        <f>IFERROR(IF(VALUE(LEFT($E4918,5))&gt;50000,"",_xlfn.XLOOKUP(IF(VALUE(LEFT($E4918,2))&gt;9,VALUE(LEFT($E4918,2)),"0"&amp;VALUE(LEFT($E4918,2))),Sheet1!$E:$E,Sheet1!$F:$F)),"")</f>
        <v>山口県</v>
      </c>
      <c r="G4918" s="4" t="str">
        <f t="shared" si="153"/>
        <v>私立</v>
      </c>
      <c r="H4918" s="7" t="str">
        <f>IF($D4918="上記以外の高等学校等",_xlfn.XLOOKUP(IF(VALUE(LEFT($E4918,2))&gt;10,VALUE(LEFT($E4918,2)),"0"&amp;VALUE(LEFT($E4918,2))),Sheet1!$E:$E,Sheet1!$F:$F)&amp;"所在の"&amp;$D4918,IF(OR($B4918=1,$B4918=2),$D4918&amp;$C4918,IF($B4918=3,$D4918&amp;"学校",IF($B4918=6,_xlfn.TEXTBEFORE($D4918,"高専")&amp;$C4918,IF($B4918=8,$C4918&amp;"（"&amp;$D4918&amp;"）",IF($B4918=9,$D4918,""))))))</f>
        <v>慶進高等学校</v>
      </c>
    </row>
    <row r="4919" spans="1:8">
      <c r="A4919" s="4">
        <v>7</v>
      </c>
      <c r="B4919" s="7">
        <v>1</v>
      </c>
      <c r="C4919" s="7" t="str">
        <f t="shared" si="152"/>
        <v>高等学校</v>
      </c>
      <c r="D4919" s="7" t="s">
        <v>2083</v>
      </c>
      <c r="E4919" s="8" t="s">
        <v>2084</v>
      </c>
      <c r="F4919" s="4" t="str">
        <f>IFERROR(IF(VALUE(LEFT($E4919,5))&gt;50000,"",_xlfn.XLOOKUP(IF(VALUE(LEFT($E4919,2))&gt;9,VALUE(LEFT($E4919,2)),"0"&amp;VALUE(LEFT($E4919,2))),Sheet1!$E:$E,Sheet1!$F:$F)),"")</f>
        <v>山口県</v>
      </c>
      <c r="G4919" s="4" t="str">
        <f t="shared" si="153"/>
        <v>私立</v>
      </c>
      <c r="H4919" s="7" t="str">
        <f>IF($D4919="上記以外の高等学校等",_xlfn.XLOOKUP(IF(VALUE(LEFT($E4919,2))&gt;10,VALUE(LEFT($E4919,2)),"0"&amp;VALUE(LEFT($E4919,2))),Sheet1!$E:$E,Sheet1!$F:$F)&amp;"所在の"&amp;$D4919,IF(OR($B4919=1,$B4919=2),$D4919&amp;$C4919,IF($B4919=3,$D4919&amp;"学校",IF($B4919=6,_xlfn.TEXTBEFORE($D4919,"高専")&amp;$C4919,IF($B4919=8,$C4919&amp;"（"&amp;$D4919&amp;"）",IF($B4919=9,$D4919,""))))))</f>
        <v>成進高等学校</v>
      </c>
    </row>
    <row r="4920" spans="1:8">
      <c r="A4920" s="4">
        <v>7</v>
      </c>
      <c r="B4920" s="7">
        <v>1</v>
      </c>
      <c r="C4920" s="7" t="str">
        <f t="shared" si="152"/>
        <v>高等学校</v>
      </c>
      <c r="D4920" s="7" t="s">
        <v>2081</v>
      </c>
      <c r="E4920" s="8" t="s">
        <v>2082</v>
      </c>
      <c r="F4920" s="4" t="str">
        <f>IFERROR(IF(VALUE(LEFT($E4920,5))&gt;50000,"",_xlfn.XLOOKUP(IF(VALUE(LEFT($E4920,2))&gt;9,VALUE(LEFT($E4920,2)),"0"&amp;VALUE(LEFT($E4920,2))),Sheet1!$E:$E,Sheet1!$F:$F)),"")</f>
        <v>山口県</v>
      </c>
      <c r="G4920" s="4" t="str">
        <f t="shared" si="153"/>
        <v>私立</v>
      </c>
      <c r="H4920" s="7" t="str">
        <f>IF($D4920="上記以外の高等学校等",_xlfn.XLOOKUP(IF(VALUE(LEFT($E4920,2))&gt;10,VALUE(LEFT($E4920,2)),"0"&amp;VALUE(LEFT($E4920,2))),Sheet1!$E:$E,Sheet1!$F:$F)&amp;"所在の"&amp;$D4920,IF(OR($B4920=1,$B4920=2),$D4920&amp;$C4920,IF($B4920=3,$D4920&amp;"学校",IF($B4920=6,_xlfn.TEXTBEFORE($D4920,"高専")&amp;$C4920,IF($B4920=8,$C4920&amp;"（"&amp;$D4920&amp;"）",IF($B4920=9,$D4920,""))))))</f>
        <v>宇部フロンティア大学付属香川高等学校</v>
      </c>
    </row>
    <row r="4921" spans="1:8">
      <c r="A4921" s="4">
        <v>7</v>
      </c>
      <c r="B4921" s="7">
        <v>1</v>
      </c>
      <c r="C4921" s="7" t="str">
        <f t="shared" si="152"/>
        <v>高等学校</v>
      </c>
      <c r="D4921" s="7" t="s">
        <v>2079</v>
      </c>
      <c r="E4921" s="8" t="s">
        <v>2080</v>
      </c>
      <c r="F4921" s="4" t="str">
        <f>IFERROR(IF(VALUE(LEFT($E4921,5))&gt;50000,"",_xlfn.XLOOKUP(IF(VALUE(LEFT($E4921,2))&gt;9,VALUE(LEFT($E4921,2)),"0"&amp;VALUE(LEFT($E4921,2))),Sheet1!$E:$E,Sheet1!$F:$F)),"")</f>
        <v>山口県</v>
      </c>
      <c r="G4921" s="4" t="str">
        <f t="shared" si="153"/>
        <v>私立</v>
      </c>
      <c r="H4921" s="7" t="str">
        <f>IF($D4921="上記以外の高等学校等",_xlfn.XLOOKUP(IF(VALUE(LEFT($E4921,2))&gt;10,VALUE(LEFT($E4921,2)),"0"&amp;VALUE(LEFT($E4921,2))),Sheet1!$E:$E,Sheet1!$F:$F)&amp;"所在の"&amp;$D4921,IF(OR($B4921=1,$B4921=2),$D4921&amp;$C4921,IF($B4921=3,$D4921&amp;"学校",IF($B4921=6,_xlfn.TEXTBEFORE($D4921,"高専")&amp;$C4921,IF($B4921=8,$C4921&amp;"（"&amp;$D4921&amp;"）",IF($B4921=9,$D4921,""))))))</f>
        <v>サビエル高等学校</v>
      </c>
    </row>
    <row r="4922" spans="1:8">
      <c r="A4922" s="4">
        <v>7</v>
      </c>
      <c r="B4922" s="7">
        <v>1</v>
      </c>
      <c r="C4922" s="7" t="str">
        <f t="shared" si="152"/>
        <v>高等学校</v>
      </c>
      <c r="D4922" s="7" t="s">
        <v>2077</v>
      </c>
      <c r="E4922" s="8" t="s">
        <v>2078</v>
      </c>
      <c r="F4922" s="4" t="str">
        <f>IFERROR(IF(VALUE(LEFT($E4922,5))&gt;50000,"",_xlfn.XLOOKUP(IF(VALUE(LEFT($E4922,2))&gt;9,VALUE(LEFT($E4922,2)),"0"&amp;VALUE(LEFT($E4922,2))),Sheet1!$E:$E,Sheet1!$F:$F)),"")</f>
        <v>山口県</v>
      </c>
      <c r="G4922" s="4" t="str">
        <f t="shared" si="153"/>
        <v>私立</v>
      </c>
      <c r="H4922" s="7" t="str">
        <f>IF($D4922="上記以外の高等学校等",_xlfn.XLOOKUP(IF(VALUE(LEFT($E4922,2))&gt;10,VALUE(LEFT($E4922,2)),"0"&amp;VALUE(LEFT($E4922,2))),Sheet1!$E:$E,Sheet1!$F:$F)&amp;"所在の"&amp;$D4922,IF(OR($B4922=1,$B4922=2),$D4922&amp;$C4922,IF($B4922=3,$D4922&amp;"学校",IF($B4922=6,_xlfn.TEXTBEFORE($D4922,"高専")&amp;$C4922,IF($B4922=8,$C4922&amp;"（"&amp;$D4922&amp;"）",IF($B4922=9,$D4922,""))))))</f>
        <v>下関国際高等学校</v>
      </c>
    </row>
    <row r="4923" spans="1:8">
      <c r="A4923" s="4">
        <v>7</v>
      </c>
      <c r="B4923" s="7">
        <v>1</v>
      </c>
      <c r="C4923" s="7" t="str">
        <f t="shared" si="152"/>
        <v>高等学校</v>
      </c>
      <c r="D4923" s="7" t="s">
        <v>2075</v>
      </c>
      <c r="E4923" s="8" t="s">
        <v>2076</v>
      </c>
      <c r="F4923" s="4" t="str">
        <f>IFERROR(IF(VALUE(LEFT($E4923,5))&gt;50000,"",_xlfn.XLOOKUP(IF(VALUE(LEFT($E4923,2))&gt;9,VALUE(LEFT($E4923,2)),"0"&amp;VALUE(LEFT($E4923,2))),Sheet1!$E:$E,Sheet1!$F:$F)),"")</f>
        <v>山口県</v>
      </c>
      <c r="G4923" s="4" t="str">
        <f t="shared" si="153"/>
        <v>私立</v>
      </c>
      <c r="H4923" s="7" t="str">
        <f>IF($D4923="上記以外の高等学校等",_xlfn.XLOOKUP(IF(VALUE(LEFT($E4923,2))&gt;10,VALUE(LEFT($E4923,2)),"0"&amp;VALUE(LEFT($E4923,2))),Sheet1!$E:$E,Sheet1!$F:$F)&amp;"所在の"&amp;$D4923,IF(OR($B4923=1,$B4923=2),$D4923&amp;$C4923,IF($B4923=3,$D4923&amp;"学校",IF($B4923=6,_xlfn.TEXTBEFORE($D4923,"高専")&amp;$C4923,IF($B4923=8,$C4923&amp;"（"&amp;$D4923&amp;"）",IF($B4923=9,$D4923,""))))))</f>
        <v>梅光学院高等学校</v>
      </c>
    </row>
    <row r="4924" spans="1:8">
      <c r="A4924" s="4">
        <v>7</v>
      </c>
      <c r="B4924" s="7">
        <v>1</v>
      </c>
      <c r="C4924" s="7" t="str">
        <f t="shared" si="152"/>
        <v>高等学校</v>
      </c>
      <c r="D4924" s="7" t="s">
        <v>2073</v>
      </c>
      <c r="E4924" s="8" t="s">
        <v>2074</v>
      </c>
      <c r="F4924" s="4" t="str">
        <f>IFERROR(IF(VALUE(LEFT($E4924,5))&gt;50000,"",_xlfn.XLOOKUP(IF(VALUE(LEFT($E4924,2))&gt;9,VALUE(LEFT($E4924,2)),"0"&amp;VALUE(LEFT($E4924,2))),Sheet1!$E:$E,Sheet1!$F:$F)),"")</f>
        <v>山口県</v>
      </c>
      <c r="G4924" s="4" t="str">
        <f t="shared" si="153"/>
        <v>私立</v>
      </c>
      <c r="H4924" s="7" t="str">
        <f>IF($D4924="上記以外の高等学校等",_xlfn.XLOOKUP(IF(VALUE(LEFT($E4924,2))&gt;10,VALUE(LEFT($E4924,2)),"0"&amp;VALUE(LEFT($E4924,2))),Sheet1!$E:$E,Sheet1!$F:$F)&amp;"所在の"&amp;$D4924,IF(OR($B4924=1,$B4924=2),$D4924&amp;$C4924,IF($B4924=3,$D4924&amp;"学校",IF($B4924=6,_xlfn.TEXTBEFORE($D4924,"高専")&amp;$C4924,IF($B4924=8,$C4924&amp;"（"&amp;$D4924&amp;"）",IF($B4924=9,$D4924,""))))))</f>
        <v>早鞆高等学校</v>
      </c>
    </row>
    <row r="4925" spans="1:8">
      <c r="A4925" s="4">
        <v>7</v>
      </c>
      <c r="B4925" s="7">
        <v>1</v>
      </c>
      <c r="C4925" s="7" t="str">
        <f t="shared" si="152"/>
        <v>高等学校</v>
      </c>
      <c r="D4925" s="7" t="s">
        <v>2071</v>
      </c>
      <c r="E4925" s="8" t="s">
        <v>2072</v>
      </c>
      <c r="F4925" s="4" t="str">
        <f>IFERROR(IF(VALUE(LEFT($E4925,5))&gt;50000,"",_xlfn.XLOOKUP(IF(VALUE(LEFT($E4925,2))&gt;9,VALUE(LEFT($E4925,2)),"0"&amp;VALUE(LEFT($E4925,2))),Sheet1!$E:$E,Sheet1!$F:$F)),"")</f>
        <v>山口県</v>
      </c>
      <c r="G4925" s="4" t="str">
        <f t="shared" si="153"/>
        <v>私立</v>
      </c>
      <c r="H4925" s="7" t="str">
        <f>IF($D4925="上記以外の高等学校等",_xlfn.XLOOKUP(IF(VALUE(LEFT($E4925,2))&gt;10,VALUE(LEFT($E4925,2)),"0"&amp;VALUE(LEFT($E4925,2))),Sheet1!$E:$E,Sheet1!$F:$F)&amp;"所在の"&amp;$D4925,IF(OR($B4925=1,$B4925=2),$D4925&amp;$C4925,IF($B4925=3,$D4925&amp;"学校",IF($B4925=6,_xlfn.TEXTBEFORE($D4925,"高専")&amp;$C4925,IF($B4925=8,$C4925&amp;"（"&amp;$D4925&amp;"）",IF($B4925=9,$D4925,""))))))</f>
        <v>下関短期大学付属高等学校</v>
      </c>
    </row>
    <row r="4926" spans="1:8">
      <c r="A4926" s="4">
        <v>7</v>
      </c>
      <c r="B4926" s="7">
        <v>1</v>
      </c>
      <c r="C4926" s="7" t="str">
        <f t="shared" si="152"/>
        <v>高等学校</v>
      </c>
      <c r="D4926" s="7" t="s">
        <v>2069</v>
      </c>
      <c r="E4926" s="8" t="s">
        <v>2070</v>
      </c>
      <c r="F4926" s="4" t="str">
        <f>IFERROR(IF(VALUE(LEFT($E4926,5))&gt;50000,"",_xlfn.XLOOKUP(IF(VALUE(LEFT($E4926,2))&gt;9,VALUE(LEFT($E4926,2)),"0"&amp;VALUE(LEFT($E4926,2))),Sheet1!$E:$E,Sheet1!$F:$F)),"")</f>
        <v>山口県</v>
      </c>
      <c r="G4926" s="4" t="str">
        <f t="shared" si="153"/>
        <v>私立</v>
      </c>
      <c r="H4926" s="7" t="str">
        <f>IF($D4926="上記以外の高等学校等",_xlfn.XLOOKUP(IF(VALUE(LEFT($E4926,2))&gt;10,VALUE(LEFT($E4926,2)),"0"&amp;VALUE(LEFT($E4926,2))),Sheet1!$E:$E,Sheet1!$F:$F)&amp;"所在の"&amp;$D4926,IF(OR($B4926=1,$B4926=2),$D4926&amp;$C4926,IF($B4926=3,$D4926&amp;"学校",IF($B4926=6,_xlfn.TEXTBEFORE($D4926,"高専")&amp;$C4926,IF($B4926=8,$C4926&amp;"（"&amp;$D4926&amp;"）",IF($B4926=9,$D4926,""))))))</f>
        <v>長門高等学校</v>
      </c>
    </row>
    <row r="4927" spans="1:8">
      <c r="A4927" s="4">
        <v>7</v>
      </c>
      <c r="B4927" s="7">
        <v>1</v>
      </c>
      <c r="C4927" s="7" t="str">
        <f t="shared" si="152"/>
        <v>高等学校</v>
      </c>
      <c r="D4927" s="7" t="s">
        <v>2067</v>
      </c>
      <c r="E4927" s="8" t="s">
        <v>2068</v>
      </c>
      <c r="F4927" s="4" t="str">
        <f>IFERROR(IF(VALUE(LEFT($E4927,5))&gt;50000,"",_xlfn.XLOOKUP(IF(VALUE(LEFT($E4927,2))&gt;9,VALUE(LEFT($E4927,2)),"0"&amp;VALUE(LEFT($E4927,2))),Sheet1!$E:$E,Sheet1!$F:$F)),"")</f>
        <v>山口県</v>
      </c>
      <c r="G4927" s="4" t="str">
        <f t="shared" si="153"/>
        <v>私立</v>
      </c>
      <c r="H4927" s="7" t="str">
        <f>IF($D4927="上記以外の高等学校等",_xlfn.XLOOKUP(IF(VALUE(LEFT($E4927,2))&gt;10,VALUE(LEFT($E4927,2)),"0"&amp;VALUE(LEFT($E4927,2))),Sheet1!$E:$E,Sheet1!$F:$F)&amp;"所在の"&amp;$D4927,IF(OR($B4927=1,$B4927=2),$D4927&amp;$C4927,IF($B4927=3,$D4927&amp;"学校",IF($B4927=6,_xlfn.TEXTBEFORE($D4927,"高専")&amp;$C4927,IF($B4927=8,$C4927&amp;"（"&amp;$D4927&amp;"）",IF($B4927=9,$D4927,""))))))</f>
        <v>萩光塩学院高等学校</v>
      </c>
    </row>
    <row r="4928" spans="1:8">
      <c r="A4928" s="4">
        <v>7</v>
      </c>
      <c r="B4928" s="7">
        <v>1</v>
      </c>
      <c r="C4928" s="7" t="str">
        <f t="shared" si="152"/>
        <v>高等学校</v>
      </c>
      <c r="D4928" s="7" t="s">
        <v>2065</v>
      </c>
      <c r="E4928" s="8" t="s">
        <v>2066</v>
      </c>
      <c r="F4928" s="4" t="str">
        <f>IFERROR(IF(VALUE(LEFT($E4928,5))&gt;50000,"",_xlfn.XLOOKUP(IF(VALUE(LEFT($E4928,2))&gt;9,VALUE(LEFT($E4928,2)),"0"&amp;VALUE(LEFT($E4928,2))),Sheet1!$E:$E,Sheet1!$F:$F)),"")</f>
        <v>山口県</v>
      </c>
      <c r="G4928" s="4" t="str">
        <f t="shared" si="153"/>
        <v>私立</v>
      </c>
      <c r="H4928" s="7" t="str">
        <f>IF($D4928="上記以外の高等学校等",_xlfn.XLOOKUP(IF(VALUE(LEFT($E4928,2))&gt;10,VALUE(LEFT($E4928,2)),"0"&amp;VALUE(LEFT($E4928,2))),Sheet1!$E:$E,Sheet1!$F:$F)&amp;"所在の"&amp;$D4928,IF(OR($B4928=1,$B4928=2),$D4928&amp;$C4928,IF($B4928=3,$D4928&amp;"学校",IF($B4928=6,_xlfn.TEXTBEFORE($D4928,"高専")&amp;$C4928,IF($B4928=8,$C4928&amp;"（"&amp;$D4928&amp;"）",IF($B4928=9,$D4928,""))))))</f>
        <v>精華学園高等学校</v>
      </c>
    </row>
    <row r="4929" spans="1:8">
      <c r="A4929" s="4">
        <v>7</v>
      </c>
      <c r="B4929" s="7">
        <v>1</v>
      </c>
      <c r="C4929" s="7" t="str">
        <f t="shared" si="152"/>
        <v>高等学校</v>
      </c>
      <c r="D4929" s="7" t="s">
        <v>2063</v>
      </c>
      <c r="E4929" s="8" t="s">
        <v>2064</v>
      </c>
      <c r="F4929" s="4" t="str">
        <f>IFERROR(IF(VALUE(LEFT($E4929,5))&gt;50000,"",_xlfn.XLOOKUP(IF(VALUE(LEFT($E4929,2))&gt;9,VALUE(LEFT($E4929,2)),"0"&amp;VALUE(LEFT($E4929,2))),Sheet1!$E:$E,Sheet1!$F:$F)),"")</f>
        <v>山口県</v>
      </c>
      <c r="G4929" s="4" t="str">
        <f t="shared" si="153"/>
        <v>私立</v>
      </c>
      <c r="H4929" s="7" t="str">
        <f>IF($D4929="上記以外の高等学校等",_xlfn.XLOOKUP(IF(VALUE(LEFT($E4929,2))&gt;10,VALUE(LEFT($E4929,2)),"0"&amp;VALUE(LEFT($E4929,2))),Sheet1!$E:$E,Sheet1!$F:$F)&amp;"所在の"&amp;$D4929,IF(OR($B4929=1,$B4929=2),$D4929&amp;$C4929,IF($B4929=3,$D4929&amp;"学校",IF($B4929=6,_xlfn.TEXTBEFORE($D4929,"高専")&amp;$C4929,IF($B4929=8,$C4929&amp;"（"&amp;$D4929&amp;"）",IF($B4929=9,$D4929,""))))))</f>
        <v>松陰高等学校</v>
      </c>
    </row>
    <row r="4930" spans="1:8">
      <c r="A4930" s="4">
        <v>7</v>
      </c>
      <c r="B4930" s="7">
        <v>1</v>
      </c>
      <c r="C4930" s="7" t="str">
        <f t="shared" si="152"/>
        <v>高等学校</v>
      </c>
      <c r="D4930" s="7" t="s">
        <v>2061</v>
      </c>
      <c r="E4930" s="8" t="s">
        <v>2062</v>
      </c>
      <c r="F4930" s="4" t="str">
        <f>IFERROR(IF(VALUE(LEFT($E4930,5))&gt;50000,"",_xlfn.XLOOKUP(IF(VALUE(LEFT($E4930,2))&gt;9,VALUE(LEFT($E4930,2)),"0"&amp;VALUE(LEFT($E4930,2))),Sheet1!$E:$E,Sheet1!$F:$F)),"")</f>
        <v>山口県</v>
      </c>
      <c r="G4930" s="4" t="str">
        <f t="shared" si="153"/>
        <v>私立</v>
      </c>
      <c r="H4930" s="7" t="str">
        <f>IF($D4930="上記以外の高等学校等",_xlfn.XLOOKUP(IF(VALUE(LEFT($E4930,2))&gt;10,VALUE(LEFT($E4930,2)),"0"&amp;VALUE(LEFT($E4930,2))),Sheet1!$E:$E,Sheet1!$F:$F)&amp;"所在の"&amp;$D4930,IF(OR($B4930=1,$B4930=2),$D4930&amp;$C4930,IF($B4930=3,$D4930&amp;"学校",IF($B4930=6,_xlfn.TEXTBEFORE($D4930,"高専")&amp;$C4930,IF($B4930=8,$C4930&amp;"（"&amp;$D4930&amp;"）",IF($B4930=9,$D4930,""))))))</f>
        <v>萩明倫館高等学校</v>
      </c>
    </row>
    <row r="4931" spans="1:8">
      <c r="A4931" s="4">
        <v>9</v>
      </c>
      <c r="B4931" s="7">
        <v>9</v>
      </c>
      <c r="C4931" s="7" t="str">
        <f t="shared" ref="C4931:C4994" si="154">IF($B4931=1,"高等学校",IF($B4931=2,"中等教育学校",IF($B4931=3,"特別支援学校",IF($B4931=6,"高等専門学校",IF($B4931=8,"高等学校卒業程度認定試験等","")))))</f>
        <v/>
      </c>
      <c r="D4931" s="7" t="s">
        <v>35</v>
      </c>
      <c r="E4931" s="8" t="s">
        <v>2060</v>
      </c>
      <c r="F4931" s="4" t="str">
        <f>IFERROR(IF(VALUE(LEFT($E4931,5))&gt;50000,"",_xlfn.XLOOKUP(IF(VALUE(LEFT($E4931,2))&gt;9,VALUE(LEFT($E4931,2)),"0"&amp;VALUE(LEFT($E4931,2))),Sheet1!$E:$E,Sheet1!$F:$F)),"")</f>
        <v>山口県</v>
      </c>
      <c r="G4931" s="4" t="str">
        <f t="shared" ref="G4931:G4994" si="155">IF($A4931=1,"国立",IF($A4931=7,"私立",IF($A4931&lt;7,"公立","")))</f>
        <v/>
      </c>
      <c r="H4931" s="7" t="str">
        <f>IF($D4931="上記以外の高等学校等",_xlfn.XLOOKUP(IF(VALUE(LEFT($E4931,2))&gt;10,VALUE(LEFT($E4931,2)),"0"&amp;VALUE(LEFT($E4931,2))),Sheet1!$E:$E,Sheet1!$F:$F)&amp;"所在の"&amp;$D4931,IF(OR($B4931=1,$B4931=2),$D4931&amp;$C4931,IF($B4931=3,$D4931&amp;"学校",IF($B4931=6,_xlfn.TEXTBEFORE($D4931,"高専")&amp;$C4931,IF($B4931=8,$C4931&amp;"（"&amp;$D4931&amp;"）",IF($B4931=9,$D4931,""))))))</f>
        <v>山口県所在の上記以外の高等学校等</v>
      </c>
    </row>
    <row r="4932" spans="1:8">
      <c r="A4932" s="4">
        <v>1</v>
      </c>
      <c r="B4932" s="7">
        <v>3</v>
      </c>
      <c r="C4932" s="7" t="str">
        <f t="shared" si="154"/>
        <v>特別支援学校</v>
      </c>
      <c r="D4932" s="7" t="s">
        <v>2058</v>
      </c>
      <c r="E4932" s="8" t="s">
        <v>2059</v>
      </c>
      <c r="F4932" s="4" t="str">
        <f>IFERROR(IF(VALUE(LEFT($E4932,5))&gt;50000,"",_xlfn.XLOOKUP(IF(VALUE(LEFT($E4932,2))&gt;9,VALUE(LEFT($E4932,2)),"0"&amp;VALUE(LEFT($E4932,2))),Sheet1!$E:$E,Sheet1!$F:$F)),"")</f>
        <v>徳島県</v>
      </c>
      <c r="G4932" s="4" t="str">
        <f t="shared" si="155"/>
        <v>国立</v>
      </c>
      <c r="H4932" s="7" t="str">
        <f>IF($D4932="上記以外の高等学校等",_xlfn.XLOOKUP(IF(VALUE(LEFT($E4932,2))&gt;10,VALUE(LEFT($E4932,2)),"0"&amp;VALUE(LEFT($E4932,2))),Sheet1!$E:$E,Sheet1!$F:$F)&amp;"所在の"&amp;$D4932,IF(OR($B4932=1,$B4932=2),$D4932&amp;$C4932,IF($B4932=3,$D4932&amp;"学校",IF($B4932=6,_xlfn.TEXTBEFORE($D4932,"高専")&amp;$C4932,IF($B4932=8,$C4932&amp;"（"&amp;$D4932&amp;"）",IF($B4932=9,$D4932,""))))))</f>
        <v>鳴門教育大学附属特別支援学校</v>
      </c>
    </row>
    <row r="4933" spans="1:8">
      <c r="A4933" s="4">
        <v>1</v>
      </c>
      <c r="B4933" s="7">
        <v>6</v>
      </c>
      <c r="C4933" s="7" t="str">
        <f t="shared" si="154"/>
        <v>高等専門学校</v>
      </c>
      <c r="D4933" s="7" t="s">
        <v>2056</v>
      </c>
      <c r="E4933" s="8" t="s">
        <v>2057</v>
      </c>
      <c r="F4933" s="4" t="str">
        <f>IFERROR(IF(VALUE(LEFT($E4933,5))&gt;50000,"",_xlfn.XLOOKUP(IF(VALUE(LEFT($E4933,2))&gt;9,VALUE(LEFT($E4933,2)),"0"&amp;VALUE(LEFT($E4933,2))),Sheet1!$E:$E,Sheet1!$F:$F)),"")</f>
        <v>徳島県</v>
      </c>
      <c r="G4933" s="4" t="str">
        <f t="shared" si="155"/>
        <v>国立</v>
      </c>
      <c r="H4933" s="7" t="str">
        <f>IF($D4933="上記以外の高等学校等",_xlfn.XLOOKUP(IF(VALUE(LEFT($E4933,2))&gt;10,VALUE(LEFT($E4933,2)),"0"&amp;VALUE(LEFT($E4933,2))),Sheet1!$E:$E,Sheet1!$F:$F)&amp;"所在の"&amp;$D4933,IF(OR($B4933=1,$B4933=2),$D4933&amp;$C4933,IF($B4933=3,$D4933&amp;"学校",IF($B4933=6,_xlfn.TEXTBEFORE($D4933,"高専")&amp;$C4933,IF($B4933=8,$C4933&amp;"（"&amp;$D4933&amp;"）",IF($B4933=9,$D4933,""))))))</f>
        <v>阿南工業高等専門学校</v>
      </c>
    </row>
    <row r="4934" spans="1:8">
      <c r="A4934" s="4">
        <v>2</v>
      </c>
      <c r="B4934" s="7">
        <v>1</v>
      </c>
      <c r="C4934" s="7" t="str">
        <f t="shared" si="154"/>
        <v>高等学校</v>
      </c>
      <c r="D4934" s="7" t="s">
        <v>2054</v>
      </c>
      <c r="E4934" s="8" t="s">
        <v>2055</v>
      </c>
      <c r="F4934" s="4" t="str">
        <f>IFERROR(IF(VALUE(LEFT($E4934,5))&gt;50000,"",_xlfn.XLOOKUP(IF(VALUE(LEFT($E4934,2))&gt;9,VALUE(LEFT($E4934,2)),"0"&amp;VALUE(LEFT($E4934,2))),Sheet1!$E:$E,Sheet1!$F:$F)),"")</f>
        <v>徳島県</v>
      </c>
      <c r="G4934" s="4" t="str">
        <f t="shared" si="155"/>
        <v>公立</v>
      </c>
      <c r="H4934" s="7" t="str">
        <f>IF($D4934="上記以外の高等学校等",_xlfn.XLOOKUP(IF(VALUE(LEFT($E4934,2))&gt;10,VALUE(LEFT($E4934,2)),"0"&amp;VALUE(LEFT($E4934,2))),Sheet1!$E:$E,Sheet1!$F:$F)&amp;"所在の"&amp;$D4934,IF(OR($B4934=1,$B4934=2),$D4934&amp;$C4934,IF($B4934=3,$D4934&amp;"学校",IF($B4934=6,_xlfn.TEXTBEFORE($D4934,"高専")&amp;$C4934,IF($B4934=8,$C4934&amp;"（"&amp;$D4934&amp;"）",IF($B4934=9,$D4934,""))))))</f>
        <v>城東高等学校</v>
      </c>
    </row>
    <row r="4935" spans="1:8">
      <c r="A4935" s="4">
        <v>2</v>
      </c>
      <c r="B4935" s="7">
        <v>1</v>
      </c>
      <c r="C4935" s="7" t="str">
        <f t="shared" si="154"/>
        <v>高等学校</v>
      </c>
      <c r="D4935" s="7" t="s">
        <v>1531</v>
      </c>
      <c r="E4935" s="8" t="s">
        <v>2053</v>
      </c>
      <c r="F4935" s="4" t="str">
        <f>IFERROR(IF(VALUE(LEFT($E4935,5))&gt;50000,"",_xlfn.XLOOKUP(IF(VALUE(LEFT($E4935,2))&gt;9,VALUE(LEFT($E4935,2)),"0"&amp;VALUE(LEFT($E4935,2))),Sheet1!$E:$E,Sheet1!$F:$F)),"")</f>
        <v>徳島県</v>
      </c>
      <c r="G4935" s="4" t="str">
        <f t="shared" si="155"/>
        <v>公立</v>
      </c>
      <c r="H4935" s="7" t="str">
        <f>IF($D4935="上記以外の高等学校等",_xlfn.XLOOKUP(IF(VALUE(LEFT($E4935,2))&gt;10,VALUE(LEFT($E4935,2)),"0"&amp;VALUE(LEFT($E4935,2))),Sheet1!$E:$E,Sheet1!$F:$F)&amp;"所在の"&amp;$D4935,IF(OR($B4935=1,$B4935=2),$D4935&amp;$C4935,IF($B4935=3,$D4935&amp;"学校",IF($B4935=6,_xlfn.TEXTBEFORE($D4935,"高専")&amp;$C4935,IF($B4935=8,$C4935&amp;"（"&amp;$D4935&amp;"）",IF($B4935=9,$D4935,""))))))</f>
        <v>城南高等学校</v>
      </c>
    </row>
    <row r="4936" spans="1:8">
      <c r="A4936" s="4">
        <v>2</v>
      </c>
      <c r="B4936" s="7">
        <v>1</v>
      </c>
      <c r="C4936" s="7" t="str">
        <f t="shared" si="154"/>
        <v>高等学校</v>
      </c>
      <c r="D4936" s="7" t="s">
        <v>721</v>
      </c>
      <c r="E4936" s="8" t="s">
        <v>2052</v>
      </c>
      <c r="F4936" s="4" t="str">
        <f>IFERROR(IF(VALUE(LEFT($E4936,5))&gt;50000,"",_xlfn.XLOOKUP(IF(VALUE(LEFT($E4936,2))&gt;9,VALUE(LEFT($E4936,2)),"0"&amp;VALUE(LEFT($E4936,2))),Sheet1!$E:$E,Sheet1!$F:$F)),"")</f>
        <v>徳島県</v>
      </c>
      <c r="G4936" s="4" t="str">
        <f t="shared" si="155"/>
        <v>公立</v>
      </c>
      <c r="H4936" s="7" t="str">
        <f>IF($D4936="上記以外の高等学校等",_xlfn.XLOOKUP(IF(VALUE(LEFT($E4936,2))&gt;10,VALUE(LEFT($E4936,2)),"0"&amp;VALUE(LEFT($E4936,2))),Sheet1!$E:$E,Sheet1!$F:$F)&amp;"所在の"&amp;$D4936,IF(OR($B4936=1,$B4936=2),$D4936&amp;$C4936,IF($B4936=3,$D4936&amp;"学校",IF($B4936=6,_xlfn.TEXTBEFORE($D4936,"高専")&amp;$C4936,IF($B4936=8,$C4936&amp;"（"&amp;$D4936&amp;"）",IF($B4936=9,$D4936,""))))))</f>
        <v>城北高等学校</v>
      </c>
    </row>
    <row r="4937" spans="1:8">
      <c r="A4937" s="4">
        <v>2</v>
      </c>
      <c r="B4937" s="7">
        <v>1</v>
      </c>
      <c r="C4937" s="7" t="str">
        <f t="shared" si="154"/>
        <v>高等学校</v>
      </c>
      <c r="D4937" s="7" t="s">
        <v>2050</v>
      </c>
      <c r="E4937" s="8" t="s">
        <v>2051</v>
      </c>
      <c r="F4937" s="4" t="str">
        <f>IFERROR(IF(VALUE(LEFT($E4937,5))&gt;50000,"",_xlfn.XLOOKUP(IF(VALUE(LEFT($E4937,2))&gt;9,VALUE(LEFT($E4937,2)),"0"&amp;VALUE(LEFT($E4937,2))),Sheet1!$E:$E,Sheet1!$F:$F)),"")</f>
        <v>徳島県</v>
      </c>
      <c r="G4937" s="4" t="str">
        <f t="shared" si="155"/>
        <v>公立</v>
      </c>
      <c r="H4937" s="7" t="str">
        <f>IF($D4937="上記以外の高等学校等",_xlfn.XLOOKUP(IF(VALUE(LEFT($E4937,2))&gt;10,VALUE(LEFT($E4937,2)),"0"&amp;VALUE(LEFT($E4937,2))),Sheet1!$E:$E,Sheet1!$F:$F)&amp;"所在の"&amp;$D4937,IF(OR($B4937=1,$B4937=2),$D4937&amp;$C4937,IF($B4937=3,$D4937&amp;"学校",IF($B4937=6,_xlfn.TEXTBEFORE($D4937,"高専")&amp;$C4937,IF($B4937=8,$C4937&amp;"（"&amp;$D4937&amp;"）",IF($B4937=9,$D4937,""))))))</f>
        <v>城西高等学校</v>
      </c>
    </row>
    <row r="4938" spans="1:8">
      <c r="A4938" s="4">
        <v>2</v>
      </c>
      <c r="B4938" s="7">
        <v>1</v>
      </c>
      <c r="C4938" s="7" t="str">
        <f t="shared" si="154"/>
        <v>高等学校</v>
      </c>
      <c r="D4938" s="7" t="s">
        <v>2048</v>
      </c>
      <c r="E4938" s="8" t="s">
        <v>2049</v>
      </c>
      <c r="F4938" s="4" t="str">
        <f>IFERROR(IF(VALUE(LEFT($E4938,5))&gt;50000,"",_xlfn.XLOOKUP(IF(VALUE(LEFT($E4938,2))&gt;9,VALUE(LEFT($E4938,2)),"0"&amp;VALUE(LEFT($E4938,2))),Sheet1!$E:$E,Sheet1!$F:$F)),"")</f>
        <v>徳島県</v>
      </c>
      <c r="G4938" s="4" t="str">
        <f t="shared" si="155"/>
        <v>公立</v>
      </c>
      <c r="H4938" s="7" t="str">
        <f>IF($D4938="上記以外の高等学校等",_xlfn.XLOOKUP(IF(VALUE(LEFT($E4938,2))&gt;10,VALUE(LEFT($E4938,2)),"0"&amp;VALUE(LEFT($E4938,2))),Sheet1!$E:$E,Sheet1!$F:$F)&amp;"所在の"&amp;$D4938,IF(OR($B4938=1,$B4938=2),$D4938&amp;$C4938,IF($B4938=3,$D4938&amp;"学校",IF($B4938=6,_xlfn.TEXTBEFORE($D4938,"高専")&amp;$C4938,IF($B4938=8,$C4938&amp;"（"&amp;$D4938&amp;"）",IF($B4938=9,$D4938,""))))))</f>
        <v>徳島商業高等学校</v>
      </c>
    </row>
    <row r="4939" spans="1:8">
      <c r="A4939" s="4">
        <v>2</v>
      </c>
      <c r="B4939" s="7">
        <v>1</v>
      </c>
      <c r="C4939" s="7" t="str">
        <f t="shared" si="154"/>
        <v>高等学校</v>
      </c>
      <c r="D4939" s="7" t="s">
        <v>2046</v>
      </c>
      <c r="E4939" s="8" t="s">
        <v>2047</v>
      </c>
      <c r="F4939" s="4" t="str">
        <f>IFERROR(IF(VALUE(LEFT($E4939,5))&gt;50000,"",_xlfn.XLOOKUP(IF(VALUE(LEFT($E4939,2))&gt;9,VALUE(LEFT($E4939,2)),"0"&amp;VALUE(LEFT($E4939,2))),Sheet1!$E:$E,Sheet1!$F:$F)),"")</f>
        <v>徳島県</v>
      </c>
      <c r="G4939" s="4" t="str">
        <f t="shared" si="155"/>
        <v>公立</v>
      </c>
      <c r="H4939" s="7" t="str">
        <f>IF($D4939="上記以外の高等学校等",_xlfn.XLOOKUP(IF(VALUE(LEFT($E4939,2))&gt;10,VALUE(LEFT($E4939,2)),"0"&amp;VALUE(LEFT($E4939,2))),Sheet1!$E:$E,Sheet1!$F:$F)&amp;"所在の"&amp;$D4939,IF(OR($B4939=1,$B4939=2),$D4939&amp;$C4939,IF($B4939=3,$D4939&amp;"学校",IF($B4939=6,_xlfn.TEXTBEFORE($D4939,"高専")&amp;$C4939,IF($B4939=8,$C4939&amp;"（"&amp;$D4939&amp;"）",IF($B4939=9,$D4939,""))))))</f>
        <v>小松島高等学校</v>
      </c>
    </row>
    <row r="4940" spans="1:8">
      <c r="A4940" s="4">
        <v>2</v>
      </c>
      <c r="B4940" s="7">
        <v>1</v>
      </c>
      <c r="C4940" s="7" t="str">
        <f t="shared" si="154"/>
        <v>高等学校</v>
      </c>
      <c r="D4940" s="7" t="s">
        <v>2044</v>
      </c>
      <c r="E4940" s="8" t="s">
        <v>2045</v>
      </c>
      <c r="F4940" s="4" t="str">
        <f>IFERROR(IF(VALUE(LEFT($E4940,5))&gt;50000,"",_xlfn.XLOOKUP(IF(VALUE(LEFT($E4940,2))&gt;9,VALUE(LEFT($E4940,2)),"0"&amp;VALUE(LEFT($E4940,2))),Sheet1!$E:$E,Sheet1!$F:$F)),"")</f>
        <v>徳島県</v>
      </c>
      <c r="G4940" s="4" t="str">
        <f t="shared" si="155"/>
        <v>公立</v>
      </c>
      <c r="H4940" s="7" t="str">
        <f>IF($D4940="上記以外の高等学校等",_xlfn.XLOOKUP(IF(VALUE(LEFT($E4940,2))&gt;10,VALUE(LEFT($E4940,2)),"0"&amp;VALUE(LEFT($E4940,2))),Sheet1!$E:$E,Sheet1!$F:$F)&amp;"所在の"&amp;$D4940,IF(OR($B4940=1,$B4940=2),$D4940&amp;$C4940,IF($B4940=3,$D4940&amp;"学校",IF($B4940=6,_xlfn.TEXTBEFORE($D4940,"高専")&amp;$C4940,IF($B4940=8,$C4940&amp;"（"&amp;$D4940&amp;"）",IF($B4940=9,$D4940,""))))))</f>
        <v>小松島西高等学校</v>
      </c>
    </row>
    <row r="4941" spans="1:8">
      <c r="A4941" s="4">
        <v>2</v>
      </c>
      <c r="B4941" s="7">
        <v>1</v>
      </c>
      <c r="C4941" s="7" t="str">
        <f t="shared" si="154"/>
        <v>高等学校</v>
      </c>
      <c r="D4941" s="7" t="s">
        <v>2042</v>
      </c>
      <c r="E4941" s="8" t="s">
        <v>2043</v>
      </c>
      <c r="F4941" s="4" t="str">
        <f>IFERROR(IF(VALUE(LEFT($E4941,5))&gt;50000,"",_xlfn.XLOOKUP(IF(VALUE(LEFT($E4941,2))&gt;9,VALUE(LEFT($E4941,2)),"0"&amp;VALUE(LEFT($E4941,2))),Sheet1!$E:$E,Sheet1!$F:$F)),"")</f>
        <v>徳島県</v>
      </c>
      <c r="G4941" s="4" t="str">
        <f t="shared" si="155"/>
        <v>公立</v>
      </c>
      <c r="H4941" s="7" t="str">
        <f>IF($D4941="上記以外の高等学校等",_xlfn.XLOOKUP(IF(VALUE(LEFT($E4941,2))&gt;10,VALUE(LEFT($E4941,2)),"0"&amp;VALUE(LEFT($E4941,2))),Sheet1!$E:$E,Sheet1!$F:$F)&amp;"所在の"&amp;$D4941,IF(OR($B4941=1,$B4941=2),$D4941&amp;$C4941,IF($B4941=3,$D4941&amp;"学校",IF($B4941=6,_xlfn.TEXTBEFORE($D4941,"高専")&amp;$C4941,IF($B4941=8,$C4941&amp;"（"&amp;$D4941&amp;"）",IF($B4941=9,$D4941,""))))))</f>
        <v>富岡東高等学校</v>
      </c>
    </row>
    <row r="4942" spans="1:8">
      <c r="A4942" s="4">
        <v>2</v>
      </c>
      <c r="B4942" s="7">
        <v>1</v>
      </c>
      <c r="C4942" s="7" t="str">
        <f t="shared" si="154"/>
        <v>高等学校</v>
      </c>
      <c r="D4942" s="7" t="s">
        <v>2040</v>
      </c>
      <c r="E4942" s="8" t="s">
        <v>2041</v>
      </c>
      <c r="F4942" s="4" t="str">
        <f>IFERROR(IF(VALUE(LEFT($E4942,5))&gt;50000,"",_xlfn.XLOOKUP(IF(VALUE(LEFT($E4942,2))&gt;9,VALUE(LEFT($E4942,2)),"0"&amp;VALUE(LEFT($E4942,2))),Sheet1!$E:$E,Sheet1!$F:$F)),"")</f>
        <v>徳島県</v>
      </c>
      <c r="G4942" s="4" t="str">
        <f t="shared" si="155"/>
        <v>公立</v>
      </c>
      <c r="H4942" s="7" t="str">
        <f>IF($D4942="上記以外の高等学校等",_xlfn.XLOOKUP(IF(VALUE(LEFT($E4942,2))&gt;10,VALUE(LEFT($E4942,2)),"0"&amp;VALUE(LEFT($E4942,2))),Sheet1!$E:$E,Sheet1!$F:$F)&amp;"所在の"&amp;$D4942,IF(OR($B4942=1,$B4942=2),$D4942&amp;$C4942,IF($B4942=3,$D4942&amp;"学校",IF($B4942=6,_xlfn.TEXTBEFORE($D4942,"高専")&amp;$C4942,IF($B4942=8,$C4942&amp;"（"&amp;$D4942&amp;"）",IF($B4942=9,$D4942,""))))))</f>
        <v>富岡西高等学校</v>
      </c>
    </row>
    <row r="4943" spans="1:8">
      <c r="A4943" s="4">
        <v>2</v>
      </c>
      <c r="B4943" s="7">
        <v>1</v>
      </c>
      <c r="C4943" s="7" t="str">
        <f t="shared" si="154"/>
        <v>高等学校</v>
      </c>
      <c r="D4943" s="7" t="s">
        <v>2038</v>
      </c>
      <c r="E4943" s="8" t="s">
        <v>2039</v>
      </c>
      <c r="F4943" s="4" t="str">
        <f>IFERROR(IF(VALUE(LEFT($E4943,5))&gt;50000,"",_xlfn.XLOOKUP(IF(VALUE(LEFT($E4943,2))&gt;9,VALUE(LEFT($E4943,2)),"0"&amp;VALUE(LEFT($E4943,2))),Sheet1!$E:$E,Sheet1!$F:$F)),"")</f>
        <v>徳島県</v>
      </c>
      <c r="G4943" s="4" t="str">
        <f t="shared" si="155"/>
        <v>公立</v>
      </c>
      <c r="H4943" s="7" t="str">
        <f>IF($D4943="上記以外の高等学校等",_xlfn.XLOOKUP(IF(VALUE(LEFT($E4943,2))&gt;10,VALUE(LEFT($E4943,2)),"0"&amp;VALUE(LEFT($E4943,2))),Sheet1!$E:$E,Sheet1!$F:$F)&amp;"所在の"&amp;$D4943,IF(OR($B4943=1,$B4943=2),$D4943&amp;$C4943,IF($B4943=3,$D4943&amp;"学校",IF($B4943=6,_xlfn.TEXTBEFORE($D4943,"高専")&amp;$C4943,IF($B4943=8,$C4943&amp;"（"&amp;$D4943&amp;"）",IF($B4943=9,$D4943,""))))))</f>
        <v>那賀高等学校</v>
      </c>
    </row>
    <row r="4944" spans="1:8">
      <c r="A4944" s="4">
        <v>2</v>
      </c>
      <c r="B4944" s="7">
        <v>1</v>
      </c>
      <c r="C4944" s="7" t="str">
        <f t="shared" si="154"/>
        <v>高等学校</v>
      </c>
      <c r="D4944" s="7" t="s">
        <v>2036</v>
      </c>
      <c r="E4944" s="8" t="s">
        <v>2037</v>
      </c>
      <c r="F4944" s="4" t="str">
        <f>IFERROR(IF(VALUE(LEFT($E4944,5))&gt;50000,"",_xlfn.XLOOKUP(IF(VALUE(LEFT($E4944,2))&gt;9,VALUE(LEFT($E4944,2)),"0"&amp;VALUE(LEFT($E4944,2))),Sheet1!$E:$E,Sheet1!$F:$F)),"")</f>
        <v>徳島県</v>
      </c>
      <c r="G4944" s="4" t="str">
        <f t="shared" si="155"/>
        <v>公立</v>
      </c>
      <c r="H4944" s="7" t="str">
        <f>IF($D4944="上記以外の高等学校等",_xlfn.XLOOKUP(IF(VALUE(LEFT($E4944,2))&gt;10,VALUE(LEFT($E4944,2)),"0"&amp;VALUE(LEFT($E4944,2))),Sheet1!$E:$E,Sheet1!$F:$F)&amp;"所在の"&amp;$D4944,IF(OR($B4944=1,$B4944=2),$D4944&amp;$C4944,IF($B4944=3,$D4944&amp;"学校",IF($B4944=6,_xlfn.TEXTBEFORE($D4944,"高専")&amp;$C4944,IF($B4944=8,$C4944&amp;"（"&amp;$D4944&amp;"）",IF($B4944=9,$D4944,""))))))</f>
        <v>鳴門高等学校</v>
      </c>
    </row>
    <row r="4945" spans="1:8">
      <c r="A4945" s="4">
        <v>2</v>
      </c>
      <c r="B4945" s="7">
        <v>1</v>
      </c>
      <c r="C4945" s="7" t="str">
        <f t="shared" si="154"/>
        <v>高等学校</v>
      </c>
      <c r="D4945" s="7" t="s">
        <v>2034</v>
      </c>
      <c r="E4945" s="8" t="s">
        <v>2035</v>
      </c>
      <c r="F4945" s="4" t="str">
        <f>IFERROR(IF(VALUE(LEFT($E4945,5))&gt;50000,"",_xlfn.XLOOKUP(IF(VALUE(LEFT($E4945,2))&gt;9,VALUE(LEFT($E4945,2)),"0"&amp;VALUE(LEFT($E4945,2))),Sheet1!$E:$E,Sheet1!$F:$F)),"")</f>
        <v>徳島県</v>
      </c>
      <c r="G4945" s="4" t="str">
        <f t="shared" si="155"/>
        <v>公立</v>
      </c>
      <c r="H4945" s="7" t="str">
        <f>IF($D4945="上記以外の高等学校等",_xlfn.XLOOKUP(IF(VALUE(LEFT($E4945,2))&gt;10,VALUE(LEFT($E4945,2)),"0"&amp;VALUE(LEFT($E4945,2))),Sheet1!$E:$E,Sheet1!$F:$F)&amp;"所在の"&amp;$D4945,IF(OR($B4945=1,$B4945=2),$D4945&amp;$C4945,IF($B4945=3,$D4945&amp;"学校",IF($B4945=6,_xlfn.TEXTBEFORE($D4945,"高専")&amp;$C4945,IF($B4945=8,$C4945&amp;"（"&amp;$D4945&amp;"）",IF($B4945=9,$D4945,""))))))</f>
        <v>板野高等学校</v>
      </c>
    </row>
    <row r="4946" spans="1:8">
      <c r="A4946" s="4">
        <v>2</v>
      </c>
      <c r="B4946" s="7">
        <v>1</v>
      </c>
      <c r="C4946" s="7" t="str">
        <f t="shared" si="154"/>
        <v>高等学校</v>
      </c>
      <c r="D4946" s="7" t="s">
        <v>2032</v>
      </c>
      <c r="E4946" s="8" t="s">
        <v>2033</v>
      </c>
      <c r="F4946" s="4" t="str">
        <f>IFERROR(IF(VALUE(LEFT($E4946,5))&gt;50000,"",_xlfn.XLOOKUP(IF(VALUE(LEFT($E4946,2))&gt;9,VALUE(LEFT($E4946,2)),"0"&amp;VALUE(LEFT($E4946,2))),Sheet1!$E:$E,Sheet1!$F:$F)),"")</f>
        <v>徳島県</v>
      </c>
      <c r="G4946" s="4" t="str">
        <f t="shared" si="155"/>
        <v>公立</v>
      </c>
      <c r="H4946" s="7" t="str">
        <f>IF($D4946="上記以外の高等学校等",_xlfn.XLOOKUP(IF(VALUE(LEFT($E4946,2))&gt;10,VALUE(LEFT($E4946,2)),"0"&amp;VALUE(LEFT($E4946,2))),Sheet1!$E:$E,Sheet1!$F:$F)&amp;"所在の"&amp;$D4946,IF(OR($B4946=1,$B4946=2),$D4946&amp;$C4946,IF($B4946=3,$D4946&amp;"学校",IF($B4946=6,_xlfn.TEXTBEFORE($D4946,"高専")&amp;$C4946,IF($B4946=8,$C4946&amp;"（"&amp;$D4946&amp;"）",IF($B4946=9,$D4946,""))))))</f>
        <v>名西高等学校</v>
      </c>
    </row>
    <row r="4947" spans="1:8">
      <c r="A4947" s="4">
        <v>2</v>
      </c>
      <c r="B4947" s="7">
        <v>1</v>
      </c>
      <c r="C4947" s="7" t="str">
        <f t="shared" si="154"/>
        <v>高等学校</v>
      </c>
      <c r="D4947" s="7" t="s">
        <v>2030</v>
      </c>
      <c r="E4947" s="8" t="s">
        <v>2031</v>
      </c>
      <c r="F4947" s="4" t="str">
        <f>IFERROR(IF(VALUE(LEFT($E4947,5))&gt;50000,"",_xlfn.XLOOKUP(IF(VALUE(LEFT($E4947,2))&gt;9,VALUE(LEFT($E4947,2)),"0"&amp;VALUE(LEFT($E4947,2))),Sheet1!$E:$E,Sheet1!$F:$F)),"")</f>
        <v>徳島県</v>
      </c>
      <c r="G4947" s="4" t="str">
        <f t="shared" si="155"/>
        <v>公立</v>
      </c>
      <c r="H4947" s="7" t="str">
        <f>IF($D4947="上記以外の高等学校等",_xlfn.XLOOKUP(IF(VALUE(LEFT($E4947,2))&gt;10,VALUE(LEFT($E4947,2)),"0"&amp;VALUE(LEFT($E4947,2))),Sheet1!$E:$E,Sheet1!$F:$F)&amp;"所在の"&amp;$D4947,IF(OR($B4947=1,$B4947=2),$D4947&amp;$C4947,IF($B4947=3,$D4947&amp;"学校",IF($B4947=6,_xlfn.TEXTBEFORE($D4947,"高専")&amp;$C4947,IF($B4947=8,$C4947&amp;"（"&amp;$D4947&amp;"）",IF($B4947=9,$D4947,""))))))</f>
        <v>川島高等学校</v>
      </c>
    </row>
    <row r="4948" spans="1:8">
      <c r="A4948" s="4">
        <v>2</v>
      </c>
      <c r="B4948" s="7">
        <v>1</v>
      </c>
      <c r="C4948" s="7" t="str">
        <f t="shared" si="154"/>
        <v>高等学校</v>
      </c>
      <c r="D4948" s="7" t="s">
        <v>2028</v>
      </c>
      <c r="E4948" s="8" t="s">
        <v>2029</v>
      </c>
      <c r="F4948" s="4" t="str">
        <f>IFERROR(IF(VALUE(LEFT($E4948,5))&gt;50000,"",_xlfn.XLOOKUP(IF(VALUE(LEFT($E4948,2))&gt;9,VALUE(LEFT($E4948,2)),"0"&amp;VALUE(LEFT($E4948,2))),Sheet1!$E:$E,Sheet1!$F:$F)),"")</f>
        <v>徳島県</v>
      </c>
      <c r="G4948" s="4" t="str">
        <f t="shared" si="155"/>
        <v>公立</v>
      </c>
      <c r="H4948" s="7" t="str">
        <f>IF($D4948="上記以外の高等学校等",_xlfn.XLOOKUP(IF(VALUE(LEFT($E4948,2))&gt;10,VALUE(LEFT($E4948,2)),"0"&amp;VALUE(LEFT($E4948,2))),Sheet1!$E:$E,Sheet1!$F:$F)&amp;"所在の"&amp;$D4948,IF(OR($B4948=1,$B4948=2),$D4948&amp;$C4948,IF($B4948=3,$D4948&amp;"学校",IF($B4948=6,_xlfn.TEXTBEFORE($D4948,"高専")&amp;$C4948,IF($B4948=8,$C4948&amp;"（"&amp;$D4948&amp;"）",IF($B4948=9,$D4948,""))))))</f>
        <v>阿波西高等学校</v>
      </c>
    </row>
    <row r="4949" spans="1:8">
      <c r="A4949" s="4">
        <v>2</v>
      </c>
      <c r="B4949" s="7">
        <v>1</v>
      </c>
      <c r="C4949" s="7" t="str">
        <f t="shared" si="154"/>
        <v>高等学校</v>
      </c>
      <c r="D4949" s="7" t="s">
        <v>2026</v>
      </c>
      <c r="E4949" s="8" t="s">
        <v>2027</v>
      </c>
      <c r="F4949" s="4" t="str">
        <f>IFERROR(IF(VALUE(LEFT($E4949,5))&gt;50000,"",_xlfn.XLOOKUP(IF(VALUE(LEFT($E4949,2))&gt;9,VALUE(LEFT($E4949,2)),"0"&amp;VALUE(LEFT($E4949,2))),Sheet1!$E:$E,Sheet1!$F:$F)),"")</f>
        <v>徳島県</v>
      </c>
      <c r="G4949" s="4" t="str">
        <f t="shared" si="155"/>
        <v>公立</v>
      </c>
      <c r="H4949" s="7" t="str">
        <f>IF($D4949="上記以外の高等学校等",_xlfn.XLOOKUP(IF(VALUE(LEFT($E4949,2))&gt;10,VALUE(LEFT($E4949,2)),"0"&amp;VALUE(LEFT($E4949,2))),Sheet1!$E:$E,Sheet1!$F:$F)&amp;"所在の"&amp;$D4949,IF(OR($B4949=1,$B4949=2),$D4949&amp;$C4949,IF($B4949=3,$D4949&amp;"学校",IF($B4949=6,_xlfn.TEXTBEFORE($D4949,"高専")&amp;$C4949,IF($B4949=8,$C4949&amp;"（"&amp;$D4949&amp;"）",IF($B4949=9,$D4949,""))))))</f>
        <v>阿波高等学校</v>
      </c>
    </row>
    <row r="4950" spans="1:8">
      <c r="A4950" s="4">
        <v>2</v>
      </c>
      <c r="B4950" s="7">
        <v>1</v>
      </c>
      <c r="C4950" s="7" t="str">
        <f t="shared" si="154"/>
        <v>高等学校</v>
      </c>
      <c r="D4950" s="7" t="s">
        <v>2024</v>
      </c>
      <c r="E4950" s="8" t="s">
        <v>2025</v>
      </c>
      <c r="F4950" s="4" t="str">
        <f>IFERROR(IF(VALUE(LEFT($E4950,5))&gt;50000,"",_xlfn.XLOOKUP(IF(VALUE(LEFT($E4950,2))&gt;9,VALUE(LEFT($E4950,2)),"0"&amp;VALUE(LEFT($E4950,2))),Sheet1!$E:$E,Sheet1!$F:$F)),"")</f>
        <v>徳島県</v>
      </c>
      <c r="G4950" s="4" t="str">
        <f t="shared" si="155"/>
        <v>公立</v>
      </c>
      <c r="H4950" s="7" t="str">
        <f>IF($D4950="上記以外の高等学校等",_xlfn.XLOOKUP(IF(VALUE(LEFT($E4950,2))&gt;10,VALUE(LEFT($E4950,2)),"0"&amp;VALUE(LEFT($E4950,2))),Sheet1!$E:$E,Sheet1!$F:$F)&amp;"所在の"&amp;$D4950,IF(OR($B4950=1,$B4950=2),$D4950&amp;$C4950,IF($B4950=3,$D4950&amp;"学校",IF($B4950=6,_xlfn.TEXTBEFORE($D4950,"高専")&amp;$C4950,IF($B4950=8,$C4950&amp;"（"&amp;$D4950&amp;"）",IF($B4950=9,$D4950,""))))))</f>
        <v>穴吹高等学校</v>
      </c>
    </row>
    <row r="4951" spans="1:8">
      <c r="A4951" s="4">
        <v>2</v>
      </c>
      <c r="B4951" s="7">
        <v>1</v>
      </c>
      <c r="C4951" s="7" t="str">
        <f t="shared" si="154"/>
        <v>高等学校</v>
      </c>
      <c r="D4951" s="7" t="s">
        <v>2022</v>
      </c>
      <c r="E4951" s="8" t="s">
        <v>2023</v>
      </c>
      <c r="F4951" s="4" t="str">
        <f>IFERROR(IF(VALUE(LEFT($E4951,5))&gt;50000,"",_xlfn.XLOOKUP(IF(VALUE(LEFT($E4951,2))&gt;9,VALUE(LEFT($E4951,2)),"0"&amp;VALUE(LEFT($E4951,2))),Sheet1!$E:$E,Sheet1!$F:$F)),"")</f>
        <v>徳島県</v>
      </c>
      <c r="G4951" s="4" t="str">
        <f t="shared" si="155"/>
        <v>公立</v>
      </c>
      <c r="H4951" s="7" t="str">
        <f>IF($D4951="上記以外の高等学校等",_xlfn.XLOOKUP(IF(VALUE(LEFT($E4951,2))&gt;10,VALUE(LEFT($E4951,2)),"0"&amp;VALUE(LEFT($E4951,2))),Sheet1!$E:$E,Sheet1!$F:$F)&amp;"所在の"&amp;$D4951,IF(OR($B4951=1,$B4951=2),$D4951&amp;$C4951,IF($B4951=3,$D4951&amp;"学校",IF($B4951=6,_xlfn.TEXTBEFORE($D4951,"高専")&amp;$C4951,IF($B4951=8,$C4951&amp;"（"&amp;$D4951&amp;"）",IF($B4951=9,$D4951,""))))))</f>
        <v>脇町高等学校</v>
      </c>
    </row>
    <row r="4952" spans="1:8">
      <c r="A4952" s="4">
        <v>2</v>
      </c>
      <c r="B4952" s="7">
        <v>1</v>
      </c>
      <c r="C4952" s="7" t="str">
        <f t="shared" si="154"/>
        <v>高等学校</v>
      </c>
      <c r="D4952" s="7" t="s">
        <v>2020</v>
      </c>
      <c r="E4952" s="8" t="s">
        <v>2021</v>
      </c>
      <c r="F4952" s="4" t="str">
        <f>IFERROR(IF(VALUE(LEFT($E4952,5))&gt;50000,"",_xlfn.XLOOKUP(IF(VALUE(LEFT($E4952,2))&gt;9,VALUE(LEFT($E4952,2)),"0"&amp;VALUE(LEFT($E4952,2))),Sheet1!$E:$E,Sheet1!$F:$F)),"")</f>
        <v>徳島県</v>
      </c>
      <c r="G4952" s="4" t="str">
        <f t="shared" si="155"/>
        <v>公立</v>
      </c>
      <c r="H4952" s="7" t="str">
        <f>IF($D4952="上記以外の高等学校等",_xlfn.XLOOKUP(IF(VALUE(LEFT($E4952,2))&gt;10,VALUE(LEFT($E4952,2)),"0"&amp;VALUE(LEFT($E4952,2))),Sheet1!$E:$E,Sheet1!$F:$F)&amp;"所在の"&amp;$D4952,IF(OR($B4952=1,$B4952=2),$D4952&amp;$C4952,IF($B4952=3,$D4952&amp;"学校",IF($B4952=6,_xlfn.TEXTBEFORE($D4952,"高専")&amp;$C4952,IF($B4952=8,$C4952&amp;"（"&amp;$D4952&amp;"）",IF($B4952=9,$D4952,""))))))</f>
        <v>池田高等学校</v>
      </c>
    </row>
    <row r="4953" spans="1:8">
      <c r="A4953" s="4">
        <v>3</v>
      </c>
      <c r="B4953" s="7">
        <v>1</v>
      </c>
      <c r="C4953" s="7" t="str">
        <f t="shared" si="154"/>
        <v>高等学校</v>
      </c>
      <c r="D4953" s="7" t="s">
        <v>2018</v>
      </c>
      <c r="E4953" s="8" t="s">
        <v>2019</v>
      </c>
      <c r="F4953" s="4" t="str">
        <f>IFERROR(IF(VALUE(LEFT($E4953,5))&gt;50000,"",_xlfn.XLOOKUP(IF(VALUE(LEFT($E4953,2))&gt;9,VALUE(LEFT($E4953,2)),"0"&amp;VALUE(LEFT($E4953,2))),Sheet1!$E:$E,Sheet1!$F:$F)),"")</f>
        <v>徳島県</v>
      </c>
      <c r="G4953" s="4" t="str">
        <f t="shared" si="155"/>
        <v>公立</v>
      </c>
      <c r="H4953" s="7" t="str">
        <f>IF($D4953="上記以外の高等学校等",_xlfn.XLOOKUP(IF(VALUE(LEFT($E4953,2))&gt;10,VALUE(LEFT($E4953,2)),"0"&amp;VALUE(LEFT($E4953,2))),Sheet1!$E:$E,Sheet1!$F:$F)&amp;"所在の"&amp;$D4953,IF(OR($B4953=1,$B4953=2),$D4953&amp;$C4953,IF($B4953=3,$D4953&amp;"学校",IF($B4953=6,_xlfn.TEXTBEFORE($D4953,"高専")&amp;$C4953,IF($B4953=8,$C4953&amp;"（"&amp;$D4953&amp;"）",IF($B4953=9,$D4953,""))))))</f>
        <v>徳島市立高等学校</v>
      </c>
    </row>
    <row r="4954" spans="1:8">
      <c r="A4954" s="4">
        <v>2</v>
      </c>
      <c r="B4954" s="7">
        <v>1</v>
      </c>
      <c r="C4954" s="7" t="str">
        <f t="shared" si="154"/>
        <v>高等学校</v>
      </c>
      <c r="D4954" s="7" t="s">
        <v>2016</v>
      </c>
      <c r="E4954" s="8" t="s">
        <v>2017</v>
      </c>
      <c r="F4954" s="4" t="str">
        <f>IFERROR(IF(VALUE(LEFT($E4954,5))&gt;50000,"",_xlfn.XLOOKUP(IF(VALUE(LEFT($E4954,2))&gt;9,VALUE(LEFT($E4954,2)),"0"&amp;VALUE(LEFT($E4954,2))),Sheet1!$E:$E,Sheet1!$F:$F)),"")</f>
        <v>徳島県</v>
      </c>
      <c r="G4954" s="4" t="str">
        <f t="shared" si="155"/>
        <v>公立</v>
      </c>
      <c r="H4954" s="7" t="str">
        <f>IF($D4954="上記以外の高等学校等",_xlfn.XLOOKUP(IF(VALUE(LEFT($E4954,2))&gt;10,VALUE(LEFT($E4954,2)),"0"&amp;VALUE(LEFT($E4954,2))),Sheet1!$E:$E,Sheet1!$F:$F)&amp;"所在の"&amp;$D4954,IF(OR($B4954=1,$B4954=2),$D4954&amp;$C4954,IF($B4954=3,$D4954&amp;"学校",IF($B4954=6,_xlfn.TEXTBEFORE($D4954,"高専")&amp;$C4954,IF($B4954=8,$C4954&amp;"（"&amp;$D4954&amp;"）",IF($B4954=9,$D4954,""))))))</f>
        <v>徳島中央高等学校</v>
      </c>
    </row>
    <row r="4955" spans="1:8">
      <c r="A4955" s="4">
        <v>2</v>
      </c>
      <c r="B4955" s="7">
        <v>1</v>
      </c>
      <c r="C4955" s="7" t="str">
        <f t="shared" si="154"/>
        <v>高等学校</v>
      </c>
      <c r="D4955" s="7" t="s">
        <v>2014</v>
      </c>
      <c r="E4955" s="8" t="s">
        <v>2015</v>
      </c>
      <c r="F4955" s="4" t="str">
        <f>IFERROR(IF(VALUE(LEFT($E4955,5))&gt;50000,"",_xlfn.XLOOKUP(IF(VALUE(LEFT($E4955,2))&gt;9,VALUE(LEFT($E4955,2)),"0"&amp;VALUE(LEFT($E4955,2))),Sheet1!$E:$E,Sheet1!$F:$F)),"")</f>
        <v>徳島県</v>
      </c>
      <c r="G4955" s="4" t="str">
        <f t="shared" si="155"/>
        <v>公立</v>
      </c>
      <c r="H4955" s="7" t="str">
        <f>IF($D4955="上記以外の高等学校等",_xlfn.XLOOKUP(IF(VALUE(LEFT($E4955,2))&gt;10,VALUE(LEFT($E4955,2)),"0"&amp;VALUE(LEFT($E4955,2))),Sheet1!$E:$E,Sheet1!$F:$F)&amp;"所在の"&amp;$D4955,IF(OR($B4955=1,$B4955=2),$D4955&amp;$C4955,IF($B4955=3,$D4955&amp;"学校",IF($B4955=6,_xlfn.TEXTBEFORE($D4955,"高専")&amp;$C4955,IF($B4955=8,$C4955&amp;"（"&amp;$D4955&amp;"）",IF($B4955=9,$D4955,""))))))</f>
        <v>徳島北高等学校</v>
      </c>
    </row>
    <row r="4956" spans="1:8">
      <c r="A4956" s="4">
        <v>2</v>
      </c>
      <c r="B4956" s="7">
        <v>1</v>
      </c>
      <c r="C4956" s="7" t="str">
        <f t="shared" si="154"/>
        <v>高等学校</v>
      </c>
      <c r="D4956" s="7" t="s">
        <v>2012</v>
      </c>
      <c r="E4956" s="8" t="s">
        <v>2013</v>
      </c>
      <c r="F4956" s="4" t="str">
        <f>IFERROR(IF(VALUE(LEFT($E4956,5))&gt;50000,"",_xlfn.XLOOKUP(IF(VALUE(LEFT($E4956,2))&gt;9,VALUE(LEFT($E4956,2)),"0"&amp;VALUE(LEFT($E4956,2))),Sheet1!$E:$E,Sheet1!$F:$F)),"")</f>
        <v>徳島県</v>
      </c>
      <c r="G4956" s="4" t="str">
        <f t="shared" si="155"/>
        <v>公立</v>
      </c>
      <c r="H4956" s="7" t="str">
        <f>IF($D4956="上記以外の高等学校等",_xlfn.XLOOKUP(IF(VALUE(LEFT($E4956,2))&gt;10,VALUE(LEFT($E4956,2)),"0"&amp;VALUE(LEFT($E4956,2))),Sheet1!$E:$E,Sheet1!$F:$F)&amp;"所在の"&amp;$D4956,IF(OR($B4956=1,$B4956=2),$D4956&amp;$C4956,IF($B4956=3,$D4956&amp;"学校",IF($B4956=6,_xlfn.TEXTBEFORE($D4956,"高専")&amp;$C4956,IF($B4956=8,$C4956&amp;"（"&amp;$D4956&amp;"）",IF($B4956=9,$D4956,""))))))</f>
        <v>海部高等学校</v>
      </c>
    </row>
    <row r="4957" spans="1:8">
      <c r="A4957" s="4">
        <v>2</v>
      </c>
      <c r="B4957" s="7">
        <v>1</v>
      </c>
      <c r="C4957" s="7" t="str">
        <f t="shared" si="154"/>
        <v>高等学校</v>
      </c>
      <c r="D4957" s="7" t="s">
        <v>2010</v>
      </c>
      <c r="E4957" s="8" t="s">
        <v>2011</v>
      </c>
      <c r="F4957" s="4" t="str">
        <f>IFERROR(IF(VALUE(LEFT($E4957,5))&gt;50000,"",_xlfn.XLOOKUP(IF(VALUE(LEFT($E4957,2))&gt;9,VALUE(LEFT($E4957,2)),"0"&amp;VALUE(LEFT($E4957,2))),Sheet1!$E:$E,Sheet1!$F:$F)),"")</f>
        <v>徳島県</v>
      </c>
      <c r="G4957" s="4" t="str">
        <f t="shared" si="155"/>
        <v>公立</v>
      </c>
      <c r="H4957" s="7" t="str">
        <f>IF($D4957="上記以外の高等学校等",_xlfn.XLOOKUP(IF(VALUE(LEFT($E4957,2))&gt;10,VALUE(LEFT($E4957,2)),"0"&amp;VALUE(LEFT($E4957,2))),Sheet1!$E:$E,Sheet1!$F:$F)&amp;"所在の"&amp;$D4957,IF(OR($B4957=1,$B4957=2),$D4957&amp;$C4957,IF($B4957=3,$D4957&amp;"学校",IF($B4957=6,_xlfn.TEXTBEFORE($D4957,"高専")&amp;$C4957,IF($B4957=8,$C4957&amp;"（"&amp;$D4957&amp;"）",IF($B4957=9,$D4957,""))))))</f>
        <v>徳島科学技術高等学校</v>
      </c>
    </row>
    <row r="4958" spans="1:8">
      <c r="A4958" s="4">
        <v>2</v>
      </c>
      <c r="B4958" s="7">
        <v>1</v>
      </c>
      <c r="C4958" s="7" t="str">
        <f t="shared" si="154"/>
        <v>高等学校</v>
      </c>
      <c r="D4958" s="7" t="s">
        <v>2008</v>
      </c>
      <c r="E4958" s="8" t="s">
        <v>2009</v>
      </c>
      <c r="F4958" s="4" t="str">
        <f>IFERROR(IF(VALUE(LEFT($E4958,5))&gt;50000,"",_xlfn.XLOOKUP(IF(VALUE(LEFT($E4958,2))&gt;9,VALUE(LEFT($E4958,2)),"0"&amp;VALUE(LEFT($E4958,2))),Sheet1!$E:$E,Sheet1!$F:$F)),"")</f>
        <v>徳島県</v>
      </c>
      <c r="G4958" s="4" t="str">
        <f t="shared" si="155"/>
        <v>公立</v>
      </c>
      <c r="H4958" s="7" t="str">
        <f>IF($D4958="上記以外の高等学校等",_xlfn.XLOOKUP(IF(VALUE(LEFT($E4958,2))&gt;10,VALUE(LEFT($E4958,2)),"0"&amp;VALUE(LEFT($E4958,2))),Sheet1!$E:$E,Sheet1!$F:$F)&amp;"所在の"&amp;$D4958,IF(OR($B4958=1,$B4958=2),$D4958&amp;$C4958,IF($B4958=3,$D4958&amp;"学校",IF($B4958=6,_xlfn.TEXTBEFORE($D4958,"高専")&amp;$C4958,IF($B4958=8,$C4958&amp;"（"&amp;$D4958&amp;"）",IF($B4958=9,$D4958,""))))))</f>
        <v>鳴門渦潮高等学校</v>
      </c>
    </row>
    <row r="4959" spans="1:8">
      <c r="A4959" s="4">
        <v>2</v>
      </c>
      <c r="B4959" s="7">
        <v>1</v>
      </c>
      <c r="C4959" s="7" t="str">
        <f t="shared" si="154"/>
        <v>高等学校</v>
      </c>
      <c r="D4959" s="7" t="s">
        <v>2006</v>
      </c>
      <c r="E4959" s="8" t="s">
        <v>2007</v>
      </c>
      <c r="F4959" s="4" t="str">
        <f>IFERROR(IF(VALUE(LEFT($E4959,5))&gt;50000,"",_xlfn.XLOOKUP(IF(VALUE(LEFT($E4959,2))&gt;9,VALUE(LEFT($E4959,2)),"0"&amp;VALUE(LEFT($E4959,2))),Sheet1!$E:$E,Sheet1!$F:$F)),"")</f>
        <v>徳島県</v>
      </c>
      <c r="G4959" s="4" t="str">
        <f t="shared" si="155"/>
        <v>公立</v>
      </c>
      <c r="H4959" s="7" t="str">
        <f>IF($D4959="上記以外の高等学校等",_xlfn.XLOOKUP(IF(VALUE(LEFT($E4959,2))&gt;10,VALUE(LEFT($E4959,2)),"0"&amp;VALUE(LEFT($E4959,2))),Sheet1!$E:$E,Sheet1!$F:$F)&amp;"所在の"&amp;$D4959,IF(OR($B4959=1,$B4959=2),$D4959&amp;$C4959,IF($B4959=3,$D4959&amp;"学校",IF($B4959=6,_xlfn.TEXTBEFORE($D4959,"高専")&amp;$C4959,IF($B4959=8,$C4959&amp;"（"&amp;$D4959&amp;"）",IF($B4959=9,$D4959,""))))))</f>
        <v>吉野川高等学校</v>
      </c>
    </row>
    <row r="4960" spans="1:8">
      <c r="A4960" s="4">
        <v>2</v>
      </c>
      <c r="B4960" s="7">
        <v>1</v>
      </c>
      <c r="C4960" s="7" t="str">
        <f t="shared" si="154"/>
        <v>高等学校</v>
      </c>
      <c r="D4960" s="7" t="s">
        <v>2004</v>
      </c>
      <c r="E4960" s="8" t="s">
        <v>2005</v>
      </c>
      <c r="F4960" s="4" t="str">
        <f>IFERROR(IF(VALUE(LEFT($E4960,5))&gt;50000,"",_xlfn.XLOOKUP(IF(VALUE(LEFT($E4960,2))&gt;9,VALUE(LEFT($E4960,2)),"0"&amp;VALUE(LEFT($E4960,2))),Sheet1!$E:$E,Sheet1!$F:$F)),"")</f>
        <v>徳島県</v>
      </c>
      <c r="G4960" s="4" t="str">
        <f t="shared" si="155"/>
        <v>公立</v>
      </c>
      <c r="H4960" s="7" t="str">
        <f>IF($D4960="上記以外の高等学校等",_xlfn.XLOOKUP(IF(VALUE(LEFT($E4960,2))&gt;10,VALUE(LEFT($E4960,2)),"0"&amp;VALUE(LEFT($E4960,2))),Sheet1!$E:$E,Sheet1!$F:$F)&amp;"所在の"&amp;$D4960,IF(OR($B4960=1,$B4960=2),$D4960&amp;$C4960,IF($B4960=3,$D4960&amp;"学校",IF($B4960=6,_xlfn.TEXTBEFORE($D4960,"高専")&amp;$C4960,IF($B4960=8,$C4960&amp;"（"&amp;$D4960&amp;"）",IF($B4960=9,$D4960,""))))))</f>
        <v>つるぎ高等学校</v>
      </c>
    </row>
    <row r="4961" spans="1:8">
      <c r="A4961" s="4">
        <v>2</v>
      </c>
      <c r="B4961" s="7">
        <v>1</v>
      </c>
      <c r="C4961" s="7" t="str">
        <f t="shared" si="154"/>
        <v>高等学校</v>
      </c>
      <c r="D4961" s="7" t="s">
        <v>2002</v>
      </c>
      <c r="E4961" s="8" t="s">
        <v>2003</v>
      </c>
      <c r="F4961" s="4" t="str">
        <f>IFERROR(IF(VALUE(LEFT($E4961,5))&gt;50000,"",_xlfn.XLOOKUP(IF(VALUE(LEFT($E4961,2))&gt;9,VALUE(LEFT($E4961,2)),"0"&amp;VALUE(LEFT($E4961,2))),Sheet1!$E:$E,Sheet1!$F:$F)),"")</f>
        <v>徳島県</v>
      </c>
      <c r="G4961" s="4" t="str">
        <f t="shared" si="155"/>
        <v>公立</v>
      </c>
      <c r="H4961" s="7" t="str">
        <f>IF($D4961="上記以外の高等学校等",_xlfn.XLOOKUP(IF(VALUE(LEFT($E4961,2))&gt;10,VALUE(LEFT($E4961,2)),"0"&amp;VALUE(LEFT($E4961,2))),Sheet1!$E:$E,Sheet1!$F:$F)&amp;"所在の"&amp;$D4961,IF(OR($B4961=1,$B4961=2),$D4961&amp;$C4961,IF($B4961=3,$D4961&amp;"学校",IF($B4961=6,_xlfn.TEXTBEFORE($D4961,"高専")&amp;$C4961,IF($B4961=8,$C4961&amp;"（"&amp;$D4961&amp;"）",IF($B4961=9,$D4961,""))))))</f>
        <v>阿南光高等学校</v>
      </c>
    </row>
    <row r="4962" spans="1:8">
      <c r="A4962" s="4">
        <v>2</v>
      </c>
      <c r="B4962" s="7">
        <v>2</v>
      </c>
      <c r="C4962" s="7" t="str">
        <f t="shared" si="154"/>
        <v>中等教育学校</v>
      </c>
      <c r="D4962" s="7" t="s">
        <v>2000</v>
      </c>
      <c r="E4962" s="8" t="s">
        <v>2001</v>
      </c>
      <c r="F4962" s="4" t="str">
        <f>IFERROR(IF(VALUE(LEFT($E4962,5))&gt;50000,"",_xlfn.XLOOKUP(IF(VALUE(LEFT($E4962,2))&gt;9,VALUE(LEFT($E4962,2)),"0"&amp;VALUE(LEFT($E4962,2))),Sheet1!$E:$E,Sheet1!$F:$F)),"")</f>
        <v>徳島県</v>
      </c>
      <c r="G4962" s="4" t="str">
        <f t="shared" si="155"/>
        <v>公立</v>
      </c>
      <c r="H4962" s="7" t="str">
        <f>IF($D4962="上記以外の高等学校等",_xlfn.XLOOKUP(IF(VALUE(LEFT($E4962,2))&gt;10,VALUE(LEFT($E4962,2)),"0"&amp;VALUE(LEFT($E4962,2))),Sheet1!$E:$E,Sheet1!$F:$F)&amp;"所在の"&amp;$D4962,IF(OR($B4962=1,$B4962=2),$D4962&amp;$C4962,IF($B4962=3,$D4962&amp;"学校",IF($B4962=6,_xlfn.TEXTBEFORE($D4962,"高専")&amp;$C4962,IF($B4962=8,$C4962&amp;"（"&amp;$D4962&amp;"）",IF($B4962=9,$D4962,""))))))</f>
        <v>城ノ内中等教育学校</v>
      </c>
    </row>
    <row r="4963" spans="1:8">
      <c r="A4963" s="4">
        <v>2</v>
      </c>
      <c r="B4963" s="7">
        <v>3</v>
      </c>
      <c r="C4963" s="7" t="str">
        <f t="shared" si="154"/>
        <v>特別支援学校</v>
      </c>
      <c r="D4963" s="7" t="s">
        <v>1998</v>
      </c>
      <c r="E4963" s="8" t="s">
        <v>1999</v>
      </c>
      <c r="F4963" s="4" t="str">
        <f>IFERROR(IF(VALUE(LEFT($E4963,5))&gt;50000,"",_xlfn.XLOOKUP(IF(VALUE(LEFT($E4963,2))&gt;9,VALUE(LEFT($E4963,2)),"0"&amp;VALUE(LEFT($E4963,2))),Sheet1!$E:$E,Sheet1!$F:$F)),"")</f>
        <v>徳島県</v>
      </c>
      <c r="G4963" s="4" t="str">
        <f t="shared" si="155"/>
        <v>公立</v>
      </c>
      <c r="H4963" s="7" t="str">
        <f>IF($D4963="上記以外の高等学校等",_xlfn.XLOOKUP(IF(VALUE(LEFT($E4963,2))&gt;10,VALUE(LEFT($E4963,2)),"0"&amp;VALUE(LEFT($E4963,2))),Sheet1!$E:$E,Sheet1!$F:$F)&amp;"所在の"&amp;$D4963,IF(OR($B4963=1,$B4963=2),$D4963&amp;$C4963,IF($B4963=3,$D4963&amp;"学校",IF($B4963=6,_xlfn.TEXTBEFORE($D4963,"高専")&amp;$C4963,IF($B4963=8,$C4963&amp;"（"&amp;$D4963&amp;"）",IF($B4963=9,$D4963,""))))))</f>
        <v>池田支援学校</v>
      </c>
    </row>
    <row r="4964" spans="1:8">
      <c r="A4964" s="4">
        <v>2</v>
      </c>
      <c r="B4964" s="7">
        <v>3</v>
      </c>
      <c r="C4964" s="7" t="str">
        <f t="shared" si="154"/>
        <v>特別支援学校</v>
      </c>
      <c r="D4964" s="7" t="s">
        <v>1996</v>
      </c>
      <c r="E4964" s="8" t="s">
        <v>1997</v>
      </c>
      <c r="F4964" s="4" t="str">
        <f>IFERROR(IF(VALUE(LEFT($E4964,5))&gt;50000,"",_xlfn.XLOOKUP(IF(VALUE(LEFT($E4964,2))&gt;9,VALUE(LEFT($E4964,2)),"0"&amp;VALUE(LEFT($E4964,2))),Sheet1!$E:$E,Sheet1!$F:$F)),"")</f>
        <v>徳島県</v>
      </c>
      <c r="G4964" s="4" t="str">
        <f t="shared" si="155"/>
        <v>公立</v>
      </c>
      <c r="H4964" s="7" t="str">
        <f>IF($D4964="上記以外の高等学校等",_xlfn.XLOOKUP(IF(VALUE(LEFT($E4964,2))&gt;10,VALUE(LEFT($E4964,2)),"0"&amp;VALUE(LEFT($E4964,2))),Sheet1!$E:$E,Sheet1!$F:$F)&amp;"所在の"&amp;$D4964,IF(OR($B4964=1,$B4964=2),$D4964&amp;$C4964,IF($B4964=3,$D4964&amp;"学校",IF($B4964=6,_xlfn.TEXTBEFORE($D4964,"高専")&amp;$C4964,IF($B4964=8,$C4964&amp;"（"&amp;$D4964&amp;"）",IF($B4964=9,$D4964,""))))))</f>
        <v>みなと高等学園学校</v>
      </c>
    </row>
    <row r="4965" spans="1:8">
      <c r="A4965" s="4">
        <v>2</v>
      </c>
      <c r="B4965" s="7">
        <v>3</v>
      </c>
      <c r="C4965" s="7" t="str">
        <f t="shared" si="154"/>
        <v>特別支援学校</v>
      </c>
      <c r="D4965" s="7" t="s">
        <v>1994</v>
      </c>
      <c r="E4965" s="8" t="s">
        <v>1995</v>
      </c>
      <c r="F4965" s="4" t="str">
        <f>IFERROR(IF(VALUE(LEFT($E4965,5))&gt;50000,"",_xlfn.XLOOKUP(IF(VALUE(LEFT($E4965,2))&gt;9,VALUE(LEFT($E4965,2)),"0"&amp;VALUE(LEFT($E4965,2))),Sheet1!$E:$E,Sheet1!$F:$F)),"")</f>
        <v>徳島県</v>
      </c>
      <c r="G4965" s="4" t="str">
        <f t="shared" si="155"/>
        <v>公立</v>
      </c>
      <c r="H4965" s="7" t="str">
        <f>IF($D4965="上記以外の高等学校等",_xlfn.XLOOKUP(IF(VALUE(LEFT($E4965,2))&gt;10,VALUE(LEFT($E4965,2)),"0"&amp;VALUE(LEFT($E4965,2))),Sheet1!$E:$E,Sheet1!$F:$F)&amp;"所在の"&amp;$D4965,IF(OR($B4965=1,$B4965=2),$D4965&amp;$C4965,IF($B4965=3,$D4965&amp;"学校",IF($B4965=6,_xlfn.TEXTBEFORE($D4965,"高専")&amp;$C4965,IF($B4965=8,$C4965&amp;"（"&amp;$D4965&amp;"）",IF($B4965=9,$D4965,""))))))</f>
        <v>徳島視覚支援学校</v>
      </c>
    </row>
    <row r="4966" spans="1:8">
      <c r="A4966" s="4">
        <v>2</v>
      </c>
      <c r="B4966" s="7">
        <v>3</v>
      </c>
      <c r="C4966" s="7" t="str">
        <f t="shared" si="154"/>
        <v>特別支援学校</v>
      </c>
      <c r="D4966" s="7" t="s">
        <v>1992</v>
      </c>
      <c r="E4966" s="8" t="s">
        <v>1993</v>
      </c>
      <c r="F4966" s="4" t="str">
        <f>IFERROR(IF(VALUE(LEFT($E4966,5))&gt;50000,"",_xlfn.XLOOKUP(IF(VALUE(LEFT($E4966,2))&gt;9,VALUE(LEFT($E4966,2)),"0"&amp;VALUE(LEFT($E4966,2))),Sheet1!$E:$E,Sheet1!$F:$F)),"")</f>
        <v>徳島県</v>
      </c>
      <c r="G4966" s="4" t="str">
        <f t="shared" si="155"/>
        <v>公立</v>
      </c>
      <c r="H4966" s="7" t="str">
        <f>IF($D4966="上記以外の高等学校等",_xlfn.XLOOKUP(IF(VALUE(LEFT($E4966,2))&gt;10,VALUE(LEFT($E4966,2)),"0"&amp;VALUE(LEFT($E4966,2))),Sheet1!$E:$E,Sheet1!$F:$F)&amp;"所在の"&amp;$D4966,IF(OR($B4966=1,$B4966=2),$D4966&amp;$C4966,IF($B4966=3,$D4966&amp;"学校",IF($B4966=6,_xlfn.TEXTBEFORE($D4966,"高専")&amp;$C4966,IF($B4966=8,$C4966&amp;"（"&amp;$D4966&amp;"）",IF($B4966=9,$D4966,""))))))</f>
        <v>徳島聴覚支援学校</v>
      </c>
    </row>
    <row r="4967" spans="1:8">
      <c r="A4967" s="4">
        <v>2</v>
      </c>
      <c r="B4967" s="7">
        <v>3</v>
      </c>
      <c r="C4967" s="7" t="str">
        <f t="shared" si="154"/>
        <v>特別支援学校</v>
      </c>
      <c r="D4967" s="7" t="s">
        <v>1990</v>
      </c>
      <c r="E4967" s="8" t="s">
        <v>1991</v>
      </c>
      <c r="F4967" s="4" t="str">
        <f>IFERROR(IF(VALUE(LEFT($E4967,5))&gt;50000,"",_xlfn.XLOOKUP(IF(VALUE(LEFT($E4967,2))&gt;9,VALUE(LEFT($E4967,2)),"0"&amp;VALUE(LEFT($E4967,2))),Sheet1!$E:$E,Sheet1!$F:$F)),"")</f>
        <v>徳島県</v>
      </c>
      <c r="G4967" s="4" t="str">
        <f t="shared" si="155"/>
        <v>公立</v>
      </c>
      <c r="H4967" s="7" t="str">
        <f>IF($D4967="上記以外の高等学校等",_xlfn.XLOOKUP(IF(VALUE(LEFT($E4967,2))&gt;10,VALUE(LEFT($E4967,2)),"0"&amp;VALUE(LEFT($E4967,2))),Sheet1!$E:$E,Sheet1!$F:$F)&amp;"所在の"&amp;$D4967,IF(OR($B4967=1,$B4967=2),$D4967&amp;$C4967,IF($B4967=3,$D4967&amp;"学校",IF($B4967=6,_xlfn.TEXTBEFORE($D4967,"高専")&amp;$C4967,IF($B4967=8,$C4967&amp;"（"&amp;$D4967&amp;"）",IF($B4967=9,$D4967,""))))))</f>
        <v>板野支援学校</v>
      </c>
    </row>
    <row r="4968" spans="1:8">
      <c r="A4968" s="4">
        <v>2</v>
      </c>
      <c r="B4968" s="7">
        <v>3</v>
      </c>
      <c r="C4968" s="7" t="str">
        <f t="shared" si="154"/>
        <v>特別支援学校</v>
      </c>
      <c r="D4968" s="7" t="s">
        <v>1988</v>
      </c>
      <c r="E4968" s="8" t="s">
        <v>1989</v>
      </c>
      <c r="F4968" s="4" t="str">
        <f>IFERROR(IF(VALUE(LEFT($E4968,5))&gt;50000,"",_xlfn.XLOOKUP(IF(VALUE(LEFT($E4968,2))&gt;9,VALUE(LEFT($E4968,2)),"0"&amp;VALUE(LEFT($E4968,2))),Sheet1!$E:$E,Sheet1!$F:$F)),"")</f>
        <v>徳島県</v>
      </c>
      <c r="G4968" s="4" t="str">
        <f t="shared" si="155"/>
        <v>公立</v>
      </c>
      <c r="H4968" s="7" t="str">
        <f>IF($D4968="上記以外の高等学校等",_xlfn.XLOOKUP(IF(VALUE(LEFT($E4968,2))&gt;10,VALUE(LEFT($E4968,2)),"0"&amp;VALUE(LEFT($E4968,2))),Sheet1!$E:$E,Sheet1!$F:$F)&amp;"所在の"&amp;$D4968,IF(OR($B4968=1,$B4968=2),$D4968&amp;$C4968,IF($B4968=3,$D4968&amp;"学校",IF($B4968=6,_xlfn.TEXTBEFORE($D4968,"高専")&amp;$C4968,IF($B4968=8,$C4968&amp;"（"&amp;$D4968&amp;"）",IF($B4968=9,$D4968,""))))))</f>
        <v>国府支援学校</v>
      </c>
    </row>
    <row r="4969" spans="1:8">
      <c r="A4969" s="4">
        <v>2</v>
      </c>
      <c r="B4969" s="7">
        <v>3</v>
      </c>
      <c r="C4969" s="7" t="str">
        <f t="shared" si="154"/>
        <v>特別支援学校</v>
      </c>
      <c r="D4969" s="7" t="s">
        <v>1986</v>
      </c>
      <c r="E4969" s="8" t="s">
        <v>1987</v>
      </c>
      <c r="F4969" s="4" t="str">
        <f>IFERROR(IF(VALUE(LEFT($E4969,5))&gt;50000,"",_xlfn.XLOOKUP(IF(VALUE(LEFT($E4969,2))&gt;9,VALUE(LEFT($E4969,2)),"0"&amp;VALUE(LEFT($E4969,2))),Sheet1!$E:$E,Sheet1!$F:$F)),"")</f>
        <v>徳島県</v>
      </c>
      <c r="G4969" s="4" t="str">
        <f t="shared" si="155"/>
        <v>公立</v>
      </c>
      <c r="H4969" s="7" t="str">
        <f>IF($D4969="上記以外の高等学校等",_xlfn.XLOOKUP(IF(VALUE(LEFT($E4969,2))&gt;10,VALUE(LEFT($E4969,2)),"0"&amp;VALUE(LEFT($E4969,2))),Sheet1!$E:$E,Sheet1!$F:$F)&amp;"所在の"&amp;$D4969,IF(OR($B4969=1,$B4969=2),$D4969&amp;$C4969,IF($B4969=3,$D4969&amp;"学校",IF($B4969=6,_xlfn.TEXTBEFORE($D4969,"高専")&amp;$C4969,IF($B4969=8,$C4969&amp;"（"&amp;$D4969&amp;"）",IF($B4969=9,$D4969,""))))))</f>
        <v>鴨島支援学校</v>
      </c>
    </row>
    <row r="4970" spans="1:8">
      <c r="A4970" s="4">
        <v>2</v>
      </c>
      <c r="B4970" s="7">
        <v>3</v>
      </c>
      <c r="C4970" s="7" t="str">
        <f t="shared" si="154"/>
        <v>特別支援学校</v>
      </c>
      <c r="D4970" s="7" t="s">
        <v>1984</v>
      </c>
      <c r="E4970" s="8" t="s">
        <v>1985</v>
      </c>
      <c r="F4970" s="4" t="str">
        <f>IFERROR(IF(VALUE(LEFT($E4970,5))&gt;50000,"",_xlfn.XLOOKUP(IF(VALUE(LEFT($E4970,2))&gt;9,VALUE(LEFT($E4970,2)),"0"&amp;VALUE(LEFT($E4970,2))),Sheet1!$E:$E,Sheet1!$F:$F)),"")</f>
        <v>徳島県</v>
      </c>
      <c r="G4970" s="4" t="str">
        <f t="shared" si="155"/>
        <v>公立</v>
      </c>
      <c r="H4970" s="7" t="str">
        <f>IF($D4970="上記以外の高等学校等",_xlfn.XLOOKUP(IF(VALUE(LEFT($E4970,2))&gt;10,VALUE(LEFT($E4970,2)),"0"&amp;VALUE(LEFT($E4970,2))),Sheet1!$E:$E,Sheet1!$F:$F)&amp;"所在の"&amp;$D4970,IF(OR($B4970=1,$B4970=2),$D4970&amp;$C4970,IF($B4970=3,$D4970&amp;"学校",IF($B4970=6,_xlfn.TEXTBEFORE($D4970,"高専")&amp;$C4970,IF($B4970=8,$C4970&amp;"（"&amp;$D4970&amp;"）",IF($B4970=9,$D4970,""))))))</f>
        <v>ひのみね支援学校</v>
      </c>
    </row>
    <row r="4971" spans="1:8">
      <c r="A4971" s="4">
        <v>2</v>
      </c>
      <c r="B4971" s="7">
        <v>3</v>
      </c>
      <c r="C4971" s="7" t="str">
        <f t="shared" si="154"/>
        <v>特別支援学校</v>
      </c>
      <c r="D4971" s="7" t="s">
        <v>1982</v>
      </c>
      <c r="E4971" s="8" t="s">
        <v>1983</v>
      </c>
      <c r="F4971" s="4" t="str">
        <f>IFERROR(IF(VALUE(LEFT($E4971,5))&gt;50000,"",_xlfn.XLOOKUP(IF(VALUE(LEFT($E4971,2))&gt;9,VALUE(LEFT($E4971,2)),"0"&amp;VALUE(LEFT($E4971,2))),Sheet1!$E:$E,Sheet1!$F:$F)),"")</f>
        <v>徳島県</v>
      </c>
      <c r="G4971" s="4" t="str">
        <f t="shared" si="155"/>
        <v>公立</v>
      </c>
      <c r="H4971" s="7" t="str">
        <f>IF($D4971="上記以外の高等学校等",_xlfn.XLOOKUP(IF(VALUE(LEFT($E4971,2))&gt;10,VALUE(LEFT($E4971,2)),"0"&amp;VALUE(LEFT($E4971,2))),Sheet1!$E:$E,Sheet1!$F:$F)&amp;"所在の"&amp;$D4971,IF(OR($B4971=1,$B4971=2),$D4971&amp;$C4971,IF($B4971=3,$D4971&amp;"学校",IF($B4971=6,_xlfn.TEXTBEFORE($D4971,"高専")&amp;$C4971,IF($B4971=8,$C4971&amp;"（"&amp;$D4971&amp;"）",IF($B4971=9,$D4971,""))))))</f>
        <v>阿南支援学校</v>
      </c>
    </row>
    <row r="4972" spans="1:8">
      <c r="A4972" s="4">
        <v>7</v>
      </c>
      <c r="B4972" s="7">
        <v>1</v>
      </c>
      <c r="C4972" s="7" t="str">
        <f t="shared" si="154"/>
        <v>高等学校</v>
      </c>
      <c r="D4972" s="7" t="s">
        <v>1980</v>
      </c>
      <c r="E4972" s="8" t="s">
        <v>1981</v>
      </c>
      <c r="F4972" s="4" t="str">
        <f>IFERROR(IF(VALUE(LEFT($E4972,5))&gt;50000,"",_xlfn.XLOOKUP(IF(VALUE(LEFT($E4972,2))&gt;9,VALUE(LEFT($E4972,2)),"0"&amp;VALUE(LEFT($E4972,2))),Sheet1!$E:$E,Sheet1!$F:$F)),"")</f>
        <v>徳島県</v>
      </c>
      <c r="G4972" s="4" t="str">
        <f t="shared" si="155"/>
        <v>私立</v>
      </c>
      <c r="H4972" s="7" t="str">
        <f>IF($D4972="上記以外の高等学校等",_xlfn.XLOOKUP(IF(VALUE(LEFT($E4972,2))&gt;10,VALUE(LEFT($E4972,2)),"0"&amp;VALUE(LEFT($E4972,2))),Sheet1!$E:$E,Sheet1!$F:$F)&amp;"所在の"&amp;$D4972,IF(OR($B4972=1,$B4972=2),$D4972&amp;$C4972,IF($B4972=3,$D4972&amp;"学校",IF($B4972=6,_xlfn.TEXTBEFORE($D4972,"高専")&amp;$C4972,IF($B4972=8,$C4972&amp;"（"&amp;$D4972&amp;"）",IF($B4972=9,$D4972,""))))))</f>
        <v>香蘭高等学校</v>
      </c>
    </row>
    <row r="4973" spans="1:8">
      <c r="A4973" s="4">
        <v>7</v>
      </c>
      <c r="B4973" s="7">
        <v>1</v>
      </c>
      <c r="C4973" s="7" t="str">
        <f t="shared" si="154"/>
        <v>高等学校</v>
      </c>
      <c r="D4973" s="7" t="s">
        <v>1978</v>
      </c>
      <c r="E4973" s="8" t="s">
        <v>1979</v>
      </c>
      <c r="F4973" s="4" t="str">
        <f>IFERROR(IF(VALUE(LEFT($E4973,5))&gt;50000,"",_xlfn.XLOOKUP(IF(VALUE(LEFT($E4973,2))&gt;9,VALUE(LEFT($E4973,2)),"0"&amp;VALUE(LEFT($E4973,2))),Sheet1!$E:$E,Sheet1!$F:$F)),"")</f>
        <v>徳島県</v>
      </c>
      <c r="G4973" s="4" t="str">
        <f t="shared" si="155"/>
        <v>私立</v>
      </c>
      <c r="H4973" s="7" t="str">
        <f>IF($D4973="上記以外の高等学校等",_xlfn.XLOOKUP(IF(VALUE(LEFT($E4973,2))&gt;10,VALUE(LEFT($E4973,2)),"0"&amp;VALUE(LEFT($E4973,2))),Sheet1!$E:$E,Sheet1!$F:$F)&amp;"所在の"&amp;$D4973,IF(OR($B4973=1,$B4973=2),$D4973&amp;$C4973,IF($B4973=3,$D4973&amp;"学校",IF($B4973=6,_xlfn.TEXTBEFORE($D4973,"高専")&amp;$C4973,IF($B4973=8,$C4973&amp;"（"&amp;$D4973&amp;"）",IF($B4973=9,$D4973,""))))))</f>
        <v>徳島文理高等学校</v>
      </c>
    </row>
    <row r="4974" spans="1:8">
      <c r="A4974" s="4">
        <v>7</v>
      </c>
      <c r="B4974" s="7">
        <v>1</v>
      </c>
      <c r="C4974" s="7" t="str">
        <f t="shared" si="154"/>
        <v>高等学校</v>
      </c>
      <c r="D4974" s="7" t="s">
        <v>1976</v>
      </c>
      <c r="E4974" s="8" t="s">
        <v>1977</v>
      </c>
      <c r="F4974" s="4" t="str">
        <f>IFERROR(IF(VALUE(LEFT($E4974,5))&gt;50000,"",_xlfn.XLOOKUP(IF(VALUE(LEFT($E4974,2))&gt;9,VALUE(LEFT($E4974,2)),"0"&amp;VALUE(LEFT($E4974,2))),Sheet1!$E:$E,Sheet1!$F:$F)),"")</f>
        <v>徳島県</v>
      </c>
      <c r="G4974" s="4" t="str">
        <f t="shared" si="155"/>
        <v>私立</v>
      </c>
      <c r="H4974" s="7" t="str">
        <f>IF($D4974="上記以外の高等学校等",_xlfn.XLOOKUP(IF(VALUE(LEFT($E4974,2))&gt;10,VALUE(LEFT($E4974,2)),"0"&amp;VALUE(LEFT($E4974,2))),Sheet1!$E:$E,Sheet1!$F:$F)&amp;"所在の"&amp;$D4974,IF(OR($B4974=1,$B4974=2),$D4974&amp;$C4974,IF($B4974=3,$D4974&amp;"学校",IF($B4974=6,_xlfn.TEXTBEFORE($D4974,"高専")&amp;$C4974,IF($B4974=8,$C4974&amp;"（"&amp;$D4974&amp;"）",IF($B4974=9,$D4974,""))))))</f>
        <v>生光学園高等学校</v>
      </c>
    </row>
    <row r="4975" spans="1:8">
      <c r="A4975" s="4">
        <v>7</v>
      </c>
      <c r="B4975" s="7">
        <v>1</v>
      </c>
      <c r="C4975" s="7" t="str">
        <f t="shared" si="154"/>
        <v>高等学校</v>
      </c>
      <c r="D4975" s="7" t="s">
        <v>1974</v>
      </c>
      <c r="E4975" s="8" t="s">
        <v>1975</v>
      </c>
      <c r="F4975" s="4" t="str">
        <f>IFERROR(IF(VALUE(LEFT($E4975,5))&gt;50000,"",_xlfn.XLOOKUP(IF(VALUE(LEFT($E4975,2))&gt;9,VALUE(LEFT($E4975,2)),"0"&amp;VALUE(LEFT($E4975,2))),Sheet1!$E:$E,Sheet1!$F:$F)),"")</f>
        <v>徳島県</v>
      </c>
      <c r="G4975" s="4" t="str">
        <f t="shared" si="155"/>
        <v>私立</v>
      </c>
      <c r="H4975" s="7" t="str">
        <f>IF($D4975="上記以外の高等学校等",_xlfn.XLOOKUP(IF(VALUE(LEFT($E4975,2))&gt;10,VALUE(LEFT($E4975,2)),"0"&amp;VALUE(LEFT($E4975,2))),Sheet1!$E:$E,Sheet1!$F:$F)&amp;"所在の"&amp;$D4975,IF(OR($B4975=1,$B4975=2),$D4975&amp;$C4975,IF($B4975=3,$D4975&amp;"学校",IF($B4975=6,_xlfn.TEXTBEFORE($D4975,"高専")&amp;$C4975,IF($B4975=8,$C4975&amp;"（"&amp;$D4975&amp;"）",IF($B4975=9,$D4975,""))))))</f>
        <v>みのり高等学校</v>
      </c>
    </row>
    <row r="4976" spans="1:8">
      <c r="A4976" s="4">
        <v>7</v>
      </c>
      <c r="B4976" s="7">
        <v>1</v>
      </c>
      <c r="C4976" s="7" t="str">
        <f t="shared" si="154"/>
        <v>高等学校</v>
      </c>
      <c r="D4976" s="7" t="s">
        <v>1972</v>
      </c>
      <c r="E4976" s="8" t="s">
        <v>1973</v>
      </c>
      <c r="F4976" s="4" t="str">
        <f>IFERROR(IF(VALUE(LEFT($E4976,5))&gt;50000,"",_xlfn.XLOOKUP(IF(VALUE(LEFT($E4976,2))&gt;9,VALUE(LEFT($E4976,2)),"0"&amp;VALUE(LEFT($E4976,2))),Sheet1!$E:$E,Sheet1!$F:$F)),"")</f>
        <v>徳島県</v>
      </c>
      <c r="G4976" s="4" t="str">
        <f t="shared" si="155"/>
        <v>私立</v>
      </c>
      <c r="H4976" s="7" t="str">
        <f>IF($D4976="上記以外の高等学校等",_xlfn.XLOOKUP(IF(VALUE(LEFT($E4976,2))&gt;10,VALUE(LEFT($E4976,2)),"0"&amp;VALUE(LEFT($E4976,2))),Sheet1!$E:$E,Sheet1!$F:$F)&amp;"所在の"&amp;$D4976,IF(OR($B4976=1,$B4976=2),$D4976&amp;$C4976,IF($B4976=3,$D4976&amp;"学校",IF($B4976=6,_xlfn.TEXTBEFORE($D4976,"高専")&amp;$C4976,IF($B4976=8,$C4976&amp;"（"&amp;$D4976&amp;"）",IF($B4976=9,$D4976,""))))))</f>
        <v>マーキュリー国際高等学校</v>
      </c>
    </row>
    <row r="4977" spans="1:8">
      <c r="A4977" s="4">
        <v>7</v>
      </c>
      <c r="B4977" s="7">
        <v>6</v>
      </c>
      <c r="C4977" s="7" t="str">
        <f t="shared" si="154"/>
        <v>高等専門学校</v>
      </c>
      <c r="D4977" s="7" t="s">
        <v>1970</v>
      </c>
      <c r="E4977" s="8" t="s">
        <v>1971</v>
      </c>
      <c r="F4977" s="4" t="str">
        <f>IFERROR(IF(VALUE(LEFT($E4977,5))&gt;50000,"",_xlfn.XLOOKUP(IF(VALUE(LEFT($E4977,2))&gt;9,VALUE(LEFT($E4977,2)),"0"&amp;VALUE(LEFT($E4977,2))),Sheet1!$E:$E,Sheet1!$F:$F)),"")</f>
        <v>徳島県</v>
      </c>
      <c r="G4977" s="4" t="str">
        <f t="shared" si="155"/>
        <v>私立</v>
      </c>
      <c r="H4977" s="7" t="e">
        <f>IF($D4977="上記以外の高等学校等",_xlfn.XLOOKUP(IF(VALUE(LEFT($E4977,2))&gt;10,VALUE(LEFT($E4977,2)),"0"&amp;VALUE(LEFT($E4977,2))),Sheet1!$E:$E,Sheet1!$F:$F)&amp;"所在の"&amp;$D4977,IF(OR($B4977=1,$B4977=2),$D4977&amp;$C4977,IF($B4977=3,$D4977&amp;"学校",IF($B4977=6,_xlfn.TEXTBEFORE($D4977,"高専")&amp;$C4977,IF($B4977=8,$C4977&amp;"（"&amp;$D4977&amp;"）",IF($B4977=9,$D4977,""))))))</f>
        <v>#N/A</v>
      </c>
    </row>
    <row r="4978" spans="1:8">
      <c r="A4978" s="4">
        <v>9</v>
      </c>
      <c r="B4978" s="7">
        <v>9</v>
      </c>
      <c r="C4978" s="7" t="str">
        <f t="shared" si="154"/>
        <v/>
      </c>
      <c r="D4978" s="7" t="s">
        <v>35</v>
      </c>
      <c r="E4978" s="8" t="s">
        <v>1969</v>
      </c>
      <c r="F4978" s="4" t="str">
        <f>IFERROR(IF(VALUE(LEFT($E4978,5))&gt;50000,"",_xlfn.XLOOKUP(IF(VALUE(LEFT($E4978,2))&gt;9,VALUE(LEFT($E4978,2)),"0"&amp;VALUE(LEFT($E4978,2))),Sheet1!$E:$E,Sheet1!$F:$F)),"")</f>
        <v>徳島県</v>
      </c>
      <c r="G4978" s="4" t="str">
        <f t="shared" si="155"/>
        <v/>
      </c>
      <c r="H4978" s="7" t="str">
        <f>IF($D4978="上記以外の高等学校等",_xlfn.XLOOKUP(IF(VALUE(LEFT($E4978,2))&gt;10,VALUE(LEFT($E4978,2)),"0"&amp;VALUE(LEFT($E4978,2))),Sheet1!$E:$E,Sheet1!$F:$F)&amp;"所在の"&amp;$D4978,IF(OR($B4978=1,$B4978=2),$D4978&amp;$C4978,IF($B4978=3,$D4978&amp;"学校",IF($B4978=6,_xlfn.TEXTBEFORE($D4978,"高専")&amp;$C4978,IF($B4978=8,$C4978&amp;"（"&amp;$D4978&amp;"）",IF($B4978=9,$D4978,""))))))</f>
        <v>徳島県所在の上記以外の高等学校等</v>
      </c>
    </row>
    <row r="4979" spans="1:8">
      <c r="A4979" s="4">
        <v>1</v>
      </c>
      <c r="B4979" s="7">
        <v>3</v>
      </c>
      <c r="C4979" s="7" t="str">
        <f t="shared" si="154"/>
        <v>特別支援学校</v>
      </c>
      <c r="D4979" s="7" t="s">
        <v>1967</v>
      </c>
      <c r="E4979" s="8" t="s">
        <v>1968</v>
      </c>
      <c r="F4979" s="4" t="str">
        <f>IFERROR(IF(VALUE(LEFT($E4979,5))&gt;50000,"",_xlfn.XLOOKUP(IF(VALUE(LEFT($E4979,2))&gt;9,VALUE(LEFT($E4979,2)),"0"&amp;VALUE(LEFT($E4979,2))),Sheet1!$E:$E,Sheet1!$F:$F)),"")</f>
        <v>香川県</v>
      </c>
      <c r="G4979" s="4" t="str">
        <f t="shared" si="155"/>
        <v>国立</v>
      </c>
      <c r="H4979" s="7" t="str">
        <f>IF($D4979="上記以外の高等学校等",_xlfn.XLOOKUP(IF(VALUE(LEFT($E4979,2))&gt;10,VALUE(LEFT($E4979,2)),"0"&amp;VALUE(LEFT($E4979,2))),Sheet1!$E:$E,Sheet1!$F:$F)&amp;"所在の"&amp;$D4979,IF(OR($B4979=1,$B4979=2),$D4979&amp;$C4979,IF($B4979=3,$D4979&amp;"学校",IF($B4979=6,_xlfn.TEXTBEFORE($D4979,"高専")&amp;$C4979,IF($B4979=8,$C4979&amp;"（"&amp;$D4979&amp;"）",IF($B4979=9,$D4979,""))))))</f>
        <v>香川大学教育学部附属特別支援学校</v>
      </c>
    </row>
    <row r="4980" spans="1:8">
      <c r="A4980" s="4">
        <v>1</v>
      </c>
      <c r="B4980" s="7">
        <v>6</v>
      </c>
      <c r="C4980" s="7" t="str">
        <f t="shared" si="154"/>
        <v>高等専門学校</v>
      </c>
      <c r="D4980" s="7" t="s">
        <v>1965</v>
      </c>
      <c r="E4980" s="8" t="s">
        <v>1966</v>
      </c>
      <c r="F4980" s="4" t="str">
        <f>IFERROR(IF(VALUE(LEFT($E4980,5))&gt;50000,"",_xlfn.XLOOKUP(IF(VALUE(LEFT($E4980,2))&gt;9,VALUE(LEFT($E4980,2)),"0"&amp;VALUE(LEFT($E4980,2))),Sheet1!$E:$E,Sheet1!$F:$F)),"")</f>
        <v>香川県</v>
      </c>
      <c r="G4980" s="4" t="str">
        <f t="shared" si="155"/>
        <v>国立</v>
      </c>
      <c r="H4980" s="7" t="str">
        <f>IF($D4980="上記以外の高等学校等",_xlfn.XLOOKUP(IF(VALUE(LEFT($E4980,2))&gt;10,VALUE(LEFT($E4980,2)),"0"&amp;VALUE(LEFT($E4980,2))),Sheet1!$E:$E,Sheet1!$F:$F)&amp;"所在の"&amp;$D4980,IF(OR($B4980=1,$B4980=2),$D4980&amp;$C4980,IF($B4980=3,$D4980&amp;"学校",IF($B4980=6,_xlfn.TEXTBEFORE($D4980,"高専")&amp;$C4980,IF($B4980=8,$C4980&amp;"（"&amp;$D4980&amp;"）",IF($B4980=9,$D4980,""))))))</f>
        <v>香川高等専門学校</v>
      </c>
    </row>
    <row r="4981" spans="1:8">
      <c r="A4981" s="4">
        <v>2</v>
      </c>
      <c r="B4981" s="7">
        <v>1</v>
      </c>
      <c r="C4981" s="7" t="str">
        <f t="shared" si="154"/>
        <v>高等学校</v>
      </c>
      <c r="D4981" s="7" t="s">
        <v>1963</v>
      </c>
      <c r="E4981" s="8" t="s">
        <v>1964</v>
      </c>
      <c r="F4981" s="4" t="str">
        <f>IFERROR(IF(VALUE(LEFT($E4981,5))&gt;50000,"",_xlfn.XLOOKUP(IF(VALUE(LEFT($E4981,2))&gt;9,VALUE(LEFT($E4981,2)),"0"&amp;VALUE(LEFT($E4981,2))),Sheet1!$E:$E,Sheet1!$F:$F)),"")</f>
        <v>香川県</v>
      </c>
      <c r="G4981" s="4" t="str">
        <f t="shared" si="155"/>
        <v>公立</v>
      </c>
      <c r="H4981" s="7" t="str">
        <f>IF($D4981="上記以外の高等学校等",_xlfn.XLOOKUP(IF(VALUE(LEFT($E4981,2))&gt;10,VALUE(LEFT($E4981,2)),"0"&amp;VALUE(LEFT($E4981,2))),Sheet1!$E:$E,Sheet1!$F:$F)&amp;"所在の"&amp;$D4981,IF(OR($B4981=1,$B4981=2),$D4981&amp;$C4981,IF($B4981=3,$D4981&amp;"学校",IF($B4981=6,_xlfn.TEXTBEFORE($D4981,"高専")&amp;$C4981,IF($B4981=8,$C4981&amp;"（"&amp;$D4981&amp;"）",IF($B4981=9,$D4981,""))))))</f>
        <v>三本松高等学校</v>
      </c>
    </row>
    <row r="4982" spans="1:8">
      <c r="A4982" s="4">
        <v>2</v>
      </c>
      <c r="B4982" s="7">
        <v>1</v>
      </c>
      <c r="C4982" s="7" t="str">
        <f t="shared" si="154"/>
        <v>高等学校</v>
      </c>
      <c r="D4982" s="7" t="s">
        <v>1961</v>
      </c>
      <c r="E4982" s="8" t="s">
        <v>1962</v>
      </c>
      <c r="F4982" s="4" t="str">
        <f>IFERROR(IF(VALUE(LEFT($E4982,5))&gt;50000,"",_xlfn.XLOOKUP(IF(VALUE(LEFT($E4982,2))&gt;9,VALUE(LEFT($E4982,2)),"0"&amp;VALUE(LEFT($E4982,2))),Sheet1!$E:$E,Sheet1!$F:$F)),"")</f>
        <v>香川県</v>
      </c>
      <c r="G4982" s="4" t="str">
        <f t="shared" si="155"/>
        <v>公立</v>
      </c>
      <c r="H4982" s="7" t="str">
        <f>IF($D4982="上記以外の高等学校等",_xlfn.XLOOKUP(IF(VALUE(LEFT($E4982,2))&gt;10,VALUE(LEFT($E4982,2)),"0"&amp;VALUE(LEFT($E4982,2))),Sheet1!$E:$E,Sheet1!$F:$F)&amp;"所在の"&amp;$D4982,IF(OR($B4982=1,$B4982=2),$D4982&amp;$C4982,IF($B4982=3,$D4982&amp;"学校",IF($B4982=6,_xlfn.TEXTBEFORE($D4982,"高専")&amp;$C4982,IF($B4982=8,$C4982&amp;"（"&amp;$D4982&amp;"）",IF($B4982=9,$D4982,""))))))</f>
        <v>津田高等学校</v>
      </c>
    </row>
    <row r="4983" spans="1:8">
      <c r="A4983" s="4">
        <v>2</v>
      </c>
      <c r="B4983" s="7">
        <v>1</v>
      </c>
      <c r="C4983" s="7" t="str">
        <f t="shared" si="154"/>
        <v>高等学校</v>
      </c>
      <c r="D4983" s="7" t="s">
        <v>1959</v>
      </c>
      <c r="E4983" s="8" t="s">
        <v>1960</v>
      </c>
      <c r="F4983" s="4" t="str">
        <f>IFERROR(IF(VALUE(LEFT($E4983,5))&gt;50000,"",_xlfn.XLOOKUP(IF(VALUE(LEFT($E4983,2))&gt;9,VALUE(LEFT($E4983,2)),"0"&amp;VALUE(LEFT($E4983,2))),Sheet1!$E:$E,Sheet1!$F:$F)),"")</f>
        <v>香川県</v>
      </c>
      <c r="G4983" s="4" t="str">
        <f t="shared" si="155"/>
        <v>公立</v>
      </c>
      <c r="H4983" s="7" t="str">
        <f>IF($D4983="上記以外の高等学校等",_xlfn.XLOOKUP(IF(VALUE(LEFT($E4983,2))&gt;10,VALUE(LEFT($E4983,2)),"0"&amp;VALUE(LEFT($E4983,2))),Sheet1!$E:$E,Sheet1!$F:$F)&amp;"所在の"&amp;$D4983,IF(OR($B4983=1,$B4983=2),$D4983&amp;$C4983,IF($B4983=3,$D4983&amp;"学校",IF($B4983=6,_xlfn.TEXTBEFORE($D4983,"高専")&amp;$C4983,IF($B4983=8,$C4983&amp;"（"&amp;$D4983&amp;"）",IF($B4983=9,$D4983,""))))))</f>
        <v>石田高等学校</v>
      </c>
    </row>
    <row r="4984" spans="1:8">
      <c r="A4984" s="4">
        <v>2</v>
      </c>
      <c r="B4984" s="7">
        <v>1</v>
      </c>
      <c r="C4984" s="7" t="str">
        <f t="shared" si="154"/>
        <v>高等学校</v>
      </c>
      <c r="D4984" s="7" t="s">
        <v>1957</v>
      </c>
      <c r="E4984" s="8" t="s">
        <v>1958</v>
      </c>
      <c r="F4984" s="4" t="str">
        <f>IFERROR(IF(VALUE(LEFT($E4984,5))&gt;50000,"",_xlfn.XLOOKUP(IF(VALUE(LEFT($E4984,2))&gt;9,VALUE(LEFT($E4984,2)),"0"&amp;VALUE(LEFT($E4984,2))),Sheet1!$E:$E,Sheet1!$F:$F)),"")</f>
        <v>香川県</v>
      </c>
      <c r="G4984" s="4" t="str">
        <f t="shared" si="155"/>
        <v>公立</v>
      </c>
      <c r="H4984" s="7" t="str">
        <f>IF($D4984="上記以外の高等学校等",_xlfn.XLOOKUP(IF(VALUE(LEFT($E4984,2))&gt;10,VALUE(LEFT($E4984,2)),"0"&amp;VALUE(LEFT($E4984,2))),Sheet1!$E:$E,Sheet1!$F:$F)&amp;"所在の"&amp;$D4984,IF(OR($B4984=1,$B4984=2),$D4984&amp;$C4984,IF($B4984=3,$D4984&amp;"学校",IF($B4984=6,_xlfn.TEXTBEFORE($D4984,"高専")&amp;$C4984,IF($B4984=8,$C4984&amp;"（"&amp;$D4984&amp;"）",IF($B4984=9,$D4984,""))))))</f>
        <v>志度高等学校</v>
      </c>
    </row>
    <row r="4985" spans="1:8">
      <c r="A4985" s="4">
        <v>2</v>
      </c>
      <c r="B4985" s="7">
        <v>1</v>
      </c>
      <c r="C4985" s="7" t="str">
        <f t="shared" si="154"/>
        <v>高等学校</v>
      </c>
      <c r="D4985" s="7" t="s">
        <v>1955</v>
      </c>
      <c r="E4985" s="8" t="s">
        <v>1956</v>
      </c>
      <c r="F4985" s="4" t="str">
        <f>IFERROR(IF(VALUE(LEFT($E4985,5))&gt;50000,"",_xlfn.XLOOKUP(IF(VALUE(LEFT($E4985,2))&gt;9,VALUE(LEFT($E4985,2)),"0"&amp;VALUE(LEFT($E4985,2))),Sheet1!$E:$E,Sheet1!$F:$F)),"")</f>
        <v>香川県</v>
      </c>
      <c r="G4985" s="4" t="str">
        <f t="shared" si="155"/>
        <v>公立</v>
      </c>
      <c r="H4985" s="7" t="str">
        <f>IF($D4985="上記以外の高等学校等",_xlfn.XLOOKUP(IF(VALUE(LEFT($E4985,2))&gt;10,VALUE(LEFT($E4985,2)),"0"&amp;VALUE(LEFT($E4985,2))),Sheet1!$E:$E,Sheet1!$F:$F)&amp;"所在の"&amp;$D4985,IF(OR($B4985=1,$B4985=2),$D4985&amp;$C4985,IF($B4985=3,$D4985&amp;"学校",IF($B4985=6,_xlfn.TEXTBEFORE($D4985,"高専")&amp;$C4985,IF($B4985=8,$C4985&amp;"（"&amp;$D4985&amp;"）",IF($B4985=9,$D4985,""))))))</f>
        <v>高松東高等学校</v>
      </c>
    </row>
    <row r="4986" spans="1:8">
      <c r="A4986" s="4">
        <v>2</v>
      </c>
      <c r="B4986" s="7">
        <v>1</v>
      </c>
      <c r="C4986" s="7" t="str">
        <f t="shared" si="154"/>
        <v>高等学校</v>
      </c>
      <c r="D4986" s="7" t="s">
        <v>1953</v>
      </c>
      <c r="E4986" s="8" t="s">
        <v>1954</v>
      </c>
      <c r="F4986" s="4" t="str">
        <f>IFERROR(IF(VALUE(LEFT($E4986,5))&gt;50000,"",_xlfn.XLOOKUP(IF(VALUE(LEFT($E4986,2))&gt;9,VALUE(LEFT($E4986,2)),"0"&amp;VALUE(LEFT($E4986,2))),Sheet1!$E:$E,Sheet1!$F:$F)),"")</f>
        <v>香川県</v>
      </c>
      <c r="G4986" s="4" t="str">
        <f t="shared" si="155"/>
        <v>公立</v>
      </c>
      <c r="H4986" s="7" t="str">
        <f>IF($D4986="上記以外の高等学校等",_xlfn.XLOOKUP(IF(VALUE(LEFT($E4986,2))&gt;10,VALUE(LEFT($E4986,2)),"0"&amp;VALUE(LEFT($E4986,2))),Sheet1!$E:$E,Sheet1!$F:$F)&amp;"所在の"&amp;$D4986,IF(OR($B4986=1,$B4986=2),$D4986&amp;$C4986,IF($B4986=3,$D4986&amp;"学校",IF($B4986=6,_xlfn.TEXTBEFORE($D4986,"高専")&amp;$C4986,IF($B4986=8,$C4986&amp;"（"&amp;$D4986&amp;"）",IF($B4986=9,$D4986,""))))))</f>
        <v>高松高等学校</v>
      </c>
    </row>
    <row r="4987" spans="1:8">
      <c r="A4987" s="4">
        <v>2</v>
      </c>
      <c r="B4987" s="7">
        <v>1</v>
      </c>
      <c r="C4987" s="7" t="str">
        <f t="shared" si="154"/>
        <v>高等学校</v>
      </c>
      <c r="D4987" s="7" t="s">
        <v>1951</v>
      </c>
      <c r="E4987" s="8" t="s">
        <v>1952</v>
      </c>
      <c r="F4987" s="4" t="str">
        <f>IFERROR(IF(VALUE(LEFT($E4987,5))&gt;50000,"",_xlfn.XLOOKUP(IF(VALUE(LEFT($E4987,2))&gt;9,VALUE(LEFT($E4987,2)),"0"&amp;VALUE(LEFT($E4987,2))),Sheet1!$E:$E,Sheet1!$F:$F)),"")</f>
        <v>香川県</v>
      </c>
      <c r="G4987" s="4" t="str">
        <f t="shared" si="155"/>
        <v>公立</v>
      </c>
      <c r="H4987" s="7" t="str">
        <f>IF($D4987="上記以外の高等学校等",_xlfn.XLOOKUP(IF(VALUE(LEFT($E4987,2))&gt;10,VALUE(LEFT($E4987,2)),"0"&amp;VALUE(LEFT($E4987,2))),Sheet1!$E:$E,Sheet1!$F:$F)&amp;"所在の"&amp;$D4987,IF(OR($B4987=1,$B4987=2),$D4987&amp;$C4987,IF($B4987=3,$D4987&amp;"学校",IF($B4987=6,_xlfn.TEXTBEFORE($D4987,"高専")&amp;$C4987,IF($B4987=8,$C4987&amp;"（"&amp;$D4987&amp;"）",IF($B4987=9,$D4987,""))))))</f>
        <v>高松工芸高等学校</v>
      </c>
    </row>
    <row r="4988" spans="1:8">
      <c r="A4988" s="4">
        <v>2</v>
      </c>
      <c r="B4988" s="7">
        <v>1</v>
      </c>
      <c r="C4988" s="7" t="str">
        <f t="shared" si="154"/>
        <v>高等学校</v>
      </c>
      <c r="D4988" s="7" t="s">
        <v>1949</v>
      </c>
      <c r="E4988" s="8" t="s">
        <v>1950</v>
      </c>
      <c r="F4988" s="4" t="str">
        <f>IFERROR(IF(VALUE(LEFT($E4988,5))&gt;50000,"",_xlfn.XLOOKUP(IF(VALUE(LEFT($E4988,2))&gt;9,VALUE(LEFT($E4988,2)),"0"&amp;VALUE(LEFT($E4988,2))),Sheet1!$E:$E,Sheet1!$F:$F)),"")</f>
        <v>香川県</v>
      </c>
      <c r="G4988" s="4" t="str">
        <f t="shared" si="155"/>
        <v>公立</v>
      </c>
      <c r="H4988" s="7" t="str">
        <f>IF($D4988="上記以外の高等学校等",_xlfn.XLOOKUP(IF(VALUE(LEFT($E4988,2))&gt;10,VALUE(LEFT($E4988,2)),"0"&amp;VALUE(LEFT($E4988,2))),Sheet1!$E:$E,Sheet1!$F:$F)&amp;"所在の"&amp;$D4988,IF(OR($B4988=1,$B4988=2),$D4988&amp;$C4988,IF($B4988=3,$D4988&amp;"学校",IF($B4988=6,_xlfn.TEXTBEFORE($D4988,"高専")&amp;$C4988,IF($B4988=8,$C4988&amp;"（"&amp;$D4988&amp;"）",IF($B4988=9,$D4988,""))))))</f>
        <v>高松商業高等学校</v>
      </c>
    </row>
    <row r="4989" spans="1:8">
      <c r="A4989" s="4">
        <v>2</v>
      </c>
      <c r="B4989" s="7">
        <v>1</v>
      </c>
      <c r="C4989" s="7" t="str">
        <f t="shared" si="154"/>
        <v>高等学校</v>
      </c>
      <c r="D4989" s="7" t="s">
        <v>1947</v>
      </c>
      <c r="E4989" s="8" t="s">
        <v>1948</v>
      </c>
      <c r="F4989" s="4" t="str">
        <f>IFERROR(IF(VALUE(LEFT($E4989,5))&gt;50000,"",_xlfn.XLOOKUP(IF(VALUE(LEFT($E4989,2))&gt;9,VALUE(LEFT($E4989,2)),"0"&amp;VALUE(LEFT($E4989,2))),Sheet1!$E:$E,Sheet1!$F:$F)),"")</f>
        <v>香川県</v>
      </c>
      <c r="G4989" s="4" t="str">
        <f t="shared" si="155"/>
        <v>公立</v>
      </c>
      <c r="H4989" s="7" t="str">
        <f>IF($D4989="上記以外の高等学校等",_xlfn.XLOOKUP(IF(VALUE(LEFT($E4989,2))&gt;10,VALUE(LEFT($E4989,2)),"0"&amp;VALUE(LEFT($E4989,2))),Sheet1!$E:$E,Sheet1!$F:$F)&amp;"所在の"&amp;$D4989,IF(OR($B4989=1,$B4989=2),$D4989&amp;$C4989,IF($B4989=3,$D4989&amp;"学校",IF($B4989=6,_xlfn.TEXTBEFORE($D4989,"高専")&amp;$C4989,IF($B4989=8,$C4989&amp;"（"&amp;$D4989&amp;"）",IF($B4989=9,$D4989,""))))))</f>
        <v>高松南高等学校</v>
      </c>
    </row>
    <row r="4990" spans="1:8">
      <c r="A4990" s="4">
        <v>2</v>
      </c>
      <c r="B4990" s="7">
        <v>1</v>
      </c>
      <c r="C4990" s="7" t="str">
        <f t="shared" si="154"/>
        <v>高等学校</v>
      </c>
      <c r="D4990" s="7" t="s">
        <v>1945</v>
      </c>
      <c r="E4990" s="8" t="s">
        <v>1946</v>
      </c>
      <c r="F4990" s="4" t="str">
        <f>IFERROR(IF(VALUE(LEFT($E4990,5))&gt;50000,"",_xlfn.XLOOKUP(IF(VALUE(LEFT($E4990,2))&gt;9,VALUE(LEFT($E4990,2)),"0"&amp;VALUE(LEFT($E4990,2))),Sheet1!$E:$E,Sheet1!$F:$F)),"")</f>
        <v>香川県</v>
      </c>
      <c r="G4990" s="4" t="str">
        <f t="shared" si="155"/>
        <v>公立</v>
      </c>
      <c r="H4990" s="7" t="str">
        <f>IF($D4990="上記以外の高等学校等",_xlfn.XLOOKUP(IF(VALUE(LEFT($E4990,2))&gt;10,VALUE(LEFT($E4990,2)),"0"&amp;VALUE(LEFT($E4990,2))),Sheet1!$E:$E,Sheet1!$F:$F)&amp;"所在の"&amp;$D4990,IF(OR($B4990=1,$B4990=2),$D4990&amp;$C4990,IF($B4990=3,$D4990&amp;"学校",IF($B4990=6,_xlfn.TEXTBEFORE($D4990,"高専")&amp;$C4990,IF($B4990=8,$C4990&amp;"（"&amp;$D4990&amp;"）",IF($B4990=9,$D4990,""))))))</f>
        <v>農業経営高等学校</v>
      </c>
    </row>
    <row r="4991" spans="1:8">
      <c r="A4991" s="4">
        <v>2</v>
      </c>
      <c r="B4991" s="7">
        <v>1</v>
      </c>
      <c r="C4991" s="7" t="str">
        <f t="shared" si="154"/>
        <v>高等学校</v>
      </c>
      <c r="D4991" s="7" t="s">
        <v>1943</v>
      </c>
      <c r="E4991" s="8" t="s">
        <v>1944</v>
      </c>
      <c r="F4991" s="4" t="str">
        <f>IFERROR(IF(VALUE(LEFT($E4991,5))&gt;50000,"",_xlfn.XLOOKUP(IF(VALUE(LEFT($E4991,2))&gt;9,VALUE(LEFT($E4991,2)),"0"&amp;VALUE(LEFT($E4991,2))),Sheet1!$E:$E,Sheet1!$F:$F)),"")</f>
        <v>香川県</v>
      </c>
      <c r="G4991" s="4" t="str">
        <f t="shared" si="155"/>
        <v>公立</v>
      </c>
      <c r="H4991" s="7" t="str">
        <f>IF($D4991="上記以外の高等学校等",_xlfn.XLOOKUP(IF(VALUE(LEFT($E4991,2))&gt;10,VALUE(LEFT($E4991,2)),"0"&amp;VALUE(LEFT($E4991,2))),Sheet1!$E:$E,Sheet1!$F:$F)&amp;"所在の"&amp;$D4991,IF(OR($B4991=1,$B4991=2),$D4991&amp;$C4991,IF($B4991=3,$D4991&amp;"学校",IF($B4991=6,_xlfn.TEXTBEFORE($D4991,"高専")&amp;$C4991,IF($B4991=8,$C4991&amp;"（"&amp;$D4991&amp;"）",IF($B4991=9,$D4991,""))))))</f>
        <v>飯山高等学校</v>
      </c>
    </row>
    <row r="4992" spans="1:8">
      <c r="A4992" s="4">
        <v>2</v>
      </c>
      <c r="B4992" s="7">
        <v>1</v>
      </c>
      <c r="C4992" s="7" t="str">
        <f t="shared" si="154"/>
        <v>高等学校</v>
      </c>
      <c r="D4992" s="7" t="s">
        <v>1941</v>
      </c>
      <c r="E4992" s="8" t="s">
        <v>1942</v>
      </c>
      <c r="F4992" s="4" t="str">
        <f>IFERROR(IF(VALUE(LEFT($E4992,5))&gt;50000,"",_xlfn.XLOOKUP(IF(VALUE(LEFT($E4992,2))&gt;9,VALUE(LEFT($E4992,2)),"0"&amp;VALUE(LEFT($E4992,2))),Sheet1!$E:$E,Sheet1!$F:$F)),"")</f>
        <v>香川県</v>
      </c>
      <c r="G4992" s="4" t="str">
        <f t="shared" si="155"/>
        <v>公立</v>
      </c>
      <c r="H4992" s="7" t="str">
        <f>IF($D4992="上記以外の高等学校等",_xlfn.XLOOKUP(IF(VALUE(LEFT($E4992,2))&gt;10,VALUE(LEFT($E4992,2)),"0"&amp;VALUE(LEFT($E4992,2))),Sheet1!$E:$E,Sheet1!$F:$F)&amp;"所在の"&amp;$D4992,IF(OR($B4992=1,$B4992=2),$D4992&amp;$C4992,IF($B4992=3,$D4992&amp;"学校",IF($B4992=6,_xlfn.TEXTBEFORE($D4992,"高専")&amp;$C4992,IF($B4992=8,$C4992&amp;"（"&amp;$D4992&amp;"）",IF($B4992=9,$D4992,""))))))</f>
        <v>坂出高等学校</v>
      </c>
    </row>
    <row r="4993" spans="1:8">
      <c r="A4993" s="4">
        <v>2</v>
      </c>
      <c r="B4993" s="7">
        <v>1</v>
      </c>
      <c r="C4993" s="7" t="str">
        <f t="shared" si="154"/>
        <v>高等学校</v>
      </c>
      <c r="D4993" s="7" t="s">
        <v>1939</v>
      </c>
      <c r="E4993" s="8" t="s">
        <v>1940</v>
      </c>
      <c r="F4993" s="4" t="str">
        <f>IFERROR(IF(VALUE(LEFT($E4993,5))&gt;50000,"",_xlfn.XLOOKUP(IF(VALUE(LEFT($E4993,2))&gt;9,VALUE(LEFT($E4993,2)),"0"&amp;VALUE(LEFT($E4993,2))),Sheet1!$E:$E,Sheet1!$F:$F)),"")</f>
        <v>香川県</v>
      </c>
      <c r="G4993" s="4" t="str">
        <f t="shared" si="155"/>
        <v>公立</v>
      </c>
      <c r="H4993" s="7" t="str">
        <f>IF($D4993="上記以外の高等学校等",_xlfn.XLOOKUP(IF(VALUE(LEFT($E4993,2))&gt;10,VALUE(LEFT($E4993,2)),"0"&amp;VALUE(LEFT($E4993,2))),Sheet1!$E:$E,Sheet1!$F:$F)&amp;"所在の"&amp;$D4993,IF(OR($B4993=1,$B4993=2),$D4993&amp;$C4993,IF($B4993=3,$D4993&amp;"学校",IF($B4993=6,_xlfn.TEXTBEFORE($D4993,"高専")&amp;$C4993,IF($B4993=8,$C4993&amp;"（"&amp;$D4993&amp;"）",IF($B4993=9,$D4993,""))))))</f>
        <v>坂出商業高等学校</v>
      </c>
    </row>
    <row r="4994" spans="1:8">
      <c r="A4994" s="4">
        <v>2</v>
      </c>
      <c r="B4994" s="7">
        <v>1</v>
      </c>
      <c r="C4994" s="7" t="str">
        <f t="shared" si="154"/>
        <v>高等学校</v>
      </c>
      <c r="D4994" s="7" t="s">
        <v>1937</v>
      </c>
      <c r="E4994" s="8" t="s">
        <v>1938</v>
      </c>
      <c r="F4994" s="4" t="str">
        <f>IFERROR(IF(VALUE(LEFT($E4994,5))&gt;50000,"",_xlfn.XLOOKUP(IF(VALUE(LEFT($E4994,2))&gt;9,VALUE(LEFT($E4994,2)),"0"&amp;VALUE(LEFT($E4994,2))),Sheet1!$E:$E,Sheet1!$F:$F)),"")</f>
        <v>香川県</v>
      </c>
      <c r="G4994" s="4" t="str">
        <f t="shared" si="155"/>
        <v>公立</v>
      </c>
      <c r="H4994" s="7" t="str">
        <f>IF($D4994="上記以外の高等学校等",_xlfn.XLOOKUP(IF(VALUE(LEFT($E4994,2))&gt;10,VALUE(LEFT($E4994,2)),"0"&amp;VALUE(LEFT($E4994,2))),Sheet1!$E:$E,Sheet1!$F:$F)&amp;"所在の"&amp;$D4994,IF(OR($B4994=1,$B4994=2),$D4994&amp;$C4994,IF($B4994=3,$D4994&amp;"学校",IF($B4994=6,_xlfn.TEXTBEFORE($D4994,"高専")&amp;$C4994,IF($B4994=8,$C4994&amp;"（"&amp;$D4994&amp;"）",IF($B4994=9,$D4994,""))))))</f>
        <v>坂出工業高等学校</v>
      </c>
    </row>
    <row r="4995" spans="1:8">
      <c r="A4995" s="4">
        <v>2</v>
      </c>
      <c r="B4995" s="7">
        <v>1</v>
      </c>
      <c r="C4995" s="7" t="str">
        <f t="shared" ref="C4995:C5058" si="156">IF($B4995=1,"高等学校",IF($B4995=2,"中等教育学校",IF($B4995=3,"特別支援学校",IF($B4995=6,"高等専門学校",IF($B4995=8,"高等学校卒業程度認定試験等","")))))</f>
        <v>高等学校</v>
      </c>
      <c r="D4995" s="7" t="s">
        <v>1935</v>
      </c>
      <c r="E4995" s="8" t="s">
        <v>1936</v>
      </c>
      <c r="F4995" s="4" t="str">
        <f>IFERROR(IF(VALUE(LEFT($E4995,5))&gt;50000,"",_xlfn.XLOOKUP(IF(VALUE(LEFT($E4995,2))&gt;9,VALUE(LEFT($E4995,2)),"0"&amp;VALUE(LEFT($E4995,2))),Sheet1!$E:$E,Sheet1!$F:$F)),"")</f>
        <v>香川県</v>
      </c>
      <c r="G4995" s="4" t="str">
        <f t="shared" ref="G4995:G5058" si="157">IF($A4995=1,"国立",IF($A4995=7,"私立",IF($A4995&lt;7,"公立","")))</f>
        <v>公立</v>
      </c>
      <c r="H4995" s="7" t="str">
        <f>IF($D4995="上記以外の高等学校等",_xlfn.XLOOKUP(IF(VALUE(LEFT($E4995,2))&gt;10,VALUE(LEFT($E4995,2)),"0"&amp;VALUE(LEFT($E4995,2))),Sheet1!$E:$E,Sheet1!$F:$F)&amp;"所在の"&amp;$D4995,IF(OR($B4995=1,$B4995=2),$D4995&amp;$C4995,IF($B4995=3,$D4995&amp;"学校",IF($B4995=6,_xlfn.TEXTBEFORE($D4995,"高専")&amp;$C4995,IF($B4995=8,$C4995&amp;"（"&amp;$D4995&amp;"）",IF($B4995=9,$D4995,""))))))</f>
        <v>丸亀高等学校</v>
      </c>
    </row>
    <row r="4996" spans="1:8">
      <c r="A4996" s="4">
        <v>2</v>
      </c>
      <c r="B4996" s="7">
        <v>1</v>
      </c>
      <c r="C4996" s="7" t="str">
        <f t="shared" si="156"/>
        <v>高等学校</v>
      </c>
      <c r="D4996" s="7" t="s">
        <v>1933</v>
      </c>
      <c r="E4996" s="8" t="s">
        <v>1934</v>
      </c>
      <c r="F4996" s="4" t="str">
        <f>IFERROR(IF(VALUE(LEFT($E4996,5))&gt;50000,"",_xlfn.XLOOKUP(IF(VALUE(LEFT($E4996,2))&gt;9,VALUE(LEFT($E4996,2)),"0"&amp;VALUE(LEFT($E4996,2))),Sheet1!$E:$E,Sheet1!$F:$F)),"")</f>
        <v>香川県</v>
      </c>
      <c r="G4996" s="4" t="str">
        <f t="shared" si="157"/>
        <v>公立</v>
      </c>
      <c r="H4996" s="7" t="str">
        <f>IF($D4996="上記以外の高等学校等",_xlfn.XLOOKUP(IF(VALUE(LEFT($E4996,2))&gt;10,VALUE(LEFT($E4996,2)),"0"&amp;VALUE(LEFT($E4996,2))),Sheet1!$E:$E,Sheet1!$F:$F)&amp;"所在の"&amp;$D4996,IF(OR($B4996=1,$B4996=2),$D4996&amp;$C4996,IF($B4996=3,$D4996&amp;"学校",IF($B4996=6,_xlfn.TEXTBEFORE($D4996,"高専")&amp;$C4996,IF($B4996=8,$C4996&amp;"（"&amp;$D4996&amp;"）",IF($B4996=9,$D4996,""))))))</f>
        <v>丸亀城西高等学校</v>
      </c>
    </row>
    <row r="4997" spans="1:8">
      <c r="A4997" s="4">
        <v>2</v>
      </c>
      <c r="B4997" s="7">
        <v>1</v>
      </c>
      <c r="C4997" s="7" t="str">
        <f t="shared" si="156"/>
        <v>高等学校</v>
      </c>
      <c r="D4997" s="7" t="s">
        <v>1931</v>
      </c>
      <c r="E4997" s="8" t="s">
        <v>1932</v>
      </c>
      <c r="F4997" s="4" t="str">
        <f>IFERROR(IF(VALUE(LEFT($E4997,5))&gt;50000,"",_xlfn.XLOOKUP(IF(VALUE(LEFT($E4997,2))&gt;9,VALUE(LEFT($E4997,2)),"0"&amp;VALUE(LEFT($E4997,2))),Sheet1!$E:$E,Sheet1!$F:$F)),"")</f>
        <v>香川県</v>
      </c>
      <c r="G4997" s="4" t="str">
        <f t="shared" si="157"/>
        <v>公立</v>
      </c>
      <c r="H4997" s="7" t="str">
        <f>IF($D4997="上記以外の高等学校等",_xlfn.XLOOKUP(IF(VALUE(LEFT($E4997,2))&gt;10,VALUE(LEFT($E4997,2)),"0"&amp;VALUE(LEFT($E4997,2))),Sheet1!$E:$E,Sheet1!$F:$F)&amp;"所在の"&amp;$D4997,IF(OR($B4997=1,$B4997=2),$D4997&amp;$C4997,IF($B4997=3,$D4997&amp;"学校",IF($B4997=6,_xlfn.TEXTBEFORE($D4997,"高専")&amp;$C4997,IF($B4997=8,$C4997&amp;"（"&amp;$D4997&amp;"）",IF($B4997=9,$D4997,""))))))</f>
        <v>善通寺第一高等学校</v>
      </c>
    </row>
    <row r="4998" spans="1:8">
      <c r="A4998" s="4">
        <v>2</v>
      </c>
      <c r="B4998" s="7">
        <v>1</v>
      </c>
      <c r="C4998" s="7" t="str">
        <f t="shared" si="156"/>
        <v>高等学校</v>
      </c>
      <c r="D4998" s="7" t="s">
        <v>1929</v>
      </c>
      <c r="E4998" s="8" t="s">
        <v>1930</v>
      </c>
      <c r="F4998" s="4" t="str">
        <f>IFERROR(IF(VALUE(LEFT($E4998,5))&gt;50000,"",_xlfn.XLOOKUP(IF(VALUE(LEFT($E4998,2))&gt;9,VALUE(LEFT($E4998,2)),"0"&amp;VALUE(LEFT($E4998,2))),Sheet1!$E:$E,Sheet1!$F:$F)),"")</f>
        <v>香川県</v>
      </c>
      <c r="G4998" s="4" t="str">
        <f t="shared" si="157"/>
        <v>公立</v>
      </c>
      <c r="H4998" s="7" t="str">
        <f>IF($D4998="上記以外の高等学校等",_xlfn.XLOOKUP(IF(VALUE(LEFT($E4998,2))&gt;10,VALUE(LEFT($E4998,2)),"0"&amp;VALUE(LEFT($E4998,2))),Sheet1!$E:$E,Sheet1!$F:$F)&amp;"所在の"&amp;$D4998,IF(OR($B4998=1,$B4998=2),$D4998&amp;$C4998,IF($B4998=3,$D4998&amp;"学校",IF($B4998=6,_xlfn.TEXTBEFORE($D4998,"高専")&amp;$C4998,IF($B4998=8,$C4998&amp;"（"&amp;$D4998&amp;"）",IF($B4998=9,$D4998,""))))))</f>
        <v>琴平高等学校</v>
      </c>
    </row>
    <row r="4999" spans="1:8">
      <c r="A4999" s="4">
        <v>2</v>
      </c>
      <c r="B4999" s="7">
        <v>1</v>
      </c>
      <c r="C4999" s="7" t="str">
        <f t="shared" si="156"/>
        <v>高等学校</v>
      </c>
      <c r="D4999" s="7" t="s">
        <v>1927</v>
      </c>
      <c r="E4999" s="8" t="s">
        <v>1928</v>
      </c>
      <c r="F4999" s="4" t="str">
        <f>IFERROR(IF(VALUE(LEFT($E4999,5))&gt;50000,"",_xlfn.XLOOKUP(IF(VALUE(LEFT($E4999,2))&gt;9,VALUE(LEFT($E4999,2)),"0"&amp;VALUE(LEFT($E4999,2))),Sheet1!$E:$E,Sheet1!$F:$F)),"")</f>
        <v>香川県</v>
      </c>
      <c r="G4999" s="4" t="str">
        <f t="shared" si="157"/>
        <v>公立</v>
      </c>
      <c r="H4999" s="7" t="str">
        <f>IF($D4999="上記以外の高等学校等",_xlfn.XLOOKUP(IF(VALUE(LEFT($E4999,2))&gt;10,VALUE(LEFT($E4999,2)),"0"&amp;VALUE(LEFT($E4999,2))),Sheet1!$E:$E,Sheet1!$F:$F)&amp;"所在の"&amp;$D4999,IF(OR($B4999=1,$B4999=2),$D4999&amp;$C4999,IF($B4999=3,$D4999&amp;"学校",IF($B4999=6,_xlfn.TEXTBEFORE($D4999,"高専")&amp;$C4999,IF($B4999=8,$C4999&amp;"（"&amp;$D4999&amp;"）",IF($B4999=9,$D4999,""))))))</f>
        <v>高瀬高等学校</v>
      </c>
    </row>
    <row r="5000" spans="1:8">
      <c r="A5000" s="4">
        <v>2</v>
      </c>
      <c r="B5000" s="7">
        <v>1</v>
      </c>
      <c r="C5000" s="7" t="str">
        <f t="shared" si="156"/>
        <v>高等学校</v>
      </c>
      <c r="D5000" s="7" t="s">
        <v>1925</v>
      </c>
      <c r="E5000" s="8" t="s">
        <v>1926</v>
      </c>
      <c r="F5000" s="4" t="str">
        <f>IFERROR(IF(VALUE(LEFT($E5000,5))&gt;50000,"",_xlfn.XLOOKUP(IF(VALUE(LEFT($E5000,2))&gt;9,VALUE(LEFT($E5000,2)),"0"&amp;VALUE(LEFT($E5000,2))),Sheet1!$E:$E,Sheet1!$F:$F)),"")</f>
        <v>香川県</v>
      </c>
      <c r="G5000" s="4" t="str">
        <f t="shared" si="157"/>
        <v>公立</v>
      </c>
      <c r="H5000" s="7" t="str">
        <f>IF($D5000="上記以外の高等学校等",_xlfn.XLOOKUP(IF(VALUE(LEFT($E5000,2))&gt;10,VALUE(LEFT($E5000,2)),"0"&amp;VALUE(LEFT($E5000,2))),Sheet1!$E:$E,Sheet1!$F:$F)&amp;"所在の"&amp;$D5000,IF(OR($B5000=1,$B5000=2),$D5000&amp;$C5000,IF($B5000=3,$D5000&amp;"学校",IF($B5000=6,_xlfn.TEXTBEFORE($D5000,"高専")&amp;$C5000,IF($B5000=8,$C5000&amp;"（"&amp;$D5000&amp;"）",IF($B5000=9,$D5000,""))))))</f>
        <v>笠田高等学校</v>
      </c>
    </row>
    <row r="5001" spans="1:8">
      <c r="A5001" s="4">
        <v>2</v>
      </c>
      <c r="B5001" s="7">
        <v>1</v>
      </c>
      <c r="C5001" s="7" t="str">
        <f t="shared" si="156"/>
        <v>高等学校</v>
      </c>
      <c r="D5001" s="7" t="s">
        <v>1923</v>
      </c>
      <c r="E5001" s="8" t="s">
        <v>1924</v>
      </c>
      <c r="F5001" s="4" t="str">
        <f>IFERROR(IF(VALUE(LEFT($E5001,5))&gt;50000,"",_xlfn.XLOOKUP(IF(VALUE(LEFT($E5001,2))&gt;9,VALUE(LEFT($E5001,2)),"0"&amp;VALUE(LEFT($E5001,2))),Sheet1!$E:$E,Sheet1!$F:$F)),"")</f>
        <v>香川県</v>
      </c>
      <c r="G5001" s="4" t="str">
        <f t="shared" si="157"/>
        <v>公立</v>
      </c>
      <c r="H5001" s="7" t="str">
        <f>IF($D5001="上記以外の高等学校等",_xlfn.XLOOKUP(IF(VALUE(LEFT($E5001,2))&gt;10,VALUE(LEFT($E5001,2)),"0"&amp;VALUE(LEFT($E5001,2))),Sheet1!$E:$E,Sheet1!$F:$F)&amp;"所在の"&amp;$D5001,IF(OR($B5001=1,$B5001=2),$D5001&amp;$C5001,IF($B5001=3,$D5001&amp;"学校",IF($B5001=6,_xlfn.TEXTBEFORE($D5001,"高専")&amp;$C5001,IF($B5001=8,$C5001&amp;"（"&amp;$D5001&amp;"）",IF($B5001=9,$D5001,""))))))</f>
        <v>観音寺第一高等学校</v>
      </c>
    </row>
    <row r="5002" spans="1:8">
      <c r="A5002" s="4">
        <v>3</v>
      </c>
      <c r="B5002" s="7">
        <v>1</v>
      </c>
      <c r="C5002" s="7" t="str">
        <f t="shared" si="156"/>
        <v>高等学校</v>
      </c>
      <c r="D5002" s="7" t="s">
        <v>1921</v>
      </c>
      <c r="E5002" s="8" t="s">
        <v>1922</v>
      </c>
      <c r="F5002" s="4" t="str">
        <f>IFERROR(IF(VALUE(LEFT($E5002,5))&gt;50000,"",_xlfn.XLOOKUP(IF(VALUE(LEFT($E5002,2))&gt;9,VALUE(LEFT($E5002,2)),"0"&amp;VALUE(LEFT($E5002,2))),Sheet1!$E:$E,Sheet1!$F:$F)),"")</f>
        <v>香川県</v>
      </c>
      <c r="G5002" s="4" t="str">
        <f t="shared" si="157"/>
        <v>公立</v>
      </c>
      <c r="H5002" s="7" t="str">
        <f>IF($D5002="上記以外の高等学校等",_xlfn.XLOOKUP(IF(VALUE(LEFT($E5002,2))&gt;10,VALUE(LEFT($E5002,2)),"0"&amp;VALUE(LEFT($E5002,2))),Sheet1!$E:$E,Sheet1!$F:$F)&amp;"所在の"&amp;$D5002,IF(OR($B5002=1,$B5002=2),$D5002&amp;$C5002,IF($B5002=3,$D5002&amp;"学校",IF($B5002=6,_xlfn.TEXTBEFORE($D5002,"高専")&amp;$C5002,IF($B5002=8,$C5002&amp;"（"&amp;$D5002&amp;"）",IF($B5002=9,$D5002,""))))))</f>
        <v>高松第一高等学校</v>
      </c>
    </row>
    <row r="5003" spans="1:8">
      <c r="A5003" s="4">
        <v>2</v>
      </c>
      <c r="B5003" s="7">
        <v>1</v>
      </c>
      <c r="C5003" s="7" t="str">
        <f t="shared" si="156"/>
        <v>高等学校</v>
      </c>
      <c r="D5003" s="7" t="s">
        <v>1919</v>
      </c>
      <c r="E5003" s="8" t="s">
        <v>1920</v>
      </c>
      <c r="F5003" s="4" t="str">
        <f>IFERROR(IF(VALUE(LEFT($E5003,5))&gt;50000,"",_xlfn.XLOOKUP(IF(VALUE(LEFT($E5003,2))&gt;9,VALUE(LEFT($E5003,2)),"0"&amp;VALUE(LEFT($E5003,2))),Sheet1!$E:$E,Sheet1!$F:$F)),"")</f>
        <v>香川県</v>
      </c>
      <c r="G5003" s="4" t="str">
        <f t="shared" si="157"/>
        <v>公立</v>
      </c>
      <c r="H5003" s="7" t="str">
        <f>IF($D5003="上記以外の高等学校等",_xlfn.XLOOKUP(IF(VALUE(LEFT($E5003,2))&gt;10,VALUE(LEFT($E5003,2)),"0"&amp;VALUE(LEFT($E5003,2))),Sheet1!$E:$E,Sheet1!$F:$F)&amp;"所在の"&amp;$D5003,IF(OR($B5003=1,$B5003=2),$D5003&amp;$C5003,IF($B5003=3,$D5003&amp;"学校",IF($B5003=6,_xlfn.TEXTBEFORE($D5003,"高専")&amp;$C5003,IF($B5003=8,$C5003&amp;"（"&amp;$D5003&amp;"）",IF($B5003=9,$D5003,""))))))</f>
        <v>高松西高等学校</v>
      </c>
    </row>
    <row r="5004" spans="1:8">
      <c r="A5004" s="4">
        <v>2</v>
      </c>
      <c r="B5004" s="7">
        <v>1</v>
      </c>
      <c r="C5004" s="7" t="str">
        <f t="shared" si="156"/>
        <v>高等学校</v>
      </c>
      <c r="D5004" s="7" t="s">
        <v>1917</v>
      </c>
      <c r="E5004" s="8" t="s">
        <v>1918</v>
      </c>
      <c r="F5004" s="4" t="str">
        <f>IFERROR(IF(VALUE(LEFT($E5004,5))&gt;50000,"",_xlfn.XLOOKUP(IF(VALUE(LEFT($E5004,2))&gt;9,VALUE(LEFT($E5004,2)),"0"&amp;VALUE(LEFT($E5004,2))),Sheet1!$E:$E,Sheet1!$F:$F)),"")</f>
        <v>香川県</v>
      </c>
      <c r="G5004" s="4" t="str">
        <f t="shared" si="157"/>
        <v>公立</v>
      </c>
      <c r="H5004" s="7" t="str">
        <f>IF($D5004="上記以外の高等学校等",_xlfn.XLOOKUP(IF(VALUE(LEFT($E5004,2))&gt;10,VALUE(LEFT($E5004,2)),"0"&amp;VALUE(LEFT($E5004,2))),Sheet1!$E:$E,Sheet1!$F:$F)&amp;"所在の"&amp;$D5004,IF(OR($B5004=1,$B5004=2),$D5004&amp;$C5004,IF($B5004=3,$D5004&amp;"学校",IF($B5004=6,_xlfn.TEXTBEFORE($D5004,"高専")&amp;$C5004,IF($B5004=8,$C5004&amp;"（"&amp;$D5004&amp;"）",IF($B5004=9,$D5004,""))))))</f>
        <v>高松北高等学校</v>
      </c>
    </row>
    <row r="5005" spans="1:8">
      <c r="A5005" s="4">
        <v>2</v>
      </c>
      <c r="B5005" s="7">
        <v>1</v>
      </c>
      <c r="C5005" s="7" t="str">
        <f t="shared" si="156"/>
        <v>高等学校</v>
      </c>
      <c r="D5005" s="7" t="s">
        <v>1915</v>
      </c>
      <c r="E5005" s="8" t="s">
        <v>1916</v>
      </c>
      <c r="F5005" s="4" t="str">
        <f>IFERROR(IF(VALUE(LEFT($E5005,5))&gt;50000,"",_xlfn.XLOOKUP(IF(VALUE(LEFT($E5005,2))&gt;9,VALUE(LEFT($E5005,2)),"0"&amp;VALUE(LEFT($E5005,2))),Sheet1!$E:$E,Sheet1!$F:$F)),"")</f>
        <v>香川県</v>
      </c>
      <c r="G5005" s="4" t="str">
        <f t="shared" si="157"/>
        <v>公立</v>
      </c>
      <c r="H5005" s="7" t="str">
        <f>IF($D5005="上記以外の高等学校等",_xlfn.XLOOKUP(IF(VALUE(LEFT($E5005,2))&gt;10,VALUE(LEFT($E5005,2)),"0"&amp;VALUE(LEFT($E5005,2))),Sheet1!$E:$E,Sheet1!$F:$F)&amp;"所在の"&amp;$D5005,IF(OR($B5005=1,$B5005=2),$D5005&amp;$C5005,IF($B5005=3,$D5005&amp;"学校",IF($B5005=6,_xlfn.TEXTBEFORE($D5005,"高専")&amp;$C5005,IF($B5005=8,$C5005&amp;"（"&amp;$D5005&amp;"）",IF($B5005=9,$D5005,""))))))</f>
        <v>香川中央高等学校</v>
      </c>
    </row>
    <row r="5006" spans="1:8">
      <c r="A5006" s="4">
        <v>2</v>
      </c>
      <c r="B5006" s="7">
        <v>1</v>
      </c>
      <c r="C5006" s="7" t="str">
        <f t="shared" si="156"/>
        <v>高等学校</v>
      </c>
      <c r="D5006" s="7" t="s">
        <v>1913</v>
      </c>
      <c r="E5006" s="8" t="s">
        <v>1914</v>
      </c>
      <c r="F5006" s="4" t="str">
        <f>IFERROR(IF(VALUE(LEFT($E5006,5))&gt;50000,"",_xlfn.XLOOKUP(IF(VALUE(LEFT($E5006,2))&gt;9,VALUE(LEFT($E5006,2)),"0"&amp;VALUE(LEFT($E5006,2))),Sheet1!$E:$E,Sheet1!$F:$F)),"")</f>
        <v>香川県</v>
      </c>
      <c r="G5006" s="4" t="str">
        <f t="shared" si="157"/>
        <v>公立</v>
      </c>
      <c r="H5006" s="7" t="str">
        <f>IF($D5006="上記以外の高等学校等",_xlfn.XLOOKUP(IF(VALUE(LEFT($E5006,2))&gt;10,VALUE(LEFT($E5006,2)),"0"&amp;VALUE(LEFT($E5006,2))),Sheet1!$E:$E,Sheet1!$F:$F)&amp;"所在の"&amp;$D5006,IF(OR($B5006=1,$B5006=2),$D5006&amp;$C5006,IF($B5006=3,$D5006&amp;"学校",IF($B5006=6,_xlfn.TEXTBEFORE($D5006,"高専")&amp;$C5006,IF($B5006=8,$C5006&amp;"（"&amp;$D5006&amp;"）",IF($B5006=9,$D5006,""))))))</f>
        <v>高松桜井高等学校</v>
      </c>
    </row>
    <row r="5007" spans="1:8">
      <c r="A5007" s="4">
        <v>2</v>
      </c>
      <c r="B5007" s="7">
        <v>1</v>
      </c>
      <c r="C5007" s="7" t="str">
        <f t="shared" si="156"/>
        <v>高等学校</v>
      </c>
      <c r="D5007" s="7" t="s">
        <v>1911</v>
      </c>
      <c r="E5007" s="8" t="s">
        <v>1912</v>
      </c>
      <c r="F5007" s="4" t="str">
        <f>IFERROR(IF(VALUE(LEFT($E5007,5))&gt;50000,"",_xlfn.XLOOKUP(IF(VALUE(LEFT($E5007,2))&gt;9,VALUE(LEFT($E5007,2)),"0"&amp;VALUE(LEFT($E5007,2))),Sheet1!$E:$E,Sheet1!$F:$F)),"")</f>
        <v>香川県</v>
      </c>
      <c r="G5007" s="4" t="str">
        <f t="shared" si="157"/>
        <v>公立</v>
      </c>
      <c r="H5007" s="7" t="str">
        <f>IF($D5007="上記以外の高等学校等",_xlfn.XLOOKUP(IF(VALUE(LEFT($E5007,2))&gt;10,VALUE(LEFT($E5007,2)),"0"&amp;VALUE(LEFT($E5007,2))),Sheet1!$E:$E,Sheet1!$F:$F)&amp;"所在の"&amp;$D5007,IF(OR($B5007=1,$B5007=2),$D5007&amp;$C5007,IF($B5007=3,$D5007&amp;"学校",IF($B5007=6,_xlfn.TEXTBEFORE($D5007,"高専")&amp;$C5007,IF($B5007=8,$C5007&amp;"（"&amp;$D5007&amp;"）",IF($B5007=9,$D5007,""))))))</f>
        <v>三木高等学校</v>
      </c>
    </row>
    <row r="5008" spans="1:8">
      <c r="A5008" s="4">
        <v>2</v>
      </c>
      <c r="B5008" s="7">
        <v>1</v>
      </c>
      <c r="C5008" s="7" t="str">
        <f t="shared" si="156"/>
        <v>高等学校</v>
      </c>
      <c r="D5008" s="7" t="s">
        <v>1909</v>
      </c>
      <c r="E5008" s="8" t="s">
        <v>1910</v>
      </c>
      <c r="F5008" s="4" t="str">
        <f>IFERROR(IF(VALUE(LEFT($E5008,5))&gt;50000,"",_xlfn.XLOOKUP(IF(VALUE(LEFT($E5008,2))&gt;9,VALUE(LEFT($E5008,2)),"0"&amp;VALUE(LEFT($E5008,2))),Sheet1!$E:$E,Sheet1!$F:$F)),"")</f>
        <v>香川県</v>
      </c>
      <c r="G5008" s="4" t="str">
        <f t="shared" si="157"/>
        <v>公立</v>
      </c>
      <c r="H5008" s="7" t="str">
        <f>IF($D5008="上記以外の高等学校等",_xlfn.XLOOKUP(IF(VALUE(LEFT($E5008,2))&gt;10,VALUE(LEFT($E5008,2)),"0"&amp;VALUE(LEFT($E5008,2))),Sheet1!$E:$E,Sheet1!$F:$F)&amp;"所在の"&amp;$D5008,IF(OR($B5008=1,$B5008=2),$D5008&amp;$C5008,IF($B5008=3,$D5008&amp;"学校",IF($B5008=6,_xlfn.TEXTBEFORE($D5008,"高専")&amp;$C5008,IF($B5008=8,$C5008&amp;"（"&amp;$D5008&amp;"）",IF($B5008=9,$D5008,""))))))</f>
        <v>多度津高等学校</v>
      </c>
    </row>
    <row r="5009" spans="1:8">
      <c r="A5009" s="4">
        <v>2</v>
      </c>
      <c r="B5009" s="7">
        <v>1</v>
      </c>
      <c r="C5009" s="7" t="str">
        <f t="shared" si="156"/>
        <v>高等学校</v>
      </c>
      <c r="D5009" s="7" t="s">
        <v>1907</v>
      </c>
      <c r="E5009" s="8" t="s">
        <v>1908</v>
      </c>
      <c r="F5009" s="4" t="str">
        <f>IFERROR(IF(VALUE(LEFT($E5009,5))&gt;50000,"",_xlfn.XLOOKUP(IF(VALUE(LEFT($E5009,2))&gt;9,VALUE(LEFT($E5009,2)),"0"&amp;VALUE(LEFT($E5009,2))),Sheet1!$E:$E,Sheet1!$F:$F)),"")</f>
        <v>香川県</v>
      </c>
      <c r="G5009" s="4" t="str">
        <f t="shared" si="157"/>
        <v>公立</v>
      </c>
      <c r="H5009" s="7" t="str">
        <f>IF($D5009="上記以外の高等学校等",_xlfn.XLOOKUP(IF(VALUE(LEFT($E5009,2))&gt;10,VALUE(LEFT($E5009,2)),"0"&amp;VALUE(LEFT($E5009,2))),Sheet1!$E:$E,Sheet1!$F:$F)&amp;"所在の"&amp;$D5009,IF(OR($B5009=1,$B5009=2),$D5009&amp;$C5009,IF($B5009=3,$D5009&amp;"学校",IF($B5009=6,_xlfn.TEXTBEFORE($D5009,"高専")&amp;$C5009,IF($B5009=8,$C5009&amp;"（"&amp;$D5009&amp;"）",IF($B5009=9,$D5009,""))))))</f>
        <v>小豆島中央高等学校</v>
      </c>
    </row>
    <row r="5010" spans="1:8">
      <c r="A5010" s="4">
        <v>2</v>
      </c>
      <c r="B5010" s="7">
        <v>1</v>
      </c>
      <c r="C5010" s="7" t="str">
        <f t="shared" si="156"/>
        <v>高等学校</v>
      </c>
      <c r="D5010" s="7" t="s">
        <v>1905</v>
      </c>
      <c r="E5010" s="8" t="s">
        <v>1906</v>
      </c>
      <c r="F5010" s="4" t="str">
        <f>IFERROR(IF(VALUE(LEFT($E5010,5))&gt;50000,"",_xlfn.XLOOKUP(IF(VALUE(LEFT($E5010,2))&gt;9,VALUE(LEFT($E5010,2)),"0"&amp;VALUE(LEFT($E5010,2))),Sheet1!$E:$E,Sheet1!$F:$F)),"")</f>
        <v>香川県</v>
      </c>
      <c r="G5010" s="4" t="str">
        <f t="shared" si="157"/>
        <v>公立</v>
      </c>
      <c r="H5010" s="7" t="str">
        <f>IF($D5010="上記以外の高等学校等",_xlfn.XLOOKUP(IF(VALUE(LEFT($E5010,2))&gt;10,VALUE(LEFT($E5010,2)),"0"&amp;VALUE(LEFT($E5010,2))),Sheet1!$E:$E,Sheet1!$F:$F)&amp;"所在の"&amp;$D5010,IF(OR($B5010=1,$B5010=2),$D5010&amp;$C5010,IF($B5010=3,$D5010&amp;"学校",IF($B5010=6,_xlfn.TEXTBEFORE($D5010,"高専")&amp;$C5010,IF($B5010=8,$C5010&amp;"（"&amp;$D5010&amp;"）",IF($B5010=9,$D5010,""))))))</f>
        <v>観音寺総合高等学校</v>
      </c>
    </row>
    <row r="5011" spans="1:8">
      <c r="A5011" s="4">
        <v>2</v>
      </c>
      <c r="B5011" s="7">
        <v>3</v>
      </c>
      <c r="C5011" s="7" t="str">
        <f t="shared" si="156"/>
        <v>特別支援学校</v>
      </c>
      <c r="D5011" s="7" t="s">
        <v>1903</v>
      </c>
      <c r="E5011" s="8" t="s">
        <v>1904</v>
      </c>
      <c r="F5011" s="4" t="str">
        <f>IFERROR(IF(VALUE(LEFT($E5011,5))&gt;50000,"",_xlfn.XLOOKUP(IF(VALUE(LEFT($E5011,2))&gt;9,VALUE(LEFT($E5011,2)),"0"&amp;VALUE(LEFT($E5011,2))),Sheet1!$E:$E,Sheet1!$F:$F)),"")</f>
        <v>香川県</v>
      </c>
      <c r="G5011" s="4" t="str">
        <f t="shared" si="157"/>
        <v>公立</v>
      </c>
      <c r="H5011" s="7" t="str">
        <f>IF($D5011="上記以外の高等学校等",_xlfn.XLOOKUP(IF(VALUE(LEFT($E5011,2))&gt;10,VALUE(LEFT($E5011,2)),"0"&amp;VALUE(LEFT($E5011,2))),Sheet1!$E:$E,Sheet1!$F:$F)&amp;"所在の"&amp;$D5011,IF(OR($B5011=1,$B5011=2),$D5011&amp;$C5011,IF($B5011=3,$D5011&amp;"学校",IF($B5011=6,_xlfn.TEXTBEFORE($D5011,"高専")&amp;$C5011,IF($B5011=8,$C5011&amp;"（"&amp;$D5011&amp;"）",IF($B5011=9,$D5011,""))))))</f>
        <v>視覚支援学校</v>
      </c>
    </row>
    <row r="5012" spans="1:8">
      <c r="A5012" s="4">
        <v>2</v>
      </c>
      <c r="B5012" s="7">
        <v>3</v>
      </c>
      <c r="C5012" s="7" t="str">
        <f t="shared" si="156"/>
        <v>特別支援学校</v>
      </c>
      <c r="D5012" s="7" t="s">
        <v>1901</v>
      </c>
      <c r="E5012" s="8" t="s">
        <v>1902</v>
      </c>
      <c r="F5012" s="4" t="str">
        <f>IFERROR(IF(VALUE(LEFT($E5012,5))&gt;50000,"",_xlfn.XLOOKUP(IF(VALUE(LEFT($E5012,2))&gt;9,VALUE(LEFT($E5012,2)),"0"&amp;VALUE(LEFT($E5012,2))),Sheet1!$E:$E,Sheet1!$F:$F)),"")</f>
        <v>香川県</v>
      </c>
      <c r="G5012" s="4" t="str">
        <f t="shared" si="157"/>
        <v>公立</v>
      </c>
      <c r="H5012" s="7" t="str">
        <f>IF($D5012="上記以外の高等学校等",_xlfn.XLOOKUP(IF(VALUE(LEFT($E5012,2))&gt;10,VALUE(LEFT($E5012,2)),"0"&amp;VALUE(LEFT($E5012,2))),Sheet1!$E:$E,Sheet1!$F:$F)&amp;"所在の"&amp;$D5012,IF(OR($B5012=1,$B5012=2),$D5012&amp;$C5012,IF($B5012=3,$D5012&amp;"学校",IF($B5012=6,_xlfn.TEXTBEFORE($D5012,"高専")&amp;$C5012,IF($B5012=8,$C5012&amp;"（"&amp;$D5012&amp;"）",IF($B5012=9,$D5012,""))))))</f>
        <v>聴覚支援学校</v>
      </c>
    </row>
    <row r="5013" spans="1:8">
      <c r="A5013" s="4">
        <v>2</v>
      </c>
      <c r="B5013" s="7">
        <v>3</v>
      </c>
      <c r="C5013" s="7" t="str">
        <f t="shared" si="156"/>
        <v>特別支援学校</v>
      </c>
      <c r="D5013" s="7" t="s">
        <v>1899</v>
      </c>
      <c r="E5013" s="8" t="s">
        <v>1900</v>
      </c>
      <c r="F5013" s="4" t="str">
        <f>IFERROR(IF(VALUE(LEFT($E5013,5))&gt;50000,"",_xlfn.XLOOKUP(IF(VALUE(LEFT($E5013,2))&gt;9,VALUE(LEFT($E5013,2)),"0"&amp;VALUE(LEFT($E5013,2))),Sheet1!$E:$E,Sheet1!$F:$F)),"")</f>
        <v>香川県</v>
      </c>
      <c r="G5013" s="4" t="str">
        <f t="shared" si="157"/>
        <v>公立</v>
      </c>
      <c r="H5013" s="7" t="str">
        <f>IF($D5013="上記以外の高等学校等",_xlfn.XLOOKUP(IF(VALUE(LEFT($E5013,2))&gt;10,VALUE(LEFT($E5013,2)),"0"&amp;VALUE(LEFT($E5013,2))),Sheet1!$E:$E,Sheet1!$F:$F)&amp;"所在の"&amp;$D5013,IF(OR($B5013=1,$B5013=2),$D5013&amp;$C5013,IF($B5013=3,$D5013&amp;"学校",IF($B5013=6,_xlfn.TEXTBEFORE($D5013,"高専")&amp;$C5013,IF($B5013=8,$C5013&amp;"（"&amp;$D5013&amp;"）",IF($B5013=9,$D5013,""))))))</f>
        <v>香川西部支援学校</v>
      </c>
    </row>
    <row r="5014" spans="1:8">
      <c r="A5014" s="4">
        <v>2</v>
      </c>
      <c r="B5014" s="7">
        <v>3</v>
      </c>
      <c r="C5014" s="7" t="str">
        <f t="shared" si="156"/>
        <v>特別支援学校</v>
      </c>
      <c r="D5014" s="7" t="s">
        <v>1897</v>
      </c>
      <c r="E5014" s="8" t="s">
        <v>1898</v>
      </c>
      <c r="F5014" s="4" t="str">
        <f>IFERROR(IF(VALUE(LEFT($E5014,5))&gt;50000,"",_xlfn.XLOOKUP(IF(VALUE(LEFT($E5014,2))&gt;9,VALUE(LEFT($E5014,2)),"0"&amp;VALUE(LEFT($E5014,2))),Sheet1!$E:$E,Sheet1!$F:$F)),"")</f>
        <v>香川県</v>
      </c>
      <c r="G5014" s="4" t="str">
        <f t="shared" si="157"/>
        <v>公立</v>
      </c>
      <c r="H5014" s="7" t="str">
        <f>IF($D5014="上記以外の高等学校等",_xlfn.XLOOKUP(IF(VALUE(LEFT($E5014,2))&gt;10,VALUE(LEFT($E5014,2)),"0"&amp;VALUE(LEFT($E5014,2))),Sheet1!$E:$E,Sheet1!$F:$F)&amp;"所在の"&amp;$D5014,IF(OR($B5014=1,$B5014=2),$D5014&amp;$C5014,IF($B5014=3,$D5014&amp;"学校",IF($B5014=6,_xlfn.TEXTBEFORE($D5014,"高専")&amp;$C5014,IF($B5014=8,$C5014&amp;"（"&amp;$D5014&amp;"）",IF($B5014=9,$D5014,""))))))</f>
        <v>香川東部支援学校</v>
      </c>
    </row>
    <row r="5015" spans="1:8">
      <c r="A5015" s="4">
        <v>2</v>
      </c>
      <c r="B5015" s="7">
        <v>3</v>
      </c>
      <c r="C5015" s="7" t="str">
        <f t="shared" si="156"/>
        <v>特別支援学校</v>
      </c>
      <c r="D5015" s="7" t="s">
        <v>1895</v>
      </c>
      <c r="E5015" s="8" t="s">
        <v>1896</v>
      </c>
      <c r="F5015" s="4" t="str">
        <f>IFERROR(IF(VALUE(LEFT($E5015,5))&gt;50000,"",_xlfn.XLOOKUP(IF(VALUE(LEFT($E5015,2))&gt;9,VALUE(LEFT($E5015,2)),"0"&amp;VALUE(LEFT($E5015,2))),Sheet1!$E:$E,Sheet1!$F:$F)),"")</f>
        <v>香川県</v>
      </c>
      <c r="G5015" s="4" t="str">
        <f t="shared" si="157"/>
        <v>公立</v>
      </c>
      <c r="H5015" s="7" t="str">
        <f>IF($D5015="上記以外の高等学校等",_xlfn.XLOOKUP(IF(VALUE(LEFT($E5015,2))&gt;10,VALUE(LEFT($E5015,2)),"0"&amp;VALUE(LEFT($E5015,2))),Sheet1!$E:$E,Sheet1!$F:$F)&amp;"所在の"&amp;$D5015,IF(OR($B5015=1,$B5015=2),$D5015&amp;$C5015,IF($B5015=3,$D5015&amp;"学校",IF($B5015=6,_xlfn.TEXTBEFORE($D5015,"高専")&amp;$C5015,IF($B5015=8,$C5015&amp;"（"&amp;$D5015&amp;"）",IF($B5015=9,$D5015,""))))))</f>
        <v>高松支援学校</v>
      </c>
    </row>
    <row r="5016" spans="1:8">
      <c r="A5016" s="4">
        <v>2</v>
      </c>
      <c r="B5016" s="7">
        <v>3</v>
      </c>
      <c r="C5016" s="7" t="str">
        <f t="shared" si="156"/>
        <v>特別支援学校</v>
      </c>
      <c r="D5016" s="7" t="s">
        <v>1893</v>
      </c>
      <c r="E5016" s="8" t="s">
        <v>1894</v>
      </c>
      <c r="F5016" s="4" t="str">
        <f>IFERROR(IF(VALUE(LEFT($E5016,5))&gt;50000,"",_xlfn.XLOOKUP(IF(VALUE(LEFT($E5016,2))&gt;9,VALUE(LEFT($E5016,2)),"0"&amp;VALUE(LEFT($E5016,2))),Sheet1!$E:$E,Sheet1!$F:$F)),"")</f>
        <v>香川県</v>
      </c>
      <c r="G5016" s="4" t="str">
        <f t="shared" si="157"/>
        <v>公立</v>
      </c>
      <c r="H5016" s="7" t="str">
        <f>IF($D5016="上記以外の高等学校等",_xlfn.XLOOKUP(IF(VALUE(LEFT($E5016,2))&gt;10,VALUE(LEFT($E5016,2)),"0"&amp;VALUE(LEFT($E5016,2))),Sheet1!$E:$E,Sheet1!$F:$F)&amp;"所在の"&amp;$D5016,IF(OR($B5016=1,$B5016=2),$D5016&amp;$C5016,IF($B5016=3,$D5016&amp;"学校",IF($B5016=6,_xlfn.TEXTBEFORE($D5016,"高専")&amp;$C5016,IF($B5016=8,$C5016&amp;"（"&amp;$D5016&amp;"）",IF($B5016=9,$D5016,""))))))</f>
        <v>香川中部支援学校</v>
      </c>
    </row>
    <row r="5017" spans="1:8">
      <c r="A5017" s="4">
        <v>2</v>
      </c>
      <c r="B5017" s="7">
        <v>3</v>
      </c>
      <c r="C5017" s="7" t="str">
        <f t="shared" si="156"/>
        <v>特別支援学校</v>
      </c>
      <c r="D5017" s="7" t="s">
        <v>1891</v>
      </c>
      <c r="E5017" s="8" t="s">
        <v>1892</v>
      </c>
      <c r="F5017" s="4" t="str">
        <f>IFERROR(IF(VALUE(LEFT($E5017,5))&gt;50000,"",_xlfn.XLOOKUP(IF(VALUE(LEFT($E5017,2))&gt;9,VALUE(LEFT($E5017,2)),"0"&amp;VALUE(LEFT($E5017,2))),Sheet1!$E:$E,Sheet1!$F:$F)),"")</f>
        <v>香川県</v>
      </c>
      <c r="G5017" s="4" t="str">
        <f t="shared" si="157"/>
        <v>公立</v>
      </c>
      <c r="H5017" s="7" t="str">
        <f>IF($D5017="上記以外の高等学校等",_xlfn.XLOOKUP(IF(VALUE(LEFT($E5017,2))&gt;10,VALUE(LEFT($E5017,2)),"0"&amp;VALUE(LEFT($E5017,2))),Sheet1!$E:$E,Sheet1!$F:$F)&amp;"所在の"&amp;$D5017,IF(OR($B5017=1,$B5017=2),$D5017&amp;$C5017,IF($B5017=3,$D5017&amp;"学校",IF($B5017=6,_xlfn.TEXTBEFORE($D5017,"高専")&amp;$C5017,IF($B5017=8,$C5017&amp;"（"&amp;$D5017&amp;"）",IF($B5017=9,$D5017,""))))))</f>
        <v>香川丸亀支援学校</v>
      </c>
    </row>
    <row r="5018" spans="1:8">
      <c r="A5018" s="4">
        <v>2</v>
      </c>
      <c r="B5018" s="7">
        <v>3</v>
      </c>
      <c r="C5018" s="7" t="str">
        <f t="shared" si="156"/>
        <v>特別支援学校</v>
      </c>
      <c r="D5018" s="7" t="s">
        <v>1889</v>
      </c>
      <c r="E5018" s="8" t="s">
        <v>1890</v>
      </c>
      <c r="F5018" s="4" t="str">
        <f>IFERROR(IF(VALUE(LEFT($E5018,5))&gt;50000,"",_xlfn.XLOOKUP(IF(VALUE(LEFT($E5018,2))&gt;9,VALUE(LEFT($E5018,2)),"0"&amp;VALUE(LEFT($E5018,2))),Sheet1!$E:$E,Sheet1!$F:$F)),"")</f>
        <v>香川県</v>
      </c>
      <c r="G5018" s="4" t="str">
        <f t="shared" si="157"/>
        <v>公立</v>
      </c>
      <c r="H5018" s="7" t="str">
        <f>IF($D5018="上記以外の高等学校等",_xlfn.XLOOKUP(IF(VALUE(LEFT($E5018,2))&gt;10,VALUE(LEFT($E5018,2)),"0"&amp;VALUE(LEFT($E5018,2))),Sheet1!$E:$E,Sheet1!$F:$F)&amp;"所在の"&amp;$D5018,IF(OR($B5018=1,$B5018=2),$D5018&amp;$C5018,IF($B5018=3,$D5018&amp;"学校",IF($B5018=6,_xlfn.TEXTBEFORE($D5018,"高専")&amp;$C5018,IF($B5018=8,$C5018&amp;"（"&amp;$D5018&amp;"）",IF($B5018=9,$D5018,""))))))</f>
        <v>善通寺支援学校</v>
      </c>
    </row>
    <row r="5019" spans="1:8">
      <c r="A5019" s="4">
        <v>7</v>
      </c>
      <c r="B5019" s="7">
        <v>1</v>
      </c>
      <c r="C5019" s="7" t="str">
        <f t="shared" si="156"/>
        <v>高等学校</v>
      </c>
      <c r="D5019" s="7" t="s">
        <v>1887</v>
      </c>
      <c r="E5019" s="8" t="s">
        <v>1888</v>
      </c>
      <c r="F5019" s="4" t="str">
        <f>IFERROR(IF(VALUE(LEFT($E5019,5))&gt;50000,"",_xlfn.XLOOKUP(IF(VALUE(LEFT($E5019,2))&gt;9,VALUE(LEFT($E5019,2)),"0"&amp;VALUE(LEFT($E5019,2))),Sheet1!$E:$E,Sheet1!$F:$F)),"")</f>
        <v>香川県</v>
      </c>
      <c r="G5019" s="4" t="str">
        <f t="shared" si="157"/>
        <v>私立</v>
      </c>
      <c r="H5019" s="7" t="str">
        <f>IF($D5019="上記以外の高等学校等",_xlfn.XLOOKUP(IF(VALUE(LEFT($E5019,2))&gt;10,VALUE(LEFT($E5019,2)),"0"&amp;VALUE(LEFT($E5019,2))),Sheet1!$E:$E,Sheet1!$F:$F)&amp;"所在の"&amp;$D5019,IF(OR($B5019=1,$B5019=2),$D5019&amp;$C5019,IF($B5019=3,$D5019&amp;"学校",IF($B5019=6,_xlfn.TEXTBEFORE($D5019,"高専")&amp;$C5019,IF($B5019=8,$C5019&amp;"（"&amp;$D5019&amp;"）",IF($B5019=9,$D5019,""))))))</f>
        <v>寒川高等学校</v>
      </c>
    </row>
    <row r="5020" spans="1:8">
      <c r="A5020" s="4">
        <v>7</v>
      </c>
      <c r="B5020" s="7">
        <v>1</v>
      </c>
      <c r="C5020" s="7" t="str">
        <f t="shared" si="156"/>
        <v>高等学校</v>
      </c>
      <c r="D5020" s="7" t="s">
        <v>1885</v>
      </c>
      <c r="E5020" s="8" t="s">
        <v>1886</v>
      </c>
      <c r="F5020" s="4" t="str">
        <f>IFERROR(IF(VALUE(LEFT($E5020,5))&gt;50000,"",_xlfn.XLOOKUP(IF(VALUE(LEFT($E5020,2))&gt;9,VALUE(LEFT($E5020,2)),"0"&amp;VALUE(LEFT($E5020,2))),Sheet1!$E:$E,Sheet1!$F:$F)),"")</f>
        <v>香川県</v>
      </c>
      <c r="G5020" s="4" t="str">
        <f t="shared" si="157"/>
        <v>私立</v>
      </c>
      <c r="H5020" s="7" t="str">
        <f>IF($D5020="上記以外の高等学校等",_xlfn.XLOOKUP(IF(VALUE(LEFT($E5020,2))&gt;10,VALUE(LEFT($E5020,2)),"0"&amp;VALUE(LEFT($E5020,2))),Sheet1!$E:$E,Sheet1!$F:$F)&amp;"所在の"&amp;$D5020,IF(OR($B5020=1,$B5020=2),$D5020&amp;$C5020,IF($B5020=3,$D5020&amp;"学校",IF($B5020=6,_xlfn.TEXTBEFORE($D5020,"高専")&amp;$C5020,IF($B5020=8,$C5020&amp;"（"&amp;$D5020&amp;"）",IF($B5020=9,$D5020,""))))))</f>
        <v>英明高等学校</v>
      </c>
    </row>
    <row r="5021" spans="1:8">
      <c r="A5021" s="4">
        <v>7</v>
      </c>
      <c r="B5021" s="7">
        <v>1</v>
      </c>
      <c r="C5021" s="7" t="str">
        <f t="shared" si="156"/>
        <v>高等学校</v>
      </c>
      <c r="D5021" s="7" t="s">
        <v>1883</v>
      </c>
      <c r="E5021" s="8" t="s">
        <v>1884</v>
      </c>
      <c r="F5021" s="4" t="str">
        <f>IFERROR(IF(VALUE(LEFT($E5021,5))&gt;50000,"",_xlfn.XLOOKUP(IF(VALUE(LEFT($E5021,2))&gt;9,VALUE(LEFT($E5021,2)),"0"&amp;VALUE(LEFT($E5021,2))),Sheet1!$E:$E,Sheet1!$F:$F)),"")</f>
        <v>香川県</v>
      </c>
      <c r="G5021" s="4" t="str">
        <f t="shared" si="157"/>
        <v>私立</v>
      </c>
      <c r="H5021" s="7" t="str">
        <f>IF($D5021="上記以外の高等学校等",_xlfn.XLOOKUP(IF(VALUE(LEFT($E5021,2))&gt;10,VALUE(LEFT($E5021,2)),"0"&amp;VALUE(LEFT($E5021,2))),Sheet1!$E:$E,Sheet1!$F:$F)&amp;"所在の"&amp;$D5021,IF(OR($B5021=1,$B5021=2),$D5021&amp;$C5021,IF($B5021=3,$D5021&amp;"学校",IF($B5021=6,_xlfn.TEXTBEFORE($D5021,"高専")&amp;$C5021,IF($B5021=8,$C5021&amp;"（"&amp;$D5021&amp;"）",IF($B5021=9,$D5021,""))))))</f>
        <v>高松中央高等学校</v>
      </c>
    </row>
    <row r="5022" spans="1:8">
      <c r="A5022" s="4">
        <v>7</v>
      </c>
      <c r="B5022" s="7">
        <v>1</v>
      </c>
      <c r="C5022" s="7" t="str">
        <f t="shared" si="156"/>
        <v>高等学校</v>
      </c>
      <c r="D5022" s="7" t="s">
        <v>1881</v>
      </c>
      <c r="E5022" s="8" t="s">
        <v>1882</v>
      </c>
      <c r="F5022" s="4" t="str">
        <f>IFERROR(IF(VALUE(LEFT($E5022,5))&gt;50000,"",_xlfn.XLOOKUP(IF(VALUE(LEFT($E5022,2))&gt;9,VALUE(LEFT($E5022,2)),"0"&amp;VALUE(LEFT($E5022,2))),Sheet1!$E:$E,Sheet1!$F:$F)),"")</f>
        <v>香川県</v>
      </c>
      <c r="G5022" s="4" t="str">
        <f t="shared" si="157"/>
        <v>私立</v>
      </c>
      <c r="H5022" s="7" t="str">
        <f>IF($D5022="上記以外の高等学校等",_xlfn.XLOOKUP(IF(VALUE(LEFT($E5022,2))&gt;10,VALUE(LEFT($E5022,2)),"0"&amp;VALUE(LEFT($E5022,2))),Sheet1!$E:$E,Sheet1!$F:$F)&amp;"所在の"&amp;$D5022,IF(OR($B5022=1,$B5022=2),$D5022&amp;$C5022,IF($B5022=3,$D5022&amp;"学校",IF($B5022=6,_xlfn.TEXTBEFORE($D5022,"高専")&amp;$C5022,IF($B5022=8,$C5022&amp;"（"&amp;$D5022&amp;"）",IF($B5022=9,$D5022,""))))))</f>
        <v>大手前高松高等学校</v>
      </c>
    </row>
    <row r="5023" spans="1:8">
      <c r="A5023" s="4">
        <v>7</v>
      </c>
      <c r="B5023" s="7">
        <v>1</v>
      </c>
      <c r="C5023" s="7" t="str">
        <f t="shared" si="156"/>
        <v>高等学校</v>
      </c>
      <c r="D5023" s="7" t="s">
        <v>1879</v>
      </c>
      <c r="E5023" s="8" t="s">
        <v>1880</v>
      </c>
      <c r="F5023" s="4" t="str">
        <f>IFERROR(IF(VALUE(LEFT($E5023,5))&gt;50000,"",_xlfn.XLOOKUP(IF(VALUE(LEFT($E5023,2))&gt;9,VALUE(LEFT($E5023,2)),"0"&amp;VALUE(LEFT($E5023,2))),Sheet1!$E:$E,Sheet1!$F:$F)),"")</f>
        <v>香川県</v>
      </c>
      <c r="G5023" s="4" t="str">
        <f t="shared" si="157"/>
        <v>私立</v>
      </c>
      <c r="H5023" s="7" t="str">
        <f>IF($D5023="上記以外の高等学校等",_xlfn.XLOOKUP(IF(VALUE(LEFT($E5023,2))&gt;10,VALUE(LEFT($E5023,2)),"0"&amp;VALUE(LEFT($E5023,2))),Sheet1!$E:$E,Sheet1!$F:$F)&amp;"所在の"&amp;$D5023,IF(OR($B5023=1,$B5023=2),$D5023&amp;$C5023,IF($B5023=3,$D5023&amp;"学校",IF($B5023=6,_xlfn.TEXTBEFORE($D5023,"高専")&amp;$C5023,IF($B5023=8,$C5023&amp;"（"&amp;$D5023&amp;"）",IF($B5023=9,$D5023,""))))))</f>
        <v>坂出第一高等学校</v>
      </c>
    </row>
    <row r="5024" spans="1:8">
      <c r="A5024" s="4">
        <v>7</v>
      </c>
      <c r="B5024" s="7">
        <v>1</v>
      </c>
      <c r="C5024" s="7" t="str">
        <f t="shared" si="156"/>
        <v>高等学校</v>
      </c>
      <c r="D5024" s="7" t="s">
        <v>1877</v>
      </c>
      <c r="E5024" s="8" t="s">
        <v>1878</v>
      </c>
      <c r="F5024" s="4" t="str">
        <f>IFERROR(IF(VALUE(LEFT($E5024,5))&gt;50000,"",_xlfn.XLOOKUP(IF(VALUE(LEFT($E5024,2))&gt;9,VALUE(LEFT($E5024,2)),"0"&amp;VALUE(LEFT($E5024,2))),Sheet1!$E:$E,Sheet1!$F:$F)),"")</f>
        <v>香川県</v>
      </c>
      <c r="G5024" s="4" t="str">
        <f t="shared" si="157"/>
        <v>私立</v>
      </c>
      <c r="H5024" s="7" t="str">
        <f>IF($D5024="上記以外の高等学校等",_xlfn.XLOOKUP(IF(VALUE(LEFT($E5024,2))&gt;10,VALUE(LEFT($E5024,2)),"0"&amp;VALUE(LEFT($E5024,2))),Sheet1!$E:$E,Sheet1!$F:$F)&amp;"所在の"&amp;$D5024,IF(OR($B5024=1,$B5024=2),$D5024&amp;$C5024,IF($B5024=3,$D5024&amp;"学校",IF($B5024=6,_xlfn.TEXTBEFORE($D5024,"高専")&amp;$C5024,IF($B5024=8,$C5024&amp;"（"&amp;$D5024&amp;"）",IF($B5024=9,$D5024,""))))))</f>
        <v>大手前丸亀高等学校</v>
      </c>
    </row>
    <row r="5025" spans="1:8">
      <c r="A5025" s="4">
        <v>7</v>
      </c>
      <c r="B5025" s="7">
        <v>1</v>
      </c>
      <c r="C5025" s="7" t="str">
        <f t="shared" si="156"/>
        <v>高等学校</v>
      </c>
      <c r="D5025" s="7" t="s">
        <v>1875</v>
      </c>
      <c r="E5025" s="8" t="s">
        <v>1876</v>
      </c>
      <c r="F5025" s="4" t="str">
        <f>IFERROR(IF(VALUE(LEFT($E5025,5))&gt;50000,"",_xlfn.XLOOKUP(IF(VALUE(LEFT($E5025,2))&gt;9,VALUE(LEFT($E5025,2)),"0"&amp;VALUE(LEFT($E5025,2))),Sheet1!$E:$E,Sheet1!$F:$F)),"")</f>
        <v>香川県</v>
      </c>
      <c r="G5025" s="4" t="str">
        <f t="shared" si="157"/>
        <v>私立</v>
      </c>
      <c r="H5025" s="7" t="str">
        <f>IF($D5025="上記以外の高等学校等",_xlfn.XLOOKUP(IF(VALUE(LEFT($E5025,2))&gt;10,VALUE(LEFT($E5025,2)),"0"&amp;VALUE(LEFT($E5025,2))),Sheet1!$E:$E,Sheet1!$F:$F)&amp;"所在の"&amp;$D5025,IF(OR($B5025=1,$B5025=2),$D5025&amp;$C5025,IF($B5025=3,$D5025&amp;"学校",IF($B5025=6,_xlfn.TEXTBEFORE($D5025,"高専")&amp;$C5025,IF($B5025=8,$C5025&amp;"（"&amp;$D5025&amp;"）",IF($B5025=9,$D5025,""))))))</f>
        <v>蓬莱高等学校</v>
      </c>
    </row>
    <row r="5026" spans="1:8">
      <c r="A5026" s="4">
        <v>7</v>
      </c>
      <c r="B5026" s="7">
        <v>1</v>
      </c>
      <c r="C5026" s="7" t="str">
        <f t="shared" si="156"/>
        <v>高等学校</v>
      </c>
      <c r="D5026" s="7" t="s">
        <v>1873</v>
      </c>
      <c r="E5026" s="8" t="s">
        <v>1874</v>
      </c>
      <c r="F5026" s="4" t="str">
        <f>IFERROR(IF(VALUE(LEFT($E5026,5))&gt;50000,"",_xlfn.XLOOKUP(IF(VALUE(LEFT($E5026,2))&gt;9,VALUE(LEFT($E5026,2)),"0"&amp;VALUE(LEFT($E5026,2))),Sheet1!$E:$E,Sheet1!$F:$F)),"")</f>
        <v>香川県</v>
      </c>
      <c r="G5026" s="4" t="str">
        <f t="shared" si="157"/>
        <v>私立</v>
      </c>
      <c r="H5026" s="7" t="str">
        <f>IF($D5026="上記以外の高等学校等",_xlfn.XLOOKUP(IF(VALUE(LEFT($E5026,2))&gt;10,VALUE(LEFT($E5026,2)),"0"&amp;VALUE(LEFT($E5026,2))),Sheet1!$E:$E,Sheet1!$F:$F)&amp;"所在の"&amp;$D5026,IF(OR($B5026=1,$B5026=2),$D5026&amp;$C5026,IF($B5026=3,$D5026&amp;"学校",IF($B5026=6,_xlfn.TEXTBEFORE($D5026,"高専")&amp;$C5026,IF($B5026=8,$C5026&amp;"（"&amp;$D5026&amp;"）",IF($B5026=9,$D5026,""))))))</f>
        <v>尽誠学園高等学校</v>
      </c>
    </row>
    <row r="5027" spans="1:8">
      <c r="A5027" s="4">
        <v>7</v>
      </c>
      <c r="B5027" s="7">
        <v>1</v>
      </c>
      <c r="C5027" s="7" t="str">
        <f t="shared" si="156"/>
        <v>高等学校</v>
      </c>
      <c r="D5027" s="7" t="s">
        <v>1871</v>
      </c>
      <c r="E5027" s="8" t="s">
        <v>1872</v>
      </c>
      <c r="F5027" s="4" t="str">
        <f>IFERROR(IF(VALUE(LEFT($E5027,5))&gt;50000,"",_xlfn.XLOOKUP(IF(VALUE(LEFT($E5027,2))&gt;9,VALUE(LEFT($E5027,2)),"0"&amp;VALUE(LEFT($E5027,2))),Sheet1!$E:$E,Sheet1!$F:$F)),"")</f>
        <v>香川県</v>
      </c>
      <c r="G5027" s="4" t="str">
        <f t="shared" si="157"/>
        <v>私立</v>
      </c>
      <c r="H5027" s="7" t="str">
        <f>IF($D5027="上記以外の高等学校等",_xlfn.XLOOKUP(IF(VALUE(LEFT($E5027,2))&gt;10,VALUE(LEFT($E5027,2)),"0"&amp;VALUE(LEFT($E5027,2))),Sheet1!$E:$E,Sheet1!$F:$F)&amp;"所在の"&amp;$D5027,IF(OR($B5027=1,$B5027=2),$D5027&amp;$C5027,IF($B5027=3,$D5027&amp;"学校",IF($B5027=6,_xlfn.TEXTBEFORE($D5027,"高専")&amp;$C5027,IF($B5027=8,$C5027&amp;"（"&amp;$D5027&amp;"）",IF($B5027=9,$D5027,""))))))</f>
        <v>四国学院大学香川西高等学校</v>
      </c>
    </row>
    <row r="5028" spans="1:8">
      <c r="A5028" s="4">
        <v>7</v>
      </c>
      <c r="B5028" s="7">
        <v>1</v>
      </c>
      <c r="C5028" s="7" t="str">
        <f t="shared" si="156"/>
        <v>高等学校</v>
      </c>
      <c r="D5028" s="7" t="s">
        <v>1869</v>
      </c>
      <c r="E5028" s="8" t="s">
        <v>1870</v>
      </c>
      <c r="F5028" s="4" t="str">
        <f>IFERROR(IF(VALUE(LEFT($E5028,5))&gt;50000,"",_xlfn.XLOOKUP(IF(VALUE(LEFT($E5028,2))&gt;9,VALUE(LEFT($E5028,2)),"0"&amp;VALUE(LEFT($E5028,2))),Sheet1!$E:$E,Sheet1!$F:$F)),"")</f>
        <v>香川県</v>
      </c>
      <c r="G5028" s="4" t="str">
        <f t="shared" si="157"/>
        <v>私立</v>
      </c>
      <c r="H5028" s="7" t="str">
        <f>IF($D5028="上記以外の高等学校等",_xlfn.XLOOKUP(IF(VALUE(LEFT($E5028,2))&gt;10,VALUE(LEFT($E5028,2)),"0"&amp;VALUE(LEFT($E5028,2))),Sheet1!$E:$E,Sheet1!$F:$F)&amp;"所在の"&amp;$D5028,IF(OR($B5028=1,$B5028=2),$D5028&amp;$C5028,IF($B5028=3,$D5028&amp;"学校",IF($B5028=6,_xlfn.TEXTBEFORE($D5028,"高専")&amp;$C5028,IF($B5028=8,$C5028&amp;"（"&amp;$D5028&amp;"）",IF($B5028=9,$D5028,""))))))</f>
        <v>香川誠陵高等学校</v>
      </c>
    </row>
    <row r="5029" spans="1:8">
      <c r="A5029" s="4">
        <v>7</v>
      </c>
      <c r="B5029" s="7">
        <v>1</v>
      </c>
      <c r="C5029" s="7" t="str">
        <f t="shared" si="156"/>
        <v>高等学校</v>
      </c>
      <c r="D5029" s="7" t="s">
        <v>1867</v>
      </c>
      <c r="E5029" s="8" t="s">
        <v>1868</v>
      </c>
      <c r="F5029" s="4" t="str">
        <f>IFERROR(IF(VALUE(LEFT($E5029,5))&gt;50000,"",_xlfn.XLOOKUP(IF(VALUE(LEFT($E5029,2))&gt;9,VALUE(LEFT($E5029,2)),"0"&amp;VALUE(LEFT($E5029,2))),Sheet1!$E:$E,Sheet1!$F:$F)),"")</f>
        <v>香川県</v>
      </c>
      <c r="G5029" s="4" t="str">
        <f t="shared" si="157"/>
        <v>私立</v>
      </c>
      <c r="H5029" s="7" t="str">
        <f>IF($D5029="上記以外の高等学校等",_xlfn.XLOOKUP(IF(VALUE(LEFT($E5029,2))&gt;10,VALUE(LEFT($E5029,2)),"0"&amp;VALUE(LEFT($E5029,2))),Sheet1!$E:$E,Sheet1!$F:$F)&amp;"所在の"&amp;$D5029,IF(OR($B5029=1,$B5029=2),$D5029&amp;$C5029,IF($B5029=3,$D5029&amp;"学校",IF($B5029=6,_xlfn.TEXTBEFORE($D5029,"高専")&amp;$C5029,IF($B5029=8,$C5029&amp;"（"&amp;$D5029&amp;"）",IF($B5029=9,$D5029,""))))))</f>
        <v>村上学園高等学校</v>
      </c>
    </row>
    <row r="5030" spans="1:8">
      <c r="A5030" s="4">
        <v>7</v>
      </c>
      <c r="B5030" s="7">
        <v>1</v>
      </c>
      <c r="C5030" s="7" t="str">
        <f t="shared" si="156"/>
        <v>高等学校</v>
      </c>
      <c r="D5030" s="7" t="s">
        <v>1865</v>
      </c>
      <c r="E5030" s="8" t="s">
        <v>1866</v>
      </c>
      <c r="F5030" s="4" t="str">
        <f>IFERROR(IF(VALUE(LEFT($E5030,5))&gt;50000,"",_xlfn.XLOOKUP(IF(VALUE(LEFT($E5030,2))&gt;9,VALUE(LEFT($E5030,2)),"0"&amp;VALUE(LEFT($E5030,2))),Sheet1!$E:$E,Sheet1!$F:$F)),"")</f>
        <v>香川県</v>
      </c>
      <c r="G5030" s="4" t="str">
        <f t="shared" si="157"/>
        <v>私立</v>
      </c>
      <c r="H5030" s="7" t="str">
        <f>IF($D5030="上記以外の高等学校等",_xlfn.XLOOKUP(IF(VALUE(LEFT($E5030,2))&gt;10,VALUE(LEFT($E5030,2)),"0"&amp;VALUE(LEFT($E5030,2))),Sheet1!$E:$E,Sheet1!$F:$F)&amp;"所在の"&amp;$D5030,IF(OR($B5030=1,$B5030=2),$D5030&amp;$C5030,IF($B5030=3,$D5030&amp;"学校",IF($B5030=6,_xlfn.TEXTBEFORE($D5030,"高専")&amp;$C5030,IF($B5030=8,$C5030&amp;"（"&amp;$D5030&amp;"）",IF($B5030=9,$D5030,""))))))</f>
        <v>ＲＩＴＡ学園高等学校</v>
      </c>
    </row>
    <row r="5031" spans="1:8">
      <c r="A5031" s="4">
        <v>7</v>
      </c>
      <c r="B5031" s="7">
        <v>1</v>
      </c>
      <c r="C5031" s="7" t="str">
        <f t="shared" si="156"/>
        <v>高等学校</v>
      </c>
      <c r="D5031" s="7" t="s">
        <v>1863</v>
      </c>
      <c r="E5031" s="8" t="s">
        <v>1864</v>
      </c>
      <c r="F5031" s="4" t="str">
        <f>IFERROR(IF(VALUE(LEFT($E5031,5))&gt;50000,"",_xlfn.XLOOKUP(IF(VALUE(LEFT($E5031,2))&gt;9,VALUE(LEFT($E5031,2)),"0"&amp;VALUE(LEFT($E5031,2))),Sheet1!$E:$E,Sheet1!$F:$F)),"")</f>
        <v>香川県</v>
      </c>
      <c r="G5031" s="4" t="str">
        <f t="shared" si="157"/>
        <v>私立</v>
      </c>
      <c r="H5031" s="7" t="str">
        <f>IF($D5031="上記以外の高等学校等",_xlfn.XLOOKUP(IF(VALUE(LEFT($E5031,2))&gt;10,VALUE(LEFT($E5031,2)),"0"&amp;VALUE(LEFT($E5031,2))),Sheet1!$E:$E,Sheet1!$F:$F)&amp;"所在の"&amp;$D5031,IF(OR($B5031=1,$B5031=2),$D5031&amp;$C5031,IF($B5031=3,$D5031&amp;"学校",IF($B5031=6,_xlfn.TEXTBEFORE($D5031,"高専")&amp;$C5031,IF($B5031=8,$C5031&amp;"（"&amp;$D5031&amp;"）",IF($B5031=9,$D5031,""))))))</f>
        <v>穴吹学園高等学校</v>
      </c>
    </row>
    <row r="5032" spans="1:8">
      <c r="A5032" s="4">
        <v>9</v>
      </c>
      <c r="B5032" s="7">
        <v>9</v>
      </c>
      <c r="C5032" s="7" t="str">
        <f t="shared" si="156"/>
        <v/>
      </c>
      <c r="D5032" s="7" t="s">
        <v>35</v>
      </c>
      <c r="E5032" s="8" t="s">
        <v>1862</v>
      </c>
      <c r="F5032" s="4" t="str">
        <f>IFERROR(IF(VALUE(LEFT($E5032,5))&gt;50000,"",_xlfn.XLOOKUP(IF(VALUE(LEFT($E5032,2))&gt;9,VALUE(LEFT($E5032,2)),"0"&amp;VALUE(LEFT($E5032,2))),Sheet1!$E:$E,Sheet1!$F:$F)),"")</f>
        <v>香川県</v>
      </c>
      <c r="G5032" s="4" t="str">
        <f t="shared" si="157"/>
        <v/>
      </c>
      <c r="H5032" s="7" t="str">
        <f>IF($D5032="上記以外の高等学校等",_xlfn.XLOOKUP(IF(VALUE(LEFT($E5032,2))&gt;10,VALUE(LEFT($E5032,2)),"0"&amp;VALUE(LEFT($E5032,2))),Sheet1!$E:$E,Sheet1!$F:$F)&amp;"所在の"&amp;$D5032,IF(OR($B5032=1,$B5032=2),$D5032&amp;$C5032,IF($B5032=3,$D5032&amp;"学校",IF($B5032=6,_xlfn.TEXTBEFORE($D5032,"高専")&amp;$C5032,IF($B5032=8,$C5032&amp;"（"&amp;$D5032&amp;"）",IF($B5032=9,$D5032,""))))))</f>
        <v>香川県所在の上記以外の高等学校等</v>
      </c>
    </row>
    <row r="5033" spans="1:8">
      <c r="A5033" s="4">
        <v>1</v>
      </c>
      <c r="B5033" s="7">
        <v>1</v>
      </c>
      <c r="C5033" s="7" t="str">
        <f t="shared" si="156"/>
        <v>高等学校</v>
      </c>
      <c r="D5033" s="7" t="s">
        <v>1860</v>
      </c>
      <c r="E5033" s="8" t="s">
        <v>1861</v>
      </c>
      <c r="F5033" s="4" t="str">
        <f>IFERROR(IF(VALUE(LEFT($E5033,5))&gt;50000,"",_xlfn.XLOOKUP(IF(VALUE(LEFT($E5033,2))&gt;9,VALUE(LEFT($E5033,2)),"0"&amp;VALUE(LEFT($E5033,2))),Sheet1!$E:$E,Sheet1!$F:$F)),"")</f>
        <v>愛媛県</v>
      </c>
      <c r="G5033" s="4" t="str">
        <f t="shared" si="157"/>
        <v>国立</v>
      </c>
      <c r="H5033" s="7" t="str">
        <f>IF($D5033="上記以外の高等学校等",_xlfn.XLOOKUP(IF(VALUE(LEFT($E5033,2))&gt;10,VALUE(LEFT($E5033,2)),"0"&amp;VALUE(LEFT($E5033,2))),Sheet1!$E:$E,Sheet1!$F:$F)&amp;"所在の"&amp;$D5033,IF(OR($B5033=1,$B5033=2),$D5033&amp;$C5033,IF($B5033=3,$D5033&amp;"学校",IF($B5033=6,_xlfn.TEXTBEFORE($D5033,"高専")&amp;$C5033,IF($B5033=8,$C5033&amp;"（"&amp;$D5033&amp;"）",IF($B5033=9,$D5033,""))))))</f>
        <v>愛媛大学附属高等学校</v>
      </c>
    </row>
    <row r="5034" spans="1:8">
      <c r="A5034" s="4">
        <v>1</v>
      </c>
      <c r="B5034" s="7">
        <v>3</v>
      </c>
      <c r="C5034" s="7" t="str">
        <f t="shared" si="156"/>
        <v>特別支援学校</v>
      </c>
      <c r="D5034" s="7" t="s">
        <v>1858</v>
      </c>
      <c r="E5034" s="8" t="s">
        <v>1859</v>
      </c>
      <c r="F5034" s="4" t="str">
        <f>IFERROR(IF(VALUE(LEFT($E5034,5))&gt;50000,"",_xlfn.XLOOKUP(IF(VALUE(LEFT($E5034,2))&gt;9,VALUE(LEFT($E5034,2)),"0"&amp;VALUE(LEFT($E5034,2))),Sheet1!$E:$E,Sheet1!$F:$F)),"")</f>
        <v>愛媛県</v>
      </c>
      <c r="G5034" s="4" t="str">
        <f t="shared" si="157"/>
        <v>国立</v>
      </c>
      <c r="H5034" s="7" t="str">
        <f>IF($D5034="上記以外の高等学校等",_xlfn.XLOOKUP(IF(VALUE(LEFT($E5034,2))&gt;10,VALUE(LEFT($E5034,2)),"0"&amp;VALUE(LEFT($E5034,2))),Sheet1!$E:$E,Sheet1!$F:$F)&amp;"所在の"&amp;$D5034,IF(OR($B5034=1,$B5034=2),$D5034&amp;$C5034,IF($B5034=3,$D5034&amp;"学校",IF($B5034=6,_xlfn.TEXTBEFORE($D5034,"高専")&amp;$C5034,IF($B5034=8,$C5034&amp;"（"&amp;$D5034&amp;"）",IF($B5034=9,$D5034,""))))))</f>
        <v>愛媛大学教育学部附属特別支援学校</v>
      </c>
    </row>
    <row r="5035" spans="1:8">
      <c r="A5035" s="4">
        <v>1</v>
      </c>
      <c r="B5035" s="7">
        <v>6</v>
      </c>
      <c r="C5035" s="7" t="str">
        <f t="shared" si="156"/>
        <v>高等専門学校</v>
      </c>
      <c r="D5035" s="7" t="s">
        <v>1856</v>
      </c>
      <c r="E5035" s="8" t="s">
        <v>1857</v>
      </c>
      <c r="F5035" s="4" t="str">
        <f>IFERROR(IF(VALUE(LEFT($E5035,5))&gt;50000,"",_xlfn.XLOOKUP(IF(VALUE(LEFT($E5035,2))&gt;9,VALUE(LEFT($E5035,2)),"0"&amp;VALUE(LEFT($E5035,2))),Sheet1!$E:$E,Sheet1!$F:$F)),"")</f>
        <v>愛媛県</v>
      </c>
      <c r="G5035" s="4" t="str">
        <f t="shared" si="157"/>
        <v>国立</v>
      </c>
      <c r="H5035" s="7" t="str">
        <f>IF($D5035="上記以外の高等学校等",_xlfn.XLOOKUP(IF(VALUE(LEFT($E5035,2))&gt;10,VALUE(LEFT($E5035,2)),"0"&amp;VALUE(LEFT($E5035,2))),Sheet1!$E:$E,Sheet1!$F:$F)&amp;"所在の"&amp;$D5035,IF(OR($B5035=1,$B5035=2),$D5035&amp;$C5035,IF($B5035=3,$D5035&amp;"学校",IF($B5035=6,_xlfn.TEXTBEFORE($D5035,"高専")&amp;$C5035,IF($B5035=8,$C5035&amp;"（"&amp;$D5035&amp;"）",IF($B5035=9,$D5035,""))))))</f>
        <v>新居浜工業高等専門学校</v>
      </c>
    </row>
    <row r="5036" spans="1:8">
      <c r="A5036" s="4">
        <v>1</v>
      </c>
      <c r="B5036" s="7">
        <v>6</v>
      </c>
      <c r="C5036" s="7" t="str">
        <f t="shared" si="156"/>
        <v>高等専門学校</v>
      </c>
      <c r="D5036" s="7" t="s">
        <v>1854</v>
      </c>
      <c r="E5036" s="8" t="s">
        <v>1855</v>
      </c>
      <c r="F5036" s="4" t="str">
        <f>IFERROR(IF(VALUE(LEFT($E5036,5))&gt;50000,"",_xlfn.XLOOKUP(IF(VALUE(LEFT($E5036,2))&gt;9,VALUE(LEFT($E5036,2)),"0"&amp;VALUE(LEFT($E5036,2))),Sheet1!$E:$E,Sheet1!$F:$F)),"")</f>
        <v>愛媛県</v>
      </c>
      <c r="G5036" s="4" t="str">
        <f t="shared" si="157"/>
        <v>国立</v>
      </c>
      <c r="H5036" s="7" t="str">
        <f>IF($D5036="上記以外の高等学校等",_xlfn.XLOOKUP(IF(VALUE(LEFT($E5036,2))&gt;10,VALUE(LEFT($E5036,2)),"0"&amp;VALUE(LEFT($E5036,2))),Sheet1!$E:$E,Sheet1!$F:$F)&amp;"所在の"&amp;$D5036,IF(OR($B5036=1,$B5036=2),$D5036&amp;$C5036,IF($B5036=3,$D5036&amp;"学校",IF($B5036=6,_xlfn.TEXTBEFORE($D5036,"高専")&amp;$C5036,IF($B5036=8,$C5036&amp;"（"&amp;$D5036&amp;"）",IF($B5036=9,$D5036,""))))))</f>
        <v>弓削商船高等専門学校</v>
      </c>
    </row>
    <row r="5037" spans="1:8">
      <c r="A5037" s="4">
        <v>2</v>
      </c>
      <c r="B5037" s="7">
        <v>1</v>
      </c>
      <c r="C5037" s="7" t="str">
        <f t="shared" si="156"/>
        <v>高等学校</v>
      </c>
      <c r="D5037" s="7" t="s">
        <v>1852</v>
      </c>
      <c r="E5037" s="8" t="s">
        <v>1853</v>
      </c>
      <c r="F5037" s="4" t="str">
        <f>IFERROR(IF(VALUE(LEFT($E5037,5))&gt;50000,"",_xlfn.XLOOKUP(IF(VALUE(LEFT($E5037,2))&gt;9,VALUE(LEFT($E5037,2)),"0"&amp;VALUE(LEFT($E5037,2))),Sheet1!$E:$E,Sheet1!$F:$F)),"")</f>
        <v>愛媛県</v>
      </c>
      <c r="G5037" s="4" t="str">
        <f t="shared" si="157"/>
        <v>公立</v>
      </c>
      <c r="H5037" s="7" t="str">
        <f>IF($D5037="上記以外の高等学校等",_xlfn.XLOOKUP(IF(VALUE(LEFT($E5037,2))&gt;10,VALUE(LEFT($E5037,2)),"0"&amp;VALUE(LEFT($E5037,2))),Sheet1!$E:$E,Sheet1!$F:$F)&amp;"所在の"&amp;$D5037,IF(OR($B5037=1,$B5037=2),$D5037&amp;$C5037,IF($B5037=3,$D5037&amp;"学校",IF($B5037=6,_xlfn.TEXTBEFORE($D5037,"高専")&amp;$C5037,IF($B5037=8,$C5037&amp;"（"&amp;$D5037&amp;"）",IF($B5037=9,$D5037,""))))))</f>
        <v>川之江高等学校</v>
      </c>
    </row>
    <row r="5038" spans="1:8">
      <c r="A5038" s="4">
        <v>2</v>
      </c>
      <c r="B5038" s="7">
        <v>1</v>
      </c>
      <c r="C5038" s="7" t="str">
        <f t="shared" si="156"/>
        <v>高等学校</v>
      </c>
      <c r="D5038" s="7" t="s">
        <v>1850</v>
      </c>
      <c r="E5038" s="8" t="s">
        <v>1851</v>
      </c>
      <c r="F5038" s="4" t="str">
        <f>IFERROR(IF(VALUE(LEFT($E5038,5))&gt;50000,"",_xlfn.XLOOKUP(IF(VALUE(LEFT($E5038,2))&gt;9,VALUE(LEFT($E5038,2)),"0"&amp;VALUE(LEFT($E5038,2))),Sheet1!$E:$E,Sheet1!$F:$F)),"")</f>
        <v>愛媛県</v>
      </c>
      <c r="G5038" s="4" t="str">
        <f t="shared" si="157"/>
        <v>公立</v>
      </c>
      <c r="H5038" s="7" t="str">
        <f>IF($D5038="上記以外の高等学校等",_xlfn.XLOOKUP(IF(VALUE(LEFT($E5038,2))&gt;10,VALUE(LEFT($E5038,2)),"0"&amp;VALUE(LEFT($E5038,2))),Sheet1!$E:$E,Sheet1!$F:$F)&amp;"所在の"&amp;$D5038,IF(OR($B5038=1,$B5038=2),$D5038&amp;$C5038,IF($B5038=3,$D5038&amp;"学校",IF($B5038=6,_xlfn.TEXTBEFORE($D5038,"高専")&amp;$C5038,IF($B5038=8,$C5038&amp;"（"&amp;$D5038&amp;"）",IF($B5038=9,$D5038,""))))))</f>
        <v>三島高等学校</v>
      </c>
    </row>
    <row r="5039" spans="1:8">
      <c r="A5039" s="4">
        <v>2</v>
      </c>
      <c r="B5039" s="7">
        <v>1</v>
      </c>
      <c r="C5039" s="7" t="str">
        <f t="shared" si="156"/>
        <v>高等学校</v>
      </c>
      <c r="D5039" s="7" t="s">
        <v>1848</v>
      </c>
      <c r="E5039" s="8" t="s">
        <v>1849</v>
      </c>
      <c r="F5039" s="4" t="str">
        <f>IFERROR(IF(VALUE(LEFT($E5039,5))&gt;50000,"",_xlfn.XLOOKUP(IF(VALUE(LEFT($E5039,2))&gt;9,VALUE(LEFT($E5039,2)),"0"&amp;VALUE(LEFT($E5039,2))),Sheet1!$E:$E,Sheet1!$F:$F)),"")</f>
        <v>愛媛県</v>
      </c>
      <c r="G5039" s="4" t="str">
        <f t="shared" si="157"/>
        <v>公立</v>
      </c>
      <c r="H5039" s="7" t="str">
        <f>IF($D5039="上記以外の高等学校等",_xlfn.XLOOKUP(IF(VALUE(LEFT($E5039,2))&gt;10,VALUE(LEFT($E5039,2)),"0"&amp;VALUE(LEFT($E5039,2))),Sheet1!$E:$E,Sheet1!$F:$F)&amp;"所在の"&amp;$D5039,IF(OR($B5039=1,$B5039=2),$D5039&amp;$C5039,IF($B5039=3,$D5039&amp;"学校",IF($B5039=6,_xlfn.TEXTBEFORE($D5039,"高専")&amp;$C5039,IF($B5039=8,$C5039&amp;"（"&amp;$D5039&amp;"）",IF($B5039=9,$D5039,""))))))</f>
        <v>土居高等学校</v>
      </c>
    </row>
    <row r="5040" spans="1:8">
      <c r="A5040" s="4">
        <v>2</v>
      </c>
      <c r="B5040" s="7">
        <v>1</v>
      </c>
      <c r="C5040" s="7" t="str">
        <f t="shared" si="156"/>
        <v>高等学校</v>
      </c>
      <c r="D5040" s="7" t="s">
        <v>1846</v>
      </c>
      <c r="E5040" s="8" t="s">
        <v>1847</v>
      </c>
      <c r="F5040" s="4" t="str">
        <f>IFERROR(IF(VALUE(LEFT($E5040,5))&gt;50000,"",_xlfn.XLOOKUP(IF(VALUE(LEFT($E5040,2))&gt;9,VALUE(LEFT($E5040,2)),"0"&amp;VALUE(LEFT($E5040,2))),Sheet1!$E:$E,Sheet1!$F:$F)),"")</f>
        <v>愛媛県</v>
      </c>
      <c r="G5040" s="4" t="str">
        <f t="shared" si="157"/>
        <v>公立</v>
      </c>
      <c r="H5040" s="7" t="str">
        <f>IF($D5040="上記以外の高等学校等",_xlfn.XLOOKUP(IF(VALUE(LEFT($E5040,2))&gt;10,VALUE(LEFT($E5040,2)),"0"&amp;VALUE(LEFT($E5040,2))),Sheet1!$E:$E,Sheet1!$F:$F)&amp;"所在の"&amp;$D5040,IF(OR($B5040=1,$B5040=2),$D5040&amp;$C5040,IF($B5040=3,$D5040&amp;"学校",IF($B5040=6,_xlfn.TEXTBEFORE($D5040,"高専")&amp;$C5040,IF($B5040=8,$C5040&amp;"（"&amp;$D5040&amp;"）",IF($B5040=9,$D5040,""))))))</f>
        <v>新居浜東高等学校</v>
      </c>
    </row>
    <row r="5041" spans="1:8">
      <c r="A5041" s="4">
        <v>2</v>
      </c>
      <c r="B5041" s="7">
        <v>1</v>
      </c>
      <c r="C5041" s="7" t="str">
        <f t="shared" si="156"/>
        <v>高等学校</v>
      </c>
      <c r="D5041" s="7" t="s">
        <v>1844</v>
      </c>
      <c r="E5041" s="8" t="s">
        <v>1845</v>
      </c>
      <c r="F5041" s="4" t="str">
        <f>IFERROR(IF(VALUE(LEFT($E5041,5))&gt;50000,"",_xlfn.XLOOKUP(IF(VALUE(LEFT($E5041,2))&gt;9,VALUE(LEFT($E5041,2)),"0"&amp;VALUE(LEFT($E5041,2))),Sheet1!$E:$E,Sheet1!$F:$F)),"")</f>
        <v>愛媛県</v>
      </c>
      <c r="G5041" s="4" t="str">
        <f t="shared" si="157"/>
        <v>公立</v>
      </c>
      <c r="H5041" s="7" t="str">
        <f>IF($D5041="上記以外の高等学校等",_xlfn.XLOOKUP(IF(VALUE(LEFT($E5041,2))&gt;10,VALUE(LEFT($E5041,2)),"0"&amp;VALUE(LEFT($E5041,2))),Sheet1!$E:$E,Sheet1!$F:$F)&amp;"所在の"&amp;$D5041,IF(OR($B5041=1,$B5041=2),$D5041&amp;$C5041,IF($B5041=3,$D5041&amp;"学校",IF($B5041=6,_xlfn.TEXTBEFORE($D5041,"高専")&amp;$C5041,IF($B5041=8,$C5041&amp;"（"&amp;$D5041&amp;"）",IF($B5041=9,$D5041,""))))))</f>
        <v>新居浜西高等学校</v>
      </c>
    </row>
    <row r="5042" spans="1:8">
      <c r="A5042" s="4">
        <v>2</v>
      </c>
      <c r="B5042" s="7">
        <v>1</v>
      </c>
      <c r="C5042" s="7" t="str">
        <f t="shared" si="156"/>
        <v>高等学校</v>
      </c>
      <c r="D5042" s="7" t="s">
        <v>1842</v>
      </c>
      <c r="E5042" s="8" t="s">
        <v>1843</v>
      </c>
      <c r="F5042" s="4" t="str">
        <f>IFERROR(IF(VALUE(LEFT($E5042,5))&gt;50000,"",_xlfn.XLOOKUP(IF(VALUE(LEFT($E5042,2))&gt;9,VALUE(LEFT($E5042,2)),"0"&amp;VALUE(LEFT($E5042,2))),Sheet1!$E:$E,Sheet1!$F:$F)),"")</f>
        <v>愛媛県</v>
      </c>
      <c r="G5042" s="4" t="str">
        <f t="shared" si="157"/>
        <v>公立</v>
      </c>
      <c r="H5042" s="7" t="str">
        <f>IF($D5042="上記以外の高等学校等",_xlfn.XLOOKUP(IF(VALUE(LEFT($E5042,2))&gt;10,VALUE(LEFT($E5042,2)),"0"&amp;VALUE(LEFT($E5042,2))),Sheet1!$E:$E,Sheet1!$F:$F)&amp;"所在の"&amp;$D5042,IF(OR($B5042=1,$B5042=2),$D5042&amp;$C5042,IF($B5042=3,$D5042&amp;"学校",IF($B5042=6,_xlfn.TEXTBEFORE($D5042,"高専")&amp;$C5042,IF($B5042=8,$C5042&amp;"（"&amp;$D5042&amp;"）",IF($B5042=9,$D5042,""))))))</f>
        <v>新居浜南高等学校</v>
      </c>
    </row>
    <row r="5043" spans="1:8">
      <c r="A5043" s="4">
        <v>2</v>
      </c>
      <c r="B5043" s="7">
        <v>1</v>
      </c>
      <c r="C5043" s="7" t="str">
        <f t="shared" si="156"/>
        <v>高等学校</v>
      </c>
      <c r="D5043" s="7" t="s">
        <v>1840</v>
      </c>
      <c r="E5043" s="8" t="s">
        <v>1841</v>
      </c>
      <c r="F5043" s="4" t="str">
        <f>IFERROR(IF(VALUE(LEFT($E5043,5))&gt;50000,"",_xlfn.XLOOKUP(IF(VALUE(LEFT($E5043,2))&gt;9,VALUE(LEFT($E5043,2)),"0"&amp;VALUE(LEFT($E5043,2))),Sheet1!$E:$E,Sheet1!$F:$F)),"")</f>
        <v>愛媛県</v>
      </c>
      <c r="G5043" s="4" t="str">
        <f t="shared" si="157"/>
        <v>公立</v>
      </c>
      <c r="H5043" s="7" t="str">
        <f>IF($D5043="上記以外の高等学校等",_xlfn.XLOOKUP(IF(VALUE(LEFT($E5043,2))&gt;10,VALUE(LEFT($E5043,2)),"0"&amp;VALUE(LEFT($E5043,2))),Sheet1!$E:$E,Sheet1!$F:$F)&amp;"所在の"&amp;$D5043,IF(OR($B5043=1,$B5043=2),$D5043&amp;$C5043,IF($B5043=3,$D5043&amp;"学校",IF($B5043=6,_xlfn.TEXTBEFORE($D5043,"高専")&amp;$C5043,IF($B5043=8,$C5043&amp;"（"&amp;$D5043&amp;"）",IF($B5043=9,$D5043,""))))))</f>
        <v>新居浜工業高等学校</v>
      </c>
    </row>
    <row r="5044" spans="1:8">
      <c r="A5044" s="4">
        <v>2</v>
      </c>
      <c r="B5044" s="7">
        <v>1</v>
      </c>
      <c r="C5044" s="7" t="str">
        <f t="shared" si="156"/>
        <v>高等学校</v>
      </c>
      <c r="D5044" s="7" t="s">
        <v>1838</v>
      </c>
      <c r="E5044" s="8" t="s">
        <v>1839</v>
      </c>
      <c r="F5044" s="4" t="str">
        <f>IFERROR(IF(VALUE(LEFT($E5044,5))&gt;50000,"",_xlfn.XLOOKUP(IF(VALUE(LEFT($E5044,2))&gt;9,VALUE(LEFT($E5044,2)),"0"&amp;VALUE(LEFT($E5044,2))),Sheet1!$E:$E,Sheet1!$F:$F)),"")</f>
        <v>愛媛県</v>
      </c>
      <c r="G5044" s="4" t="str">
        <f t="shared" si="157"/>
        <v>公立</v>
      </c>
      <c r="H5044" s="7" t="str">
        <f>IF($D5044="上記以外の高等学校等",_xlfn.XLOOKUP(IF(VALUE(LEFT($E5044,2))&gt;10,VALUE(LEFT($E5044,2)),"0"&amp;VALUE(LEFT($E5044,2))),Sheet1!$E:$E,Sheet1!$F:$F)&amp;"所在の"&amp;$D5044,IF(OR($B5044=1,$B5044=2),$D5044&amp;$C5044,IF($B5044=3,$D5044&amp;"学校",IF($B5044=6,_xlfn.TEXTBEFORE($D5044,"高専")&amp;$C5044,IF($B5044=8,$C5044&amp;"（"&amp;$D5044&amp;"）",IF($B5044=9,$D5044,""))))))</f>
        <v>西条高等学校</v>
      </c>
    </row>
    <row r="5045" spans="1:8">
      <c r="A5045" s="4">
        <v>2</v>
      </c>
      <c r="B5045" s="7">
        <v>1</v>
      </c>
      <c r="C5045" s="7" t="str">
        <f t="shared" si="156"/>
        <v>高等学校</v>
      </c>
      <c r="D5045" s="7" t="s">
        <v>1836</v>
      </c>
      <c r="E5045" s="8" t="s">
        <v>1837</v>
      </c>
      <c r="F5045" s="4" t="str">
        <f>IFERROR(IF(VALUE(LEFT($E5045,5))&gt;50000,"",_xlfn.XLOOKUP(IF(VALUE(LEFT($E5045,2))&gt;9,VALUE(LEFT($E5045,2)),"0"&amp;VALUE(LEFT($E5045,2))),Sheet1!$E:$E,Sheet1!$F:$F)),"")</f>
        <v>愛媛県</v>
      </c>
      <c r="G5045" s="4" t="str">
        <f t="shared" si="157"/>
        <v>公立</v>
      </c>
      <c r="H5045" s="7" t="str">
        <f>IF($D5045="上記以外の高等学校等",_xlfn.XLOOKUP(IF(VALUE(LEFT($E5045,2))&gt;10,VALUE(LEFT($E5045,2)),"0"&amp;VALUE(LEFT($E5045,2))),Sheet1!$E:$E,Sheet1!$F:$F)&amp;"所在の"&amp;$D5045,IF(OR($B5045=1,$B5045=2),$D5045&amp;$C5045,IF($B5045=3,$D5045&amp;"学校",IF($B5045=6,_xlfn.TEXTBEFORE($D5045,"高専")&amp;$C5045,IF($B5045=8,$C5045&amp;"（"&amp;$D5045&amp;"）",IF($B5045=9,$D5045,""))))))</f>
        <v>西条農業高等学校</v>
      </c>
    </row>
    <row r="5046" spans="1:8">
      <c r="A5046" s="4">
        <v>2</v>
      </c>
      <c r="B5046" s="7">
        <v>1</v>
      </c>
      <c r="C5046" s="7" t="str">
        <f t="shared" si="156"/>
        <v>高等学校</v>
      </c>
      <c r="D5046" s="7" t="s">
        <v>1834</v>
      </c>
      <c r="E5046" s="8" t="s">
        <v>1835</v>
      </c>
      <c r="F5046" s="4" t="str">
        <f>IFERROR(IF(VALUE(LEFT($E5046,5))&gt;50000,"",_xlfn.XLOOKUP(IF(VALUE(LEFT($E5046,2))&gt;9,VALUE(LEFT($E5046,2)),"0"&amp;VALUE(LEFT($E5046,2))),Sheet1!$E:$E,Sheet1!$F:$F)),"")</f>
        <v>愛媛県</v>
      </c>
      <c r="G5046" s="4" t="str">
        <f t="shared" si="157"/>
        <v>公立</v>
      </c>
      <c r="H5046" s="7" t="str">
        <f>IF($D5046="上記以外の高等学校等",_xlfn.XLOOKUP(IF(VALUE(LEFT($E5046,2))&gt;10,VALUE(LEFT($E5046,2)),"0"&amp;VALUE(LEFT($E5046,2))),Sheet1!$E:$E,Sheet1!$F:$F)&amp;"所在の"&amp;$D5046,IF(OR($B5046=1,$B5046=2),$D5046&amp;$C5046,IF($B5046=3,$D5046&amp;"学校",IF($B5046=6,_xlfn.TEXTBEFORE($D5046,"高専")&amp;$C5046,IF($B5046=8,$C5046&amp;"（"&amp;$D5046&amp;"）",IF($B5046=9,$D5046,""))))))</f>
        <v>小松高等学校</v>
      </c>
    </row>
    <row r="5047" spans="1:8">
      <c r="A5047" s="4">
        <v>2</v>
      </c>
      <c r="B5047" s="7">
        <v>1</v>
      </c>
      <c r="C5047" s="7" t="str">
        <f t="shared" si="156"/>
        <v>高等学校</v>
      </c>
      <c r="D5047" s="7" t="s">
        <v>1832</v>
      </c>
      <c r="E5047" s="8" t="s">
        <v>1833</v>
      </c>
      <c r="F5047" s="4" t="str">
        <f>IFERROR(IF(VALUE(LEFT($E5047,5))&gt;50000,"",_xlfn.XLOOKUP(IF(VALUE(LEFT($E5047,2))&gt;9,VALUE(LEFT($E5047,2)),"0"&amp;VALUE(LEFT($E5047,2))),Sheet1!$E:$E,Sheet1!$F:$F)),"")</f>
        <v>愛媛県</v>
      </c>
      <c r="G5047" s="4" t="str">
        <f t="shared" si="157"/>
        <v>公立</v>
      </c>
      <c r="H5047" s="7" t="str">
        <f>IF($D5047="上記以外の高等学校等",_xlfn.XLOOKUP(IF(VALUE(LEFT($E5047,2))&gt;10,VALUE(LEFT($E5047,2)),"0"&amp;VALUE(LEFT($E5047,2))),Sheet1!$E:$E,Sheet1!$F:$F)&amp;"所在の"&amp;$D5047,IF(OR($B5047=1,$B5047=2),$D5047&amp;$C5047,IF($B5047=3,$D5047&amp;"学校",IF($B5047=6,_xlfn.TEXTBEFORE($D5047,"高専")&amp;$C5047,IF($B5047=8,$C5047&amp;"（"&amp;$D5047&amp;"）",IF($B5047=9,$D5047,""))))))</f>
        <v>東予高等学校</v>
      </c>
    </row>
    <row r="5048" spans="1:8">
      <c r="A5048" s="4">
        <v>2</v>
      </c>
      <c r="B5048" s="7">
        <v>1</v>
      </c>
      <c r="C5048" s="7" t="str">
        <f t="shared" si="156"/>
        <v>高等学校</v>
      </c>
      <c r="D5048" s="7" t="s">
        <v>1830</v>
      </c>
      <c r="E5048" s="8" t="s">
        <v>1831</v>
      </c>
      <c r="F5048" s="4" t="str">
        <f>IFERROR(IF(VALUE(LEFT($E5048,5))&gt;50000,"",_xlfn.XLOOKUP(IF(VALUE(LEFT($E5048,2))&gt;9,VALUE(LEFT($E5048,2)),"0"&amp;VALUE(LEFT($E5048,2))),Sheet1!$E:$E,Sheet1!$F:$F)),"")</f>
        <v>愛媛県</v>
      </c>
      <c r="G5048" s="4" t="str">
        <f t="shared" si="157"/>
        <v>公立</v>
      </c>
      <c r="H5048" s="7" t="str">
        <f>IF($D5048="上記以外の高等学校等",_xlfn.XLOOKUP(IF(VALUE(LEFT($E5048,2))&gt;10,VALUE(LEFT($E5048,2)),"0"&amp;VALUE(LEFT($E5048,2))),Sheet1!$E:$E,Sheet1!$F:$F)&amp;"所在の"&amp;$D5048,IF(OR($B5048=1,$B5048=2),$D5048&amp;$C5048,IF($B5048=3,$D5048&amp;"学校",IF($B5048=6,_xlfn.TEXTBEFORE($D5048,"高専")&amp;$C5048,IF($B5048=8,$C5048&amp;"（"&amp;$D5048&amp;"）",IF($B5048=9,$D5048,""))))))</f>
        <v>丹原高等学校</v>
      </c>
    </row>
    <row r="5049" spans="1:8">
      <c r="A5049" s="4">
        <v>2</v>
      </c>
      <c r="B5049" s="7">
        <v>1</v>
      </c>
      <c r="C5049" s="7" t="str">
        <f t="shared" si="156"/>
        <v>高等学校</v>
      </c>
      <c r="D5049" s="7" t="s">
        <v>1828</v>
      </c>
      <c r="E5049" s="8" t="s">
        <v>1829</v>
      </c>
      <c r="F5049" s="4" t="str">
        <f>IFERROR(IF(VALUE(LEFT($E5049,5))&gt;50000,"",_xlfn.XLOOKUP(IF(VALUE(LEFT($E5049,2))&gt;9,VALUE(LEFT($E5049,2)),"0"&amp;VALUE(LEFT($E5049,2))),Sheet1!$E:$E,Sheet1!$F:$F)),"")</f>
        <v>愛媛県</v>
      </c>
      <c r="G5049" s="4" t="str">
        <f t="shared" si="157"/>
        <v>公立</v>
      </c>
      <c r="H5049" s="7" t="str">
        <f>IF($D5049="上記以外の高等学校等",_xlfn.XLOOKUP(IF(VALUE(LEFT($E5049,2))&gt;10,VALUE(LEFT($E5049,2)),"0"&amp;VALUE(LEFT($E5049,2))),Sheet1!$E:$E,Sheet1!$F:$F)&amp;"所在の"&amp;$D5049,IF(OR($B5049=1,$B5049=2),$D5049&amp;$C5049,IF($B5049=3,$D5049&amp;"学校",IF($B5049=6,_xlfn.TEXTBEFORE($D5049,"高専")&amp;$C5049,IF($B5049=8,$C5049&amp;"（"&amp;$D5049&amp;"）",IF($B5049=9,$D5049,""))))))</f>
        <v>今治西高等学校</v>
      </c>
    </row>
    <row r="5050" spans="1:8">
      <c r="A5050" s="4">
        <v>2</v>
      </c>
      <c r="B5050" s="7">
        <v>1</v>
      </c>
      <c r="C5050" s="7" t="str">
        <f t="shared" si="156"/>
        <v>高等学校</v>
      </c>
      <c r="D5050" s="7" t="s">
        <v>1826</v>
      </c>
      <c r="E5050" s="8" t="s">
        <v>1827</v>
      </c>
      <c r="F5050" s="4" t="str">
        <f>IFERROR(IF(VALUE(LEFT($E5050,5))&gt;50000,"",_xlfn.XLOOKUP(IF(VALUE(LEFT($E5050,2))&gt;9,VALUE(LEFT($E5050,2)),"0"&amp;VALUE(LEFT($E5050,2))),Sheet1!$E:$E,Sheet1!$F:$F)),"")</f>
        <v>愛媛県</v>
      </c>
      <c r="G5050" s="4" t="str">
        <f t="shared" si="157"/>
        <v>公立</v>
      </c>
      <c r="H5050" s="7" t="str">
        <f>IF($D5050="上記以外の高等学校等",_xlfn.XLOOKUP(IF(VALUE(LEFT($E5050,2))&gt;10,VALUE(LEFT($E5050,2)),"0"&amp;VALUE(LEFT($E5050,2))),Sheet1!$E:$E,Sheet1!$F:$F)&amp;"所在の"&amp;$D5050,IF(OR($B5050=1,$B5050=2),$D5050&amp;$C5050,IF($B5050=3,$D5050&amp;"学校",IF($B5050=6,_xlfn.TEXTBEFORE($D5050,"高専")&amp;$C5050,IF($B5050=8,$C5050&amp;"（"&amp;$D5050&amp;"）",IF($B5050=9,$D5050,""))))))</f>
        <v>今治南高等学校</v>
      </c>
    </row>
    <row r="5051" spans="1:8">
      <c r="A5051" s="4">
        <v>2</v>
      </c>
      <c r="B5051" s="7">
        <v>1</v>
      </c>
      <c r="C5051" s="7" t="str">
        <f t="shared" si="156"/>
        <v>高等学校</v>
      </c>
      <c r="D5051" s="7" t="s">
        <v>1824</v>
      </c>
      <c r="E5051" s="8" t="s">
        <v>1825</v>
      </c>
      <c r="F5051" s="4" t="str">
        <f>IFERROR(IF(VALUE(LEFT($E5051,5))&gt;50000,"",_xlfn.XLOOKUP(IF(VALUE(LEFT($E5051,2))&gt;9,VALUE(LEFT($E5051,2)),"0"&amp;VALUE(LEFT($E5051,2))),Sheet1!$E:$E,Sheet1!$F:$F)),"")</f>
        <v>愛媛県</v>
      </c>
      <c r="G5051" s="4" t="str">
        <f t="shared" si="157"/>
        <v>公立</v>
      </c>
      <c r="H5051" s="7" t="str">
        <f>IF($D5051="上記以外の高等学校等",_xlfn.XLOOKUP(IF(VALUE(LEFT($E5051,2))&gt;10,VALUE(LEFT($E5051,2)),"0"&amp;VALUE(LEFT($E5051,2))),Sheet1!$E:$E,Sheet1!$F:$F)&amp;"所在の"&amp;$D5051,IF(OR($B5051=1,$B5051=2),$D5051&amp;$C5051,IF($B5051=3,$D5051&amp;"学校",IF($B5051=6,_xlfn.TEXTBEFORE($D5051,"高専")&amp;$C5051,IF($B5051=8,$C5051&amp;"（"&amp;$D5051&amp;"）",IF($B5051=9,$D5051,""))))))</f>
        <v>今治北高等学校</v>
      </c>
    </row>
    <row r="5052" spans="1:8">
      <c r="A5052" s="4">
        <v>2</v>
      </c>
      <c r="B5052" s="7">
        <v>1</v>
      </c>
      <c r="C5052" s="7" t="str">
        <f t="shared" si="156"/>
        <v>高等学校</v>
      </c>
      <c r="D5052" s="7" t="s">
        <v>1822</v>
      </c>
      <c r="E5052" s="8" t="s">
        <v>1823</v>
      </c>
      <c r="F5052" s="4" t="str">
        <f>IFERROR(IF(VALUE(LEFT($E5052,5))&gt;50000,"",_xlfn.XLOOKUP(IF(VALUE(LEFT($E5052,2))&gt;9,VALUE(LEFT($E5052,2)),"0"&amp;VALUE(LEFT($E5052,2))),Sheet1!$E:$E,Sheet1!$F:$F)),"")</f>
        <v>愛媛県</v>
      </c>
      <c r="G5052" s="4" t="str">
        <f t="shared" si="157"/>
        <v>公立</v>
      </c>
      <c r="H5052" s="7" t="str">
        <f>IF($D5052="上記以外の高等学校等",_xlfn.XLOOKUP(IF(VALUE(LEFT($E5052,2))&gt;10,VALUE(LEFT($E5052,2)),"0"&amp;VALUE(LEFT($E5052,2))),Sheet1!$E:$E,Sheet1!$F:$F)&amp;"所在の"&amp;$D5052,IF(OR($B5052=1,$B5052=2),$D5052&amp;$C5052,IF($B5052=3,$D5052&amp;"学校",IF($B5052=6,_xlfn.TEXTBEFORE($D5052,"高専")&amp;$C5052,IF($B5052=8,$C5052&amp;"（"&amp;$D5052&amp;"）",IF($B5052=9,$D5052,""))))))</f>
        <v>今治工業高等学校</v>
      </c>
    </row>
    <row r="5053" spans="1:8">
      <c r="A5053" s="4">
        <v>2</v>
      </c>
      <c r="B5053" s="7">
        <v>1</v>
      </c>
      <c r="C5053" s="7" t="str">
        <f t="shared" si="156"/>
        <v>高等学校</v>
      </c>
      <c r="D5053" s="7" t="s">
        <v>1820</v>
      </c>
      <c r="E5053" s="8" t="s">
        <v>1821</v>
      </c>
      <c r="F5053" s="4" t="str">
        <f>IFERROR(IF(VALUE(LEFT($E5053,5))&gt;50000,"",_xlfn.XLOOKUP(IF(VALUE(LEFT($E5053,2))&gt;9,VALUE(LEFT($E5053,2)),"0"&amp;VALUE(LEFT($E5053,2))),Sheet1!$E:$E,Sheet1!$F:$F)),"")</f>
        <v>愛媛県</v>
      </c>
      <c r="G5053" s="4" t="str">
        <f t="shared" si="157"/>
        <v>公立</v>
      </c>
      <c r="H5053" s="7" t="str">
        <f>IF($D5053="上記以外の高等学校等",_xlfn.XLOOKUP(IF(VALUE(LEFT($E5053,2))&gt;10,VALUE(LEFT($E5053,2)),"0"&amp;VALUE(LEFT($E5053,2))),Sheet1!$E:$E,Sheet1!$F:$F)&amp;"所在の"&amp;$D5053,IF(OR($B5053=1,$B5053=2),$D5053&amp;$C5053,IF($B5053=3,$D5053&amp;"学校",IF($B5053=6,_xlfn.TEXTBEFORE($D5053,"高専")&amp;$C5053,IF($B5053=8,$C5053&amp;"（"&amp;$D5053&amp;"）",IF($B5053=9,$D5053,""))))))</f>
        <v>弓削高等学校</v>
      </c>
    </row>
    <row r="5054" spans="1:8">
      <c r="A5054" s="4">
        <v>2</v>
      </c>
      <c r="B5054" s="7">
        <v>1</v>
      </c>
      <c r="C5054" s="7" t="str">
        <f t="shared" si="156"/>
        <v>高等学校</v>
      </c>
      <c r="D5054" s="7" t="s">
        <v>1818</v>
      </c>
      <c r="E5054" s="8" t="s">
        <v>1819</v>
      </c>
      <c r="F5054" s="4" t="str">
        <f>IFERROR(IF(VALUE(LEFT($E5054,5))&gt;50000,"",_xlfn.XLOOKUP(IF(VALUE(LEFT($E5054,2))&gt;9,VALUE(LEFT($E5054,2)),"0"&amp;VALUE(LEFT($E5054,2))),Sheet1!$E:$E,Sheet1!$F:$F)),"")</f>
        <v>愛媛県</v>
      </c>
      <c r="G5054" s="4" t="str">
        <f t="shared" si="157"/>
        <v>公立</v>
      </c>
      <c r="H5054" s="7" t="str">
        <f>IF($D5054="上記以外の高等学校等",_xlfn.XLOOKUP(IF(VALUE(LEFT($E5054,2))&gt;10,VALUE(LEFT($E5054,2)),"0"&amp;VALUE(LEFT($E5054,2))),Sheet1!$E:$E,Sheet1!$F:$F)&amp;"所在の"&amp;$D5054,IF(OR($B5054=1,$B5054=2),$D5054&amp;$C5054,IF($B5054=3,$D5054&amp;"学校",IF($B5054=6,_xlfn.TEXTBEFORE($D5054,"高専")&amp;$C5054,IF($B5054=8,$C5054&amp;"（"&amp;$D5054&amp;"）",IF($B5054=9,$D5054,""))))))</f>
        <v>北条高等学校</v>
      </c>
    </row>
    <row r="5055" spans="1:8">
      <c r="A5055" s="4">
        <v>2</v>
      </c>
      <c r="B5055" s="7">
        <v>1</v>
      </c>
      <c r="C5055" s="7" t="str">
        <f t="shared" si="156"/>
        <v>高等学校</v>
      </c>
      <c r="D5055" s="7" t="s">
        <v>1816</v>
      </c>
      <c r="E5055" s="8" t="s">
        <v>1817</v>
      </c>
      <c r="F5055" s="4" t="str">
        <f>IFERROR(IF(VALUE(LEFT($E5055,5))&gt;50000,"",_xlfn.XLOOKUP(IF(VALUE(LEFT($E5055,2))&gt;9,VALUE(LEFT($E5055,2)),"0"&amp;VALUE(LEFT($E5055,2))),Sheet1!$E:$E,Sheet1!$F:$F)),"")</f>
        <v>愛媛県</v>
      </c>
      <c r="G5055" s="4" t="str">
        <f t="shared" si="157"/>
        <v>公立</v>
      </c>
      <c r="H5055" s="7" t="str">
        <f>IF($D5055="上記以外の高等学校等",_xlfn.XLOOKUP(IF(VALUE(LEFT($E5055,2))&gt;10,VALUE(LEFT($E5055,2)),"0"&amp;VALUE(LEFT($E5055,2))),Sheet1!$E:$E,Sheet1!$F:$F)&amp;"所在の"&amp;$D5055,IF(OR($B5055=1,$B5055=2),$D5055&amp;$C5055,IF($B5055=3,$D5055&amp;"学校",IF($B5055=6,_xlfn.TEXTBEFORE($D5055,"高専")&amp;$C5055,IF($B5055=8,$C5055&amp;"（"&amp;$D5055&amp;"）",IF($B5055=9,$D5055,""))))))</f>
        <v>松山東高等学校</v>
      </c>
    </row>
    <row r="5056" spans="1:8">
      <c r="A5056" s="4">
        <v>2</v>
      </c>
      <c r="B5056" s="7">
        <v>1</v>
      </c>
      <c r="C5056" s="7" t="str">
        <f t="shared" si="156"/>
        <v>高等学校</v>
      </c>
      <c r="D5056" s="7" t="s">
        <v>1814</v>
      </c>
      <c r="E5056" s="8" t="s">
        <v>1815</v>
      </c>
      <c r="F5056" s="4" t="str">
        <f>IFERROR(IF(VALUE(LEFT($E5056,5))&gt;50000,"",_xlfn.XLOOKUP(IF(VALUE(LEFT($E5056,2))&gt;9,VALUE(LEFT($E5056,2)),"0"&amp;VALUE(LEFT($E5056,2))),Sheet1!$E:$E,Sheet1!$F:$F)),"")</f>
        <v>愛媛県</v>
      </c>
      <c r="G5056" s="4" t="str">
        <f t="shared" si="157"/>
        <v>公立</v>
      </c>
      <c r="H5056" s="7" t="str">
        <f>IF($D5056="上記以外の高等学校等",_xlfn.XLOOKUP(IF(VALUE(LEFT($E5056,2))&gt;10,VALUE(LEFT($E5056,2)),"0"&amp;VALUE(LEFT($E5056,2))),Sheet1!$E:$E,Sheet1!$F:$F)&amp;"所在の"&amp;$D5056,IF(OR($B5056=1,$B5056=2),$D5056&amp;$C5056,IF($B5056=3,$D5056&amp;"学校",IF($B5056=6,_xlfn.TEXTBEFORE($D5056,"高専")&amp;$C5056,IF($B5056=8,$C5056&amp;"（"&amp;$D5056&amp;"）",IF($B5056=9,$D5056,""))))))</f>
        <v>松山南高等学校</v>
      </c>
    </row>
    <row r="5057" spans="1:8">
      <c r="A5057" s="4">
        <v>2</v>
      </c>
      <c r="B5057" s="7">
        <v>1</v>
      </c>
      <c r="C5057" s="7" t="str">
        <f t="shared" si="156"/>
        <v>高等学校</v>
      </c>
      <c r="D5057" s="7" t="s">
        <v>1812</v>
      </c>
      <c r="E5057" s="8" t="s">
        <v>1813</v>
      </c>
      <c r="F5057" s="4" t="str">
        <f>IFERROR(IF(VALUE(LEFT($E5057,5))&gt;50000,"",_xlfn.XLOOKUP(IF(VALUE(LEFT($E5057,2))&gt;9,VALUE(LEFT($E5057,2)),"0"&amp;VALUE(LEFT($E5057,2))),Sheet1!$E:$E,Sheet1!$F:$F)),"")</f>
        <v>愛媛県</v>
      </c>
      <c r="G5057" s="4" t="str">
        <f t="shared" si="157"/>
        <v>公立</v>
      </c>
      <c r="H5057" s="7" t="str">
        <f>IF($D5057="上記以外の高等学校等",_xlfn.XLOOKUP(IF(VALUE(LEFT($E5057,2))&gt;10,VALUE(LEFT($E5057,2)),"0"&amp;VALUE(LEFT($E5057,2))),Sheet1!$E:$E,Sheet1!$F:$F)&amp;"所在の"&amp;$D5057,IF(OR($B5057=1,$B5057=2),$D5057&amp;$C5057,IF($B5057=3,$D5057&amp;"学校",IF($B5057=6,_xlfn.TEXTBEFORE($D5057,"高専")&amp;$C5057,IF($B5057=8,$C5057&amp;"（"&amp;$D5057&amp;"）",IF($B5057=9,$D5057,""))))))</f>
        <v>松山北高等学校</v>
      </c>
    </row>
    <row r="5058" spans="1:8">
      <c r="A5058" s="4">
        <v>2</v>
      </c>
      <c r="B5058" s="7">
        <v>1</v>
      </c>
      <c r="C5058" s="7" t="str">
        <f t="shared" si="156"/>
        <v>高等学校</v>
      </c>
      <c r="D5058" s="7" t="s">
        <v>1810</v>
      </c>
      <c r="E5058" s="8" t="s">
        <v>1811</v>
      </c>
      <c r="F5058" s="4" t="str">
        <f>IFERROR(IF(VALUE(LEFT($E5058,5))&gt;50000,"",_xlfn.XLOOKUP(IF(VALUE(LEFT($E5058,2))&gt;9,VALUE(LEFT($E5058,2)),"0"&amp;VALUE(LEFT($E5058,2))),Sheet1!$E:$E,Sheet1!$F:$F)),"")</f>
        <v>愛媛県</v>
      </c>
      <c r="G5058" s="4" t="str">
        <f t="shared" si="157"/>
        <v>公立</v>
      </c>
      <c r="H5058" s="7" t="str">
        <f>IF($D5058="上記以外の高等学校等",_xlfn.XLOOKUP(IF(VALUE(LEFT($E5058,2))&gt;10,VALUE(LEFT($E5058,2)),"0"&amp;VALUE(LEFT($E5058,2))),Sheet1!$E:$E,Sheet1!$F:$F)&amp;"所在の"&amp;$D5058,IF(OR($B5058=1,$B5058=2),$D5058&amp;$C5058,IF($B5058=3,$D5058&amp;"学校",IF($B5058=6,_xlfn.TEXTBEFORE($D5058,"高専")&amp;$C5058,IF($B5058=8,$C5058&amp;"（"&amp;$D5058&amp;"）",IF($B5058=9,$D5058,""))))))</f>
        <v>松山工業高等学校</v>
      </c>
    </row>
    <row r="5059" spans="1:8">
      <c r="A5059" s="4">
        <v>2</v>
      </c>
      <c r="B5059" s="7">
        <v>1</v>
      </c>
      <c r="C5059" s="7" t="str">
        <f t="shared" ref="C5059:C5122" si="158">IF($B5059=1,"高等学校",IF($B5059=2,"中等教育学校",IF($B5059=3,"特別支援学校",IF($B5059=6,"高等専門学校",IF($B5059=8,"高等学校卒業程度認定試験等","")))))</f>
        <v>高等学校</v>
      </c>
      <c r="D5059" s="7" t="s">
        <v>1808</v>
      </c>
      <c r="E5059" s="8" t="s">
        <v>1809</v>
      </c>
      <c r="F5059" s="4" t="str">
        <f>IFERROR(IF(VALUE(LEFT($E5059,5))&gt;50000,"",_xlfn.XLOOKUP(IF(VALUE(LEFT($E5059,2))&gt;9,VALUE(LEFT($E5059,2)),"0"&amp;VALUE(LEFT($E5059,2))),Sheet1!$E:$E,Sheet1!$F:$F)),"")</f>
        <v>愛媛県</v>
      </c>
      <c r="G5059" s="4" t="str">
        <f t="shared" ref="G5059:G5122" si="159">IF($A5059=1,"国立",IF($A5059=7,"私立",IF($A5059&lt;7,"公立","")))</f>
        <v>公立</v>
      </c>
      <c r="H5059" s="7" t="str">
        <f>IF($D5059="上記以外の高等学校等",_xlfn.XLOOKUP(IF(VALUE(LEFT($E5059,2))&gt;10,VALUE(LEFT($E5059,2)),"0"&amp;VALUE(LEFT($E5059,2))),Sheet1!$E:$E,Sheet1!$F:$F)&amp;"所在の"&amp;$D5059,IF(OR($B5059=1,$B5059=2),$D5059&amp;$C5059,IF($B5059=3,$D5059&amp;"学校",IF($B5059=6,_xlfn.TEXTBEFORE($D5059,"高専")&amp;$C5059,IF($B5059=8,$C5059&amp;"（"&amp;$D5059&amp;"）",IF($B5059=9,$D5059,""))))))</f>
        <v>松山商業高等学校</v>
      </c>
    </row>
    <row r="5060" spans="1:8">
      <c r="A5060" s="4">
        <v>2</v>
      </c>
      <c r="B5060" s="7">
        <v>1</v>
      </c>
      <c r="C5060" s="7" t="str">
        <f t="shared" si="158"/>
        <v>高等学校</v>
      </c>
      <c r="D5060" s="7" t="s">
        <v>1806</v>
      </c>
      <c r="E5060" s="8" t="s">
        <v>1807</v>
      </c>
      <c r="F5060" s="4" t="str">
        <f>IFERROR(IF(VALUE(LEFT($E5060,5))&gt;50000,"",_xlfn.XLOOKUP(IF(VALUE(LEFT($E5060,2))&gt;9,VALUE(LEFT($E5060,2)),"0"&amp;VALUE(LEFT($E5060,2))),Sheet1!$E:$E,Sheet1!$F:$F)),"")</f>
        <v>愛媛県</v>
      </c>
      <c r="G5060" s="4" t="str">
        <f t="shared" si="159"/>
        <v>公立</v>
      </c>
      <c r="H5060" s="7" t="str">
        <f>IF($D5060="上記以外の高等学校等",_xlfn.XLOOKUP(IF(VALUE(LEFT($E5060,2))&gt;10,VALUE(LEFT($E5060,2)),"0"&amp;VALUE(LEFT($E5060,2))),Sheet1!$E:$E,Sheet1!$F:$F)&amp;"所在の"&amp;$D5060,IF(OR($B5060=1,$B5060=2),$D5060&amp;$C5060,IF($B5060=3,$D5060&amp;"学校",IF($B5060=6,_xlfn.TEXTBEFORE($D5060,"高専")&amp;$C5060,IF($B5060=8,$C5060&amp;"（"&amp;$D5060&amp;"）",IF($B5060=9,$D5060,""))))))</f>
        <v>東温高等学校</v>
      </c>
    </row>
    <row r="5061" spans="1:8">
      <c r="A5061" s="4">
        <v>2</v>
      </c>
      <c r="B5061" s="7">
        <v>1</v>
      </c>
      <c r="C5061" s="7" t="str">
        <f t="shared" si="158"/>
        <v>高等学校</v>
      </c>
      <c r="D5061" s="7" t="s">
        <v>1804</v>
      </c>
      <c r="E5061" s="8" t="s">
        <v>1805</v>
      </c>
      <c r="F5061" s="4" t="str">
        <f>IFERROR(IF(VALUE(LEFT($E5061,5))&gt;50000,"",_xlfn.XLOOKUP(IF(VALUE(LEFT($E5061,2))&gt;9,VALUE(LEFT($E5061,2)),"0"&amp;VALUE(LEFT($E5061,2))),Sheet1!$E:$E,Sheet1!$F:$F)),"")</f>
        <v>愛媛県</v>
      </c>
      <c r="G5061" s="4" t="str">
        <f t="shared" si="159"/>
        <v>公立</v>
      </c>
      <c r="H5061" s="7" t="str">
        <f>IF($D5061="上記以外の高等学校等",_xlfn.XLOOKUP(IF(VALUE(LEFT($E5061,2))&gt;10,VALUE(LEFT($E5061,2)),"0"&amp;VALUE(LEFT($E5061,2))),Sheet1!$E:$E,Sheet1!$F:$F)&amp;"所在の"&amp;$D5061,IF(OR($B5061=1,$B5061=2),$D5061&amp;$C5061,IF($B5061=3,$D5061&amp;"学校",IF($B5061=6,_xlfn.TEXTBEFORE($D5061,"高専")&amp;$C5061,IF($B5061=8,$C5061&amp;"（"&amp;$D5061&amp;"）",IF($B5061=9,$D5061,""))))))</f>
        <v>上浮穴高等学校</v>
      </c>
    </row>
    <row r="5062" spans="1:8">
      <c r="A5062" s="4">
        <v>2</v>
      </c>
      <c r="B5062" s="7">
        <v>1</v>
      </c>
      <c r="C5062" s="7" t="str">
        <f t="shared" si="158"/>
        <v>高等学校</v>
      </c>
      <c r="D5062" s="7" t="s">
        <v>1802</v>
      </c>
      <c r="E5062" s="8" t="s">
        <v>1803</v>
      </c>
      <c r="F5062" s="4" t="str">
        <f>IFERROR(IF(VALUE(LEFT($E5062,5))&gt;50000,"",_xlfn.XLOOKUP(IF(VALUE(LEFT($E5062,2))&gt;9,VALUE(LEFT($E5062,2)),"0"&amp;VALUE(LEFT($E5062,2))),Sheet1!$E:$E,Sheet1!$F:$F)),"")</f>
        <v>愛媛県</v>
      </c>
      <c r="G5062" s="4" t="str">
        <f t="shared" si="159"/>
        <v>公立</v>
      </c>
      <c r="H5062" s="7" t="str">
        <f>IF($D5062="上記以外の高等学校等",_xlfn.XLOOKUP(IF(VALUE(LEFT($E5062,2))&gt;10,VALUE(LEFT($E5062,2)),"0"&amp;VALUE(LEFT($E5062,2))),Sheet1!$E:$E,Sheet1!$F:$F)&amp;"所在の"&amp;$D5062,IF(OR($B5062=1,$B5062=2),$D5062&amp;$C5062,IF($B5062=3,$D5062&amp;"学校",IF($B5062=6,_xlfn.TEXTBEFORE($D5062,"高専")&amp;$C5062,IF($B5062=8,$C5062&amp;"（"&amp;$D5062&amp;"）",IF($B5062=9,$D5062,""))))))</f>
        <v>伊予農業高等学校</v>
      </c>
    </row>
    <row r="5063" spans="1:8">
      <c r="A5063" s="4">
        <v>2</v>
      </c>
      <c r="B5063" s="7">
        <v>1</v>
      </c>
      <c r="C5063" s="7" t="str">
        <f t="shared" si="158"/>
        <v>高等学校</v>
      </c>
      <c r="D5063" s="7" t="s">
        <v>1800</v>
      </c>
      <c r="E5063" s="8" t="s">
        <v>1801</v>
      </c>
      <c r="F5063" s="4" t="str">
        <f>IFERROR(IF(VALUE(LEFT($E5063,5))&gt;50000,"",_xlfn.XLOOKUP(IF(VALUE(LEFT($E5063,2))&gt;9,VALUE(LEFT($E5063,2)),"0"&amp;VALUE(LEFT($E5063,2))),Sheet1!$E:$E,Sheet1!$F:$F)),"")</f>
        <v>愛媛県</v>
      </c>
      <c r="G5063" s="4" t="str">
        <f t="shared" si="159"/>
        <v>公立</v>
      </c>
      <c r="H5063" s="7" t="str">
        <f>IF($D5063="上記以外の高等学校等",_xlfn.XLOOKUP(IF(VALUE(LEFT($E5063,2))&gt;10,VALUE(LEFT($E5063,2)),"0"&amp;VALUE(LEFT($E5063,2))),Sheet1!$E:$E,Sheet1!$F:$F)&amp;"所在の"&amp;$D5063,IF(OR($B5063=1,$B5063=2),$D5063&amp;$C5063,IF($B5063=3,$D5063&amp;"学校",IF($B5063=6,_xlfn.TEXTBEFORE($D5063,"高専")&amp;$C5063,IF($B5063=8,$C5063&amp;"（"&amp;$D5063&amp;"）",IF($B5063=9,$D5063,""))))))</f>
        <v>大洲高等学校</v>
      </c>
    </row>
    <row r="5064" spans="1:8">
      <c r="A5064" s="4">
        <v>2</v>
      </c>
      <c r="B5064" s="7">
        <v>1</v>
      </c>
      <c r="C5064" s="7" t="str">
        <f t="shared" si="158"/>
        <v>高等学校</v>
      </c>
      <c r="D5064" s="7" t="s">
        <v>1798</v>
      </c>
      <c r="E5064" s="8" t="s">
        <v>1799</v>
      </c>
      <c r="F5064" s="4" t="str">
        <f>IFERROR(IF(VALUE(LEFT($E5064,5))&gt;50000,"",_xlfn.XLOOKUP(IF(VALUE(LEFT($E5064,2))&gt;9,VALUE(LEFT($E5064,2)),"0"&amp;VALUE(LEFT($E5064,2))),Sheet1!$E:$E,Sheet1!$F:$F)),"")</f>
        <v>愛媛県</v>
      </c>
      <c r="G5064" s="4" t="str">
        <f t="shared" si="159"/>
        <v>公立</v>
      </c>
      <c r="H5064" s="7" t="str">
        <f>IF($D5064="上記以外の高等学校等",_xlfn.XLOOKUP(IF(VALUE(LEFT($E5064,2))&gt;10,VALUE(LEFT($E5064,2)),"0"&amp;VALUE(LEFT($E5064,2))),Sheet1!$E:$E,Sheet1!$F:$F)&amp;"所在の"&amp;$D5064,IF(OR($B5064=1,$B5064=2),$D5064&amp;$C5064,IF($B5064=3,$D5064&amp;"学校",IF($B5064=6,_xlfn.TEXTBEFORE($D5064,"高専")&amp;$C5064,IF($B5064=8,$C5064&amp;"（"&amp;$D5064&amp;"）",IF($B5064=9,$D5064,""))))))</f>
        <v>大洲農業高等学校</v>
      </c>
    </row>
    <row r="5065" spans="1:8">
      <c r="A5065" s="4">
        <v>2</v>
      </c>
      <c r="B5065" s="7">
        <v>1</v>
      </c>
      <c r="C5065" s="7" t="str">
        <f t="shared" si="158"/>
        <v>高等学校</v>
      </c>
      <c r="D5065" s="7" t="s">
        <v>1796</v>
      </c>
      <c r="E5065" s="8" t="s">
        <v>1797</v>
      </c>
      <c r="F5065" s="4" t="str">
        <f>IFERROR(IF(VALUE(LEFT($E5065,5))&gt;50000,"",_xlfn.XLOOKUP(IF(VALUE(LEFT($E5065,2))&gt;9,VALUE(LEFT($E5065,2)),"0"&amp;VALUE(LEFT($E5065,2))),Sheet1!$E:$E,Sheet1!$F:$F)),"")</f>
        <v>愛媛県</v>
      </c>
      <c r="G5065" s="4" t="str">
        <f t="shared" si="159"/>
        <v>公立</v>
      </c>
      <c r="H5065" s="7" t="str">
        <f>IF($D5065="上記以外の高等学校等",_xlfn.XLOOKUP(IF(VALUE(LEFT($E5065,2))&gt;10,VALUE(LEFT($E5065,2)),"0"&amp;VALUE(LEFT($E5065,2))),Sheet1!$E:$E,Sheet1!$F:$F)&amp;"所在の"&amp;$D5065,IF(OR($B5065=1,$B5065=2),$D5065&amp;$C5065,IF($B5065=3,$D5065&amp;"学校",IF($B5065=6,_xlfn.TEXTBEFORE($D5065,"高専")&amp;$C5065,IF($B5065=8,$C5065&amp;"（"&amp;$D5065&amp;"）",IF($B5065=9,$D5065,""))))))</f>
        <v>長浜高等学校</v>
      </c>
    </row>
    <row r="5066" spans="1:8">
      <c r="A5066" s="4">
        <v>2</v>
      </c>
      <c r="B5066" s="7">
        <v>1</v>
      </c>
      <c r="C5066" s="7" t="str">
        <f t="shared" si="158"/>
        <v>高等学校</v>
      </c>
      <c r="D5066" s="7" t="s">
        <v>1794</v>
      </c>
      <c r="E5066" s="8" t="s">
        <v>1795</v>
      </c>
      <c r="F5066" s="4" t="str">
        <f>IFERROR(IF(VALUE(LEFT($E5066,5))&gt;50000,"",_xlfn.XLOOKUP(IF(VALUE(LEFT($E5066,2))&gt;9,VALUE(LEFT($E5066,2)),"0"&amp;VALUE(LEFT($E5066,2))),Sheet1!$E:$E,Sheet1!$F:$F)),"")</f>
        <v>愛媛県</v>
      </c>
      <c r="G5066" s="4" t="str">
        <f t="shared" si="159"/>
        <v>公立</v>
      </c>
      <c r="H5066" s="7" t="str">
        <f>IF($D5066="上記以外の高等学校等",_xlfn.XLOOKUP(IF(VALUE(LEFT($E5066,2))&gt;10,VALUE(LEFT($E5066,2)),"0"&amp;VALUE(LEFT($E5066,2))),Sheet1!$E:$E,Sheet1!$F:$F)&amp;"所在の"&amp;$D5066,IF(OR($B5066=1,$B5066=2),$D5066&amp;$C5066,IF($B5066=3,$D5066&amp;"学校",IF($B5066=6,_xlfn.TEXTBEFORE($D5066,"高専")&amp;$C5066,IF($B5066=8,$C5066&amp;"（"&amp;$D5066&amp;"）",IF($B5066=9,$D5066,""))))))</f>
        <v>内子高等学校</v>
      </c>
    </row>
    <row r="5067" spans="1:8">
      <c r="A5067" s="4">
        <v>2</v>
      </c>
      <c r="B5067" s="7">
        <v>1</v>
      </c>
      <c r="C5067" s="7" t="str">
        <f t="shared" si="158"/>
        <v>高等学校</v>
      </c>
      <c r="D5067" s="7" t="s">
        <v>1792</v>
      </c>
      <c r="E5067" s="8" t="s">
        <v>1793</v>
      </c>
      <c r="F5067" s="4" t="str">
        <f>IFERROR(IF(VALUE(LEFT($E5067,5))&gt;50000,"",_xlfn.XLOOKUP(IF(VALUE(LEFT($E5067,2))&gt;9,VALUE(LEFT($E5067,2)),"0"&amp;VALUE(LEFT($E5067,2))),Sheet1!$E:$E,Sheet1!$F:$F)),"")</f>
        <v>愛媛県</v>
      </c>
      <c r="G5067" s="4" t="str">
        <f t="shared" si="159"/>
        <v>公立</v>
      </c>
      <c r="H5067" s="7" t="str">
        <f>IF($D5067="上記以外の高等学校等",_xlfn.XLOOKUP(IF(VALUE(LEFT($E5067,2))&gt;10,VALUE(LEFT($E5067,2)),"0"&amp;VALUE(LEFT($E5067,2))),Sheet1!$E:$E,Sheet1!$F:$F)&amp;"所在の"&amp;$D5067,IF(OR($B5067=1,$B5067=2),$D5067&amp;$C5067,IF($B5067=3,$D5067&amp;"学校",IF($B5067=6,_xlfn.TEXTBEFORE($D5067,"高専")&amp;$C5067,IF($B5067=8,$C5067&amp;"（"&amp;$D5067&amp;"）",IF($B5067=9,$D5067,""))))))</f>
        <v>八幡浜高等学校</v>
      </c>
    </row>
    <row r="5068" spans="1:8">
      <c r="A5068" s="4">
        <v>2</v>
      </c>
      <c r="B5068" s="7">
        <v>1</v>
      </c>
      <c r="C5068" s="7" t="str">
        <f t="shared" si="158"/>
        <v>高等学校</v>
      </c>
      <c r="D5068" s="7" t="s">
        <v>1790</v>
      </c>
      <c r="E5068" s="8" t="s">
        <v>1791</v>
      </c>
      <c r="F5068" s="4" t="str">
        <f>IFERROR(IF(VALUE(LEFT($E5068,5))&gt;50000,"",_xlfn.XLOOKUP(IF(VALUE(LEFT($E5068,2))&gt;9,VALUE(LEFT($E5068,2)),"0"&amp;VALUE(LEFT($E5068,2))),Sheet1!$E:$E,Sheet1!$F:$F)),"")</f>
        <v>愛媛県</v>
      </c>
      <c r="G5068" s="4" t="str">
        <f t="shared" si="159"/>
        <v>公立</v>
      </c>
      <c r="H5068" s="7" t="str">
        <f>IF($D5068="上記以外の高等学校等",_xlfn.XLOOKUP(IF(VALUE(LEFT($E5068,2))&gt;10,VALUE(LEFT($E5068,2)),"0"&amp;VALUE(LEFT($E5068,2))),Sheet1!$E:$E,Sheet1!$F:$F)&amp;"所在の"&amp;$D5068,IF(OR($B5068=1,$B5068=2),$D5068&amp;$C5068,IF($B5068=3,$D5068&amp;"学校",IF($B5068=6,_xlfn.TEXTBEFORE($D5068,"高専")&amp;$C5068,IF($B5068=8,$C5068&amp;"（"&amp;$D5068&amp;"）",IF($B5068=9,$D5068,""))))))</f>
        <v>八幡浜工業高等学校</v>
      </c>
    </row>
    <row r="5069" spans="1:8">
      <c r="A5069" s="4">
        <v>2</v>
      </c>
      <c r="B5069" s="7">
        <v>1</v>
      </c>
      <c r="C5069" s="7" t="str">
        <f t="shared" si="158"/>
        <v>高等学校</v>
      </c>
      <c r="D5069" s="7" t="s">
        <v>1788</v>
      </c>
      <c r="E5069" s="8" t="s">
        <v>1789</v>
      </c>
      <c r="F5069" s="4" t="str">
        <f>IFERROR(IF(VALUE(LEFT($E5069,5))&gt;50000,"",_xlfn.XLOOKUP(IF(VALUE(LEFT($E5069,2))&gt;9,VALUE(LEFT($E5069,2)),"0"&amp;VALUE(LEFT($E5069,2))),Sheet1!$E:$E,Sheet1!$F:$F)),"")</f>
        <v>愛媛県</v>
      </c>
      <c r="G5069" s="4" t="str">
        <f t="shared" si="159"/>
        <v>公立</v>
      </c>
      <c r="H5069" s="7" t="str">
        <f>IF($D5069="上記以外の高等学校等",_xlfn.XLOOKUP(IF(VALUE(LEFT($E5069,2))&gt;10,VALUE(LEFT($E5069,2)),"0"&amp;VALUE(LEFT($E5069,2))),Sheet1!$E:$E,Sheet1!$F:$F)&amp;"所在の"&amp;$D5069,IF(OR($B5069=1,$B5069=2),$D5069&amp;$C5069,IF($B5069=3,$D5069&amp;"学校",IF($B5069=6,_xlfn.TEXTBEFORE($D5069,"高専")&amp;$C5069,IF($B5069=8,$C5069&amp;"（"&amp;$D5069&amp;"）",IF($B5069=9,$D5069,""))))))</f>
        <v>川之石高等学校</v>
      </c>
    </row>
    <row r="5070" spans="1:8">
      <c r="A5070" s="4">
        <v>2</v>
      </c>
      <c r="B5070" s="7">
        <v>1</v>
      </c>
      <c r="C5070" s="7" t="str">
        <f t="shared" si="158"/>
        <v>高等学校</v>
      </c>
      <c r="D5070" s="7" t="s">
        <v>1786</v>
      </c>
      <c r="E5070" s="8" t="s">
        <v>1787</v>
      </c>
      <c r="F5070" s="4" t="str">
        <f>IFERROR(IF(VALUE(LEFT($E5070,5))&gt;50000,"",_xlfn.XLOOKUP(IF(VALUE(LEFT($E5070,2))&gt;9,VALUE(LEFT($E5070,2)),"0"&amp;VALUE(LEFT($E5070,2))),Sheet1!$E:$E,Sheet1!$F:$F)),"")</f>
        <v>愛媛県</v>
      </c>
      <c r="G5070" s="4" t="str">
        <f t="shared" si="159"/>
        <v>公立</v>
      </c>
      <c r="H5070" s="7" t="str">
        <f>IF($D5070="上記以外の高等学校等",_xlfn.XLOOKUP(IF(VALUE(LEFT($E5070,2))&gt;10,VALUE(LEFT($E5070,2)),"0"&amp;VALUE(LEFT($E5070,2))),Sheet1!$E:$E,Sheet1!$F:$F)&amp;"所在の"&amp;$D5070,IF(OR($B5070=1,$B5070=2),$D5070&amp;$C5070,IF($B5070=3,$D5070&amp;"学校",IF($B5070=6,_xlfn.TEXTBEFORE($D5070,"高専")&amp;$C5070,IF($B5070=8,$C5070&amp;"（"&amp;$D5070&amp;"）",IF($B5070=9,$D5070,""))))))</f>
        <v>三崎高等学校</v>
      </c>
    </row>
    <row r="5071" spans="1:8">
      <c r="A5071" s="4">
        <v>2</v>
      </c>
      <c r="B5071" s="7">
        <v>1</v>
      </c>
      <c r="C5071" s="7" t="str">
        <f t="shared" si="158"/>
        <v>高等学校</v>
      </c>
      <c r="D5071" s="7" t="s">
        <v>1784</v>
      </c>
      <c r="E5071" s="8" t="s">
        <v>1785</v>
      </c>
      <c r="F5071" s="4" t="str">
        <f>IFERROR(IF(VALUE(LEFT($E5071,5))&gt;50000,"",_xlfn.XLOOKUP(IF(VALUE(LEFT($E5071,2))&gt;9,VALUE(LEFT($E5071,2)),"0"&amp;VALUE(LEFT($E5071,2))),Sheet1!$E:$E,Sheet1!$F:$F)),"")</f>
        <v>愛媛県</v>
      </c>
      <c r="G5071" s="4" t="str">
        <f t="shared" si="159"/>
        <v>公立</v>
      </c>
      <c r="H5071" s="7" t="str">
        <f>IF($D5071="上記以外の高等学校等",_xlfn.XLOOKUP(IF(VALUE(LEFT($E5071,2))&gt;10,VALUE(LEFT($E5071,2)),"0"&amp;VALUE(LEFT($E5071,2))),Sheet1!$E:$E,Sheet1!$F:$F)&amp;"所在の"&amp;$D5071,IF(OR($B5071=1,$B5071=2),$D5071&amp;$C5071,IF($B5071=3,$D5071&amp;"学校",IF($B5071=6,_xlfn.TEXTBEFORE($D5071,"高専")&amp;$C5071,IF($B5071=8,$C5071&amp;"（"&amp;$D5071&amp;"）",IF($B5071=9,$D5071,""))))))</f>
        <v>宇和高等学校</v>
      </c>
    </row>
    <row r="5072" spans="1:8">
      <c r="A5072" s="4">
        <v>2</v>
      </c>
      <c r="B5072" s="7">
        <v>1</v>
      </c>
      <c r="C5072" s="7" t="str">
        <f t="shared" si="158"/>
        <v>高等学校</v>
      </c>
      <c r="D5072" s="7" t="s">
        <v>1782</v>
      </c>
      <c r="E5072" s="8" t="s">
        <v>1783</v>
      </c>
      <c r="F5072" s="4" t="str">
        <f>IFERROR(IF(VALUE(LEFT($E5072,5))&gt;50000,"",_xlfn.XLOOKUP(IF(VALUE(LEFT($E5072,2))&gt;9,VALUE(LEFT($E5072,2)),"0"&amp;VALUE(LEFT($E5072,2))),Sheet1!$E:$E,Sheet1!$F:$F)),"")</f>
        <v>愛媛県</v>
      </c>
      <c r="G5072" s="4" t="str">
        <f t="shared" si="159"/>
        <v>公立</v>
      </c>
      <c r="H5072" s="7" t="str">
        <f>IF($D5072="上記以外の高等学校等",_xlfn.XLOOKUP(IF(VALUE(LEFT($E5072,2))&gt;10,VALUE(LEFT($E5072,2)),"0"&amp;VALUE(LEFT($E5072,2))),Sheet1!$E:$E,Sheet1!$F:$F)&amp;"所在の"&amp;$D5072,IF(OR($B5072=1,$B5072=2),$D5072&amp;$C5072,IF($B5072=3,$D5072&amp;"学校",IF($B5072=6,_xlfn.TEXTBEFORE($D5072,"高専")&amp;$C5072,IF($B5072=8,$C5072&amp;"（"&amp;$D5072&amp;"）",IF($B5072=9,$D5072,""))))))</f>
        <v>野村高等学校</v>
      </c>
    </row>
    <row r="5073" spans="1:8">
      <c r="A5073" s="4">
        <v>2</v>
      </c>
      <c r="B5073" s="7">
        <v>1</v>
      </c>
      <c r="C5073" s="7" t="str">
        <f t="shared" si="158"/>
        <v>高等学校</v>
      </c>
      <c r="D5073" s="7" t="s">
        <v>1780</v>
      </c>
      <c r="E5073" s="8" t="s">
        <v>1781</v>
      </c>
      <c r="F5073" s="4" t="str">
        <f>IFERROR(IF(VALUE(LEFT($E5073,5))&gt;50000,"",_xlfn.XLOOKUP(IF(VALUE(LEFT($E5073,2))&gt;9,VALUE(LEFT($E5073,2)),"0"&amp;VALUE(LEFT($E5073,2))),Sheet1!$E:$E,Sheet1!$F:$F)),"")</f>
        <v>愛媛県</v>
      </c>
      <c r="G5073" s="4" t="str">
        <f t="shared" si="159"/>
        <v>公立</v>
      </c>
      <c r="H5073" s="7" t="str">
        <f>IF($D5073="上記以外の高等学校等",_xlfn.XLOOKUP(IF(VALUE(LEFT($E5073,2))&gt;10,VALUE(LEFT($E5073,2)),"0"&amp;VALUE(LEFT($E5073,2))),Sheet1!$E:$E,Sheet1!$F:$F)&amp;"所在の"&amp;$D5073,IF(OR($B5073=1,$B5073=2),$D5073&amp;$C5073,IF($B5073=3,$D5073&amp;"学校",IF($B5073=6,_xlfn.TEXTBEFORE($D5073,"高専")&amp;$C5073,IF($B5073=8,$C5073&amp;"（"&amp;$D5073&amp;"）",IF($B5073=9,$D5073,""))))))</f>
        <v>宇和島東高等学校</v>
      </c>
    </row>
    <row r="5074" spans="1:8">
      <c r="A5074" s="4">
        <v>2</v>
      </c>
      <c r="B5074" s="7">
        <v>1</v>
      </c>
      <c r="C5074" s="7" t="str">
        <f t="shared" si="158"/>
        <v>高等学校</v>
      </c>
      <c r="D5074" s="7" t="s">
        <v>1778</v>
      </c>
      <c r="E5074" s="8" t="s">
        <v>1779</v>
      </c>
      <c r="F5074" s="4" t="str">
        <f>IFERROR(IF(VALUE(LEFT($E5074,5))&gt;50000,"",_xlfn.XLOOKUP(IF(VALUE(LEFT($E5074,2))&gt;9,VALUE(LEFT($E5074,2)),"0"&amp;VALUE(LEFT($E5074,2))),Sheet1!$E:$E,Sheet1!$F:$F)),"")</f>
        <v>愛媛県</v>
      </c>
      <c r="G5074" s="4" t="str">
        <f t="shared" si="159"/>
        <v>公立</v>
      </c>
      <c r="H5074" s="7" t="str">
        <f>IF($D5074="上記以外の高等学校等",_xlfn.XLOOKUP(IF(VALUE(LEFT($E5074,2))&gt;10,VALUE(LEFT($E5074,2)),"0"&amp;VALUE(LEFT($E5074,2))),Sheet1!$E:$E,Sheet1!$F:$F)&amp;"所在の"&amp;$D5074,IF(OR($B5074=1,$B5074=2),$D5074&amp;$C5074,IF($B5074=3,$D5074&amp;"学校",IF($B5074=6,_xlfn.TEXTBEFORE($D5074,"高専")&amp;$C5074,IF($B5074=8,$C5074&amp;"（"&amp;$D5074&amp;"）",IF($B5074=9,$D5074,""))))))</f>
        <v>宇和島水産高等学校</v>
      </c>
    </row>
    <row r="5075" spans="1:8">
      <c r="A5075" s="4">
        <v>2</v>
      </c>
      <c r="B5075" s="7">
        <v>1</v>
      </c>
      <c r="C5075" s="7" t="str">
        <f t="shared" si="158"/>
        <v>高等学校</v>
      </c>
      <c r="D5075" s="7" t="s">
        <v>1776</v>
      </c>
      <c r="E5075" s="8" t="s">
        <v>1777</v>
      </c>
      <c r="F5075" s="4" t="str">
        <f>IFERROR(IF(VALUE(LEFT($E5075,5))&gt;50000,"",_xlfn.XLOOKUP(IF(VALUE(LEFT($E5075,2))&gt;9,VALUE(LEFT($E5075,2)),"0"&amp;VALUE(LEFT($E5075,2))),Sheet1!$E:$E,Sheet1!$F:$F)),"")</f>
        <v>愛媛県</v>
      </c>
      <c r="G5075" s="4" t="str">
        <f t="shared" si="159"/>
        <v>公立</v>
      </c>
      <c r="H5075" s="7" t="str">
        <f>IF($D5075="上記以外の高等学校等",_xlfn.XLOOKUP(IF(VALUE(LEFT($E5075,2))&gt;10,VALUE(LEFT($E5075,2)),"0"&amp;VALUE(LEFT($E5075,2))),Sheet1!$E:$E,Sheet1!$F:$F)&amp;"所在の"&amp;$D5075,IF(OR($B5075=1,$B5075=2),$D5075&amp;$C5075,IF($B5075=3,$D5075&amp;"学校",IF($B5075=6,_xlfn.TEXTBEFORE($D5075,"高専")&amp;$C5075,IF($B5075=8,$C5075&amp;"（"&amp;$D5075&amp;"）",IF($B5075=9,$D5075,""))))))</f>
        <v>吉田高等学校</v>
      </c>
    </row>
    <row r="5076" spans="1:8">
      <c r="A5076" s="4">
        <v>2</v>
      </c>
      <c r="B5076" s="7">
        <v>1</v>
      </c>
      <c r="C5076" s="7" t="str">
        <f t="shared" si="158"/>
        <v>高等学校</v>
      </c>
      <c r="D5076" s="7" t="s">
        <v>1774</v>
      </c>
      <c r="E5076" s="8" t="s">
        <v>1775</v>
      </c>
      <c r="F5076" s="4" t="str">
        <f>IFERROR(IF(VALUE(LEFT($E5076,5))&gt;50000,"",_xlfn.XLOOKUP(IF(VALUE(LEFT($E5076,2))&gt;9,VALUE(LEFT($E5076,2)),"0"&amp;VALUE(LEFT($E5076,2))),Sheet1!$E:$E,Sheet1!$F:$F)),"")</f>
        <v>愛媛県</v>
      </c>
      <c r="G5076" s="4" t="str">
        <f t="shared" si="159"/>
        <v>公立</v>
      </c>
      <c r="H5076" s="7" t="str">
        <f>IF($D5076="上記以外の高等学校等",_xlfn.XLOOKUP(IF(VALUE(LEFT($E5076,2))&gt;10,VALUE(LEFT($E5076,2)),"0"&amp;VALUE(LEFT($E5076,2))),Sheet1!$E:$E,Sheet1!$F:$F)&amp;"所在の"&amp;$D5076,IF(OR($B5076=1,$B5076=2),$D5076&amp;$C5076,IF($B5076=3,$D5076&amp;"学校",IF($B5076=6,_xlfn.TEXTBEFORE($D5076,"高専")&amp;$C5076,IF($B5076=8,$C5076&amp;"（"&amp;$D5076&amp;"）",IF($B5076=9,$D5076,""))))))</f>
        <v>北宇和高等学校</v>
      </c>
    </row>
    <row r="5077" spans="1:8">
      <c r="A5077" s="4">
        <v>2</v>
      </c>
      <c r="B5077" s="7">
        <v>1</v>
      </c>
      <c r="C5077" s="7" t="str">
        <f t="shared" si="158"/>
        <v>高等学校</v>
      </c>
      <c r="D5077" s="7" t="s">
        <v>1772</v>
      </c>
      <c r="E5077" s="8" t="s">
        <v>1773</v>
      </c>
      <c r="F5077" s="4" t="str">
        <f>IFERROR(IF(VALUE(LEFT($E5077,5))&gt;50000,"",_xlfn.XLOOKUP(IF(VALUE(LEFT($E5077,2))&gt;9,VALUE(LEFT($E5077,2)),"0"&amp;VALUE(LEFT($E5077,2))),Sheet1!$E:$E,Sheet1!$F:$F)),"")</f>
        <v>愛媛県</v>
      </c>
      <c r="G5077" s="4" t="str">
        <f t="shared" si="159"/>
        <v>公立</v>
      </c>
      <c r="H5077" s="7" t="str">
        <f>IF($D5077="上記以外の高等学校等",_xlfn.XLOOKUP(IF(VALUE(LEFT($E5077,2))&gt;10,VALUE(LEFT($E5077,2)),"0"&amp;VALUE(LEFT($E5077,2))),Sheet1!$E:$E,Sheet1!$F:$F)&amp;"所在の"&amp;$D5077,IF(OR($B5077=1,$B5077=2),$D5077&amp;$C5077,IF($B5077=3,$D5077&amp;"学校",IF($B5077=6,_xlfn.TEXTBEFORE($D5077,"高専")&amp;$C5077,IF($B5077=8,$C5077&amp;"（"&amp;$D5077&amp;"）",IF($B5077=9,$D5077,""))))))</f>
        <v>南宇和高等学校</v>
      </c>
    </row>
    <row r="5078" spans="1:8">
      <c r="A5078" s="4">
        <v>2</v>
      </c>
      <c r="B5078" s="7">
        <v>1</v>
      </c>
      <c r="C5078" s="7" t="str">
        <f t="shared" si="158"/>
        <v>高等学校</v>
      </c>
      <c r="D5078" s="7" t="s">
        <v>1770</v>
      </c>
      <c r="E5078" s="8" t="s">
        <v>1771</v>
      </c>
      <c r="F5078" s="4" t="str">
        <f>IFERROR(IF(VALUE(LEFT($E5078,5))&gt;50000,"",_xlfn.XLOOKUP(IF(VALUE(LEFT($E5078,2))&gt;9,VALUE(LEFT($E5078,2)),"0"&amp;VALUE(LEFT($E5078,2))),Sheet1!$E:$E,Sheet1!$F:$F)),"")</f>
        <v>愛媛県</v>
      </c>
      <c r="G5078" s="4" t="str">
        <f t="shared" si="159"/>
        <v>公立</v>
      </c>
      <c r="H5078" s="7" t="str">
        <f>IF($D5078="上記以外の高等学校等",_xlfn.XLOOKUP(IF(VALUE(LEFT($E5078,2))&gt;10,VALUE(LEFT($E5078,2)),"0"&amp;VALUE(LEFT($E5078,2))),Sheet1!$E:$E,Sheet1!$F:$F)&amp;"所在の"&amp;$D5078,IF(OR($B5078=1,$B5078=2),$D5078&amp;$C5078,IF($B5078=3,$D5078&amp;"学校",IF($B5078=6,_xlfn.TEXTBEFORE($D5078,"高専")&amp;$C5078,IF($B5078=8,$C5078&amp;"（"&amp;$D5078&amp;"）",IF($B5078=9,$D5078,""))))))</f>
        <v>新居浜商業高等学校</v>
      </c>
    </row>
    <row r="5079" spans="1:8">
      <c r="A5079" s="4">
        <v>2</v>
      </c>
      <c r="B5079" s="7">
        <v>1</v>
      </c>
      <c r="C5079" s="7" t="str">
        <f t="shared" si="158"/>
        <v>高等学校</v>
      </c>
      <c r="D5079" s="7" t="s">
        <v>1768</v>
      </c>
      <c r="E5079" s="8" t="s">
        <v>1769</v>
      </c>
      <c r="F5079" s="4" t="str">
        <f>IFERROR(IF(VALUE(LEFT($E5079,5))&gt;50000,"",_xlfn.XLOOKUP(IF(VALUE(LEFT($E5079,2))&gt;9,VALUE(LEFT($E5079,2)),"0"&amp;VALUE(LEFT($E5079,2))),Sheet1!$E:$E,Sheet1!$F:$F)),"")</f>
        <v>愛媛県</v>
      </c>
      <c r="G5079" s="4" t="str">
        <f t="shared" si="159"/>
        <v>公立</v>
      </c>
      <c r="H5079" s="7" t="str">
        <f>IF($D5079="上記以外の高等学校等",_xlfn.XLOOKUP(IF(VALUE(LEFT($E5079,2))&gt;10,VALUE(LEFT($E5079,2)),"0"&amp;VALUE(LEFT($E5079,2))),Sheet1!$E:$E,Sheet1!$F:$F)&amp;"所在の"&amp;$D5079,IF(OR($B5079=1,$B5079=2),$D5079&amp;$C5079,IF($B5079=3,$D5079&amp;"学校",IF($B5079=6,_xlfn.TEXTBEFORE($D5079,"高専")&amp;$C5079,IF($B5079=8,$C5079&amp;"（"&amp;$D5079&amp;"）",IF($B5079=9,$D5079,""))))))</f>
        <v>伊予高等学校</v>
      </c>
    </row>
    <row r="5080" spans="1:8">
      <c r="A5080" s="4">
        <v>2</v>
      </c>
      <c r="B5080" s="7">
        <v>1</v>
      </c>
      <c r="C5080" s="7" t="str">
        <f t="shared" si="158"/>
        <v>高等学校</v>
      </c>
      <c r="D5080" s="7" t="s">
        <v>1766</v>
      </c>
      <c r="E5080" s="8" t="s">
        <v>1767</v>
      </c>
      <c r="F5080" s="4" t="str">
        <f>IFERROR(IF(VALUE(LEFT($E5080,5))&gt;50000,"",_xlfn.XLOOKUP(IF(VALUE(LEFT($E5080,2))&gt;9,VALUE(LEFT($E5080,2)),"0"&amp;VALUE(LEFT($E5080,2))),Sheet1!$E:$E,Sheet1!$F:$F)),"")</f>
        <v>愛媛県</v>
      </c>
      <c r="G5080" s="4" t="str">
        <f t="shared" si="159"/>
        <v>公立</v>
      </c>
      <c r="H5080" s="7" t="str">
        <f>IF($D5080="上記以外の高等学校等",_xlfn.XLOOKUP(IF(VALUE(LEFT($E5080,2))&gt;10,VALUE(LEFT($E5080,2)),"0"&amp;VALUE(LEFT($E5080,2))),Sheet1!$E:$E,Sheet1!$F:$F)&amp;"所在の"&amp;$D5080,IF(OR($B5080=1,$B5080=2),$D5080&amp;$C5080,IF($B5080=3,$D5080&amp;"学校",IF($B5080=6,_xlfn.TEXTBEFORE($D5080,"高専")&amp;$C5080,IF($B5080=8,$C5080&amp;"（"&amp;$D5080&amp;"）",IF($B5080=9,$D5080,""))))))</f>
        <v>松山中央高等学校</v>
      </c>
    </row>
    <row r="5081" spans="1:8">
      <c r="A5081" s="4">
        <v>2</v>
      </c>
      <c r="B5081" s="7">
        <v>2</v>
      </c>
      <c r="C5081" s="7" t="str">
        <f t="shared" si="158"/>
        <v>中等教育学校</v>
      </c>
      <c r="D5081" s="7" t="s">
        <v>1764</v>
      </c>
      <c r="E5081" s="8" t="s">
        <v>1765</v>
      </c>
      <c r="F5081" s="4" t="str">
        <f>IFERROR(IF(VALUE(LEFT($E5081,5))&gt;50000,"",_xlfn.XLOOKUP(IF(VALUE(LEFT($E5081,2))&gt;9,VALUE(LEFT($E5081,2)),"0"&amp;VALUE(LEFT($E5081,2))),Sheet1!$E:$E,Sheet1!$F:$F)),"")</f>
        <v>愛媛県</v>
      </c>
      <c r="G5081" s="4" t="str">
        <f t="shared" si="159"/>
        <v>公立</v>
      </c>
      <c r="H5081" s="7" t="str">
        <f>IF($D5081="上記以外の高等学校等",_xlfn.XLOOKUP(IF(VALUE(LEFT($E5081,2))&gt;10,VALUE(LEFT($E5081,2)),"0"&amp;VALUE(LEFT($E5081,2))),Sheet1!$E:$E,Sheet1!$F:$F)&amp;"所在の"&amp;$D5081,IF(OR($B5081=1,$B5081=2),$D5081&amp;$C5081,IF($B5081=3,$D5081&amp;"学校",IF($B5081=6,_xlfn.TEXTBEFORE($D5081,"高専")&amp;$C5081,IF($B5081=8,$C5081&amp;"（"&amp;$D5081&amp;"）",IF($B5081=9,$D5081,""))))))</f>
        <v>今治東中等教育学校</v>
      </c>
    </row>
    <row r="5082" spans="1:8">
      <c r="A5082" s="4">
        <v>2</v>
      </c>
      <c r="B5082" s="7">
        <v>2</v>
      </c>
      <c r="C5082" s="7" t="str">
        <f t="shared" si="158"/>
        <v>中等教育学校</v>
      </c>
      <c r="D5082" s="7" t="s">
        <v>1762</v>
      </c>
      <c r="E5082" s="8" t="s">
        <v>1763</v>
      </c>
      <c r="F5082" s="4" t="str">
        <f>IFERROR(IF(VALUE(LEFT($E5082,5))&gt;50000,"",_xlfn.XLOOKUP(IF(VALUE(LEFT($E5082,2))&gt;9,VALUE(LEFT($E5082,2)),"0"&amp;VALUE(LEFT($E5082,2))),Sheet1!$E:$E,Sheet1!$F:$F)),"")</f>
        <v>愛媛県</v>
      </c>
      <c r="G5082" s="4" t="str">
        <f t="shared" si="159"/>
        <v>公立</v>
      </c>
      <c r="H5082" s="7" t="str">
        <f>IF($D5082="上記以外の高等学校等",_xlfn.XLOOKUP(IF(VALUE(LEFT($E5082,2))&gt;10,VALUE(LEFT($E5082,2)),"0"&amp;VALUE(LEFT($E5082,2))),Sheet1!$E:$E,Sheet1!$F:$F)&amp;"所在の"&amp;$D5082,IF(OR($B5082=1,$B5082=2),$D5082&amp;$C5082,IF($B5082=3,$D5082&amp;"学校",IF($B5082=6,_xlfn.TEXTBEFORE($D5082,"高専")&amp;$C5082,IF($B5082=8,$C5082&amp;"（"&amp;$D5082&amp;"）",IF($B5082=9,$D5082,""))))))</f>
        <v>松山西中等教育学校</v>
      </c>
    </row>
    <row r="5083" spans="1:8">
      <c r="A5083" s="4">
        <v>2</v>
      </c>
      <c r="B5083" s="7">
        <v>2</v>
      </c>
      <c r="C5083" s="7" t="str">
        <f t="shared" si="158"/>
        <v>中等教育学校</v>
      </c>
      <c r="D5083" s="7" t="s">
        <v>1760</v>
      </c>
      <c r="E5083" s="8" t="s">
        <v>1761</v>
      </c>
      <c r="F5083" s="4" t="str">
        <f>IFERROR(IF(VALUE(LEFT($E5083,5))&gt;50000,"",_xlfn.XLOOKUP(IF(VALUE(LEFT($E5083,2))&gt;9,VALUE(LEFT($E5083,2)),"0"&amp;VALUE(LEFT($E5083,2))),Sheet1!$E:$E,Sheet1!$F:$F)),"")</f>
        <v>愛媛県</v>
      </c>
      <c r="G5083" s="4" t="str">
        <f t="shared" si="159"/>
        <v>公立</v>
      </c>
      <c r="H5083" s="7" t="str">
        <f>IF($D5083="上記以外の高等学校等",_xlfn.XLOOKUP(IF(VALUE(LEFT($E5083,2))&gt;10,VALUE(LEFT($E5083,2)),"0"&amp;VALUE(LEFT($E5083,2))),Sheet1!$E:$E,Sheet1!$F:$F)&amp;"所在の"&amp;$D5083,IF(OR($B5083=1,$B5083=2),$D5083&amp;$C5083,IF($B5083=3,$D5083&amp;"学校",IF($B5083=6,_xlfn.TEXTBEFORE($D5083,"高専")&amp;$C5083,IF($B5083=8,$C5083&amp;"（"&amp;$D5083&amp;"）",IF($B5083=9,$D5083,""))))))</f>
        <v>宇和島南中等教育学校</v>
      </c>
    </row>
    <row r="5084" spans="1:8">
      <c r="A5084" s="4">
        <v>2</v>
      </c>
      <c r="B5084" s="7">
        <v>1</v>
      </c>
      <c r="C5084" s="7" t="str">
        <f t="shared" si="158"/>
        <v>高等学校</v>
      </c>
      <c r="D5084" s="7" t="s">
        <v>1758</v>
      </c>
      <c r="E5084" s="8" t="s">
        <v>1759</v>
      </c>
      <c r="F5084" s="4" t="str">
        <f>IFERROR(IF(VALUE(LEFT($E5084,5))&gt;50000,"",_xlfn.XLOOKUP(IF(VALUE(LEFT($E5084,2))&gt;9,VALUE(LEFT($E5084,2)),"0"&amp;VALUE(LEFT($E5084,2))),Sheet1!$E:$E,Sheet1!$F:$F)),"")</f>
        <v>愛媛県</v>
      </c>
      <c r="G5084" s="4" t="str">
        <f t="shared" si="159"/>
        <v>公立</v>
      </c>
      <c r="H5084" s="7" t="str">
        <f>IF($D5084="上記以外の高等学校等",_xlfn.XLOOKUP(IF(VALUE(LEFT($E5084,2))&gt;10,VALUE(LEFT($E5084,2)),"0"&amp;VALUE(LEFT($E5084,2))),Sheet1!$E:$E,Sheet1!$F:$F)&amp;"所在の"&amp;$D5084,IF(OR($B5084=1,$B5084=2),$D5084&amp;$C5084,IF($B5084=3,$D5084&amp;"学校",IF($B5084=6,_xlfn.TEXTBEFORE($D5084,"高専")&amp;$C5084,IF($B5084=8,$C5084&amp;"（"&amp;$D5084&amp;"）",IF($B5084=9,$D5084,""))))))</f>
        <v>東予総合高等学校</v>
      </c>
    </row>
    <row r="5085" spans="1:8">
      <c r="A5085" s="4">
        <v>2</v>
      </c>
      <c r="B5085" s="7">
        <v>1</v>
      </c>
      <c r="C5085" s="7" t="str">
        <f t="shared" si="158"/>
        <v>高等学校</v>
      </c>
      <c r="D5085" s="7" t="s">
        <v>1756</v>
      </c>
      <c r="E5085" s="8" t="s">
        <v>1757</v>
      </c>
      <c r="F5085" s="4" t="str">
        <f>IFERROR(IF(VALUE(LEFT($E5085,5))&gt;50000,"",_xlfn.XLOOKUP(IF(VALUE(LEFT($E5085,2))&gt;9,VALUE(LEFT($E5085,2)),"0"&amp;VALUE(LEFT($E5085,2))),Sheet1!$E:$E,Sheet1!$F:$F)),"")</f>
        <v>愛媛県</v>
      </c>
      <c r="G5085" s="4" t="str">
        <f t="shared" si="159"/>
        <v>公立</v>
      </c>
      <c r="H5085" s="7" t="str">
        <f>IF($D5085="上記以外の高等学校等",_xlfn.XLOOKUP(IF(VALUE(LEFT($E5085,2))&gt;10,VALUE(LEFT($E5085,2)),"0"&amp;VALUE(LEFT($E5085,2))),Sheet1!$E:$E,Sheet1!$F:$F)&amp;"所在の"&amp;$D5085,IF(OR($B5085=1,$B5085=2),$D5085&amp;$C5085,IF($B5085=3,$D5085&amp;"学校",IF($B5085=6,_xlfn.TEXTBEFORE($D5085,"高専")&amp;$C5085,IF($B5085=8,$C5085&amp;"（"&amp;$D5085&amp;"）",IF($B5085=9,$D5085,""))))))</f>
        <v>しまなみ高等学校</v>
      </c>
    </row>
    <row r="5086" spans="1:8">
      <c r="A5086" s="4">
        <v>2</v>
      </c>
      <c r="B5086" s="7">
        <v>1</v>
      </c>
      <c r="C5086" s="7" t="str">
        <f t="shared" si="158"/>
        <v>高等学校</v>
      </c>
      <c r="D5086" s="7" t="s">
        <v>1754</v>
      </c>
      <c r="E5086" s="8" t="s">
        <v>1755</v>
      </c>
      <c r="F5086" s="4" t="str">
        <f>IFERROR(IF(VALUE(LEFT($E5086,5))&gt;50000,"",_xlfn.XLOOKUP(IF(VALUE(LEFT($E5086,2))&gt;9,VALUE(LEFT($E5086,2)),"0"&amp;VALUE(LEFT($E5086,2))),Sheet1!$E:$E,Sheet1!$F:$F)),"")</f>
        <v>愛媛県</v>
      </c>
      <c r="G5086" s="4" t="str">
        <f t="shared" si="159"/>
        <v>公立</v>
      </c>
      <c r="H5086" s="7" t="str">
        <f>IF($D5086="上記以外の高等学校等",_xlfn.XLOOKUP(IF(VALUE(LEFT($E5086,2))&gt;10,VALUE(LEFT($E5086,2)),"0"&amp;VALUE(LEFT($E5086,2))),Sheet1!$E:$E,Sheet1!$F:$F)&amp;"所在の"&amp;$D5086,IF(OR($B5086=1,$B5086=2),$D5086&amp;$C5086,IF($B5086=3,$D5086&amp;"学校",IF($B5086=6,_xlfn.TEXTBEFORE($D5086,"高専")&amp;$C5086,IF($B5086=8,$C5086&amp;"（"&amp;$D5086&amp;"）",IF($B5086=9,$D5086,""))))))</f>
        <v>北条清新高等学校</v>
      </c>
    </row>
    <row r="5087" spans="1:8">
      <c r="A5087" s="4">
        <v>2</v>
      </c>
      <c r="B5087" s="7">
        <v>3</v>
      </c>
      <c r="C5087" s="7" t="str">
        <f t="shared" si="158"/>
        <v>特別支援学校</v>
      </c>
      <c r="D5087" s="7" t="s">
        <v>1752</v>
      </c>
      <c r="E5087" s="8" t="s">
        <v>1753</v>
      </c>
      <c r="F5087" s="4" t="str">
        <f>IFERROR(IF(VALUE(LEFT($E5087,5))&gt;50000,"",_xlfn.XLOOKUP(IF(VALUE(LEFT($E5087,2))&gt;9,VALUE(LEFT($E5087,2)),"0"&amp;VALUE(LEFT($E5087,2))),Sheet1!$E:$E,Sheet1!$F:$F)),"")</f>
        <v>愛媛県</v>
      </c>
      <c r="G5087" s="4" t="str">
        <f t="shared" si="159"/>
        <v>公立</v>
      </c>
      <c r="H5087" s="7" t="str">
        <f>IF($D5087="上記以外の高等学校等",_xlfn.XLOOKUP(IF(VALUE(LEFT($E5087,2))&gt;10,VALUE(LEFT($E5087,2)),"0"&amp;VALUE(LEFT($E5087,2))),Sheet1!$E:$E,Sheet1!$F:$F)&amp;"所在の"&amp;$D5087,IF(OR($B5087=1,$B5087=2),$D5087&amp;$C5087,IF($B5087=3,$D5087&amp;"学校",IF($B5087=6,_xlfn.TEXTBEFORE($D5087,"高専")&amp;$C5087,IF($B5087=8,$C5087&amp;"（"&amp;$D5087&amp;"）",IF($B5087=9,$D5087,""))))))</f>
        <v>松山城北特別支援学校</v>
      </c>
    </row>
    <row r="5088" spans="1:8">
      <c r="A5088" s="4">
        <v>2</v>
      </c>
      <c r="B5088" s="7">
        <v>3</v>
      </c>
      <c r="C5088" s="7" t="str">
        <f t="shared" si="158"/>
        <v>特別支援学校</v>
      </c>
      <c r="D5088" s="7" t="s">
        <v>1750</v>
      </c>
      <c r="E5088" s="8" t="s">
        <v>1751</v>
      </c>
      <c r="F5088" s="4" t="str">
        <f>IFERROR(IF(VALUE(LEFT($E5088,5))&gt;50000,"",_xlfn.XLOOKUP(IF(VALUE(LEFT($E5088,2))&gt;9,VALUE(LEFT($E5088,2)),"0"&amp;VALUE(LEFT($E5088,2))),Sheet1!$E:$E,Sheet1!$F:$F)),"")</f>
        <v>愛媛県</v>
      </c>
      <c r="G5088" s="4" t="str">
        <f t="shared" si="159"/>
        <v>公立</v>
      </c>
      <c r="H5088" s="7" t="str">
        <f>IF($D5088="上記以外の高等学校等",_xlfn.XLOOKUP(IF(VALUE(LEFT($E5088,2))&gt;10,VALUE(LEFT($E5088,2)),"0"&amp;VALUE(LEFT($E5088,2))),Sheet1!$E:$E,Sheet1!$F:$F)&amp;"所在の"&amp;$D5088,IF(OR($B5088=1,$B5088=2),$D5088&amp;$C5088,IF($B5088=3,$D5088&amp;"学校",IF($B5088=6,_xlfn.TEXTBEFORE($D5088,"高専")&amp;$C5088,IF($B5088=8,$C5088&amp;"（"&amp;$D5088&amp;"）",IF($B5088=9,$D5088,""))))))</f>
        <v>新居浜特別支援学校</v>
      </c>
    </row>
    <row r="5089" spans="1:8">
      <c r="A5089" s="4">
        <v>2</v>
      </c>
      <c r="B5089" s="7">
        <v>3</v>
      </c>
      <c r="C5089" s="7" t="str">
        <f t="shared" si="158"/>
        <v>特別支援学校</v>
      </c>
      <c r="D5089" s="7" t="s">
        <v>1748</v>
      </c>
      <c r="E5089" s="8" t="s">
        <v>1749</v>
      </c>
      <c r="F5089" s="4" t="str">
        <f>IFERROR(IF(VALUE(LEFT($E5089,5))&gt;50000,"",_xlfn.XLOOKUP(IF(VALUE(LEFT($E5089,2))&gt;9,VALUE(LEFT($E5089,2)),"0"&amp;VALUE(LEFT($E5089,2))),Sheet1!$E:$E,Sheet1!$F:$F)),"")</f>
        <v>愛媛県</v>
      </c>
      <c r="G5089" s="4" t="str">
        <f t="shared" si="159"/>
        <v>公立</v>
      </c>
      <c r="H5089" s="7" t="str">
        <f>IF($D5089="上記以外の高等学校等",_xlfn.XLOOKUP(IF(VALUE(LEFT($E5089,2))&gt;10,VALUE(LEFT($E5089,2)),"0"&amp;VALUE(LEFT($E5089,2))),Sheet1!$E:$E,Sheet1!$F:$F)&amp;"所在の"&amp;$D5089,IF(OR($B5089=1,$B5089=2),$D5089&amp;$C5089,IF($B5089=3,$D5089&amp;"学校",IF($B5089=6,_xlfn.TEXTBEFORE($D5089,"高専")&amp;$C5089,IF($B5089=8,$C5089&amp;"（"&amp;$D5089&amp;"）",IF($B5089=9,$D5089,""))))))</f>
        <v>松山盲学校</v>
      </c>
    </row>
    <row r="5090" spans="1:8">
      <c r="A5090" s="4">
        <v>2</v>
      </c>
      <c r="B5090" s="7">
        <v>3</v>
      </c>
      <c r="C5090" s="7" t="str">
        <f t="shared" si="158"/>
        <v>特別支援学校</v>
      </c>
      <c r="D5090" s="7" t="s">
        <v>1746</v>
      </c>
      <c r="E5090" s="8" t="s">
        <v>1747</v>
      </c>
      <c r="F5090" s="4" t="str">
        <f>IFERROR(IF(VALUE(LEFT($E5090,5))&gt;50000,"",_xlfn.XLOOKUP(IF(VALUE(LEFT($E5090,2))&gt;9,VALUE(LEFT($E5090,2)),"0"&amp;VALUE(LEFT($E5090,2))),Sheet1!$E:$E,Sheet1!$F:$F)),"")</f>
        <v>愛媛県</v>
      </c>
      <c r="G5090" s="4" t="str">
        <f t="shared" si="159"/>
        <v>公立</v>
      </c>
      <c r="H5090" s="7" t="str">
        <f>IF($D5090="上記以外の高等学校等",_xlfn.XLOOKUP(IF(VALUE(LEFT($E5090,2))&gt;10,VALUE(LEFT($E5090,2)),"0"&amp;VALUE(LEFT($E5090,2))),Sheet1!$E:$E,Sheet1!$F:$F)&amp;"所在の"&amp;$D5090,IF(OR($B5090=1,$B5090=2),$D5090&amp;$C5090,IF($B5090=3,$D5090&amp;"学校",IF($B5090=6,_xlfn.TEXTBEFORE($D5090,"高専")&amp;$C5090,IF($B5090=8,$C5090&amp;"（"&amp;$D5090&amp;"）",IF($B5090=9,$D5090,""))))))</f>
        <v>松山ろう学校</v>
      </c>
    </row>
    <row r="5091" spans="1:8">
      <c r="A5091" s="4">
        <v>2</v>
      </c>
      <c r="B5091" s="7">
        <v>3</v>
      </c>
      <c r="C5091" s="7" t="str">
        <f t="shared" si="158"/>
        <v>特別支援学校</v>
      </c>
      <c r="D5091" s="7" t="s">
        <v>1744</v>
      </c>
      <c r="E5091" s="8" t="s">
        <v>1745</v>
      </c>
      <c r="F5091" s="4" t="str">
        <f>IFERROR(IF(VALUE(LEFT($E5091,5))&gt;50000,"",_xlfn.XLOOKUP(IF(VALUE(LEFT($E5091,2))&gt;9,VALUE(LEFT($E5091,2)),"0"&amp;VALUE(LEFT($E5091,2))),Sheet1!$E:$E,Sheet1!$F:$F)),"")</f>
        <v>愛媛県</v>
      </c>
      <c r="G5091" s="4" t="str">
        <f t="shared" si="159"/>
        <v>公立</v>
      </c>
      <c r="H5091" s="7" t="str">
        <f>IF($D5091="上記以外の高等学校等",_xlfn.XLOOKUP(IF(VALUE(LEFT($E5091,2))&gt;10,VALUE(LEFT($E5091,2)),"0"&amp;VALUE(LEFT($E5091,2))),Sheet1!$E:$E,Sheet1!$F:$F)&amp;"所在の"&amp;$D5091,IF(OR($B5091=1,$B5091=2),$D5091&amp;$C5091,IF($B5091=3,$D5091&amp;"学校",IF($B5091=6,_xlfn.TEXTBEFORE($D5091,"高専")&amp;$C5091,IF($B5091=8,$C5091&amp;"（"&amp;$D5091&amp;"）",IF($B5091=9,$D5091,""))))))</f>
        <v>しげのぶ特別支援学校</v>
      </c>
    </row>
    <row r="5092" spans="1:8">
      <c r="A5092" s="4">
        <v>2</v>
      </c>
      <c r="B5092" s="7">
        <v>3</v>
      </c>
      <c r="C5092" s="7" t="str">
        <f t="shared" si="158"/>
        <v>特別支援学校</v>
      </c>
      <c r="D5092" s="7" t="s">
        <v>1742</v>
      </c>
      <c r="E5092" s="8" t="s">
        <v>1743</v>
      </c>
      <c r="F5092" s="4" t="str">
        <f>IFERROR(IF(VALUE(LEFT($E5092,5))&gt;50000,"",_xlfn.XLOOKUP(IF(VALUE(LEFT($E5092,2))&gt;9,VALUE(LEFT($E5092,2)),"0"&amp;VALUE(LEFT($E5092,2))),Sheet1!$E:$E,Sheet1!$F:$F)),"")</f>
        <v>愛媛県</v>
      </c>
      <c r="G5092" s="4" t="str">
        <f t="shared" si="159"/>
        <v>公立</v>
      </c>
      <c r="H5092" s="7" t="str">
        <f>IF($D5092="上記以外の高等学校等",_xlfn.XLOOKUP(IF(VALUE(LEFT($E5092,2))&gt;10,VALUE(LEFT($E5092,2)),"0"&amp;VALUE(LEFT($E5092,2))),Sheet1!$E:$E,Sheet1!$F:$F)&amp;"所在の"&amp;$D5092,IF(OR($B5092=1,$B5092=2),$D5092&amp;$C5092,IF($B5092=3,$D5092&amp;"学校",IF($B5092=6,_xlfn.TEXTBEFORE($D5092,"高専")&amp;$C5092,IF($B5092=8,$C5092&amp;"（"&amp;$D5092&amp;"）",IF($B5092=9,$D5092,""))))))</f>
        <v>今治特別支援学校</v>
      </c>
    </row>
    <row r="5093" spans="1:8">
      <c r="A5093" s="4">
        <v>2</v>
      </c>
      <c r="B5093" s="7">
        <v>3</v>
      </c>
      <c r="C5093" s="7" t="str">
        <f t="shared" si="158"/>
        <v>特別支援学校</v>
      </c>
      <c r="D5093" s="7" t="s">
        <v>1740</v>
      </c>
      <c r="E5093" s="8" t="s">
        <v>1741</v>
      </c>
      <c r="F5093" s="4" t="str">
        <f>IFERROR(IF(VALUE(LEFT($E5093,5))&gt;50000,"",_xlfn.XLOOKUP(IF(VALUE(LEFT($E5093,2))&gt;9,VALUE(LEFT($E5093,2)),"0"&amp;VALUE(LEFT($E5093,2))),Sheet1!$E:$E,Sheet1!$F:$F)),"")</f>
        <v>愛媛県</v>
      </c>
      <c r="G5093" s="4" t="str">
        <f t="shared" si="159"/>
        <v>公立</v>
      </c>
      <c r="H5093" s="7" t="str">
        <f>IF($D5093="上記以外の高等学校等",_xlfn.XLOOKUP(IF(VALUE(LEFT($E5093,2))&gt;10,VALUE(LEFT($E5093,2)),"0"&amp;VALUE(LEFT($E5093,2))),Sheet1!$E:$E,Sheet1!$F:$F)&amp;"所在の"&amp;$D5093,IF(OR($B5093=1,$B5093=2),$D5093&amp;$C5093,IF($B5093=3,$D5093&amp;"学校",IF($B5093=6,_xlfn.TEXTBEFORE($D5093,"高専")&amp;$C5093,IF($B5093=8,$C5093&amp;"（"&amp;$D5093&amp;"）",IF($B5093=9,$D5093,""))))))</f>
        <v>みなら特別支援学校</v>
      </c>
    </row>
    <row r="5094" spans="1:8">
      <c r="A5094" s="4">
        <v>2</v>
      </c>
      <c r="B5094" s="7">
        <v>3</v>
      </c>
      <c r="C5094" s="7" t="str">
        <f t="shared" si="158"/>
        <v>特別支援学校</v>
      </c>
      <c r="D5094" s="7" t="s">
        <v>1738</v>
      </c>
      <c r="E5094" s="8" t="s">
        <v>1739</v>
      </c>
      <c r="F5094" s="4" t="str">
        <f>IFERROR(IF(VALUE(LEFT($E5094,5))&gt;50000,"",_xlfn.XLOOKUP(IF(VALUE(LEFT($E5094,2))&gt;9,VALUE(LEFT($E5094,2)),"0"&amp;VALUE(LEFT($E5094,2))),Sheet1!$E:$E,Sheet1!$F:$F)),"")</f>
        <v>愛媛県</v>
      </c>
      <c r="G5094" s="4" t="str">
        <f t="shared" si="159"/>
        <v>公立</v>
      </c>
      <c r="H5094" s="7" t="str">
        <f>IF($D5094="上記以外の高等学校等",_xlfn.XLOOKUP(IF(VALUE(LEFT($E5094,2))&gt;10,VALUE(LEFT($E5094,2)),"0"&amp;VALUE(LEFT($E5094,2))),Sheet1!$E:$E,Sheet1!$F:$F)&amp;"所在の"&amp;$D5094,IF(OR($B5094=1,$B5094=2),$D5094&amp;$C5094,IF($B5094=3,$D5094&amp;"学校",IF($B5094=6,_xlfn.TEXTBEFORE($D5094,"高専")&amp;$C5094,IF($B5094=8,$C5094&amp;"（"&amp;$D5094&amp;"）",IF($B5094=9,$D5094,""))))))</f>
        <v>宇和特別支援学校</v>
      </c>
    </row>
    <row r="5095" spans="1:8">
      <c r="A5095" s="4">
        <v>7</v>
      </c>
      <c r="B5095" s="7">
        <v>1</v>
      </c>
      <c r="C5095" s="7" t="str">
        <f t="shared" si="158"/>
        <v>高等学校</v>
      </c>
      <c r="D5095" s="7" t="s">
        <v>1736</v>
      </c>
      <c r="E5095" s="8" t="s">
        <v>1737</v>
      </c>
      <c r="F5095" s="4" t="str">
        <f>IFERROR(IF(VALUE(LEFT($E5095,5))&gt;50000,"",_xlfn.XLOOKUP(IF(VALUE(LEFT($E5095,2))&gt;9,VALUE(LEFT($E5095,2)),"0"&amp;VALUE(LEFT($E5095,2))),Sheet1!$E:$E,Sheet1!$F:$F)),"")</f>
        <v>愛媛県</v>
      </c>
      <c r="G5095" s="4" t="str">
        <f t="shared" si="159"/>
        <v>私立</v>
      </c>
      <c r="H5095" s="7" t="str">
        <f>IF($D5095="上記以外の高等学校等",_xlfn.XLOOKUP(IF(VALUE(LEFT($E5095,2))&gt;10,VALUE(LEFT($E5095,2)),"0"&amp;VALUE(LEFT($E5095,2))),Sheet1!$E:$E,Sheet1!$F:$F)&amp;"所在の"&amp;$D5095,IF(OR($B5095=1,$B5095=2),$D5095&amp;$C5095,IF($B5095=3,$D5095&amp;"学校",IF($B5095=6,_xlfn.TEXTBEFORE($D5095,"高専")&amp;$C5095,IF($B5095=8,$C5095&amp;"（"&amp;$D5095&amp;"）",IF($B5095=9,$D5095,""))))))</f>
        <v>今治精華高等学校</v>
      </c>
    </row>
    <row r="5096" spans="1:8">
      <c r="A5096" s="4">
        <v>7</v>
      </c>
      <c r="B5096" s="7">
        <v>1</v>
      </c>
      <c r="C5096" s="7" t="str">
        <f t="shared" si="158"/>
        <v>高等学校</v>
      </c>
      <c r="D5096" s="7" t="s">
        <v>1734</v>
      </c>
      <c r="E5096" s="8" t="s">
        <v>1735</v>
      </c>
      <c r="F5096" s="4" t="str">
        <f>IFERROR(IF(VALUE(LEFT($E5096,5))&gt;50000,"",_xlfn.XLOOKUP(IF(VALUE(LEFT($E5096,2))&gt;9,VALUE(LEFT($E5096,2)),"0"&amp;VALUE(LEFT($E5096,2))),Sheet1!$E:$E,Sheet1!$F:$F)),"")</f>
        <v>愛媛県</v>
      </c>
      <c r="G5096" s="4" t="str">
        <f t="shared" si="159"/>
        <v>私立</v>
      </c>
      <c r="H5096" s="7" t="str">
        <f>IF($D5096="上記以外の高等学校等",_xlfn.XLOOKUP(IF(VALUE(LEFT($E5096,2))&gt;10,VALUE(LEFT($E5096,2)),"0"&amp;VALUE(LEFT($E5096,2))),Sheet1!$E:$E,Sheet1!$F:$F)&amp;"所在の"&amp;$D5096,IF(OR($B5096=1,$B5096=2),$D5096&amp;$C5096,IF($B5096=3,$D5096&amp;"学校",IF($B5096=6,_xlfn.TEXTBEFORE($D5096,"高専")&amp;$C5096,IF($B5096=8,$C5096&amp;"（"&amp;$D5096&amp;"）",IF($B5096=9,$D5096,""))))))</f>
        <v>ＦＣ今治高等学校</v>
      </c>
    </row>
    <row r="5097" spans="1:8">
      <c r="A5097" s="4">
        <v>7</v>
      </c>
      <c r="B5097" s="7">
        <v>1</v>
      </c>
      <c r="C5097" s="7" t="str">
        <f t="shared" si="158"/>
        <v>高等学校</v>
      </c>
      <c r="D5097" s="7" t="s">
        <v>1732</v>
      </c>
      <c r="E5097" s="8" t="s">
        <v>1733</v>
      </c>
      <c r="F5097" s="4" t="str">
        <f>IFERROR(IF(VALUE(LEFT($E5097,5))&gt;50000,"",_xlfn.XLOOKUP(IF(VALUE(LEFT($E5097,2))&gt;9,VALUE(LEFT($E5097,2)),"0"&amp;VALUE(LEFT($E5097,2))),Sheet1!$E:$E,Sheet1!$F:$F)),"")</f>
        <v>愛媛県</v>
      </c>
      <c r="G5097" s="4" t="str">
        <f t="shared" si="159"/>
        <v>私立</v>
      </c>
      <c r="H5097" s="7" t="str">
        <f>IF($D5097="上記以外の高等学校等",_xlfn.XLOOKUP(IF(VALUE(LEFT($E5097,2))&gt;10,VALUE(LEFT($E5097,2)),"0"&amp;VALUE(LEFT($E5097,2))),Sheet1!$E:$E,Sheet1!$F:$F)&amp;"所在の"&amp;$D5097,IF(OR($B5097=1,$B5097=2),$D5097&amp;$C5097,IF($B5097=3,$D5097&amp;"学校",IF($B5097=6,_xlfn.TEXTBEFORE($D5097,"高専")&amp;$C5097,IF($B5097=8,$C5097&amp;"（"&amp;$D5097&amp;"）",IF($B5097=9,$D5097,""))))))</f>
        <v>新田高等学校</v>
      </c>
    </row>
    <row r="5098" spans="1:8">
      <c r="A5098" s="4">
        <v>7</v>
      </c>
      <c r="B5098" s="7">
        <v>1</v>
      </c>
      <c r="C5098" s="7" t="str">
        <f t="shared" si="158"/>
        <v>高等学校</v>
      </c>
      <c r="D5098" s="7" t="s">
        <v>1730</v>
      </c>
      <c r="E5098" s="8" t="s">
        <v>1731</v>
      </c>
      <c r="F5098" s="4" t="str">
        <f>IFERROR(IF(VALUE(LEFT($E5098,5))&gt;50000,"",_xlfn.XLOOKUP(IF(VALUE(LEFT($E5098,2))&gt;9,VALUE(LEFT($E5098,2)),"0"&amp;VALUE(LEFT($E5098,2))),Sheet1!$E:$E,Sheet1!$F:$F)),"")</f>
        <v>愛媛県</v>
      </c>
      <c r="G5098" s="4" t="str">
        <f t="shared" si="159"/>
        <v>私立</v>
      </c>
      <c r="H5098" s="7" t="str">
        <f>IF($D5098="上記以外の高等学校等",_xlfn.XLOOKUP(IF(VALUE(LEFT($E5098,2))&gt;10,VALUE(LEFT($E5098,2)),"0"&amp;VALUE(LEFT($E5098,2))),Sheet1!$E:$E,Sheet1!$F:$F)&amp;"所在の"&amp;$D5098,IF(OR($B5098=1,$B5098=2),$D5098&amp;$C5098,IF($B5098=3,$D5098&amp;"学校",IF($B5098=6,_xlfn.TEXTBEFORE($D5098,"高専")&amp;$C5098,IF($B5098=8,$C5098&amp;"（"&amp;$D5098&amp;"）",IF($B5098=9,$D5098,""))))))</f>
        <v>松山学院高等学校</v>
      </c>
    </row>
    <row r="5099" spans="1:8">
      <c r="A5099" s="4">
        <v>7</v>
      </c>
      <c r="B5099" s="7">
        <v>1</v>
      </c>
      <c r="C5099" s="7" t="str">
        <f t="shared" si="158"/>
        <v>高等学校</v>
      </c>
      <c r="D5099" s="7" t="s">
        <v>1728</v>
      </c>
      <c r="E5099" s="8" t="s">
        <v>1729</v>
      </c>
      <c r="F5099" s="4" t="str">
        <f>IFERROR(IF(VALUE(LEFT($E5099,5))&gt;50000,"",_xlfn.XLOOKUP(IF(VALUE(LEFT($E5099,2))&gt;9,VALUE(LEFT($E5099,2)),"0"&amp;VALUE(LEFT($E5099,2))),Sheet1!$E:$E,Sheet1!$F:$F)),"")</f>
        <v>愛媛県</v>
      </c>
      <c r="G5099" s="4" t="str">
        <f t="shared" si="159"/>
        <v>私立</v>
      </c>
      <c r="H5099" s="7" t="str">
        <f>IF($D5099="上記以外の高等学校等",_xlfn.XLOOKUP(IF(VALUE(LEFT($E5099,2))&gt;10,VALUE(LEFT($E5099,2)),"0"&amp;VALUE(LEFT($E5099,2))),Sheet1!$E:$E,Sheet1!$F:$F)&amp;"所在の"&amp;$D5099,IF(OR($B5099=1,$B5099=2),$D5099&amp;$C5099,IF($B5099=3,$D5099&amp;"学校",IF($B5099=6,_xlfn.TEXTBEFORE($D5099,"高専")&amp;$C5099,IF($B5099=8,$C5099&amp;"（"&amp;$D5099&amp;"）",IF($B5099=9,$D5099,""))))))</f>
        <v>愛光高等学校</v>
      </c>
    </row>
    <row r="5100" spans="1:8">
      <c r="A5100" s="4">
        <v>7</v>
      </c>
      <c r="B5100" s="7">
        <v>1</v>
      </c>
      <c r="C5100" s="7" t="str">
        <f t="shared" si="158"/>
        <v>高等学校</v>
      </c>
      <c r="D5100" s="7" t="s">
        <v>1726</v>
      </c>
      <c r="E5100" s="8" t="s">
        <v>1727</v>
      </c>
      <c r="F5100" s="4" t="str">
        <f>IFERROR(IF(VALUE(LEFT($E5100,5))&gt;50000,"",_xlfn.XLOOKUP(IF(VALUE(LEFT($E5100,2))&gt;9,VALUE(LEFT($E5100,2)),"0"&amp;VALUE(LEFT($E5100,2))),Sheet1!$E:$E,Sheet1!$F:$F)),"")</f>
        <v>愛媛県</v>
      </c>
      <c r="G5100" s="4" t="str">
        <f t="shared" si="159"/>
        <v>私立</v>
      </c>
      <c r="H5100" s="7" t="str">
        <f>IF($D5100="上記以外の高等学校等",_xlfn.XLOOKUP(IF(VALUE(LEFT($E5100,2))&gt;10,VALUE(LEFT($E5100,2)),"0"&amp;VALUE(LEFT($E5100,2))),Sheet1!$E:$E,Sheet1!$F:$F)&amp;"所在の"&amp;$D5100,IF(OR($B5100=1,$B5100=2),$D5100&amp;$C5100,IF($B5100=3,$D5100&amp;"学校",IF($B5100=6,_xlfn.TEXTBEFORE($D5100,"高専")&amp;$C5100,IF($B5100=8,$C5100&amp;"（"&amp;$D5100&amp;"）",IF($B5100=9,$D5100,""))))))</f>
        <v>松山聖陵高等学校</v>
      </c>
    </row>
    <row r="5101" spans="1:8">
      <c r="A5101" s="4">
        <v>7</v>
      </c>
      <c r="B5101" s="7">
        <v>1</v>
      </c>
      <c r="C5101" s="7" t="str">
        <f t="shared" si="158"/>
        <v>高等学校</v>
      </c>
      <c r="D5101" s="7" t="s">
        <v>1724</v>
      </c>
      <c r="E5101" s="8" t="s">
        <v>1725</v>
      </c>
      <c r="F5101" s="4" t="str">
        <f>IFERROR(IF(VALUE(LEFT($E5101,5))&gt;50000,"",_xlfn.XLOOKUP(IF(VALUE(LEFT($E5101,2))&gt;9,VALUE(LEFT($E5101,2)),"0"&amp;VALUE(LEFT($E5101,2))),Sheet1!$E:$E,Sheet1!$F:$F)),"")</f>
        <v>愛媛県</v>
      </c>
      <c r="G5101" s="4" t="str">
        <f t="shared" si="159"/>
        <v>私立</v>
      </c>
      <c r="H5101" s="7" t="str">
        <f>IF($D5101="上記以外の高等学校等",_xlfn.XLOOKUP(IF(VALUE(LEFT($E5101,2))&gt;10,VALUE(LEFT($E5101,2)),"0"&amp;VALUE(LEFT($E5101,2))),Sheet1!$E:$E,Sheet1!$F:$F)&amp;"所在の"&amp;$D5101,IF(OR($B5101=1,$B5101=2),$D5101&amp;$C5101,IF($B5101=3,$D5101&amp;"学校",IF($B5101=6,_xlfn.TEXTBEFORE($D5101,"高専")&amp;$C5101,IF($B5101=8,$C5101&amp;"（"&amp;$D5101&amp;"）",IF($B5101=9,$D5101,""))))))</f>
        <v>松山東雲高等学校</v>
      </c>
    </row>
    <row r="5102" spans="1:8">
      <c r="A5102" s="4">
        <v>7</v>
      </c>
      <c r="B5102" s="7">
        <v>1</v>
      </c>
      <c r="C5102" s="7" t="str">
        <f t="shared" si="158"/>
        <v>高等学校</v>
      </c>
      <c r="D5102" s="7" t="s">
        <v>1722</v>
      </c>
      <c r="E5102" s="8" t="s">
        <v>1723</v>
      </c>
      <c r="F5102" s="4" t="str">
        <f>IFERROR(IF(VALUE(LEFT($E5102,5))&gt;50000,"",_xlfn.XLOOKUP(IF(VALUE(LEFT($E5102,2))&gt;9,VALUE(LEFT($E5102,2)),"0"&amp;VALUE(LEFT($E5102,2))),Sheet1!$E:$E,Sheet1!$F:$F)),"")</f>
        <v>愛媛県</v>
      </c>
      <c r="G5102" s="4" t="str">
        <f t="shared" si="159"/>
        <v>私立</v>
      </c>
      <c r="H5102" s="7" t="str">
        <f>IF($D5102="上記以外の高等学校等",_xlfn.XLOOKUP(IF(VALUE(LEFT($E5102,2))&gt;10,VALUE(LEFT($E5102,2)),"0"&amp;VALUE(LEFT($E5102,2))),Sheet1!$E:$E,Sheet1!$F:$F)&amp;"所在の"&amp;$D5102,IF(OR($B5102=1,$B5102=2),$D5102&amp;$C5102,IF($B5102=3,$D5102&amp;"学校",IF($B5102=6,_xlfn.TEXTBEFORE($D5102,"高専")&amp;$C5102,IF($B5102=8,$C5102&amp;"（"&amp;$D5102&amp;"）",IF($B5102=9,$D5102,""))))))</f>
        <v>聖カタリナ学園高等学校</v>
      </c>
    </row>
    <row r="5103" spans="1:8">
      <c r="A5103" s="4">
        <v>7</v>
      </c>
      <c r="B5103" s="7">
        <v>1</v>
      </c>
      <c r="C5103" s="7" t="str">
        <f t="shared" si="158"/>
        <v>高等学校</v>
      </c>
      <c r="D5103" s="7" t="s">
        <v>1720</v>
      </c>
      <c r="E5103" s="8" t="s">
        <v>1721</v>
      </c>
      <c r="F5103" s="4" t="str">
        <f>IFERROR(IF(VALUE(LEFT($E5103,5))&gt;50000,"",_xlfn.XLOOKUP(IF(VALUE(LEFT($E5103,2))&gt;9,VALUE(LEFT($E5103,2)),"0"&amp;VALUE(LEFT($E5103,2))),Sheet1!$E:$E,Sheet1!$F:$F)),"")</f>
        <v>愛媛県</v>
      </c>
      <c r="G5103" s="4" t="str">
        <f t="shared" si="159"/>
        <v>私立</v>
      </c>
      <c r="H5103" s="7" t="str">
        <f>IF($D5103="上記以外の高等学校等",_xlfn.XLOOKUP(IF(VALUE(LEFT($E5103,2))&gt;10,VALUE(LEFT($E5103,2)),"0"&amp;VALUE(LEFT($E5103,2))),Sheet1!$E:$E,Sheet1!$F:$F)&amp;"所在の"&amp;$D5103,IF(OR($B5103=1,$B5103=2),$D5103&amp;$C5103,IF($B5103=3,$D5103&amp;"学校",IF($B5103=6,_xlfn.TEXTBEFORE($D5103,"高専")&amp;$C5103,IF($B5103=8,$C5103&amp;"（"&amp;$D5103&amp;"）",IF($B5103=9,$D5103,""))))))</f>
        <v>済美高等学校</v>
      </c>
    </row>
    <row r="5104" spans="1:8">
      <c r="A5104" s="4">
        <v>7</v>
      </c>
      <c r="B5104" s="7">
        <v>1</v>
      </c>
      <c r="C5104" s="7" t="str">
        <f t="shared" si="158"/>
        <v>高等学校</v>
      </c>
      <c r="D5104" s="7" t="s">
        <v>1718</v>
      </c>
      <c r="E5104" s="8" t="s">
        <v>1719</v>
      </c>
      <c r="F5104" s="4" t="str">
        <f>IFERROR(IF(VALUE(LEFT($E5104,5))&gt;50000,"",_xlfn.XLOOKUP(IF(VALUE(LEFT($E5104,2))&gt;9,VALUE(LEFT($E5104,2)),"0"&amp;VALUE(LEFT($E5104,2))),Sheet1!$E:$E,Sheet1!$F:$F)),"")</f>
        <v>愛媛県</v>
      </c>
      <c r="G5104" s="4" t="str">
        <f t="shared" si="159"/>
        <v>私立</v>
      </c>
      <c r="H5104" s="7" t="str">
        <f>IF($D5104="上記以外の高等学校等",_xlfn.XLOOKUP(IF(VALUE(LEFT($E5104,2))&gt;10,VALUE(LEFT($E5104,2)),"0"&amp;VALUE(LEFT($E5104,2))),Sheet1!$E:$E,Sheet1!$F:$F)&amp;"所在の"&amp;$D5104,IF(OR($B5104=1,$B5104=2),$D5104&amp;$C5104,IF($B5104=3,$D5104&amp;"学校",IF($B5104=6,_xlfn.TEXTBEFORE($D5104,"高専")&amp;$C5104,IF($B5104=8,$C5104&amp;"（"&amp;$D5104&amp;"）",IF($B5104=9,$D5104,""))))))</f>
        <v>帝京第五高等学校</v>
      </c>
    </row>
    <row r="5105" spans="1:8">
      <c r="A5105" s="4">
        <v>7</v>
      </c>
      <c r="B5105" s="7">
        <v>2</v>
      </c>
      <c r="C5105" s="7" t="str">
        <f t="shared" si="158"/>
        <v>中等教育学校</v>
      </c>
      <c r="D5105" s="7" t="s">
        <v>1716</v>
      </c>
      <c r="E5105" s="8" t="s">
        <v>1717</v>
      </c>
      <c r="F5105" s="4" t="str">
        <f>IFERROR(IF(VALUE(LEFT($E5105,5))&gt;50000,"",_xlfn.XLOOKUP(IF(VALUE(LEFT($E5105,2))&gt;9,VALUE(LEFT($E5105,2)),"0"&amp;VALUE(LEFT($E5105,2))),Sheet1!$E:$E,Sheet1!$F:$F)),"")</f>
        <v>愛媛県</v>
      </c>
      <c r="G5105" s="4" t="str">
        <f t="shared" si="159"/>
        <v>私立</v>
      </c>
      <c r="H5105" s="7" t="str">
        <f>IF($D5105="上記以外の高等学校等",_xlfn.XLOOKUP(IF(VALUE(LEFT($E5105,2))&gt;10,VALUE(LEFT($E5105,2)),"0"&amp;VALUE(LEFT($E5105,2))),Sheet1!$E:$E,Sheet1!$F:$F)&amp;"所在の"&amp;$D5105,IF(OR($B5105=1,$B5105=2),$D5105&amp;$C5105,IF($B5105=3,$D5105&amp;"学校",IF($B5105=6,_xlfn.TEXTBEFORE($D5105,"高専")&amp;$C5105,IF($B5105=8,$C5105&amp;"（"&amp;$D5105&amp;"）",IF($B5105=9,$D5105,""))))))</f>
        <v>済美平成中等教育学校</v>
      </c>
    </row>
    <row r="5106" spans="1:8">
      <c r="A5106" s="4">
        <v>7</v>
      </c>
      <c r="B5106" s="7">
        <v>2</v>
      </c>
      <c r="C5106" s="7" t="str">
        <f t="shared" si="158"/>
        <v>中等教育学校</v>
      </c>
      <c r="D5106" s="7" t="s">
        <v>1714</v>
      </c>
      <c r="E5106" s="8" t="s">
        <v>1715</v>
      </c>
      <c r="F5106" s="4" t="str">
        <f>IFERROR(IF(VALUE(LEFT($E5106,5))&gt;50000,"",_xlfn.XLOOKUP(IF(VALUE(LEFT($E5106,2))&gt;9,VALUE(LEFT($E5106,2)),"0"&amp;VALUE(LEFT($E5106,2))),Sheet1!$E:$E,Sheet1!$F:$F)),"")</f>
        <v>愛媛県</v>
      </c>
      <c r="G5106" s="4" t="str">
        <f t="shared" si="159"/>
        <v>私立</v>
      </c>
      <c r="H5106" s="7" t="str">
        <f>IF($D5106="上記以外の高等学校等",_xlfn.XLOOKUP(IF(VALUE(LEFT($E5106,2))&gt;10,VALUE(LEFT($E5106,2)),"0"&amp;VALUE(LEFT($E5106,2))),Sheet1!$E:$E,Sheet1!$F:$F)&amp;"所在の"&amp;$D5106,IF(OR($B5106=1,$B5106=2),$D5106&amp;$C5106,IF($B5106=3,$D5106&amp;"学校",IF($B5106=6,_xlfn.TEXTBEFORE($D5106,"高専")&amp;$C5106,IF($B5106=8,$C5106&amp;"（"&amp;$D5106&amp;"）",IF($B5106=9,$D5106,""))))))</f>
        <v>新田青雲中等教育学校</v>
      </c>
    </row>
    <row r="5107" spans="1:8">
      <c r="A5107" s="4">
        <v>7</v>
      </c>
      <c r="B5107" s="7">
        <v>1</v>
      </c>
      <c r="C5107" s="7" t="str">
        <f t="shared" si="158"/>
        <v>高等学校</v>
      </c>
      <c r="D5107" s="7" t="s">
        <v>1712</v>
      </c>
      <c r="E5107" s="8" t="s">
        <v>1713</v>
      </c>
      <c r="F5107" s="4" t="str">
        <f>IFERROR(IF(VALUE(LEFT($E5107,5))&gt;50000,"",_xlfn.XLOOKUP(IF(VALUE(LEFT($E5107,2))&gt;9,VALUE(LEFT($E5107,2)),"0"&amp;VALUE(LEFT($E5107,2))),Sheet1!$E:$E,Sheet1!$F:$F)),"")</f>
        <v>愛媛県</v>
      </c>
      <c r="G5107" s="4" t="str">
        <f t="shared" si="159"/>
        <v>私立</v>
      </c>
      <c r="H5107" s="7" t="str">
        <f>IF($D5107="上記以外の高等学校等",_xlfn.XLOOKUP(IF(VALUE(LEFT($E5107,2))&gt;10,VALUE(LEFT($E5107,2)),"0"&amp;VALUE(LEFT($E5107,2))),Sheet1!$E:$E,Sheet1!$F:$F)&amp;"所在の"&amp;$D5107,IF(OR($B5107=1,$B5107=2),$D5107&amp;$C5107,IF($B5107=3,$D5107&amp;"学校",IF($B5107=6,_xlfn.TEXTBEFORE($D5107,"高専")&amp;$C5107,IF($B5107=8,$C5107&amp;"（"&amp;$D5107&amp;"）",IF($B5107=9,$D5107,""))))))</f>
        <v>日本ウェルネス高等学校</v>
      </c>
    </row>
    <row r="5108" spans="1:8">
      <c r="A5108" s="4">
        <v>7</v>
      </c>
      <c r="B5108" s="7">
        <v>1</v>
      </c>
      <c r="C5108" s="7" t="str">
        <f t="shared" si="158"/>
        <v>高等学校</v>
      </c>
      <c r="D5108" s="7" t="s">
        <v>1710</v>
      </c>
      <c r="E5108" s="8" t="s">
        <v>1711</v>
      </c>
      <c r="F5108" s="4" t="str">
        <f>IFERROR(IF(VALUE(LEFT($E5108,5))&gt;50000,"",_xlfn.XLOOKUP(IF(VALUE(LEFT($E5108,2))&gt;9,VALUE(LEFT($E5108,2)),"0"&amp;VALUE(LEFT($E5108,2))),Sheet1!$E:$E,Sheet1!$F:$F)),"")</f>
        <v>愛媛県</v>
      </c>
      <c r="G5108" s="4" t="str">
        <f t="shared" si="159"/>
        <v>私立</v>
      </c>
      <c r="H5108" s="7" t="str">
        <f>IF($D5108="上記以外の高等学校等",_xlfn.XLOOKUP(IF(VALUE(LEFT($E5108,2))&gt;10,VALUE(LEFT($E5108,2)),"0"&amp;VALUE(LEFT($E5108,2))),Sheet1!$E:$E,Sheet1!$F:$F)&amp;"所在の"&amp;$D5108,IF(OR($B5108=1,$B5108=2),$D5108&amp;$C5108,IF($B5108=3,$D5108&amp;"学校",IF($B5108=6,_xlfn.TEXTBEFORE($D5108,"高専")&amp;$C5108,IF($B5108=8,$C5108&amp;"（"&amp;$D5108&amp;"）",IF($B5108=9,$D5108,""))))))</f>
        <v>未来高等学校</v>
      </c>
    </row>
    <row r="5109" spans="1:8">
      <c r="A5109" s="4">
        <v>9</v>
      </c>
      <c r="B5109" s="7">
        <v>9</v>
      </c>
      <c r="C5109" s="7" t="str">
        <f t="shared" si="158"/>
        <v/>
      </c>
      <c r="D5109" s="7" t="s">
        <v>35</v>
      </c>
      <c r="E5109" s="8" t="s">
        <v>1709</v>
      </c>
      <c r="F5109" s="4" t="str">
        <f>IFERROR(IF(VALUE(LEFT($E5109,5))&gt;50000,"",_xlfn.XLOOKUP(IF(VALUE(LEFT($E5109,2))&gt;9,VALUE(LEFT($E5109,2)),"0"&amp;VALUE(LEFT($E5109,2))),Sheet1!$E:$E,Sheet1!$F:$F)),"")</f>
        <v>愛媛県</v>
      </c>
      <c r="G5109" s="4" t="str">
        <f t="shared" si="159"/>
        <v/>
      </c>
      <c r="H5109" s="7" t="str">
        <f>IF($D5109="上記以外の高等学校等",_xlfn.XLOOKUP(IF(VALUE(LEFT($E5109,2))&gt;10,VALUE(LEFT($E5109,2)),"0"&amp;VALUE(LEFT($E5109,2))),Sheet1!$E:$E,Sheet1!$F:$F)&amp;"所在の"&amp;$D5109,IF(OR($B5109=1,$B5109=2),$D5109&amp;$C5109,IF($B5109=3,$D5109&amp;"学校",IF($B5109=6,_xlfn.TEXTBEFORE($D5109,"高専")&amp;$C5109,IF($B5109=8,$C5109&amp;"（"&amp;$D5109&amp;"）",IF($B5109=9,$D5109,""))))))</f>
        <v>愛媛県所在の上記以外の高等学校等</v>
      </c>
    </row>
    <row r="5110" spans="1:8">
      <c r="A5110" s="4">
        <v>1</v>
      </c>
      <c r="B5110" s="7">
        <v>3</v>
      </c>
      <c r="C5110" s="7" t="str">
        <f t="shared" si="158"/>
        <v>特別支援学校</v>
      </c>
      <c r="D5110" s="7" t="s">
        <v>1707</v>
      </c>
      <c r="E5110" s="8" t="s">
        <v>1708</v>
      </c>
      <c r="F5110" s="4" t="str">
        <f>IFERROR(IF(VALUE(LEFT($E5110,5))&gt;50000,"",_xlfn.XLOOKUP(IF(VALUE(LEFT($E5110,2))&gt;9,VALUE(LEFT($E5110,2)),"0"&amp;VALUE(LEFT($E5110,2))),Sheet1!$E:$E,Sheet1!$F:$F)),"")</f>
        <v>高知県</v>
      </c>
      <c r="G5110" s="4" t="str">
        <f t="shared" si="159"/>
        <v>国立</v>
      </c>
      <c r="H5110" s="7" t="str">
        <f>IF($D5110="上記以外の高等学校等",_xlfn.XLOOKUP(IF(VALUE(LEFT($E5110,2))&gt;10,VALUE(LEFT($E5110,2)),"0"&amp;VALUE(LEFT($E5110,2))),Sheet1!$E:$E,Sheet1!$F:$F)&amp;"所在の"&amp;$D5110,IF(OR($B5110=1,$B5110=2),$D5110&amp;$C5110,IF($B5110=3,$D5110&amp;"学校",IF($B5110=6,_xlfn.TEXTBEFORE($D5110,"高専")&amp;$C5110,IF($B5110=8,$C5110&amp;"（"&amp;$D5110&amp;"）",IF($B5110=9,$D5110,""))))))</f>
        <v>高知大学教育学部附属特別支援学校</v>
      </c>
    </row>
    <row r="5111" spans="1:8">
      <c r="A5111" s="4">
        <v>1</v>
      </c>
      <c r="B5111" s="7">
        <v>6</v>
      </c>
      <c r="C5111" s="7" t="str">
        <f t="shared" si="158"/>
        <v>高等専門学校</v>
      </c>
      <c r="D5111" s="7" t="s">
        <v>1705</v>
      </c>
      <c r="E5111" s="8" t="s">
        <v>1706</v>
      </c>
      <c r="F5111" s="4" t="str">
        <f>IFERROR(IF(VALUE(LEFT($E5111,5))&gt;50000,"",_xlfn.XLOOKUP(IF(VALUE(LEFT($E5111,2))&gt;9,VALUE(LEFT($E5111,2)),"0"&amp;VALUE(LEFT($E5111,2))),Sheet1!$E:$E,Sheet1!$F:$F)),"")</f>
        <v>高知県</v>
      </c>
      <c r="G5111" s="4" t="str">
        <f t="shared" si="159"/>
        <v>国立</v>
      </c>
      <c r="H5111" s="7" t="str">
        <f>IF($D5111="上記以外の高等学校等",_xlfn.XLOOKUP(IF(VALUE(LEFT($E5111,2))&gt;10,VALUE(LEFT($E5111,2)),"0"&amp;VALUE(LEFT($E5111,2))),Sheet1!$E:$E,Sheet1!$F:$F)&amp;"所在の"&amp;$D5111,IF(OR($B5111=1,$B5111=2),$D5111&amp;$C5111,IF($B5111=3,$D5111&amp;"学校",IF($B5111=6,_xlfn.TEXTBEFORE($D5111,"高専")&amp;$C5111,IF($B5111=8,$C5111&amp;"（"&amp;$D5111&amp;"）",IF($B5111=9,$D5111,""))))))</f>
        <v>高知工業高等専門学校</v>
      </c>
    </row>
    <row r="5112" spans="1:8">
      <c r="A5112" s="4">
        <v>2</v>
      </c>
      <c r="B5112" s="7">
        <v>1</v>
      </c>
      <c r="C5112" s="7" t="str">
        <f t="shared" si="158"/>
        <v>高等学校</v>
      </c>
      <c r="D5112" s="7" t="s">
        <v>1703</v>
      </c>
      <c r="E5112" s="8" t="s">
        <v>1704</v>
      </c>
      <c r="F5112" s="4" t="str">
        <f>IFERROR(IF(VALUE(LEFT($E5112,5))&gt;50000,"",_xlfn.XLOOKUP(IF(VALUE(LEFT($E5112,2))&gt;9,VALUE(LEFT($E5112,2)),"0"&amp;VALUE(LEFT($E5112,2))),Sheet1!$E:$E,Sheet1!$F:$F)),"")</f>
        <v>高知県</v>
      </c>
      <c r="G5112" s="4" t="str">
        <f t="shared" si="159"/>
        <v>公立</v>
      </c>
      <c r="H5112" s="7" t="str">
        <f>IF($D5112="上記以外の高等学校等",_xlfn.XLOOKUP(IF(VALUE(LEFT($E5112,2))&gt;10,VALUE(LEFT($E5112,2)),"0"&amp;VALUE(LEFT($E5112,2))),Sheet1!$E:$E,Sheet1!$F:$F)&amp;"所在の"&amp;$D5112,IF(OR($B5112=1,$B5112=2),$D5112&amp;$C5112,IF($B5112=3,$D5112&amp;"学校",IF($B5112=6,_xlfn.TEXTBEFORE($D5112,"高専")&amp;$C5112,IF($B5112=8,$C5112&amp;"（"&amp;$D5112&amp;"）",IF($B5112=9,$D5112,""))))))</f>
        <v>室戸高等学校</v>
      </c>
    </row>
    <row r="5113" spans="1:8">
      <c r="A5113" s="4">
        <v>2</v>
      </c>
      <c r="B5113" s="7">
        <v>1</v>
      </c>
      <c r="C5113" s="7" t="str">
        <f t="shared" si="158"/>
        <v>高等学校</v>
      </c>
      <c r="D5113" s="7" t="s">
        <v>1701</v>
      </c>
      <c r="E5113" s="8" t="s">
        <v>1702</v>
      </c>
      <c r="F5113" s="4" t="str">
        <f>IFERROR(IF(VALUE(LEFT($E5113,5))&gt;50000,"",_xlfn.XLOOKUP(IF(VALUE(LEFT($E5113,2))&gt;9,VALUE(LEFT($E5113,2)),"0"&amp;VALUE(LEFT($E5113,2))),Sheet1!$E:$E,Sheet1!$F:$F)),"")</f>
        <v>高知県</v>
      </c>
      <c r="G5113" s="4" t="str">
        <f t="shared" si="159"/>
        <v>公立</v>
      </c>
      <c r="H5113" s="7" t="str">
        <f>IF($D5113="上記以外の高等学校等",_xlfn.XLOOKUP(IF(VALUE(LEFT($E5113,2))&gt;10,VALUE(LEFT($E5113,2)),"0"&amp;VALUE(LEFT($E5113,2))),Sheet1!$E:$E,Sheet1!$F:$F)&amp;"所在の"&amp;$D5113,IF(OR($B5113=1,$B5113=2),$D5113&amp;$C5113,IF($B5113=3,$D5113&amp;"学校",IF($B5113=6,_xlfn.TEXTBEFORE($D5113,"高専")&amp;$C5113,IF($B5113=8,$C5113&amp;"（"&amp;$D5113&amp;"）",IF($B5113=9,$D5113,""))))))</f>
        <v>中芸高等学校</v>
      </c>
    </row>
    <row r="5114" spans="1:8">
      <c r="A5114" s="4">
        <v>2</v>
      </c>
      <c r="B5114" s="7">
        <v>1</v>
      </c>
      <c r="C5114" s="7" t="str">
        <f t="shared" si="158"/>
        <v>高等学校</v>
      </c>
      <c r="D5114" s="7" t="s">
        <v>1699</v>
      </c>
      <c r="E5114" s="8" t="s">
        <v>1700</v>
      </c>
      <c r="F5114" s="4" t="str">
        <f>IFERROR(IF(VALUE(LEFT($E5114,5))&gt;50000,"",_xlfn.XLOOKUP(IF(VALUE(LEFT($E5114,2))&gt;9,VALUE(LEFT($E5114,2)),"0"&amp;VALUE(LEFT($E5114,2))),Sheet1!$E:$E,Sheet1!$F:$F)),"")</f>
        <v>高知県</v>
      </c>
      <c r="G5114" s="4" t="str">
        <f t="shared" si="159"/>
        <v>公立</v>
      </c>
      <c r="H5114" s="7" t="str">
        <f>IF($D5114="上記以外の高等学校等",_xlfn.XLOOKUP(IF(VALUE(LEFT($E5114,2))&gt;10,VALUE(LEFT($E5114,2)),"0"&amp;VALUE(LEFT($E5114,2))),Sheet1!$E:$E,Sheet1!$F:$F)&amp;"所在の"&amp;$D5114,IF(OR($B5114=1,$B5114=2),$D5114&amp;$C5114,IF($B5114=3,$D5114&amp;"学校",IF($B5114=6,_xlfn.TEXTBEFORE($D5114,"高専")&amp;$C5114,IF($B5114=8,$C5114&amp;"（"&amp;$D5114&amp;"）",IF($B5114=9,$D5114,""))))))</f>
        <v>安芸高等学校</v>
      </c>
    </row>
    <row r="5115" spans="1:8">
      <c r="A5115" s="4">
        <v>2</v>
      </c>
      <c r="B5115" s="7">
        <v>1</v>
      </c>
      <c r="C5115" s="7" t="str">
        <f t="shared" si="158"/>
        <v>高等学校</v>
      </c>
      <c r="D5115" s="7" t="s">
        <v>1697</v>
      </c>
      <c r="E5115" s="8" t="s">
        <v>1698</v>
      </c>
      <c r="F5115" s="4" t="str">
        <f>IFERROR(IF(VALUE(LEFT($E5115,5))&gt;50000,"",_xlfn.XLOOKUP(IF(VALUE(LEFT($E5115,2))&gt;9,VALUE(LEFT($E5115,2)),"0"&amp;VALUE(LEFT($E5115,2))),Sheet1!$E:$E,Sheet1!$F:$F)),"")</f>
        <v>高知県</v>
      </c>
      <c r="G5115" s="4" t="str">
        <f t="shared" si="159"/>
        <v>公立</v>
      </c>
      <c r="H5115" s="7" t="str">
        <f>IF($D5115="上記以外の高等学校等",_xlfn.XLOOKUP(IF(VALUE(LEFT($E5115,2))&gt;10,VALUE(LEFT($E5115,2)),"0"&amp;VALUE(LEFT($E5115,2))),Sheet1!$E:$E,Sheet1!$F:$F)&amp;"所在の"&amp;$D5115,IF(OR($B5115=1,$B5115=2),$D5115&amp;$C5115,IF($B5115=3,$D5115&amp;"学校",IF($B5115=6,_xlfn.TEXTBEFORE($D5115,"高専")&amp;$C5115,IF($B5115=8,$C5115&amp;"（"&amp;$D5115&amp;"）",IF($B5115=9,$D5115,""))))))</f>
        <v>城山高等学校</v>
      </c>
    </row>
    <row r="5116" spans="1:8">
      <c r="A5116" s="4">
        <v>2</v>
      </c>
      <c r="B5116" s="7">
        <v>1</v>
      </c>
      <c r="C5116" s="7" t="str">
        <f t="shared" si="158"/>
        <v>高等学校</v>
      </c>
      <c r="D5116" s="7" t="s">
        <v>1695</v>
      </c>
      <c r="E5116" s="8" t="s">
        <v>1696</v>
      </c>
      <c r="F5116" s="4" t="str">
        <f>IFERROR(IF(VALUE(LEFT($E5116,5))&gt;50000,"",_xlfn.XLOOKUP(IF(VALUE(LEFT($E5116,2))&gt;9,VALUE(LEFT($E5116,2)),"0"&amp;VALUE(LEFT($E5116,2))),Sheet1!$E:$E,Sheet1!$F:$F)),"")</f>
        <v>高知県</v>
      </c>
      <c r="G5116" s="4" t="str">
        <f t="shared" si="159"/>
        <v>公立</v>
      </c>
      <c r="H5116" s="7" t="str">
        <f>IF($D5116="上記以外の高等学校等",_xlfn.XLOOKUP(IF(VALUE(LEFT($E5116,2))&gt;10,VALUE(LEFT($E5116,2)),"0"&amp;VALUE(LEFT($E5116,2))),Sheet1!$E:$E,Sheet1!$F:$F)&amp;"所在の"&amp;$D5116,IF(OR($B5116=1,$B5116=2),$D5116&amp;$C5116,IF($B5116=3,$D5116&amp;"学校",IF($B5116=6,_xlfn.TEXTBEFORE($D5116,"高専")&amp;$C5116,IF($B5116=8,$C5116&amp;"（"&amp;$D5116&amp;"）",IF($B5116=9,$D5116,""))))))</f>
        <v>山田高等学校</v>
      </c>
    </row>
    <row r="5117" spans="1:8">
      <c r="A5117" s="4">
        <v>2</v>
      </c>
      <c r="B5117" s="7">
        <v>1</v>
      </c>
      <c r="C5117" s="7" t="str">
        <f t="shared" si="158"/>
        <v>高等学校</v>
      </c>
      <c r="D5117" s="7" t="s">
        <v>1693</v>
      </c>
      <c r="E5117" s="8" t="s">
        <v>1694</v>
      </c>
      <c r="F5117" s="4" t="str">
        <f>IFERROR(IF(VALUE(LEFT($E5117,5))&gt;50000,"",_xlfn.XLOOKUP(IF(VALUE(LEFT($E5117,2))&gt;9,VALUE(LEFT($E5117,2)),"0"&amp;VALUE(LEFT($E5117,2))),Sheet1!$E:$E,Sheet1!$F:$F)),"")</f>
        <v>高知県</v>
      </c>
      <c r="G5117" s="4" t="str">
        <f t="shared" si="159"/>
        <v>公立</v>
      </c>
      <c r="H5117" s="7" t="str">
        <f>IF($D5117="上記以外の高等学校等",_xlfn.XLOOKUP(IF(VALUE(LEFT($E5117,2))&gt;10,VALUE(LEFT($E5117,2)),"0"&amp;VALUE(LEFT($E5117,2))),Sheet1!$E:$E,Sheet1!$F:$F)&amp;"所在の"&amp;$D5117,IF(OR($B5117=1,$B5117=2),$D5117&amp;$C5117,IF($B5117=3,$D5117&amp;"学校",IF($B5117=6,_xlfn.TEXTBEFORE($D5117,"高専")&amp;$C5117,IF($B5117=8,$C5117&amp;"（"&amp;$D5117&amp;"）",IF($B5117=9,$D5117,""))))))</f>
        <v>嶺北高等学校</v>
      </c>
    </row>
    <row r="5118" spans="1:8">
      <c r="A5118" s="4">
        <v>2</v>
      </c>
      <c r="B5118" s="7">
        <v>1</v>
      </c>
      <c r="C5118" s="7" t="str">
        <f t="shared" si="158"/>
        <v>高等学校</v>
      </c>
      <c r="D5118" s="7" t="s">
        <v>1691</v>
      </c>
      <c r="E5118" s="8" t="s">
        <v>1692</v>
      </c>
      <c r="F5118" s="4" t="str">
        <f>IFERROR(IF(VALUE(LEFT($E5118,5))&gt;50000,"",_xlfn.XLOOKUP(IF(VALUE(LEFT($E5118,2))&gt;9,VALUE(LEFT($E5118,2)),"0"&amp;VALUE(LEFT($E5118,2))),Sheet1!$E:$E,Sheet1!$F:$F)),"")</f>
        <v>高知県</v>
      </c>
      <c r="G5118" s="4" t="str">
        <f t="shared" si="159"/>
        <v>公立</v>
      </c>
      <c r="H5118" s="7" t="str">
        <f>IF($D5118="上記以外の高等学校等",_xlfn.XLOOKUP(IF(VALUE(LEFT($E5118,2))&gt;10,VALUE(LEFT($E5118,2)),"0"&amp;VALUE(LEFT($E5118,2))),Sheet1!$E:$E,Sheet1!$F:$F)&amp;"所在の"&amp;$D5118,IF(OR($B5118=1,$B5118=2),$D5118&amp;$C5118,IF($B5118=3,$D5118&amp;"学校",IF($B5118=6,_xlfn.TEXTBEFORE($D5118,"高専")&amp;$C5118,IF($B5118=8,$C5118&amp;"（"&amp;$D5118&amp;"）",IF($B5118=9,$D5118,""))))))</f>
        <v>高知農業高等学校</v>
      </c>
    </row>
    <row r="5119" spans="1:8">
      <c r="A5119" s="4">
        <v>2</v>
      </c>
      <c r="B5119" s="7">
        <v>1</v>
      </c>
      <c r="C5119" s="7" t="str">
        <f t="shared" si="158"/>
        <v>高等学校</v>
      </c>
      <c r="D5119" s="7" t="s">
        <v>1689</v>
      </c>
      <c r="E5119" s="8" t="s">
        <v>1690</v>
      </c>
      <c r="F5119" s="4" t="str">
        <f>IFERROR(IF(VALUE(LEFT($E5119,5))&gt;50000,"",_xlfn.XLOOKUP(IF(VALUE(LEFT($E5119,2))&gt;9,VALUE(LEFT($E5119,2)),"0"&amp;VALUE(LEFT($E5119,2))),Sheet1!$E:$E,Sheet1!$F:$F)),"")</f>
        <v>高知県</v>
      </c>
      <c r="G5119" s="4" t="str">
        <f t="shared" si="159"/>
        <v>公立</v>
      </c>
      <c r="H5119" s="7" t="str">
        <f>IF($D5119="上記以外の高等学校等",_xlfn.XLOOKUP(IF(VALUE(LEFT($E5119,2))&gt;10,VALUE(LEFT($E5119,2)),"0"&amp;VALUE(LEFT($E5119,2))),Sheet1!$E:$E,Sheet1!$F:$F)&amp;"所在の"&amp;$D5119,IF(OR($B5119=1,$B5119=2),$D5119&amp;$C5119,IF($B5119=3,$D5119&amp;"学校",IF($B5119=6,_xlfn.TEXTBEFORE($D5119,"高専")&amp;$C5119,IF($B5119=8,$C5119&amp;"（"&amp;$D5119&amp;"）",IF($B5119=9,$D5119,""))))))</f>
        <v>高知東工業高等学校</v>
      </c>
    </row>
    <row r="5120" spans="1:8">
      <c r="A5120" s="4">
        <v>2</v>
      </c>
      <c r="B5120" s="7">
        <v>1</v>
      </c>
      <c r="C5120" s="7" t="str">
        <f t="shared" si="158"/>
        <v>高等学校</v>
      </c>
      <c r="D5120" s="7" t="s">
        <v>1687</v>
      </c>
      <c r="E5120" s="8" t="s">
        <v>1688</v>
      </c>
      <c r="F5120" s="4" t="str">
        <f>IFERROR(IF(VALUE(LEFT($E5120,5))&gt;50000,"",_xlfn.XLOOKUP(IF(VALUE(LEFT($E5120,2))&gt;9,VALUE(LEFT($E5120,2)),"0"&amp;VALUE(LEFT($E5120,2))),Sheet1!$E:$E,Sheet1!$F:$F)),"")</f>
        <v>高知県</v>
      </c>
      <c r="G5120" s="4" t="str">
        <f t="shared" si="159"/>
        <v>公立</v>
      </c>
      <c r="H5120" s="7" t="str">
        <f>IF($D5120="上記以外の高等学校等",_xlfn.XLOOKUP(IF(VALUE(LEFT($E5120,2))&gt;10,VALUE(LEFT($E5120,2)),"0"&amp;VALUE(LEFT($E5120,2))),Sheet1!$E:$E,Sheet1!$F:$F)&amp;"所在の"&amp;$D5120,IF(OR($B5120=1,$B5120=2),$D5120&amp;$C5120,IF($B5120=3,$D5120&amp;"学校",IF($B5120=6,_xlfn.TEXTBEFORE($D5120,"高専")&amp;$C5120,IF($B5120=8,$C5120&amp;"（"&amp;$D5120&amp;"）",IF($B5120=9,$D5120,""))))))</f>
        <v>高知東高等学校</v>
      </c>
    </row>
    <row r="5121" spans="1:8">
      <c r="A5121" s="4">
        <v>2</v>
      </c>
      <c r="B5121" s="7">
        <v>1</v>
      </c>
      <c r="C5121" s="7" t="str">
        <f t="shared" si="158"/>
        <v>高等学校</v>
      </c>
      <c r="D5121" s="7" t="s">
        <v>1685</v>
      </c>
      <c r="E5121" s="8" t="s">
        <v>1686</v>
      </c>
      <c r="F5121" s="4" t="str">
        <f>IFERROR(IF(VALUE(LEFT($E5121,5))&gt;50000,"",_xlfn.XLOOKUP(IF(VALUE(LEFT($E5121,2))&gt;9,VALUE(LEFT($E5121,2)),"0"&amp;VALUE(LEFT($E5121,2))),Sheet1!$E:$E,Sheet1!$F:$F)),"")</f>
        <v>高知県</v>
      </c>
      <c r="G5121" s="4" t="str">
        <f t="shared" si="159"/>
        <v>公立</v>
      </c>
      <c r="H5121" s="7" t="str">
        <f>IF($D5121="上記以外の高等学校等",_xlfn.XLOOKUP(IF(VALUE(LEFT($E5121,2))&gt;10,VALUE(LEFT($E5121,2)),"0"&amp;VALUE(LEFT($E5121,2))),Sheet1!$E:$E,Sheet1!$F:$F)&amp;"所在の"&amp;$D5121,IF(OR($B5121=1,$B5121=2),$D5121&amp;$C5121,IF($B5121=3,$D5121&amp;"学校",IF($B5121=6,_xlfn.TEXTBEFORE($D5121,"高専")&amp;$C5121,IF($B5121=8,$C5121&amp;"（"&amp;$D5121&amp;"）",IF($B5121=9,$D5121,""))))))</f>
        <v>高知追手前高等学校</v>
      </c>
    </row>
    <row r="5122" spans="1:8">
      <c r="A5122" s="4">
        <v>2</v>
      </c>
      <c r="B5122" s="7">
        <v>1</v>
      </c>
      <c r="C5122" s="7" t="str">
        <f t="shared" si="158"/>
        <v>高等学校</v>
      </c>
      <c r="D5122" s="7" t="s">
        <v>1683</v>
      </c>
      <c r="E5122" s="8" t="s">
        <v>1684</v>
      </c>
      <c r="F5122" s="4" t="str">
        <f>IFERROR(IF(VALUE(LEFT($E5122,5))&gt;50000,"",_xlfn.XLOOKUP(IF(VALUE(LEFT($E5122,2))&gt;9,VALUE(LEFT($E5122,2)),"0"&amp;VALUE(LEFT($E5122,2))),Sheet1!$E:$E,Sheet1!$F:$F)),"")</f>
        <v>高知県</v>
      </c>
      <c r="G5122" s="4" t="str">
        <f t="shared" si="159"/>
        <v>公立</v>
      </c>
      <c r="H5122" s="7" t="str">
        <f>IF($D5122="上記以外の高等学校等",_xlfn.XLOOKUP(IF(VALUE(LEFT($E5122,2))&gt;10,VALUE(LEFT($E5122,2)),"0"&amp;VALUE(LEFT($E5122,2))),Sheet1!$E:$E,Sheet1!$F:$F)&amp;"所在の"&amp;$D5122,IF(OR($B5122=1,$B5122=2),$D5122&amp;$C5122,IF($B5122=3,$D5122&amp;"学校",IF($B5122=6,_xlfn.TEXTBEFORE($D5122,"高専")&amp;$C5122,IF($B5122=8,$C5122&amp;"（"&amp;$D5122&amp;"）",IF($B5122=9,$D5122,""))))))</f>
        <v>高知丸の内高等学校</v>
      </c>
    </row>
    <row r="5123" spans="1:8">
      <c r="A5123" s="4">
        <v>2</v>
      </c>
      <c r="B5123" s="7">
        <v>1</v>
      </c>
      <c r="C5123" s="7" t="str">
        <f t="shared" ref="C5123:C5186" si="160">IF($B5123=1,"高等学校",IF($B5123=2,"中等教育学校",IF($B5123=3,"特別支援学校",IF($B5123=6,"高等専門学校",IF($B5123=8,"高等学校卒業程度認定試験等","")))))</f>
        <v>高等学校</v>
      </c>
      <c r="D5123" s="7" t="s">
        <v>1681</v>
      </c>
      <c r="E5123" s="8" t="s">
        <v>1682</v>
      </c>
      <c r="F5123" s="4" t="str">
        <f>IFERROR(IF(VALUE(LEFT($E5123,5))&gt;50000,"",_xlfn.XLOOKUP(IF(VALUE(LEFT($E5123,2))&gt;9,VALUE(LEFT($E5123,2)),"0"&amp;VALUE(LEFT($E5123,2))),Sheet1!$E:$E,Sheet1!$F:$F)),"")</f>
        <v>高知県</v>
      </c>
      <c r="G5123" s="4" t="str">
        <f t="shared" ref="G5123:G5186" si="161">IF($A5123=1,"国立",IF($A5123=7,"私立",IF($A5123&lt;7,"公立","")))</f>
        <v>公立</v>
      </c>
      <c r="H5123" s="7" t="str">
        <f>IF($D5123="上記以外の高等学校等",_xlfn.XLOOKUP(IF(VALUE(LEFT($E5123,2))&gt;10,VALUE(LEFT($E5123,2)),"0"&amp;VALUE(LEFT($E5123,2))),Sheet1!$E:$E,Sheet1!$F:$F)&amp;"所在の"&amp;$D5123,IF(OR($B5123=1,$B5123=2),$D5123&amp;$C5123,IF($B5123=3,$D5123&amp;"学校",IF($B5123=6,_xlfn.TEXTBEFORE($D5123,"高専")&amp;$C5123,IF($B5123=8,$C5123&amp;"（"&amp;$D5123&amp;"）",IF($B5123=9,$D5123,""))))))</f>
        <v>高知小津高等学校</v>
      </c>
    </row>
    <row r="5124" spans="1:8">
      <c r="A5124" s="4">
        <v>2</v>
      </c>
      <c r="B5124" s="7">
        <v>1</v>
      </c>
      <c r="C5124" s="7" t="str">
        <f t="shared" si="160"/>
        <v>高等学校</v>
      </c>
      <c r="D5124" s="7" t="s">
        <v>1679</v>
      </c>
      <c r="E5124" s="8" t="s">
        <v>1680</v>
      </c>
      <c r="F5124" s="4" t="str">
        <f>IFERROR(IF(VALUE(LEFT($E5124,5))&gt;50000,"",_xlfn.XLOOKUP(IF(VALUE(LEFT($E5124,2))&gt;9,VALUE(LEFT($E5124,2)),"0"&amp;VALUE(LEFT($E5124,2))),Sheet1!$E:$E,Sheet1!$F:$F)),"")</f>
        <v>高知県</v>
      </c>
      <c r="G5124" s="4" t="str">
        <f t="shared" si="161"/>
        <v>公立</v>
      </c>
      <c r="H5124" s="7" t="str">
        <f>IF($D5124="上記以外の高等学校等",_xlfn.XLOOKUP(IF(VALUE(LEFT($E5124,2))&gt;10,VALUE(LEFT($E5124,2)),"0"&amp;VALUE(LEFT($E5124,2))),Sheet1!$E:$E,Sheet1!$F:$F)&amp;"所在の"&amp;$D5124,IF(OR($B5124=1,$B5124=2),$D5124&amp;$C5124,IF($B5124=3,$D5124&amp;"学校",IF($B5124=6,_xlfn.TEXTBEFORE($D5124,"高専")&amp;$C5124,IF($B5124=8,$C5124&amp;"（"&amp;$D5124&amp;"）",IF($B5124=9,$D5124,""))))))</f>
        <v>高知北高等学校</v>
      </c>
    </row>
    <row r="5125" spans="1:8">
      <c r="A5125" s="4">
        <v>2</v>
      </c>
      <c r="B5125" s="7">
        <v>1</v>
      </c>
      <c r="C5125" s="7" t="str">
        <f t="shared" si="160"/>
        <v>高等学校</v>
      </c>
      <c r="D5125" s="7" t="s">
        <v>1677</v>
      </c>
      <c r="E5125" s="8" t="s">
        <v>1678</v>
      </c>
      <c r="F5125" s="4" t="str">
        <f>IFERROR(IF(VALUE(LEFT($E5125,5))&gt;50000,"",_xlfn.XLOOKUP(IF(VALUE(LEFT($E5125,2))&gt;9,VALUE(LEFT($E5125,2)),"0"&amp;VALUE(LEFT($E5125,2))),Sheet1!$E:$E,Sheet1!$F:$F)),"")</f>
        <v>高知県</v>
      </c>
      <c r="G5125" s="4" t="str">
        <f t="shared" si="161"/>
        <v>公立</v>
      </c>
      <c r="H5125" s="7" t="str">
        <f>IF($D5125="上記以外の高等学校等",_xlfn.XLOOKUP(IF(VALUE(LEFT($E5125,2))&gt;10,VALUE(LEFT($E5125,2)),"0"&amp;VALUE(LEFT($E5125,2))),Sheet1!$E:$E,Sheet1!$F:$F)&amp;"所在の"&amp;$D5125,IF(OR($B5125=1,$B5125=2),$D5125&amp;$C5125,IF($B5125=3,$D5125&amp;"学校",IF($B5125=6,_xlfn.TEXTBEFORE($D5125,"高専")&amp;$C5125,IF($B5125=8,$C5125&amp;"（"&amp;$D5125&amp;"）",IF($B5125=9,$D5125,""))))))</f>
        <v>高知工業高等学校</v>
      </c>
    </row>
    <row r="5126" spans="1:8">
      <c r="A5126" s="4">
        <v>2</v>
      </c>
      <c r="B5126" s="7">
        <v>1</v>
      </c>
      <c r="C5126" s="7" t="str">
        <f t="shared" si="160"/>
        <v>高等学校</v>
      </c>
      <c r="D5126" s="7" t="s">
        <v>1675</v>
      </c>
      <c r="E5126" s="8" t="s">
        <v>1676</v>
      </c>
      <c r="F5126" s="4" t="str">
        <f>IFERROR(IF(VALUE(LEFT($E5126,5))&gt;50000,"",_xlfn.XLOOKUP(IF(VALUE(LEFT($E5126,2))&gt;9,VALUE(LEFT($E5126,2)),"0"&amp;VALUE(LEFT($E5126,2))),Sheet1!$E:$E,Sheet1!$F:$F)),"")</f>
        <v>高知県</v>
      </c>
      <c r="G5126" s="4" t="str">
        <f t="shared" si="161"/>
        <v>公立</v>
      </c>
      <c r="H5126" s="7" t="str">
        <f>IF($D5126="上記以外の高等学校等",_xlfn.XLOOKUP(IF(VALUE(LEFT($E5126,2))&gt;10,VALUE(LEFT($E5126,2)),"0"&amp;VALUE(LEFT($E5126,2))),Sheet1!$E:$E,Sheet1!$F:$F)&amp;"所在の"&amp;$D5126,IF(OR($B5126=1,$B5126=2),$D5126&amp;$C5126,IF($B5126=3,$D5126&amp;"学校",IF($B5126=6,_xlfn.TEXTBEFORE($D5126,"高専")&amp;$C5126,IF($B5126=8,$C5126&amp;"（"&amp;$D5126&amp;"）",IF($B5126=9,$D5126,""))))))</f>
        <v>伊野商業高等学校</v>
      </c>
    </row>
    <row r="5127" spans="1:8">
      <c r="A5127" s="4">
        <v>2</v>
      </c>
      <c r="B5127" s="7">
        <v>1</v>
      </c>
      <c r="C5127" s="7" t="str">
        <f t="shared" si="160"/>
        <v>高等学校</v>
      </c>
      <c r="D5127" s="7" t="s">
        <v>1673</v>
      </c>
      <c r="E5127" s="8" t="s">
        <v>1674</v>
      </c>
      <c r="F5127" s="4" t="str">
        <f>IFERROR(IF(VALUE(LEFT($E5127,5))&gt;50000,"",_xlfn.XLOOKUP(IF(VALUE(LEFT($E5127,2))&gt;9,VALUE(LEFT($E5127,2)),"0"&amp;VALUE(LEFT($E5127,2))),Sheet1!$E:$E,Sheet1!$F:$F)),"")</f>
        <v>高知県</v>
      </c>
      <c r="G5127" s="4" t="str">
        <f t="shared" si="161"/>
        <v>公立</v>
      </c>
      <c r="H5127" s="7" t="str">
        <f>IF($D5127="上記以外の高等学校等",_xlfn.XLOOKUP(IF(VALUE(LEFT($E5127,2))&gt;10,VALUE(LEFT($E5127,2)),"0"&amp;VALUE(LEFT($E5127,2))),Sheet1!$E:$E,Sheet1!$F:$F)&amp;"所在の"&amp;$D5127,IF(OR($B5127=1,$B5127=2),$D5127&amp;$C5127,IF($B5127=3,$D5127&amp;"学校",IF($B5127=6,_xlfn.TEXTBEFORE($D5127,"高専")&amp;$C5127,IF($B5127=8,$C5127&amp;"（"&amp;$D5127&amp;"）",IF($B5127=9,$D5127,""))))))</f>
        <v>春野高等学校</v>
      </c>
    </row>
    <row r="5128" spans="1:8">
      <c r="A5128" s="4">
        <v>2</v>
      </c>
      <c r="B5128" s="7">
        <v>1</v>
      </c>
      <c r="C5128" s="7" t="str">
        <f t="shared" si="160"/>
        <v>高等学校</v>
      </c>
      <c r="D5128" s="7" t="s">
        <v>1671</v>
      </c>
      <c r="E5128" s="8" t="s">
        <v>1672</v>
      </c>
      <c r="F5128" s="4" t="str">
        <f>IFERROR(IF(VALUE(LEFT($E5128,5))&gt;50000,"",_xlfn.XLOOKUP(IF(VALUE(LEFT($E5128,2))&gt;9,VALUE(LEFT($E5128,2)),"0"&amp;VALUE(LEFT($E5128,2))),Sheet1!$E:$E,Sheet1!$F:$F)),"")</f>
        <v>高知県</v>
      </c>
      <c r="G5128" s="4" t="str">
        <f t="shared" si="161"/>
        <v>公立</v>
      </c>
      <c r="H5128" s="7" t="str">
        <f>IF($D5128="上記以外の高等学校等",_xlfn.XLOOKUP(IF(VALUE(LEFT($E5128,2))&gt;10,VALUE(LEFT($E5128,2)),"0"&amp;VALUE(LEFT($E5128,2))),Sheet1!$E:$E,Sheet1!$F:$F)&amp;"所在の"&amp;$D5128,IF(OR($B5128=1,$B5128=2),$D5128&amp;$C5128,IF($B5128=3,$D5128&amp;"学校",IF($B5128=6,_xlfn.TEXTBEFORE($D5128,"高専")&amp;$C5128,IF($B5128=8,$C5128&amp;"（"&amp;$D5128&amp;"）",IF($B5128=9,$D5128,""))))))</f>
        <v>高岡高等学校</v>
      </c>
    </row>
    <row r="5129" spans="1:8">
      <c r="A5129" s="4">
        <v>2</v>
      </c>
      <c r="B5129" s="7">
        <v>1</v>
      </c>
      <c r="C5129" s="7" t="str">
        <f t="shared" si="160"/>
        <v>高等学校</v>
      </c>
      <c r="D5129" s="7" t="s">
        <v>1669</v>
      </c>
      <c r="E5129" s="8" t="s">
        <v>1670</v>
      </c>
      <c r="F5129" s="4" t="str">
        <f>IFERROR(IF(VALUE(LEFT($E5129,5))&gt;50000,"",_xlfn.XLOOKUP(IF(VALUE(LEFT($E5129,2))&gt;9,VALUE(LEFT($E5129,2)),"0"&amp;VALUE(LEFT($E5129,2))),Sheet1!$E:$E,Sheet1!$F:$F)),"")</f>
        <v>高知県</v>
      </c>
      <c r="G5129" s="4" t="str">
        <f t="shared" si="161"/>
        <v>公立</v>
      </c>
      <c r="H5129" s="7" t="str">
        <f>IF($D5129="上記以外の高等学校等",_xlfn.XLOOKUP(IF(VALUE(LEFT($E5129,2))&gt;10,VALUE(LEFT($E5129,2)),"0"&amp;VALUE(LEFT($E5129,2))),Sheet1!$E:$E,Sheet1!$F:$F)&amp;"所在の"&amp;$D5129,IF(OR($B5129=1,$B5129=2),$D5129&amp;$C5129,IF($B5129=3,$D5129&amp;"学校",IF($B5129=6,_xlfn.TEXTBEFORE($D5129,"高専")&amp;$C5129,IF($B5129=8,$C5129&amp;"（"&amp;$D5129&amp;"）",IF($B5129=9,$D5129,""))))))</f>
        <v>佐川高等学校</v>
      </c>
    </row>
    <row r="5130" spans="1:8">
      <c r="A5130" s="4">
        <v>2</v>
      </c>
      <c r="B5130" s="7">
        <v>1</v>
      </c>
      <c r="C5130" s="7" t="str">
        <f t="shared" si="160"/>
        <v>高等学校</v>
      </c>
      <c r="D5130" s="7" t="s">
        <v>1667</v>
      </c>
      <c r="E5130" s="8" t="s">
        <v>1668</v>
      </c>
      <c r="F5130" s="4" t="str">
        <f>IFERROR(IF(VALUE(LEFT($E5130,5))&gt;50000,"",_xlfn.XLOOKUP(IF(VALUE(LEFT($E5130,2))&gt;9,VALUE(LEFT($E5130,2)),"0"&amp;VALUE(LEFT($E5130,2))),Sheet1!$E:$E,Sheet1!$F:$F)),"")</f>
        <v>高知県</v>
      </c>
      <c r="G5130" s="4" t="str">
        <f t="shared" si="161"/>
        <v>公立</v>
      </c>
      <c r="H5130" s="7" t="str">
        <f>IF($D5130="上記以外の高等学校等",_xlfn.XLOOKUP(IF(VALUE(LEFT($E5130,2))&gt;10,VALUE(LEFT($E5130,2)),"0"&amp;VALUE(LEFT($E5130,2))),Sheet1!$E:$E,Sheet1!$F:$F)&amp;"所在の"&amp;$D5130,IF(OR($B5130=1,$B5130=2),$D5130&amp;$C5130,IF($B5130=3,$D5130&amp;"学校",IF($B5130=6,_xlfn.TEXTBEFORE($D5130,"高専")&amp;$C5130,IF($B5130=8,$C5130&amp;"（"&amp;$D5130&amp;"）",IF($B5130=9,$D5130,""))))))</f>
        <v>檮原高等学校</v>
      </c>
    </row>
    <row r="5131" spans="1:8">
      <c r="A5131" s="4">
        <v>2</v>
      </c>
      <c r="B5131" s="7">
        <v>1</v>
      </c>
      <c r="C5131" s="7" t="str">
        <f t="shared" si="160"/>
        <v>高等学校</v>
      </c>
      <c r="D5131" s="7" t="s">
        <v>1665</v>
      </c>
      <c r="E5131" s="8" t="s">
        <v>1666</v>
      </c>
      <c r="F5131" s="4" t="str">
        <f>IFERROR(IF(VALUE(LEFT($E5131,5))&gt;50000,"",_xlfn.XLOOKUP(IF(VALUE(LEFT($E5131,2))&gt;9,VALUE(LEFT($E5131,2)),"0"&amp;VALUE(LEFT($E5131,2))),Sheet1!$E:$E,Sheet1!$F:$F)),"")</f>
        <v>高知県</v>
      </c>
      <c r="G5131" s="4" t="str">
        <f t="shared" si="161"/>
        <v>公立</v>
      </c>
      <c r="H5131" s="7" t="str">
        <f>IF($D5131="上記以外の高等学校等",_xlfn.XLOOKUP(IF(VALUE(LEFT($E5131,2))&gt;10,VALUE(LEFT($E5131,2)),"0"&amp;VALUE(LEFT($E5131,2))),Sheet1!$E:$E,Sheet1!$F:$F)&amp;"所在の"&amp;$D5131,IF(OR($B5131=1,$B5131=2),$D5131&amp;$C5131,IF($B5131=3,$D5131&amp;"学校",IF($B5131=6,_xlfn.TEXTBEFORE($D5131,"高専")&amp;$C5131,IF($B5131=8,$C5131&amp;"（"&amp;$D5131&amp;"）",IF($B5131=9,$D5131,""))))))</f>
        <v>窪川高等学校</v>
      </c>
    </row>
    <row r="5132" spans="1:8">
      <c r="A5132" s="4">
        <v>2</v>
      </c>
      <c r="B5132" s="7">
        <v>1</v>
      </c>
      <c r="C5132" s="7" t="str">
        <f t="shared" si="160"/>
        <v>高等学校</v>
      </c>
      <c r="D5132" s="7" t="s">
        <v>1663</v>
      </c>
      <c r="E5132" s="8" t="s">
        <v>1664</v>
      </c>
      <c r="F5132" s="4" t="str">
        <f>IFERROR(IF(VALUE(LEFT($E5132,5))&gt;50000,"",_xlfn.XLOOKUP(IF(VALUE(LEFT($E5132,2))&gt;9,VALUE(LEFT($E5132,2)),"0"&amp;VALUE(LEFT($E5132,2))),Sheet1!$E:$E,Sheet1!$F:$F)),"")</f>
        <v>高知県</v>
      </c>
      <c r="G5132" s="4" t="str">
        <f t="shared" si="161"/>
        <v>公立</v>
      </c>
      <c r="H5132" s="7" t="str">
        <f>IF($D5132="上記以外の高等学校等",_xlfn.XLOOKUP(IF(VALUE(LEFT($E5132,2))&gt;10,VALUE(LEFT($E5132,2)),"0"&amp;VALUE(LEFT($E5132,2))),Sheet1!$E:$E,Sheet1!$F:$F)&amp;"所在の"&amp;$D5132,IF(OR($B5132=1,$B5132=2),$D5132&amp;$C5132,IF($B5132=3,$D5132&amp;"学校",IF($B5132=6,_xlfn.TEXTBEFORE($D5132,"高専")&amp;$C5132,IF($B5132=8,$C5132&amp;"（"&amp;$D5132&amp;"）",IF($B5132=9,$D5132,""))))))</f>
        <v>四万十高等学校</v>
      </c>
    </row>
    <row r="5133" spans="1:8">
      <c r="A5133" s="4">
        <v>2</v>
      </c>
      <c r="B5133" s="7">
        <v>1</v>
      </c>
      <c r="C5133" s="7" t="str">
        <f t="shared" si="160"/>
        <v>高等学校</v>
      </c>
      <c r="D5133" s="7" t="s">
        <v>1661</v>
      </c>
      <c r="E5133" s="8" t="s">
        <v>1662</v>
      </c>
      <c r="F5133" s="4" t="str">
        <f>IFERROR(IF(VALUE(LEFT($E5133,5))&gt;50000,"",_xlfn.XLOOKUP(IF(VALUE(LEFT($E5133,2))&gt;9,VALUE(LEFT($E5133,2)),"0"&amp;VALUE(LEFT($E5133,2))),Sheet1!$E:$E,Sheet1!$F:$F)),"")</f>
        <v>高知県</v>
      </c>
      <c r="G5133" s="4" t="str">
        <f t="shared" si="161"/>
        <v>公立</v>
      </c>
      <c r="H5133" s="7" t="str">
        <f>IF($D5133="上記以外の高等学校等",_xlfn.XLOOKUP(IF(VALUE(LEFT($E5133,2))&gt;10,VALUE(LEFT($E5133,2)),"0"&amp;VALUE(LEFT($E5133,2))),Sheet1!$E:$E,Sheet1!$F:$F)&amp;"所在の"&amp;$D5133,IF(OR($B5133=1,$B5133=2),$D5133&amp;$C5133,IF($B5133=3,$D5133&amp;"学校",IF($B5133=6,_xlfn.TEXTBEFORE($D5133,"高専")&amp;$C5133,IF($B5133=8,$C5133&amp;"（"&amp;$D5133&amp;"）",IF($B5133=9,$D5133,""))))))</f>
        <v>中村高等学校</v>
      </c>
    </row>
    <row r="5134" spans="1:8">
      <c r="A5134" s="4">
        <v>2</v>
      </c>
      <c r="B5134" s="7">
        <v>1</v>
      </c>
      <c r="C5134" s="7" t="str">
        <f t="shared" si="160"/>
        <v>高等学校</v>
      </c>
      <c r="D5134" s="7" t="s">
        <v>1659</v>
      </c>
      <c r="E5134" s="8" t="s">
        <v>1660</v>
      </c>
      <c r="F5134" s="4" t="str">
        <f>IFERROR(IF(VALUE(LEFT($E5134,5))&gt;50000,"",_xlfn.XLOOKUP(IF(VALUE(LEFT($E5134,2))&gt;9,VALUE(LEFT($E5134,2)),"0"&amp;VALUE(LEFT($E5134,2))),Sheet1!$E:$E,Sheet1!$F:$F)),"")</f>
        <v>高知県</v>
      </c>
      <c r="G5134" s="4" t="str">
        <f t="shared" si="161"/>
        <v>公立</v>
      </c>
      <c r="H5134" s="7" t="str">
        <f>IF($D5134="上記以外の高等学校等",_xlfn.XLOOKUP(IF(VALUE(LEFT($E5134,2))&gt;10,VALUE(LEFT($E5134,2)),"0"&amp;VALUE(LEFT($E5134,2))),Sheet1!$E:$E,Sheet1!$F:$F)&amp;"所在の"&amp;$D5134,IF(OR($B5134=1,$B5134=2),$D5134&amp;$C5134,IF($B5134=3,$D5134&amp;"学校",IF($B5134=6,_xlfn.TEXTBEFORE($D5134,"高専")&amp;$C5134,IF($B5134=8,$C5134&amp;"（"&amp;$D5134&amp;"）",IF($B5134=9,$D5134,""))))))</f>
        <v>幡多農業高等学校</v>
      </c>
    </row>
    <row r="5135" spans="1:8">
      <c r="A5135" s="4">
        <v>2</v>
      </c>
      <c r="B5135" s="7">
        <v>1</v>
      </c>
      <c r="C5135" s="7" t="str">
        <f t="shared" si="160"/>
        <v>高等学校</v>
      </c>
      <c r="D5135" s="7" t="s">
        <v>1657</v>
      </c>
      <c r="E5135" s="8" t="s">
        <v>1658</v>
      </c>
      <c r="F5135" s="4" t="str">
        <f>IFERROR(IF(VALUE(LEFT($E5135,5))&gt;50000,"",_xlfn.XLOOKUP(IF(VALUE(LEFT($E5135,2))&gt;9,VALUE(LEFT($E5135,2)),"0"&amp;VALUE(LEFT($E5135,2))),Sheet1!$E:$E,Sheet1!$F:$F)),"")</f>
        <v>高知県</v>
      </c>
      <c r="G5135" s="4" t="str">
        <f t="shared" si="161"/>
        <v>公立</v>
      </c>
      <c r="H5135" s="7" t="str">
        <f>IF($D5135="上記以外の高等学校等",_xlfn.XLOOKUP(IF(VALUE(LEFT($E5135,2))&gt;10,VALUE(LEFT($E5135,2)),"0"&amp;VALUE(LEFT($E5135,2))),Sheet1!$E:$E,Sheet1!$F:$F)&amp;"所在の"&amp;$D5135,IF(OR($B5135=1,$B5135=2),$D5135&amp;$C5135,IF($B5135=3,$D5135&amp;"学校",IF($B5135=6,_xlfn.TEXTBEFORE($D5135,"高専")&amp;$C5135,IF($B5135=8,$C5135&amp;"（"&amp;$D5135&amp;"）",IF($B5135=9,$D5135,""))))))</f>
        <v>宿毛高等学校</v>
      </c>
    </row>
    <row r="5136" spans="1:8">
      <c r="A5136" s="4">
        <v>2</v>
      </c>
      <c r="B5136" s="7">
        <v>1</v>
      </c>
      <c r="C5136" s="7" t="str">
        <f t="shared" si="160"/>
        <v>高等学校</v>
      </c>
      <c r="D5136" s="7" t="s">
        <v>1655</v>
      </c>
      <c r="E5136" s="8" t="s">
        <v>1656</v>
      </c>
      <c r="F5136" s="4" t="str">
        <f>IFERROR(IF(VALUE(LEFT($E5136,5))&gt;50000,"",_xlfn.XLOOKUP(IF(VALUE(LEFT($E5136,2))&gt;9,VALUE(LEFT($E5136,2)),"0"&amp;VALUE(LEFT($E5136,2))),Sheet1!$E:$E,Sheet1!$F:$F)),"")</f>
        <v>高知県</v>
      </c>
      <c r="G5136" s="4" t="str">
        <f t="shared" si="161"/>
        <v>公立</v>
      </c>
      <c r="H5136" s="7" t="str">
        <f>IF($D5136="上記以外の高等学校等",_xlfn.XLOOKUP(IF(VALUE(LEFT($E5136,2))&gt;10,VALUE(LEFT($E5136,2)),"0"&amp;VALUE(LEFT($E5136,2))),Sheet1!$E:$E,Sheet1!$F:$F)&amp;"所在の"&amp;$D5136,IF(OR($B5136=1,$B5136=2),$D5136&amp;$C5136,IF($B5136=3,$D5136&amp;"学校",IF($B5136=6,_xlfn.TEXTBEFORE($D5136,"高専")&amp;$C5136,IF($B5136=8,$C5136&amp;"（"&amp;$D5136&amp;"）",IF($B5136=9,$D5136,""))))))</f>
        <v>宿毛工業高等学校</v>
      </c>
    </row>
    <row r="5137" spans="1:8">
      <c r="A5137" s="4">
        <v>2</v>
      </c>
      <c r="B5137" s="7">
        <v>1</v>
      </c>
      <c r="C5137" s="7" t="str">
        <f t="shared" si="160"/>
        <v>高等学校</v>
      </c>
      <c r="D5137" s="7" t="s">
        <v>1653</v>
      </c>
      <c r="E5137" s="8" t="s">
        <v>1654</v>
      </c>
      <c r="F5137" s="4" t="str">
        <f>IFERROR(IF(VALUE(LEFT($E5137,5))&gt;50000,"",_xlfn.XLOOKUP(IF(VALUE(LEFT($E5137,2))&gt;9,VALUE(LEFT($E5137,2)),"0"&amp;VALUE(LEFT($E5137,2))),Sheet1!$E:$E,Sheet1!$F:$F)),"")</f>
        <v>高知県</v>
      </c>
      <c r="G5137" s="4" t="str">
        <f t="shared" si="161"/>
        <v>公立</v>
      </c>
      <c r="H5137" s="7" t="str">
        <f>IF($D5137="上記以外の高等学校等",_xlfn.XLOOKUP(IF(VALUE(LEFT($E5137,2))&gt;10,VALUE(LEFT($E5137,2)),"0"&amp;VALUE(LEFT($E5137,2))),Sheet1!$E:$E,Sheet1!$F:$F)&amp;"所在の"&amp;$D5137,IF(OR($B5137=1,$B5137=2),$D5137&amp;$C5137,IF($B5137=3,$D5137&amp;"学校",IF($B5137=6,_xlfn.TEXTBEFORE($D5137,"高専")&amp;$C5137,IF($B5137=8,$C5137&amp;"（"&amp;$D5137&amp;"）",IF($B5137=9,$D5137,""))))))</f>
        <v>清水高等学校</v>
      </c>
    </row>
    <row r="5138" spans="1:8">
      <c r="A5138" s="4">
        <v>3</v>
      </c>
      <c r="B5138" s="7">
        <v>1</v>
      </c>
      <c r="C5138" s="7" t="str">
        <f t="shared" si="160"/>
        <v>高等学校</v>
      </c>
      <c r="D5138" s="7" t="s">
        <v>1651</v>
      </c>
      <c r="E5138" s="8" t="s">
        <v>1652</v>
      </c>
      <c r="F5138" s="4" t="str">
        <f>IFERROR(IF(VALUE(LEFT($E5138,5))&gt;50000,"",_xlfn.XLOOKUP(IF(VALUE(LEFT($E5138,2))&gt;9,VALUE(LEFT($E5138,2)),"0"&amp;VALUE(LEFT($E5138,2))),Sheet1!$E:$E,Sheet1!$F:$F)),"")</f>
        <v>高知県</v>
      </c>
      <c r="G5138" s="4" t="str">
        <f t="shared" si="161"/>
        <v>公立</v>
      </c>
      <c r="H5138" s="7" t="str">
        <f>IF($D5138="上記以外の高等学校等",_xlfn.XLOOKUP(IF(VALUE(LEFT($E5138,2))&gt;10,VALUE(LEFT($E5138,2)),"0"&amp;VALUE(LEFT($E5138,2))),Sheet1!$E:$E,Sheet1!$F:$F)&amp;"所在の"&amp;$D5138,IF(OR($B5138=1,$B5138=2),$D5138&amp;$C5138,IF($B5138=3,$D5138&amp;"学校",IF($B5138=6,_xlfn.TEXTBEFORE($D5138,"高専")&amp;$C5138,IF($B5138=8,$C5138&amp;"（"&amp;$D5138&amp;"）",IF($B5138=9,$D5138,""))))))</f>
        <v>高知商業高等学校</v>
      </c>
    </row>
    <row r="5139" spans="1:8">
      <c r="A5139" s="4">
        <v>2</v>
      </c>
      <c r="B5139" s="7">
        <v>1</v>
      </c>
      <c r="C5139" s="7" t="str">
        <f t="shared" si="160"/>
        <v>高等学校</v>
      </c>
      <c r="D5139" s="7" t="s">
        <v>1649</v>
      </c>
      <c r="E5139" s="8" t="s">
        <v>1650</v>
      </c>
      <c r="F5139" s="4" t="str">
        <f>IFERROR(IF(VALUE(LEFT($E5139,5))&gt;50000,"",_xlfn.XLOOKUP(IF(VALUE(LEFT($E5139,2))&gt;9,VALUE(LEFT($E5139,2)),"0"&amp;VALUE(LEFT($E5139,2))),Sheet1!$E:$E,Sheet1!$F:$F)),"")</f>
        <v>高知県</v>
      </c>
      <c r="G5139" s="4" t="str">
        <f t="shared" si="161"/>
        <v>公立</v>
      </c>
      <c r="H5139" s="7" t="str">
        <f>IF($D5139="上記以外の高等学校等",_xlfn.XLOOKUP(IF(VALUE(LEFT($E5139,2))&gt;10,VALUE(LEFT($E5139,2)),"0"&amp;VALUE(LEFT($E5139,2))),Sheet1!$E:$E,Sheet1!$F:$F)&amp;"所在の"&amp;$D5139,IF(OR($B5139=1,$B5139=2),$D5139&amp;$C5139,IF($B5139=3,$D5139&amp;"学校",IF($B5139=6,_xlfn.TEXTBEFORE($D5139,"高専")&amp;$C5139,IF($B5139=8,$C5139&amp;"（"&amp;$D5139&amp;"）",IF($B5139=9,$D5139,""))))))</f>
        <v>岡豊高等学校</v>
      </c>
    </row>
    <row r="5140" spans="1:8">
      <c r="A5140" s="4">
        <v>2</v>
      </c>
      <c r="B5140" s="7">
        <v>1</v>
      </c>
      <c r="C5140" s="7" t="str">
        <f t="shared" si="160"/>
        <v>高等学校</v>
      </c>
      <c r="D5140" s="7" t="s">
        <v>1647</v>
      </c>
      <c r="E5140" s="8" t="s">
        <v>1648</v>
      </c>
      <c r="F5140" s="4" t="str">
        <f>IFERROR(IF(VALUE(LEFT($E5140,5))&gt;50000,"",_xlfn.XLOOKUP(IF(VALUE(LEFT($E5140,2))&gt;9,VALUE(LEFT($E5140,2)),"0"&amp;VALUE(LEFT($E5140,2))),Sheet1!$E:$E,Sheet1!$F:$F)),"")</f>
        <v>高知県</v>
      </c>
      <c r="G5140" s="4" t="str">
        <f t="shared" si="161"/>
        <v>公立</v>
      </c>
      <c r="H5140" s="7" t="str">
        <f>IF($D5140="上記以外の高等学校等",_xlfn.XLOOKUP(IF(VALUE(LEFT($E5140,2))&gt;10,VALUE(LEFT($E5140,2)),"0"&amp;VALUE(LEFT($E5140,2))),Sheet1!$E:$E,Sheet1!$F:$F)&amp;"所在の"&amp;$D5140,IF(OR($B5140=1,$B5140=2),$D5140&amp;$C5140,IF($B5140=3,$D5140&amp;"学校",IF($B5140=6,_xlfn.TEXTBEFORE($D5140,"高専")&amp;$C5140,IF($B5140=8,$C5140&amp;"（"&amp;$D5140&amp;"）",IF($B5140=9,$D5140,""))))))</f>
        <v>高知海洋高等学校</v>
      </c>
    </row>
    <row r="5141" spans="1:8">
      <c r="A5141" s="4">
        <v>2</v>
      </c>
      <c r="B5141" s="7">
        <v>1</v>
      </c>
      <c r="C5141" s="7" t="str">
        <f t="shared" si="160"/>
        <v>高等学校</v>
      </c>
      <c r="D5141" s="7" t="s">
        <v>1645</v>
      </c>
      <c r="E5141" s="8" t="s">
        <v>1646</v>
      </c>
      <c r="F5141" s="4" t="str">
        <f>IFERROR(IF(VALUE(LEFT($E5141,5))&gt;50000,"",_xlfn.XLOOKUP(IF(VALUE(LEFT($E5141,2))&gt;9,VALUE(LEFT($E5141,2)),"0"&amp;VALUE(LEFT($E5141,2))),Sheet1!$E:$E,Sheet1!$F:$F)),"")</f>
        <v>高知県</v>
      </c>
      <c r="G5141" s="4" t="str">
        <f t="shared" si="161"/>
        <v>公立</v>
      </c>
      <c r="H5141" s="7" t="str">
        <f>IF($D5141="上記以外の高等学校等",_xlfn.XLOOKUP(IF(VALUE(LEFT($E5141,2))&gt;10,VALUE(LEFT($E5141,2)),"0"&amp;VALUE(LEFT($E5141,2))),Sheet1!$E:$E,Sheet1!$F:$F)&amp;"所在の"&amp;$D5141,IF(OR($B5141=1,$B5141=2),$D5141&amp;$C5141,IF($B5141=3,$D5141&amp;"学校",IF($B5141=6,_xlfn.TEXTBEFORE($D5141,"高専")&amp;$C5141,IF($B5141=8,$C5141&amp;"（"&amp;$D5141&amp;"）",IF($B5141=9,$D5141,""))))))</f>
        <v>大方高等学校</v>
      </c>
    </row>
    <row r="5142" spans="1:8">
      <c r="A5142" s="4">
        <v>2</v>
      </c>
      <c r="B5142" s="7">
        <v>1</v>
      </c>
      <c r="C5142" s="7" t="str">
        <f t="shared" si="160"/>
        <v>高等学校</v>
      </c>
      <c r="D5142" s="7" t="s">
        <v>1643</v>
      </c>
      <c r="E5142" s="8" t="s">
        <v>1644</v>
      </c>
      <c r="F5142" s="4" t="str">
        <f>IFERROR(IF(VALUE(LEFT($E5142,5))&gt;50000,"",_xlfn.XLOOKUP(IF(VALUE(LEFT($E5142,2))&gt;9,VALUE(LEFT($E5142,2)),"0"&amp;VALUE(LEFT($E5142,2))),Sheet1!$E:$E,Sheet1!$F:$F)),"")</f>
        <v>高知県</v>
      </c>
      <c r="G5142" s="4" t="str">
        <f t="shared" si="161"/>
        <v>公立</v>
      </c>
      <c r="H5142" s="7" t="str">
        <f>IF($D5142="上記以外の高等学校等",_xlfn.XLOOKUP(IF(VALUE(LEFT($E5142,2))&gt;10,VALUE(LEFT($E5142,2)),"0"&amp;VALUE(LEFT($E5142,2))),Sheet1!$E:$E,Sheet1!$F:$F)&amp;"所在の"&amp;$D5142,IF(OR($B5142=1,$B5142=2),$D5142&amp;$C5142,IF($B5142=3,$D5142&amp;"学校",IF($B5142=6,_xlfn.TEXTBEFORE($D5142,"高専")&amp;$C5142,IF($B5142=8,$C5142&amp;"（"&amp;$D5142&amp;"）",IF($B5142=9,$D5142,""))))))</f>
        <v>須崎総合高等学校</v>
      </c>
    </row>
    <row r="5143" spans="1:8">
      <c r="A5143" s="4">
        <v>2</v>
      </c>
      <c r="B5143" s="7">
        <v>1</v>
      </c>
      <c r="C5143" s="7" t="str">
        <f t="shared" si="160"/>
        <v>高等学校</v>
      </c>
      <c r="D5143" s="7" t="s">
        <v>1641</v>
      </c>
      <c r="E5143" s="8" t="s">
        <v>1642</v>
      </c>
      <c r="F5143" s="4" t="str">
        <f>IFERROR(IF(VALUE(LEFT($E5143,5))&gt;50000,"",_xlfn.XLOOKUP(IF(VALUE(LEFT($E5143,2))&gt;9,VALUE(LEFT($E5143,2)),"0"&amp;VALUE(LEFT($E5143,2))),Sheet1!$E:$E,Sheet1!$F:$F)),"")</f>
        <v>高知県</v>
      </c>
      <c r="G5143" s="4" t="str">
        <f t="shared" si="161"/>
        <v>公立</v>
      </c>
      <c r="H5143" s="7" t="str">
        <f>IF($D5143="上記以外の高等学校等",_xlfn.XLOOKUP(IF(VALUE(LEFT($E5143,2))&gt;10,VALUE(LEFT($E5143,2)),"0"&amp;VALUE(LEFT($E5143,2))),Sheet1!$E:$E,Sheet1!$F:$F)&amp;"所在の"&amp;$D5143,IF(OR($B5143=1,$B5143=2),$D5143&amp;$C5143,IF($B5143=3,$D5143&amp;"学校",IF($B5143=6,_xlfn.TEXTBEFORE($D5143,"高専")&amp;$C5143,IF($B5143=8,$C5143&amp;"（"&amp;$D5143&amp;"）",IF($B5143=9,$D5143,""))))))</f>
        <v>高知国際高等学校</v>
      </c>
    </row>
    <row r="5144" spans="1:8">
      <c r="A5144" s="4">
        <v>3</v>
      </c>
      <c r="B5144" s="7">
        <v>3</v>
      </c>
      <c r="C5144" s="7" t="str">
        <f t="shared" si="160"/>
        <v>特別支援学校</v>
      </c>
      <c r="D5144" s="7" t="s">
        <v>1639</v>
      </c>
      <c r="E5144" s="8" t="s">
        <v>1640</v>
      </c>
      <c r="F5144" s="4" t="str">
        <f>IFERROR(IF(VALUE(LEFT($E5144,5))&gt;50000,"",_xlfn.XLOOKUP(IF(VALUE(LEFT($E5144,2))&gt;9,VALUE(LEFT($E5144,2)),"0"&amp;VALUE(LEFT($E5144,2))),Sheet1!$E:$E,Sheet1!$F:$F)),"")</f>
        <v>高知県</v>
      </c>
      <c r="G5144" s="4" t="str">
        <f t="shared" si="161"/>
        <v>公立</v>
      </c>
      <c r="H5144" s="7" t="str">
        <f>IF($D5144="上記以外の高等学校等",_xlfn.XLOOKUP(IF(VALUE(LEFT($E5144,2))&gt;10,VALUE(LEFT($E5144,2)),"0"&amp;VALUE(LEFT($E5144,2))),Sheet1!$E:$E,Sheet1!$F:$F)&amp;"所在の"&amp;$D5144,IF(OR($B5144=1,$B5144=2),$D5144&amp;$C5144,IF($B5144=3,$D5144&amp;"学校",IF($B5144=6,_xlfn.TEXTBEFORE($D5144,"高専")&amp;$C5144,IF($B5144=8,$C5144&amp;"（"&amp;$D5144&amp;"）",IF($B5144=9,$D5144,""))))))</f>
        <v>高知特別支援学校</v>
      </c>
    </row>
    <row r="5145" spans="1:8">
      <c r="A5145" s="4">
        <v>2</v>
      </c>
      <c r="B5145" s="7">
        <v>3</v>
      </c>
      <c r="C5145" s="7" t="str">
        <f t="shared" si="160"/>
        <v>特別支援学校</v>
      </c>
      <c r="D5145" s="7" t="s">
        <v>612</v>
      </c>
      <c r="E5145" s="8" t="s">
        <v>1638</v>
      </c>
      <c r="F5145" s="4" t="str">
        <f>IFERROR(IF(VALUE(LEFT($E5145,5))&gt;50000,"",_xlfn.XLOOKUP(IF(VALUE(LEFT($E5145,2))&gt;9,VALUE(LEFT($E5145,2)),"0"&amp;VALUE(LEFT($E5145,2))),Sheet1!$E:$E,Sheet1!$F:$F)),"")</f>
        <v>高知県</v>
      </c>
      <c r="G5145" s="4" t="str">
        <f t="shared" si="161"/>
        <v>公立</v>
      </c>
      <c r="H5145" s="7" t="str">
        <f>IF($D5145="上記以外の高等学校等",_xlfn.XLOOKUP(IF(VALUE(LEFT($E5145,2))&gt;10,VALUE(LEFT($E5145,2)),"0"&amp;VALUE(LEFT($E5145,2))),Sheet1!$E:$E,Sheet1!$F:$F)&amp;"所在の"&amp;$D5145,IF(OR($B5145=1,$B5145=2),$D5145&amp;$C5145,IF($B5145=3,$D5145&amp;"学校",IF($B5145=6,_xlfn.TEXTBEFORE($D5145,"高専")&amp;$C5145,IF($B5145=8,$C5145&amp;"（"&amp;$D5145&amp;"）",IF($B5145=9,$D5145,""))))))</f>
        <v>盲学校</v>
      </c>
    </row>
    <row r="5146" spans="1:8">
      <c r="A5146" s="4">
        <v>2</v>
      </c>
      <c r="B5146" s="7">
        <v>3</v>
      </c>
      <c r="C5146" s="7" t="str">
        <f t="shared" si="160"/>
        <v>特別支援学校</v>
      </c>
      <c r="D5146" s="7" t="s">
        <v>1636</v>
      </c>
      <c r="E5146" s="8" t="s">
        <v>1637</v>
      </c>
      <c r="F5146" s="4" t="str">
        <f>IFERROR(IF(VALUE(LEFT($E5146,5))&gt;50000,"",_xlfn.XLOOKUP(IF(VALUE(LEFT($E5146,2))&gt;9,VALUE(LEFT($E5146,2)),"0"&amp;VALUE(LEFT($E5146,2))),Sheet1!$E:$E,Sheet1!$F:$F)),"")</f>
        <v>高知県</v>
      </c>
      <c r="G5146" s="4" t="str">
        <f t="shared" si="161"/>
        <v>公立</v>
      </c>
      <c r="H5146" s="7" t="str">
        <f>IF($D5146="上記以外の高等学校等",_xlfn.XLOOKUP(IF(VALUE(LEFT($E5146,2))&gt;10,VALUE(LEFT($E5146,2)),"0"&amp;VALUE(LEFT($E5146,2))),Sheet1!$E:$E,Sheet1!$F:$F)&amp;"所在の"&amp;$D5146,IF(OR($B5146=1,$B5146=2),$D5146&amp;$C5146,IF($B5146=3,$D5146&amp;"学校",IF($B5146=6,_xlfn.TEXTBEFORE($D5146,"高専")&amp;$C5146,IF($B5146=8,$C5146&amp;"（"&amp;$D5146&amp;"）",IF($B5146=9,$D5146,""))))))</f>
        <v>高知ろう学校</v>
      </c>
    </row>
    <row r="5147" spans="1:8">
      <c r="A5147" s="4">
        <v>2</v>
      </c>
      <c r="B5147" s="7">
        <v>3</v>
      </c>
      <c r="C5147" s="7" t="str">
        <f t="shared" si="160"/>
        <v>特別支援学校</v>
      </c>
      <c r="D5147" s="7" t="s">
        <v>1634</v>
      </c>
      <c r="E5147" s="8" t="s">
        <v>1635</v>
      </c>
      <c r="F5147" s="4" t="str">
        <f>IFERROR(IF(VALUE(LEFT($E5147,5))&gt;50000,"",_xlfn.XLOOKUP(IF(VALUE(LEFT($E5147,2))&gt;9,VALUE(LEFT($E5147,2)),"0"&amp;VALUE(LEFT($E5147,2))),Sheet1!$E:$E,Sheet1!$F:$F)),"")</f>
        <v>高知県</v>
      </c>
      <c r="G5147" s="4" t="str">
        <f t="shared" si="161"/>
        <v>公立</v>
      </c>
      <c r="H5147" s="7" t="str">
        <f>IF($D5147="上記以外の高等学校等",_xlfn.XLOOKUP(IF(VALUE(LEFT($E5147,2))&gt;10,VALUE(LEFT($E5147,2)),"0"&amp;VALUE(LEFT($E5147,2))),Sheet1!$E:$E,Sheet1!$F:$F)&amp;"所在の"&amp;$D5147,IF(OR($B5147=1,$B5147=2),$D5147&amp;$C5147,IF($B5147=3,$D5147&amp;"学校",IF($B5147=6,_xlfn.TEXTBEFORE($D5147,"高専")&amp;$C5147,IF($B5147=8,$C5147&amp;"（"&amp;$D5147&amp;"）",IF($B5147=9,$D5147,""))))))</f>
        <v>山田特別支援学校</v>
      </c>
    </row>
    <row r="5148" spans="1:8">
      <c r="A5148" s="4">
        <v>2</v>
      </c>
      <c r="B5148" s="7">
        <v>3</v>
      </c>
      <c r="C5148" s="7" t="str">
        <f t="shared" si="160"/>
        <v>特別支援学校</v>
      </c>
      <c r="D5148" s="7" t="s">
        <v>1632</v>
      </c>
      <c r="E5148" s="8" t="s">
        <v>1633</v>
      </c>
      <c r="F5148" s="4" t="str">
        <f>IFERROR(IF(VALUE(LEFT($E5148,5))&gt;50000,"",_xlfn.XLOOKUP(IF(VALUE(LEFT($E5148,2))&gt;9,VALUE(LEFT($E5148,2)),"0"&amp;VALUE(LEFT($E5148,2))),Sheet1!$E:$E,Sheet1!$F:$F)),"")</f>
        <v>高知県</v>
      </c>
      <c r="G5148" s="4" t="str">
        <f t="shared" si="161"/>
        <v>公立</v>
      </c>
      <c r="H5148" s="7" t="str">
        <f>IF($D5148="上記以外の高等学校等",_xlfn.XLOOKUP(IF(VALUE(LEFT($E5148,2))&gt;10,VALUE(LEFT($E5148,2)),"0"&amp;VALUE(LEFT($E5148,2))),Sheet1!$E:$E,Sheet1!$F:$F)&amp;"所在の"&amp;$D5148,IF(OR($B5148=1,$B5148=2),$D5148&amp;$C5148,IF($B5148=3,$D5148&amp;"学校",IF($B5148=6,_xlfn.TEXTBEFORE($D5148,"高専")&amp;$C5148,IF($B5148=8,$C5148&amp;"（"&amp;$D5148&amp;"）",IF($B5148=9,$D5148,""))))))</f>
        <v>高知若草特別支援学校</v>
      </c>
    </row>
    <row r="5149" spans="1:8">
      <c r="A5149" s="4">
        <v>2</v>
      </c>
      <c r="B5149" s="7">
        <v>3</v>
      </c>
      <c r="C5149" s="7" t="str">
        <f t="shared" si="160"/>
        <v>特別支援学校</v>
      </c>
      <c r="D5149" s="7" t="s">
        <v>1630</v>
      </c>
      <c r="E5149" s="8" t="s">
        <v>1631</v>
      </c>
      <c r="F5149" s="4" t="str">
        <f>IFERROR(IF(VALUE(LEFT($E5149,5))&gt;50000,"",_xlfn.XLOOKUP(IF(VALUE(LEFT($E5149,2))&gt;9,VALUE(LEFT($E5149,2)),"0"&amp;VALUE(LEFT($E5149,2))),Sheet1!$E:$E,Sheet1!$F:$F)),"")</f>
        <v>高知県</v>
      </c>
      <c r="G5149" s="4" t="str">
        <f t="shared" si="161"/>
        <v>公立</v>
      </c>
      <c r="H5149" s="7" t="str">
        <f>IF($D5149="上記以外の高等学校等",_xlfn.XLOOKUP(IF(VALUE(LEFT($E5149,2))&gt;10,VALUE(LEFT($E5149,2)),"0"&amp;VALUE(LEFT($E5149,2))),Sheet1!$E:$E,Sheet1!$F:$F)&amp;"所在の"&amp;$D5149,IF(OR($B5149=1,$B5149=2),$D5149&amp;$C5149,IF($B5149=3,$D5149&amp;"学校",IF($B5149=6,_xlfn.TEXTBEFORE($D5149,"高専")&amp;$C5149,IF($B5149=8,$C5149&amp;"（"&amp;$D5149&amp;"）",IF($B5149=9,$D5149,""))))))</f>
        <v>高知江の口特別支援学校</v>
      </c>
    </row>
    <row r="5150" spans="1:8">
      <c r="A5150" s="4">
        <v>2</v>
      </c>
      <c r="B5150" s="7">
        <v>3</v>
      </c>
      <c r="C5150" s="7" t="str">
        <f t="shared" si="160"/>
        <v>特別支援学校</v>
      </c>
      <c r="D5150" s="7" t="s">
        <v>1628</v>
      </c>
      <c r="E5150" s="8" t="s">
        <v>1629</v>
      </c>
      <c r="F5150" s="4" t="str">
        <f>IFERROR(IF(VALUE(LEFT($E5150,5))&gt;50000,"",_xlfn.XLOOKUP(IF(VALUE(LEFT($E5150,2))&gt;9,VALUE(LEFT($E5150,2)),"0"&amp;VALUE(LEFT($E5150,2))),Sheet1!$E:$E,Sheet1!$F:$F)),"")</f>
        <v>高知県</v>
      </c>
      <c r="G5150" s="4" t="str">
        <f t="shared" si="161"/>
        <v>公立</v>
      </c>
      <c r="H5150" s="7" t="str">
        <f>IF($D5150="上記以外の高等学校等",_xlfn.XLOOKUP(IF(VALUE(LEFT($E5150,2))&gt;10,VALUE(LEFT($E5150,2)),"0"&amp;VALUE(LEFT($E5150,2))),Sheet1!$E:$E,Sheet1!$F:$F)&amp;"所在の"&amp;$D5150,IF(OR($B5150=1,$B5150=2),$D5150&amp;$C5150,IF($B5150=3,$D5150&amp;"学校",IF($B5150=6,_xlfn.TEXTBEFORE($D5150,"高専")&amp;$C5150,IF($B5150=8,$C5150&amp;"（"&amp;$D5150&amp;"）",IF($B5150=9,$D5150,""))))))</f>
        <v>日高特別支援学校</v>
      </c>
    </row>
    <row r="5151" spans="1:8">
      <c r="A5151" s="4">
        <v>2</v>
      </c>
      <c r="B5151" s="7">
        <v>3</v>
      </c>
      <c r="C5151" s="7" t="str">
        <f t="shared" si="160"/>
        <v>特別支援学校</v>
      </c>
      <c r="D5151" s="7" t="s">
        <v>1626</v>
      </c>
      <c r="E5151" s="8" t="s">
        <v>1627</v>
      </c>
      <c r="F5151" s="4" t="str">
        <f>IFERROR(IF(VALUE(LEFT($E5151,5))&gt;50000,"",_xlfn.XLOOKUP(IF(VALUE(LEFT($E5151,2))&gt;9,VALUE(LEFT($E5151,2)),"0"&amp;VALUE(LEFT($E5151,2))),Sheet1!$E:$E,Sheet1!$F:$F)),"")</f>
        <v>高知県</v>
      </c>
      <c r="G5151" s="4" t="str">
        <f t="shared" si="161"/>
        <v>公立</v>
      </c>
      <c r="H5151" s="7" t="str">
        <f>IF($D5151="上記以外の高等学校等",_xlfn.XLOOKUP(IF(VALUE(LEFT($E5151,2))&gt;10,VALUE(LEFT($E5151,2)),"0"&amp;VALUE(LEFT($E5151,2))),Sheet1!$E:$E,Sheet1!$F:$F)&amp;"所在の"&amp;$D5151,IF(OR($B5151=1,$B5151=2),$D5151&amp;$C5151,IF($B5151=3,$D5151&amp;"学校",IF($B5151=6,_xlfn.TEXTBEFORE($D5151,"高専")&amp;$C5151,IF($B5151=8,$C5151&amp;"（"&amp;$D5151&amp;"）",IF($B5151=9,$D5151,""))))))</f>
        <v>中村特別支援学校</v>
      </c>
    </row>
    <row r="5152" spans="1:8">
      <c r="A5152" s="4">
        <v>7</v>
      </c>
      <c r="B5152" s="7">
        <v>1</v>
      </c>
      <c r="C5152" s="7" t="str">
        <f t="shared" si="160"/>
        <v>高等学校</v>
      </c>
      <c r="D5152" s="7" t="s">
        <v>1624</v>
      </c>
      <c r="E5152" s="8" t="s">
        <v>1625</v>
      </c>
      <c r="F5152" s="4" t="str">
        <f>IFERROR(IF(VALUE(LEFT($E5152,5))&gt;50000,"",_xlfn.XLOOKUP(IF(VALUE(LEFT($E5152,2))&gt;9,VALUE(LEFT($E5152,2)),"0"&amp;VALUE(LEFT($E5152,2))),Sheet1!$E:$E,Sheet1!$F:$F)),"")</f>
        <v>高知県</v>
      </c>
      <c r="G5152" s="4" t="str">
        <f t="shared" si="161"/>
        <v>私立</v>
      </c>
      <c r="H5152" s="7" t="str">
        <f>IF($D5152="上記以外の高等学校等",_xlfn.XLOOKUP(IF(VALUE(LEFT($E5152,2))&gt;10,VALUE(LEFT($E5152,2)),"0"&amp;VALUE(LEFT($E5152,2))),Sheet1!$E:$E,Sheet1!$F:$F)&amp;"所在の"&amp;$D5152,IF(OR($B5152=1,$B5152=2),$D5152&amp;$C5152,IF($B5152=3,$D5152&amp;"学校",IF($B5152=6,_xlfn.TEXTBEFORE($D5152,"高専")&amp;$C5152,IF($B5152=8,$C5152&amp;"（"&amp;$D5152&amp;"）",IF($B5152=9,$D5152,""))))))</f>
        <v>高知中央高等学校</v>
      </c>
    </row>
    <row r="5153" spans="1:8">
      <c r="A5153" s="4">
        <v>7</v>
      </c>
      <c r="B5153" s="7">
        <v>1</v>
      </c>
      <c r="C5153" s="7" t="str">
        <f t="shared" si="160"/>
        <v>高等学校</v>
      </c>
      <c r="D5153" s="7" t="s">
        <v>1622</v>
      </c>
      <c r="E5153" s="8" t="s">
        <v>1623</v>
      </c>
      <c r="F5153" s="4" t="str">
        <f>IFERROR(IF(VALUE(LEFT($E5153,5))&gt;50000,"",_xlfn.XLOOKUP(IF(VALUE(LEFT($E5153,2))&gt;9,VALUE(LEFT($E5153,2)),"0"&amp;VALUE(LEFT($E5153,2))),Sheet1!$E:$E,Sheet1!$F:$F)),"")</f>
        <v>高知県</v>
      </c>
      <c r="G5153" s="4" t="str">
        <f t="shared" si="161"/>
        <v>私立</v>
      </c>
      <c r="H5153" s="7" t="str">
        <f>IF($D5153="上記以外の高等学校等",_xlfn.XLOOKUP(IF(VALUE(LEFT($E5153,2))&gt;10,VALUE(LEFT($E5153,2)),"0"&amp;VALUE(LEFT($E5153,2))),Sheet1!$E:$E,Sheet1!$F:$F)&amp;"所在の"&amp;$D5153,IF(OR($B5153=1,$B5153=2),$D5153&amp;$C5153,IF($B5153=3,$D5153&amp;"学校",IF($B5153=6,_xlfn.TEXTBEFORE($D5153,"高専")&amp;$C5153,IF($B5153=8,$C5153&amp;"（"&amp;$D5153&amp;"）",IF($B5153=9,$D5153,""))))))</f>
        <v>土佐高等学校</v>
      </c>
    </row>
    <row r="5154" spans="1:8">
      <c r="A5154" s="4">
        <v>7</v>
      </c>
      <c r="B5154" s="7">
        <v>1</v>
      </c>
      <c r="C5154" s="7" t="str">
        <f t="shared" si="160"/>
        <v>高等学校</v>
      </c>
      <c r="D5154" s="7" t="s">
        <v>1620</v>
      </c>
      <c r="E5154" s="8" t="s">
        <v>1621</v>
      </c>
      <c r="F5154" s="4" t="str">
        <f>IFERROR(IF(VALUE(LEFT($E5154,5))&gt;50000,"",_xlfn.XLOOKUP(IF(VALUE(LEFT($E5154,2))&gt;9,VALUE(LEFT($E5154,2)),"0"&amp;VALUE(LEFT($E5154,2))),Sheet1!$E:$E,Sheet1!$F:$F)),"")</f>
        <v>高知県</v>
      </c>
      <c r="G5154" s="4" t="str">
        <f t="shared" si="161"/>
        <v>私立</v>
      </c>
      <c r="H5154" s="7" t="str">
        <f>IF($D5154="上記以外の高等学校等",_xlfn.XLOOKUP(IF(VALUE(LEFT($E5154,2))&gt;10,VALUE(LEFT($E5154,2)),"0"&amp;VALUE(LEFT($E5154,2))),Sheet1!$E:$E,Sheet1!$F:$F)&amp;"所在の"&amp;$D5154,IF(OR($B5154=1,$B5154=2),$D5154&amp;$C5154,IF($B5154=3,$D5154&amp;"学校",IF($B5154=6,_xlfn.TEXTBEFORE($D5154,"高専")&amp;$C5154,IF($B5154=8,$C5154&amp;"（"&amp;$D5154&amp;"）",IF($B5154=9,$D5154,""))))))</f>
        <v>土佐女子高等学校</v>
      </c>
    </row>
    <row r="5155" spans="1:8">
      <c r="A5155" s="4">
        <v>7</v>
      </c>
      <c r="B5155" s="7">
        <v>1</v>
      </c>
      <c r="C5155" s="7" t="str">
        <f t="shared" si="160"/>
        <v>高等学校</v>
      </c>
      <c r="D5155" s="7" t="s">
        <v>1618</v>
      </c>
      <c r="E5155" s="8" t="s">
        <v>1619</v>
      </c>
      <c r="F5155" s="4" t="str">
        <f>IFERROR(IF(VALUE(LEFT($E5155,5))&gt;50000,"",_xlfn.XLOOKUP(IF(VALUE(LEFT($E5155,2))&gt;9,VALUE(LEFT($E5155,2)),"0"&amp;VALUE(LEFT($E5155,2))),Sheet1!$E:$E,Sheet1!$F:$F)),"")</f>
        <v>高知県</v>
      </c>
      <c r="G5155" s="4" t="str">
        <f t="shared" si="161"/>
        <v>私立</v>
      </c>
      <c r="H5155" s="7" t="str">
        <f>IF($D5155="上記以外の高等学校等",_xlfn.XLOOKUP(IF(VALUE(LEFT($E5155,2))&gt;10,VALUE(LEFT($E5155,2)),"0"&amp;VALUE(LEFT($E5155,2))),Sheet1!$E:$E,Sheet1!$F:$F)&amp;"所在の"&amp;$D5155,IF(OR($B5155=1,$B5155=2),$D5155&amp;$C5155,IF($B5155=3,$D5155&amp;"学校",IF($B5155=6,_xlfn.TEXTBEFORE($D5155,"高専")&amp;$C5155,IF($B5155=8,$C5155&amp;"（"&amp;$D5155&amp;"）",IF($B5155=9,$D5155,""))))))</f>
        <v>高知高等学校</v>
      </c>
    </row>
    <row r="5156" spans="1:8">
      <c r="A5156" s="4">
        <v>7</v>
      </c>
      <c r="B5156" s="7">
        <v>1</v>
      </c>
      <c r="C5156" s="7" t="str">
        <f t="shared" si="160"/>
        <v>高等学校</v>
      </c>
      <c r="D5156" s="7" t="s">
        <v>1616</v>
      </c>
      <c r="E5156" s="8" t="s">
        <v>1617</v>
      </c>
      <c r="F5156" s="4" t="str">
        <f>IFERROR(IF(VALUE(LEFT($E5156,5))&gt;50000,"",_xlfn.XLOOKUP(IF(VALUE(LEFT($E5156,2))&gt;9,VALUE(LEFT($E5156,2)),"0"&amp;VALUE(LEFT($E5156,2))),Sheet1!$E:$E,Sheet1!$F:$F)),"")</f>
        <v>高知県</v>
      </c>
      <c r="G5156" s="4" t="str">
        <f t="shared" si="161"/>
        <v>私立</v>
      </c>
      <c r="H5156" s="7" t="str">
        <f>IF($D5156="上記以外の高等学校等",_xlfn.XLOOKUP(IF(VALUE(LEFT($E5156,2))&gt;10,VALUE(LEFT($E5156,2)),"0"&amp;VALUE(LEFT($E5156,2))),Sheet1!$E:$E,Sheet1!$F:$F)&amp;"所在の"&amp;$D5156,IF(OR($B5156=1,$B5156=2),$D5156&amp;$C5156,IF($B5156=3,$D5156&amp;"学校",IF($B5156=6,_xlfn.TEXTBEFORE($D5156,"高専")&amp;$C5156,IF($B5156=8,$C5156&amp;"（"&amp;$D5156&amp;"）",IF($B5156=9,$D5156,""))))))</f>
        <v>清和女子高等学校</v>
      </c>
    </row>
    <row r="5157" spans="1:8">
      <c r="A5157" s="4">
        <v>7</v>
      </c>
      <c r="B5157" s="7">
        <v>1</v>
      </c>
      <c r="C5157" s="7" t="str">
        <f t="shared" si="160"/>
        <v>高等学校</v>
      </c>
      <c r="D5157" s="7" t="s">
        <v>1614</v>
      </c>
      <c r="E5157" s="8" t="s">
        <v>1615</v>
      </c>
      <c r="F5157" s="4" t="str">
        <f>IFERROR(IF(VALUE(LEFT($E5157,5))&gt;50000,"",_xlfn.XLOOKUP(IF(VALUE(LEFT($E5157,2))&gt;9,VALUE(LEFT($E5157,2)),"0"&amp;VALUE(LEFT($E5157,2))),Sheet1!$E:$E,Sheet1!$F:$F)),"")</f>
        <v>高知県</v>
      </c>
      <c r="G5157" s="4" t="str">
        <f t="shared" si="161"/>
        <v>私立</v>
      </c>
      <c r="H5157" s="7" t="str">
        <f>IF($D5157="上記以外の高等学校等",_xlfn.XLOOKUP(IF(VALUE(LEFT($E5157,2))&gt;10,VALUE(LEFT($E5157,2)),"0"&amp;VALUE(LEFT($E5157,2))),Sheet1!$E:$E,Sheet1!$F:$F)&amp;"所在の"&amp;$D5157,IF(OR($B5157=1,$B5157=2),$D5157&amp;$C5157,IF($B5157=3,$D5157&amp;"学校",IF($B5157=6,_xlfn.TEXTBEFORE($D5157,"高専")&amp;$C5157,IF($B5157=8,$C5157&amp;"（"&amp;$D5157&amp;"）",IF($B5157=9,$D5157,""))))))</f>
        <v>高知学芸高等学校</v>
      </c>
    </row>
    <row r="5158" spans="1:8">
      <c r="A5158" s="4">
        <v>7</v>
      </c>
      <c r="B5158" s="7">
        <v>1</v>
      </c>
      <c r="C5158" s="7" t="str">
        <f t="shared" si="160"/>
        <v>高等学校</v>
      </c>
      <c r="D5158" s="7" t="s">
        <v>1612</v>
      </c>
      <c r="E5158" s="8" t="s">
        <v>1613</v>
      </c>
      <c r="F5158" s="4" t="str">
        <f>IFERROR(IF(VALUE(LEFT($E5158,5))&gt;50000,"",_xlfn.XLOOKUP(IF(VALUE(LEFT($E5158,2))&gt;9,VALUE(LEFT($E5158,2)),"0"&amp;VALUE(LEFT($E5158,2))),Sheet1!$E:$E,Sheet1!$F:$F)),"")</f>
        <v>高知県</v>
      </c>
      <c r="G5158" s="4" t="str">
        <f t="shared" si="161"/>
        <v>私立</v>
      </c>
      <c r="H5158" s="7" t="str">
        <f>IF($D5158="上記以外の高等学校等",_xlfn.XLOOKUP(IF(VALUE(LEFT($E5158,2))&gt;10,VALUE(LEFT($E5158,2)),"0"&amp;VALUE(LEFT($E5158,2))),Sheet1!$E:$E,Sheet1!$F:$F)&amp;"所在の"&amp;$D5158,IF(OR($B5158=1,$B5158=2),$D5158&amp;$C5158,IF($B5158=3,$D5158&amp;"学校",IF($B5158=6,_xlfn.TEXTBEFORE($D5158,"高専")&amp;$C5158,IF($B5158=8,$C5158&amp;"（"&amp;$D5158&amp;"）",IF($B5158=9,$D5158,""))))))</f>
        <v>太平洋学園高等学校</v>
      </c>
    </row>
    <row r="5159" spans="1:8">
      <c r="A5159" s="4">
        <v>7</v>
      </c>
      <c r="B5159" s="7">
        <v>1</v>
      </c>
      <c r="C5159" s="7" t="str">
        <f t="shared" si="160"/>
        <v>高等学校</v>
      </c>
      <c r="D5159" s="7" t="s">
        <v>1610</v>
      </c>
      <c r="E5159" s="8" t="s">
        <v>1611</v>
      </c>
      <c r="F5159" s="4" t="str">
        <f>IFERROR(IF(VALUE(LEFT($E5159,5))&gt;50000,"",_xlfn.XLOOKUP(IF(VALUE(LEFT($E5159,2))&gt;9,VALUE(LEFT($E5159,2)),"0"&amp;VALUE(LEFT($E5159,2))),Sheet1!$E:$E,Sheet1!$F:$F)),"")</f>
        <v>高知県</v>
      </c>
      <c r="G5159" s="4" t="str">
        <f t="shared" si="161"/>
        <v>私立</v>
      </c>
      <c r="H5159" s="7" t="str">
        <f>IF($D5159="上記以外の高等学校等",_xlfn.XLOOKUP(IF(VALUE(LEFT($E5159,2))&gt;10,VALUE(LEFT($E5159,2)),"0"&amp;VALUE(LEFT($E5159,2))),Sheet1!$E:$E,Sheet1!$F:$F)&amp;"所在の"&amp;$D5159,IF(OR($B5159=1,$B5159=2),$D5159&amp;$C5159,IF($B5159=3,$D5159&amp;"学校",IF($B5159=6,_xlfn.TEXTBEFORE($D5159,"高専")&amp;$C5159,IF($B5159=8,$C5159&amp;"（"&amp;$D5159&amp;"）",IF($B5159=9,$D5159,""))))))</f>
        <v>明徳義塾高等学校</v>
      </c>
    </row>
    <row r="5160" spans="1:8">
      <c r="A5160" s="4">
        <v>7</v>
      </c>
      <c r="B5160" s="7">
        <v>1</v>
      </c>
      <c r="C5160" s="7" t="str">
        <f t="shared" si="160"/>
        <v>高等学校</v>
      </c>
      <c r="D5160" s="7" t="s">
        <v>1608</v>
      </c>
      <c r="E5160" s="8" t="s">
        <v>1609</v>
      </c>
      <c r="F5160" s="4" t="str">
        <f>IFERROR(IF(VALUE(LEFT($E5160,5))&gt;50000,"",_xlfn.XLOOKUP(IF(VALUE(LEFT($E5160,2))&gt;9,VALUE(LEFT($E5160,2)),"0"&amp;VALUE(LEFT($E5160,2))),Sheet1!$E:$E,Sheet1!$F:$F)),"")</f>
        <v>高知県</v>
      </c>
      <c r="G5160" s="4" t="str">
        <f t="shared" si="161"/>
        <v>私立</v>
      </c>
      <c r="H5160" s="7" t="str">
        <f>IF($D5160="上記以外の高等学校等",_xlfn.XLOOKUP(IF(VALUE(LEFT($E5160,2))&gt;10,VALUE(LEFT($E5160,2)),"0"&amp;VALUE(LEFT($E5160,2))),Sheet1!$E:$E,Sheet1!$F:$F)&amp;"所在の"&amp;$D5160,IF(OR($B5160=1,$B5160=2),$D5160&amp;$C5160,IF($B5160=3,$D5160&amp;"学校",IF($B5160=6,_xlfn.TEXTBEFORE($D5160,"高専")&amp;$C5160,IF($B5160=8,$C5160&amp;"（"&amp;$D5160&amp;"）",IF($B5160=9,$D5160,""))))))</f>
        <v>土佐塾高等学校</v>
      </c>
    </row>
    <row r="5161" spans="1:8">
      <c r="A5161" s="4">
        <v>7</v>
      </c>
      <c r="B5161" s="7">
        <v>3</v>
      </c>
      <c r="C5161" s="7" t="str">
        <f t="shared" si="160"/>
        <v>特別支援学校</v>
      </c>
      <c r="D5161" s="7" t="s">
        <v>1606</v>
      </c>
      <c r="E5161" s="8" t="s">
        <v>1607</v>
      </c>
      <c r="F5161" s="4" t="str">
        <f>IFERROR(IF(VALUE(LEFT($E5161,5))&gt;50000,"",_xlfn.XLOOKUP(IF(VALUE(LEFT($E5161,2))&gt;9,VALUE(LEFT($E5161,2)),"0"&amp;VALUE(LEFT($E5161,2))),Sheet1!$E:$E,Sheet1!$F:$F)),"")</f>
        <v>高知県</v>
      </c>
      <c r="G5161" s="4" t="str">
        <f t="shared" si="161"/>
        <v>私立</v>
      </c>
      <c r="H5161" s="7" t="str">
        <f>IF($D5161="上記以外の高等学校等",_xlfn.XLOOKUP(IF(VALUE(LEFT($E5161,2))&gt;10,VALUE(LEFT($E5161,2)),"0"&amp;VALUE(LEFT($E5161,2))),Sheet1!$E:$E,Sheet1!$F:$F)&amp;"所在の"&amp;$D5161,IF(OR($B5161=1,$B5161=2),$D5161&amp;$C5161,IF($B5161=3,$D5161&amp;"学校",IF($B5161=6,_xlfn.TEXTBEFORE($D5161,"高専")&amp;$C5161,IF($B5161=8,$C5161&amp;"（"&amp;$D5161&amp;"）",IF($B5161=9,$D5161,""))))))</f>
        <v>特別支援学校光の村土佐自然学園学校</v>
      </c>
    </row>
    <row r="5162" spans="1:8">
      <c r="A5162" s="4">
        <v>9</v>
      </c>
      <c r="B5162" s="7">
        <v>9</v>
      </c>
      <c r="C5162" s="7" t="str">
        <f t="shared" si="160"/>
        <v/>
      </c>
      <c r="D5162" s="7" t="s">
        <v>35</v>
      </c>
      <c r="E5162" s="8" t="s">
        <v>1605</v>
      </c>
      <c r="F5162" s="4" t="str">
        <f>IFERROR(IF(VALUE(LEFT($E5162,5))&gt;50000,"",_xlfn.XLOOKUP(IF(VALUE(LEFT($E5162,2))&gt;9,VALUE(LEFT($E5162,2)),"0"&amp;VALUE(LEFT($E5162,2))),Sheet1!$E:$E,Sheet1!$F:$F)),"")</f>
        <v>高知県</v>
      </c>
      <c r="G5162" s="4" t="str">
        <f t="shared" si="161"/>
        <v/>
      </c>
      <c r="H5162" s="7" t="str">
        <f>IF($D5162="上記以外の高等学校等",_xlfn.XLOOKUP(IF(VALUE(LEFT($E5162,2))&gt;10,VALUE(LEFT($E5162,2)),"0"&amp;VALUE(LEFT($E5162,2))),Sheet1!$E:$E,Sheet1!$F:$F)&amp;"所在の"&amp;$D5162,IF(OR($B5162=1,$B5162=2),$D5162&amp;$C5162,IF($B5162=3,$D5162&amp;"学校",IF($B5162=6,_xlfn.TEXTBEFORE($D5162,"高専")&amp;$C5162,IF($B5162=8,$C5162&amp;"（"&amp;$D5162&amp;"）",IF($B5162=9,$D5162,""))))))</f>
        <v>高知県所在の上記以外の高等学校等</v>
      </c>
    </row>
    <row r="5163" spans="1:8">
      <c r="A5163" s="4">
        <v>1</v>
      </c>
      <c r="B5163" s="7">
        <v>6</v>
      </c>
      <c r="C5163" s="7" t="str">
        <f t="shared" si="160"/>
        <v>高等専門学校</v>
      </c>
      <c r="D5163" s="7" t="s">
        <v>1603</v>
      </c>
      <c r="E5163" s="8" t="s">
        <v>1604</v>
      </c>
      <c r="F5163" s="4" t="str">
        <f>IFERROR(IF(VALUE(LEFT($E5163,5))&gt;50000,"",_xlfn.XLOOKUP(IF(VALUE(LEFT($E5163,2))&gt;9,VALUE(LEFT($E5163,2)),"0"&amp;VALUE(LEFT($E5163,2))),Sheet1!$E:$E,Sheet1!$F:$F)),"")</f>
        <v>福岡県</v>
      </c>
      <c r="G5163" s="4" t="str">
        <f t="shared" si="161"/>
        <v>国立</v>
      </c>
      <c r="H5163" s="7" t="str">
        <f>IF($D5163="上記以外の高等学校等",_xlfn.XLOOKUP(IF(VALUE(LEFT($E5163,2))&gt;10,VALUE(LEFT($E5163,2)),"0"&amp;VALUE(LEFT($E5163,2))),Sheet1!$E:$E,Sheet1!$F:$F)&amp;"所在の"&amp;$D5163,IF(OR($B5163=1,$B5163=2),$D5163&amp;$C5163,IF($B5163=3,$D5163&amp;"学校",IF($B5163=6,_xlfn.TEXTBEFORE($D5163,"高専")&amp;$C5163,IF($B5163=8,$C5163&amp;"（"&amp;$D5163&amp;"）",IF($B5163=9,$D5163,""))))))</f>
        <v>北九州工業高等専門学校</v>
      </c>
    </row>
    <row r="5164" spans="1:8">
      <c r="A5164" s="4">
        <v>1</v>
      </c>
      <c r="B5164" s="7">
        <v>6</v>
      </c>
      <c r="C5164" s="7" t="str">
        <f t="shared" si="160"/>
        <v>高等専門学校</v>
      </c>
      <c r="D5164" s="7" t="s">
        <v>1601</v>
      </c>
      <c r="E5164" s="8" t="s">
        <v>1602</v>
      </c>
      <c r="F5164" s="4" t="str">
        <f>IFERROR(IF(VALUE(LEFT($E5164,5))&gt;50000,"",_xlfn.XLOOKUP(IF(VALUE(LEFT($E5164,2))&gt;9,VALUE(LEFT($E5164,2)),"0"&amp;VALUE(LEFT($E5164,2))),Sheet1!$E:$E,Sheet1!$F:$F)),"")</f>
        <v>福岡県</v>
      </c>
      <c r="G5164" s="4" t="str">
        <f t="shared" si="161"/>
        <v>国立</v>
      </c>
      <c r="H5164" s="7" t="str">
        <f>IF($D5164="上記以外の高等学校等",_xlfn.XLOOKUP(IF(VALUE(LEFT($E5164,2))&gt;10,VALUE(LEFT($E5164,2)),"0"&amp;VALUE(LEFT($E5164,2))),Sheet1!$E:$E,Sheet1!$F:$F)&amp;"所在の"&amp;$D5164,IF(OR($B5164=1,$B5164=2),$D5164&amp;$C5164,IF($B5164=3,$D5164&amp;"学校",IF($B5164=6,_xlfn.TEXTBEFORE($D5164,"高専")&amp;$C5164,IF($B5164=8,$C5164&amp;"（"&amp;$D5164&amp;"）",IF($B5164=9,$D5164,""))))))</f>
        <v>久留米工業高等専門学校</v>
      </c>
    </row>
    <row r="5165" spans="1:8">
      <c r="A5165" s="4">
        <v>1</v>
      </c>
      <c r="B5165" s="7">
        <v>6</v>
      </c>
      <c r="C5165" s="7" t="str">
        <f t="shared" si="160"/>
        <v>高等専門学校</v>
      </c>
      <c r="D5165" s="7" t="s">
        <v>1599</v>
      </c>
      <c r="E5165" s="8" t="s">
        <v>1600</v>
      </c>
      <c r="F5165" s="4" t="str">
        <f>IFERROR(IF(VALUE(LEFT($E5165,5))&gt;50000,"",_xlfn.XLOOKUP(IF(VALUE(LEFT($E5165,2))&gt;9,VALUE(LEFT($E5165,2)),"0"&amp;VALUE(LEFT($E5165,2))),Sheet1!$E:$E,Sheet1!$F:$F)),"")</f>
        <v>福岡県</v>
      </c>
      <c r="G5165" s="4" t="str">
        <f t="shared" si="161"/>
        <v>国立</v>
      </c>
      <c r="H5165" s="7" t="str">
        <f>IF($D5165="上記以外の高等学校等",_xlfn.XLOOKUP(IF(VALUE(LEFT($E5165,2))&gt;10,VALUE(LEFT($E5165,2)),"0"&amp;VALUE(LEFT($E5165,2))),Sheet1!$E:$E,Sheet1!$F:$F)&amp;"所在の"&amp;$D5165,IF(OR($B5165=1,$B5165=2),$D5165&amp;$C5165,IF($B5165=3,$D5165&amp;"学校",IF($B5165=6,_xlfn.TEXTBEFORE($D5165,"高専")&amp;$C5165,IF($B5165=8,$C5165&amp;"（"&amp;$D5165&amp;"）",IF($B5165=9,$D5165,""))))))</f>
        <v>有明工業高等専門学校</v>
      </c>
    </row>
    <row r="5166" spans="1:8">
      <c r="A5166" s="4">
        <v>2</v>
      </c>
      <c r="B5166" s="7">
        <v>1</v>
      </c>
      <c r="C5166" s="7" t="str">
        <f t="shared" si="160"/>
        <v>高等学校</v>
      </c>
      <c r="D5166" s="7" t="s">
        <v>1597</v>
      </c>
      <c r="E5166" s="8" t="s">
        <v>1598</v>
      </c>
      <c r="F5166" s="4" t="str">
        <f>IFERROR(IF(VALUE(LEFT($E5166,5))&gt;50000,"",_xlfn.XLOOKUP(IF(VALUE(LEFT($E5166,2))&gt;9,VALUE(LEFT($E5166,2)),"0"&amp;VALUE(LEFT($E5166,2))),Sheet1!$E:$E,Sheet1!$F:$F)),"")</f>
        <v>福岡県</v>
      </c>
      <c r="G5166" s="4" t="str">
        <f t="shared" si="161"/>
        <v>公立</v>
      </c>
      <c r="H5166" s="7" t="str">
        <f>IF($D5166="上記以外の高等学校等",_xlfn.XLOOKUP(IF(VALUE(LEFT($E5166,2))&gt;10,VALUE(LEFT($E5166,2)),"0"&amp;VALUE(LEFT($E5166,2))),Sheet1!$E:$E,Sheet1!$F:$F)&amp;"所在の"&amp;$D5166,IF(OR($B5166=1,$B5166=2),$D5166&amp;$C5166,IF($B5166=3,$D5166&amp;"学校",IF($B5166=6,_xlfn.TEXTBEFORE($D5166,"高専")&amp;$C5166,IF($B5166=8,$C5166&amp;"（"&amp;$D5166&amp;"）",IF($B5166=9,$D5166,""))))))</f>
        <v>築上西高等学校</v>
      </c>
    </row>
    <row r="5167" spans="1:8">
      <c r="A5167" s="4">
        <v>2</v>
      </c>
      <c r="B5167" s="7">
        <v>1</v>
      </c>
      <c r="C5167" s="7" t="str">
        <f t="shared" si="160"/>
        <v>高等学校</v>
      </c>
      <c r="D5167" s="7" t="s">
        <v>1595</v>
      </c>
      <c r="E5167" s="8" t="s">
        <v>1596</v>
      </c>
      <c r="F5167" s="4" t="str">
        <f>IFERROR(IF(VALUE(LEFT($E5167,5))&gt;50000,"",_xlfn.XLOOKUP(IF(VALUE(LEFT($E5167,2))&gt;9,VALUE(LEFT($E5167,2)),"0"&amp;VALUE(LEFT($E5167,2))),Sheet1!$E:$E,Sheet1!$F:$F)),"")</f>
        <v>福岡県</v>
      </c>
      <c r="G5167" s="4" t="str">
        <f t="shared" si="161"/>
        <v>公立</v>
      </c>
      <c r="H5167" s="7" t="str">
        <f>IF($D5167="上記以外の高等学校等",_xlfn.XLOOKUP(IF(VALUE(LEFT($E5167,2))&gt;10,VALUE(LEFT($E5167,2)),"0"&amp;VALUE(LEFT($E5167,2))),Sheet1!$E:$E,Sheet1!$F:$F)&amp;"所在の"&amp;$D5167,IF(OR($B5167=1,$B5167=2),$D5167&amp;$C5167,IF($B5167=3,$D5167&amp;"学校",IF($B5167=6,_xlfn.TEXTBEFORE($D5167,"高専")&amp;$C5167,IF($B5167=8,$C5167&amp;"（"&amp;$D5167&amp;"）",IF($B5167=9,$D5167,""))))))</f>
        <v>育徳館高等学校</v>
      </c>
    </row>
    <row r="5168" spans="1:8">
      <c r="A5168" s="4">
        <v>2</v>
      </c>
      <c r="B5168" s="7">
        <v>1</v>
      </c>
      <c r="C5168" s="7" t="str">
        <f t="shared" si="160"/>
        <v>高等学校</v>
      </c>
      <c r="D5168" s="7" t="s">
        <v>1593</v>
      </c>
      <c r="E5168" s="8" t="s">
        <v>1594</v>
      </c>
      <c r="F5168" s="4" t="str">
        <f>IFERROR(IF(VALUE(LEFT($E5168,5))&gt;50000,"",_xlfn.XLOOKUP(IF(VALUE(LEFT($E5168,2))&gt;9,VALUE(LEFT($E5168,2)),"0"&amp;VALUE(LEFT($E5168,2))),Sheet1!$E:$E,Sheet1!$F:$F)),"")</f>
        <v>福岡県</v>
      </c>
      <c r="G5168" s="4" t="str">
        <f t="shared" si="161"/>
        <v>公立</v>
      </c>
      <c r="H5168" s="7" t="str">
        <f>IF($D5168="上記以外の高等学校等",_xlfn.XLOOKUP(IF(VALUE(LEFT($E5168,2))&gt;10,VALUE(LEFT($E5168,2)),"0"&amp;VALUE(LEFT($E5168,2))),Sheet1!$E:$E,Sheet1!$F:$F)&amp;"所在の"&amp;$D5168,IF(OR($B5168=1,$B5168=2),$D5168&amp;$C5168,IF($B5168=3,$D5168&amp;"学校",IF($B5168=6,_xlfn.TEXTBEFORE($D5168,"高専")&amp;$C5168,IF($B5168=8,$C5168&amp;"（"&amp;$D5168&amp;"）",IF($B5168=9,$D5168,""))))))</f>
        <v>苅田工業高等学校</v>
      </c>
    </row>
    <row r="5169" spans="1:8">
      <c r="A5169" s="4">
        <v>2</v>
      </c>
      <c r="B5169" s="7">
        <v>1</v>
      </c>
      <c r="C5169" s="7" t="str">
        <f t="shared" si="160"/>
        <v>高等学校</v>
      </c>
      <c r="D5169" s="7" t="s">
        <v>1591</v>
      </c>
      <c r="E5169" s="8" t="s">
        <v>1592</v>
      </c>
      <c r="F5169" s="4" t="str">
        <f>IFERROR(IF(VALUE(LEFT($E5169,5))&gt;50000,"",_xlfn.XLOOKUP(IF(VALUE(LEFT($E5169,2))&gt;9,VALUE(LEFT($E5169,2)),"0"&amp;VALUE(LEFT($E5169,2))),Sheet1!$E:$E,Sheet1!$F:$F)),"")</f>
        <v>福岡県</v>
      </c>
      <c r="G5169" s="4" t="str">
        <f t="shared" si="161"/>
        <v>公立</v>
      </c>
      <c r="H5169" s="7" t="str">
        <f>IF($D5169="上記以外の高等学校等",_xlfn.XLOOKUP(IF(VALUE(LEFT($E5169,2))&gt;10,VALUE(LEFT($E5169,2)),"0"&amp;VALUE(LEFT($E5169,2))),Sheet1!$E:$E,Sheet1!$F:$F)&amp;"所在の"&amp;$D5169,IF(OR($B5169=1,$B5169=2),$D5169&amp;$C5169,IF($B5169=3,$D5169&amp;"学校",IF($B5169=6,_xlfn.TEXTBEFORE($D5169,"高専")&amp;$C5169,IF($B5169=8,$C5169&amp;"（"&amp;$D5169&amp;"）",IF($B5169=9,$D5169,""))))))</f>
        <v>京都高等学校</v>
      </c>
    </row>
    <row r="5170" spans="1:8">
      <c r="A5170" s="4">
        <v>2</v>
      </c>
      <c r="B5170" s="7">
        <v>1</v>
      </c>
      <c r="C5170" s="7" t="str">
        <f t="shared" si="160"/>
        <v>高等学校</v>
      </c>
      <c r="D5170" s="7" t="s">
        <v>1589</v>
      </c>
      <c r="E5170" s="8" t="s">
        <v>1590</v>
      </c>
      <c r="F5170" s="4" t="str">
        <f>IFERROR(IF(VALUE(LEFT($E5170,5))&gt;50000,"",_xlfn.XLOOKUP(IF(VALUE(LEFT($E5170,2))&gt;9,VALUE(LEFT($E5170,2)),"0"&amp;VALUE(LEFT($E5170,2))),Sheet1!$E:$E,Sheet1!$F:$F)),"")</f>
        <v>福岡県</v>
      </c>
      <c r="G5170" s="4" t="str">
        <f t="shared" si="161"/>
        <v>公立</v>
      </c>
      <c r="H5170" s="7" t="str">
        <f>IF($D5170="上記以外の高等学校等",_xlfn.XLOOKUP(IF(VALUE(LEFT($E5170,2))&gt;10,VALUE(LEFT($E5170,2)),"0"&amp;VALUE(LEFT($E5170,2))),Sheet1!$E:$E,Sheet1!$F:$F)&amp;"所在の"&amp;$D5170,IF(OR($B5170=1,$B5170=2),$D5170&amp;$C5170,IF($B5170=3,$D5170&amp;"学校",IF($B5170=6,_xlfn.TEXTBEFORE($D5170,"高専")&amp;$C5170,IF($B5170=8,$C5170&amp;"（"&amp;$D5170&amp;"）",IF($B5170=9,$D5170,""))))))</f>
        <v>行橋高等学校</v>
      </c>
    </row>
    <row r="5171" spans="1:8">
      <c r="A5171" s="4">
        <v>2</v>
      </c>
      <c r="B5171" s="7">
        <v>1</v>
      </c>
      <c r="C5171" s="7" t="str">
        <f t="shared" si="160"/>
        <v>高等学校</v>
      </c>
      <c r="D5171" s="7" t="s">
        <v>1587</v>
      </c>
      <c r="E5171" s="8" t="s">
        <v>1588</v>
      </c>
      <c r="F5171" s="4" t="str">
        <f>IFERROR(IF(VALUE(LEFT($E5171,5))&gt;50000,"",_xlfn.XLOOKUP(IF(VALUE(LEFT($E5171,2))&gt;9,VALUE(LEFT($E5171,2)),"0"&amp;VALUE(LEFT($E5171,2))),Sheet1!$E:$E,Sheet1!$F:$F)),"")</f>
        <v>福岡県</v>
      </c>
      <c r="G5171" s="4" t="str">
        <f t="shared" si="161"/>
        <v>公立</v>
      </c>
      <c r="H5171" s="7" t="str">
        <f>IF($D5171="上記以外の高等学校等",_xlfn.XLOOKUP(IF(VALUE(LEFT($E5171,2))&gt;10,VALUE(LEFT($E5171,2)),"0"&amp;VALUE(LEFT($E5171,2))),Sheet1!$E:$E,Sheet1!$F:$F)&amp;"所在の"&amp;$D5171,IF(OR($B5171=1,$B5171=2),$D5171&amp;$C5171,IF($B5171=3,$D5171&amp;"学校",IF($B5171=6,_xlfn.TEXTBEFORE($D5171,"高専")&amp;$C5171,IF($B5171=8,$C5171&amp;"（"&amp;$D5171&amp;"）",IF($B5171=9,$D5171,""))))))</f>
        <v>小倉南高等学校</v>
      </c>
    </row>
    <row r="5172" spans="1:8">
      <c r="A5172" s="4">
        <v>2</v>
      </c>
      <c r="B5172" s="7">
        <v>1</v>
      </c>
      <c r="C5172" s="7" t="str">
        <f t="shared" si="160"/>
        <v>高等学校</v>
      </c>
      <c r="D5172" s="7" t="s">
        <v>1585</v>
      </c>
      <c r="E5172" s="8" t="s">
        <v>1586</v>
      </c>
      <c r="F5172" s="4" t="str">
        <f>IFERROR(IF(VALUE(LEFT($E5172,5))&gt;50000,"",_xlfn.XLOOKUP(IF(VALUE(LEFT($E5172,2))&gt;9,VALUE(LEFT($E5172,2)),"0"&amp;VALUE(LEFT($E5172,2))),Sheet1!$E:$E,Sheet1!$F:$F)),"")</f>
        <v>福岡県</v>
      </c>
      <c r="G5172" s="4" t="str">
        <f t="shared" si="161"/>
        <v>公立</v>
      </c>
      <c r="H5172" s="7" t="str">
        <f>IF($D5172="上記以外の高等学校等",_xlfn.XLOOKUP(IF(VALUE(LEFT($E5172,2))&gt;10,VALUE(LEFT($E5172,2)),"0"&amp;VALUE(LEFT($E5172,2))),Sheet1!$E:$E,Sheet1!$F:$F)&amp;"所在の"&amp;$D5172,IF(OR($B5172=1,$B5172=2),$D5172&amp;$C5172,IF($B5172=3,$D5172&amp;"学校",IF($B5172=6,_xlfn.TEXTBEFORE($D5172,"高専")&amp;$C5172,IF($B5172=8,$C5172&amp;"（"&amp;$D5172&amp;"）",IF($B5172=9,$D5172,""))))))</f>
        <v>小倉商業高等学校</v>
      </c>
    </row>
    <row r="5173" spans="1:8">
      <c r="A5173" s="4">
        <v>2</v>
      </c>
      <c r="B5173" s="7">
        <v>1</v>
      </c>
      <c r="C5173" s="7" t="str">
        <f t="shared" si="160"/>
        <v>高等学校</v>
      </c>
      <c r="D5173" s="7" t="s">
        <v>1583</v>
      </c>
      <c r="E5173" s="8" t="s">
        <v>1584</v>
      </c>
      <c r="F5173" s="4" t="str">
        <f>IFERROR(IF(VALUE(LEFT($E5173,5))&gt;50000,"",_xlfn.XLOOKUP(IF(VALUE(LEFT($E5173,2))&gt;9,VALUE(LEFT($E5173,2)),"0"&amp;VALUE(LEFT($E5173,2))),Sheet1!$E:$E,Sheet1!$F:$F)),"")</f>
        <v>福岡県</v>
      </c>
      <c r="G5173" s="4" t="str">
        <f t="shared" si="161"/>
        <v>公立</v>
      </c>
      <c r="H5173" s="7" t="str">
        <f>IF($D5173="上記以外の高等学校等",_xlfn.XLOOKUP(IF(VALUE(LEFT($E5173,2))&gt;10,VALUE(LEFT($E5173,2)),"0"&amp;VALUE(LEFT($E5173,2))),Sheet1!$E:$E,Sheet1!$F:$F)&amp;"所在の"&amp;$D5173,IF(OR($B5173=1,$B5173=2),$D5173&amp;$C5173,IF($B5173=3,$D5173&amp;"学校",IF($B5173=6,_xlfn.TEXTBEFORE($D5173,"高専")&amp;$C5173,IF($B5173=8,$C5173&amp;"（"&amp;$D5173&amp;"）",IF($B5173=9,$D5173,""))))))</f>
        <v>小倉高等学校</v>
      </c>
    </row>
    <row r="5174" spans="1:8">
      <c r="A5174" s="4">
        <v>2</v>
      </c>
      <c r="B5174" s="7">
        <v>1</v>
      </c>
      <c r="C5174" s="7" t="str">
        <f t="shared" si="160"/>
        <v>高等学校</v>
      </c>
      <c r="D5174" s="7" t="s">
        <v>1581</v>
      </c>
      <c r="E5174" s="8" t="s">
        <v>1582</v>
      </c>
      <c r="F5174" s="4" t="str">
        <f>IFERROR(IF(VALUE(LEFT($E5174,5))&gt;50000,"",_xlfn.XLOOKUP(IF(VALUE(LEFT($E5174,2))&gt;9,VALUE(LEFT($E5174,2)),"0"&amp;VALUE(LEFT($E5174,2))),Sheet1!$E:$E,Sheet1!$F:$F)),"")</f>
        <v>福岡県</v>
      </c>
      <c r="G5174" s="4" t="str">
        <f t="shared" si="161"/>
        <v>公立</v>
      </c>
      <c r="H5174" s="7" t="str">
        <f>IF($D5174="上記以外の高等学校等",_xlfn.XLOOKUP(IF(VALUE(LEFT($E5174,2))&gt;10,VALUE(LEFT($E5174,2)),"0"&amp;VALUE(LEFT($E5174,2))),Sheet1!$E:$E,Sheet1!$F:$F)&amp;"所在の"&amp;$D5174,IF(OR($B5174=1,$B5174=2),$D5174&amp;$C5174,IF($B5174=3,$D5174&amp;"学校",IF($B5174=6,_xlfn.TEXTBEFORE($D5174,"高専")&amp;$C5174,IF($B5174=8,$C5174&amp;"（"&amp;$D5174&amp;"）",IF($B5174=9,$D5174,""))))))</f>
        <v>小倉工業高等学校</v>
      </c>
    </row>
    <row r="5175" spans="1:8">
      <c r="A5175" s="4">
        <v>2</v>
      </c>
      <c r="B5175" s="7">
        <v>1</v>
      </c>
      <c r="C5175" s="7" t="str">
        <f t="shared" si="160"/>
        <v>高等学校</v>
      </c>
      <c r="D5175" s="7" t="s">
        <v>1579</v>
      </c>
      <c r="E5175" s="8" t="s">
        <v>1580</v>
      </c>
      <c r="F5175" s="4" t="str">
        <f>IFERROR(IF(VALUE(LEFT($E5175,5))&gt;50000,"",_xlfn.XLOOKUP(IF(VALUE(LEFT($E5175,2))&gt;9,VALUE(LEFT($E5175,2)),"0"&amp;VALUE(LEFT($E5175,2))),Sheet1!$E:$E,Sheet1!$F:$F)),"")</f>
        <v>福岡県</v>
      </c>
      <c r="G5175" s="4" t="str">
        <f t="shared" si="161"/>
        <v>公立</v>
      </c>
      <c r="H5175" s="7" t="str">
        <f>IF($D5175="上記以外の高等学校等",_xlfn.XLOOKUP(IF(VALUE(LEFT($E5175,2))&gt;10,VALUE(LEFT($E5175,2)),"0"&amp;VALUE(LEFT($E5175,2))),Sheet1!$E:$E,Sheet1!$F:$F)&amp;"所在の"&amp;$D5175,IF(OR($B5175=1,$B5175=2),$D5175&amp;$C5175,IF($B5175=3,$D5175&amp;"学校",IF($B5175=6,_xlfn.TEXTBEFORE($D5175,"高専")&amp;$C5175,IF($B5175=8,$C5175&amp;"（"&amp;$D5175&amp;"）",IF($B5175=9,$D5175,""))))))</f>
        <v>小倉西高等学校</v>
      </c>
    </row>
    <row r="5176" spans="1:8">
      <c r="A5176" s="4">
        <v>2</v>
      </c>
      <c r="B5176" s="7">
        <v>1</v>
      </c>
      <c r="C5176" s="7" t="str">
        <f t="shared" si="160"/>
        <v>高等学校</v>
      </c>
      <c r="D5176" s="7" t="s">
        <v>1577</v>
      </c>
      <c r="E5176" s="8" t="s">
        <v>1578</v>
      </c>
      <c r="F5176" s="4" t="str">
        <f>IFERROR(IF(VALUE(LEFT($E5176,5))&gt;50000,"",_xlfn.XLOOKUP(IF(VALUE(LEFT($E5176,2))&gt;9,VALUE(LEFT($E5176,2)),"0"&amp;VALUE(LEFT($E5176,2))),Sheet1!$E:$E,Sheet1!$F:$F)),"")</f>
        <v>福岡県</v>
      </c>
      <c r="G5176" s="4" t="str">
        <f t="shared" si="161"/>
        <v>公立</v>
      </c>
      <c r="H5176" s="7" t="str">
        <f>IF($D5176="上記以外の高等学校等",_xlfn.XLOOKUP(IF(VALUE(LEFT($E5176,2))&gt;10,VALUE(LEFT($E5176,2)),"0"&amp;VALUE(LEFT($E5176,2))),Sheet1!$E:$E,Sheet1!$F:$F)&amp;"所在の"&amp;$D5176,IF(OR($B5176=1,$B5176=2),$D5176&amp;$C5176,IF($B5176=3,$D5176&amp;"学校",IF($B5176=6,_xlfn.TEXTBEFORE($D5176,"高専")&amp;$C5176,IF($B5176=8,$C5176&amp;"（"&amp;$D5176&amp;"）",IF($B5176=9,$D5176,""))))))</f>
        <v>北九州高等学校</v>
      </c>
    </row>
    <row r="5177" spans="1:8">
      <c r="A5177" s="4">
        <v>2</v>
      </c>
      <c r="B5177" s="7">
        <v>1</v>
      </c>
      <c r="C5177" s="7" t="str">
        <f t="shared" si="160"/>
        <v>高等学校</v>
      </c>
      <c r="D5177" s="7" t="s">
        <v>1575</v>
      </c>
      <c r="E5177" s="8" t="s">
        <v>1576</v>
      </c>
      <c r="F5177" s="4" t="str">
        <f>IFERROR(IF(VALUE(LEFT($E5177,5))&gt;50000,"",_xlfn.XLOOKUP(IF(VALUE(LEFT($E5177,2))&gt;9,VALUE(LEFT($E5177,2)),"0"&amp;VALUE(LEFT($E5177,2))),Sheet1!$E:$E,Sheet1!$F:$F)),"")</f>
        <v>福岡県</v>
      </c>
      <c r="G5177" s="4" t="str">
        <f t="shared" si="161"/>
        <v>公立</v>
      </c>
      <c r="H5177" s="7" t="str">
        <f>IF($D5177="上記以外の高等学校等",_xlfn.XLOOKUP(IF(VALUE(LEFT($E5177,2))&gt;10,VALUE(LEFT($E5177,2)),"0"&amp;VALUE(LEFT($E5177,2))),Sheet1!$E:$E,Sheet1!$F:$F)&amp;"所在の"&amp;$D5177,IF(OR($B5177=1,$B5177=2),$D5177&amp;$C5177,IF($B5177=3,$D5177&amp;"学校",IF($B5177=6,_xlfn.TEXTBEFORE($D5177,"高専")&amp;$C5177,IF($B5177=8,$C5177&amp;"（"&amp;$D5177&amp;"）",IF($B5177=9,$D5177,""))))))</f>
        <v>戸畑高等学校</v>
      </c>
    </row>
    <row r="5178" spans="1:8">
      <c r="A5178" s="4">
        <v>2</v>
      </c>
      <c r="B5178" s="7">
        <v>1</v>
      </c>
      <c r="C5178" s="7" t="str">
        <f t="shared" si="160"/>
        <v>高等学校</v>
      </c>
      <c r="D5178" s="7" t="s">
        <v>1573</v>
      </c>
      <c r="E5178" s="8" t="s">
        <v>1574</v>
      </c>
      <c r="F5178" s="4" t="str">
        <f>IFERROR(IF(VALUE(LEFT($E5178,5))&gt;50000,"",_xlfn.XLOOKUP(IF(VALUE(LEFT($E5178,2))&gt;9,VALUE(LEFT($E5178,2)),"0"&amp;VALUE(LEFT($E5178,2))),Sheet1!$E:$E,Sheet1!$F:$F)),"")</f>
        <v>福岡県</v>
      </c>
      <c r="G5178" s="4" t="str">
        <f t="shared" si="161"/>
        <v>公立</v>
      </c>
      <c r="H5178" s="7" t="str">
        <f>IF($D5178="上記以外の高等学校等",_xlfn.XLOOKUP(IF(VALUE(LEFT($E5178,2))&gt;10,VALUE(LEFT($E5178,2)),"0"&amp;VALUE(LEFT($E5178,2))),Sheet1!$E:$E,Sheet1!$F:$F)&amp;"所在の"&amp;$D5178,IF(OR($B5178=1,$B5178=2),$D5178&amp;$C5178,IF($B5178=3,$D5178&amp;"学校",IF($B5178=6,_xlfn.TEXTBEFORE($D5178,"高専")&amp;$C5178,IF($B5178=8,$C5178&amp;"（"&amp;$D5178&amp;"）",IF($B5178=9,$D5178,""))))))</f>
        <v>ひびき高等学校</v>
      </c>
    </row>
    <row r="5179" spans="1:8">
      <c r="A5179" s="4">
        <v>2</v>
      </c>
      <c r="B5179" s="7">
        <v>1</v>
      </c>
      <c r="C5179" s="7" t="str">
        <f t="shared" si="160"/>
        <v>高等学校</v>
      </c>
      <c r="D5179" s="7" t="s">
        <v>1571</v>
      </c>
      <c r="E5179" s="8" t="s">
        <v>1572</v>
      </c>
      <c r="F5179" s="4" t="str">
        <f>IFERROR(IF(VALUE(LEFT($E5179,5))&gt;50000,"",_xlfn.XLOOKUP(IF(VALUE(LEFT($E5179,2))&gt;9,VALUE(LEFT($E5179,2)),"0"&amp;VALUE(LEFT($E5179,2))),Sheet1!$E:$E,Sheet1!$F:$F)),"")</f>
        <v>福岡県</v>
      </c>
      <c r="G5179" s="4" t="str">
        <f t="shared" si="161"/>
        <v>公立</v>
      </c>
      <c r="H5179" s="7" t="str">
        <f>IF($D5179="上記以外の高等学校等",_xlfn.XLOOKUP(IF(VALUE(LEFT($E5179,2))&gt;10,VALUE(LEFT($E5179,2)),"0"&amp;VALUE(LEFT($E5179,2))),Sheet1!$E:$E,Sheet1!$F:$F)&amp;"所在の"&amp;$D5179,IF(OR($B5179=1,$B5179=2),$D5179&amp;$C5179,IF($B5179=3,$D5179&amp;"学校",IF($B5179=6,_xlfn.TEXTBEFORE($D5179,"高専")&amp;$C5179,IF($B5179=8,$C5179&amp;"（"&amp;$D5179&amp;"）",IF($B5179=9,$D5179,""))))))</f>
        <v>戸畑工業高等学校</v>
      </c>
    </row>
    <row r="5180" spans="1:8">
      <c r="A5180" s="4">
        <v>2</v>
      </c>
      <c r="B5180" s="7">
        <v>1</v>
      </c>
      <c r="C5180" s="7" t="str">
        <f t="shared" si="160"/>
        <v>高等学校</v>
      </c>
      <c r="D5180" s="7" t="s">
        <v>1569</v>
      </c>
      <c r="E5180" s="8" t="s">
        <v>1570</v>
      </c>
      <c r="F5180" s="4" t="str">
        <f>IFERROR(IF(VALUE(LEFT($E5180,5))&gt;50000,"",_xlfn.XLOOKUP(IF(VALUE(LEFT($E5180,2))&gt;9,VALUE(LEFT($E5180,2)),"0"&amp;VALUE(LEFT($E5180,2))),Sheet1!$E:$E,Sheet1!$F:$F)),"")</f>
        <v>福岡県</v>
      </c>
      <c r="G5180" s="4" t="str">
        <f t="shared" si="161"/>
        <v>公立</v>
      </c>
      <c r="H5180" s="7" t="str">
        <f>IF($D5180="上記以外の高等学校等",_xlfn.XLOOKUP(IF(VALUE(LEFT($E5180,2))&gt;10,VALUE(LEFT($E5180,2)),"0"&amp;VALUE(LEFT($E5180,2))),Sheet1!$E:$E,Sheet1!$F:$F)&amp;"所在の"&amp;$D5180,IF(OR($B5180=1,$B5180=2),$D5180&amp;$C5180,IF($B5180=3,$D5180&amp;"学校",IF($B5180=6,_xlfn.TEXTBEFORE($D5180,"高専")&amp;$C5180,IF($B5180=8,$C5180&amp;"（"&amp;$D5180&amp;"）",IF($B5180=9,$D5180,""))))))</f>
        <v>若松高等学校</v>
      </c>
    </row>
    <row r="5181" spans="1:8">
      <c r="A5181" s="4">
        <v>2</v>
      </c>
      <c r="B5181" s="7">
        <v>1</v>
      </c>
      <c r="C5181" s="7" t="str">
        <f t="shared" si="160"/>
        <v>高等学校</v>
      </c>
      <c r="D5181" s="7" t="s">
        <v>1567</v>
      </c>
      <c r="E5181" s="8" t="s">
        <v>1568</v>
      </c>
      <c r="F5181" s="4" t="str">
        <f>IFERROR(IF(VALUE(LEFT($E5181,5))&gt;50000,"",_xlfn.XLOOKUP(IF(VALUE(LEFT($E5181,2))&gt;9,VALUE(LEFT($E5181,2)),"0"&amp;VALUE(LEFT($E5181,2))),Sheet1!$E:$E,Sheet1!$F:$F)),"")</f>
        <v>福岡県</v>
      </c>
      <c r="G5181" s="4" t="str">
        <f t="shared" si="161"/>
        <v>公立</v>
      </c>
      <c r="H5181" s="7" t="str">
        <f>IF($D5181="上記以外の高等学校等",_xlfn.XLOOKUP(IF(VALUE(LEFT($E5181,2))&gt;10,VALUE(LEFT($E5181,2)),"0"&amp;VALUE(LEFT($E5181,2))),Sheet1!$E:$E,Sheet1!$F:$F)&amp;"所在の"&amp;$D5181,IF(OR($B5181=1,$B5181=2),$D5181&amp;$C5181,IF($B5181=3,$D5181&amp;"学校",IF($B5181=6,_xlfn.TEXTBEFORE($D5181,"高専")&amp;$C5181,IF($B5181=8,$C5181&amp;"（"&amp;$D5181&amp;"）",IF($B5181=9,$D5181,""))))))</f>
        <v>若松商業高等学校</v>
      </c>
    </row>
    <row r="5182" spans="1:8">
      <c r="A5182" s="4">
        <v>2</v>
      </c>
      <c r="B5182" s="7">
        <v>1</v>
      </c>
      <c r="C5182" s="7" t="str">
        <f t="shared" si="160"/>
        <v>高等学校</v>
      </c>
      <c r="D5182" s="7" t="s">
        <v>1565</v>
      </c>
      <c r="E5182" s="8" t="s">
        <v>1566</v>
      </c>
      <c r="F5182" s="4" t="str">
        <f>IFERROR(IF(VALUE(LEFT($E5182,5))&gt;50000,"",_xlfn.XLOOKUP(IF(VALUE(LEFT($E5182,2))&gt;9,VALUE(LEFT($E5182,2)),"0"&amp;VALUE(LEFT($E5182,2))),Sheet1!$E:$E,Sheet1!$F:$F)),"")</f>
        <v>福岡県</v>
      </c>
      <c r="G5182" s="4" t="str">
        <f t="shared" si="161"/>
        <v>公立</v>
      </c>
      <c r="H5182" s="7" t="str">
        <f>IF($D5182="上記以外の高等学校等",_xlfn.XLOOKUP(IF(VALUE(LEFT($E5182,2))&gt;10,VALUE(LEFT($E5182,2)),"0"&amp;VALUE(LEFT($E5182,2))),Sheet1!$E:$E,Sheet1!$F:$F)&amp;"所在の"&amp;$D5182,IF(OR($B5182=1,$B5182=2),$D5182&amp;$C5182,IF($B5182=3,$D5182&amp;"学校",IF($B5182=6,_xlfn.TEXTBEFORE($D5182,"高専")&amp;$C5182,IF($B5182=8,$C5182&amp;"（"&amp;$D5182&amp;"）",IF($B5182=9,$D5182,""))))))</f>
        <v>八幡高等学校</v>
      </c>
    </row>
    <row r="5183" spans="1:8">
      <c r="A5183" s="4">
        <v>2</v>
      </c>
      <c r="B5183" s="7">
        <v>1</v>
      </c>
      <c r="C5183" s="7" t="str">
        <f t="shared" si="160"/>
        <v>高等学校</v>
      </c>
      <c r="D5183" s="7" t="s">
        <v>1563</v>
      </c>
      <c r="E5183" s="8" t="s">
        <v>1564</v>
      </c>
      <c r="F5183" s="4" t="str">
        <f>IFERROR(IF(VALUE(LEFT($E5183,5))&gt;50000,"",_xlfn.XLOOKUP(IF(VALUE(LEFT($E5183,2))&gt;9,VALUE(LEFT($E5183,2)),"0"&amp;VALUE(LEFT($E5183,2))),Sheet1!$E:$E,Sheet1!$F:$F)),"")</f>
        <v>福岡県</v>
      </c>
      <c r="G5183" s="4" t="str">
        <f t="shared" si="161"/>
        <v>公立</v>
      </c>
      <c r="H5183" s="7" t="str">
        <f>IF($D5183="上記以外の高等学校等",_xlfn.XLOOKUP(IF(VALUE(LEFT($E5183,2))&gt;10,VALUE(LEFT($E5183,2)),"0"&amp;VALUE(LEFT($E5183,2))),Sheet1!$E:$E,Sheet1!$F:$F)&amp;"所在の"&amp;$D5183,IF(OR($B5183=1,$B5183=2),$D5183&amp;$C5183,IF($B5183=3,$D5183&amp;"学校",IF($B5183=6,_xlfn.TEXTBEFORE($D5183,"高専")&amp;$C5183,IF($B5183=8,$C5183&amp;"（"&amp;$D5183&amp;"）",IF($B5183=9,$D5183,""))))))</f>
        <v>八幡中央高等学校</v>
      </c>
    </row>
    <row r="5184" spans="1:8">
      <c r="A5184" s="4">
        <v>2</v>
      </c>
      <c r="B5184" s="7">
        <v>1</v>
      </c>
      <c r="C5184" s="7" t="str">
        <f t="shared" si="160"/>
        <v>高等学校</v>
      </c>
      <c r="D5184" s="7" t="s">
        <v>1561</v>
      </c>
      <c r="E5184" s="8" t="s">
        <v>1562</v>
      </c>
      <c r="F5184" s="4" t="str">
        <f>IFERROR(IF(VALUE(LEFT($E5184,5))&gt;50000,"",_xlfn.XLOOKUP(IF(VALUE(LEFT($E5184,2))&gt;9,VALUE(LEFT($E5184,2)),"0"&amp;VALUE(LEFT($E5184,2))),Sheet1!$E:$E,Sheet1!$F:$F)),"")</f>
        <v>福岡県</v>
      </c>
      <c r="G5184" s="4" t="str">
        <f t="shared" si="161"/>
        <v>公立</v>
      </c>
      <c r="H5184" s="7" t="str">
        <f>IF($D5184="上記以外の高等学校等",_xlfn.XLOOKUP(IF(VALUE(LEFT($E5184,2))&gt;10,VALUE(LEFT($E5184,2)),"0"&amp;VALUE(LEFT($E5184,2))),Sheet1!$E:$E,Sheet1!$F:$F)&amp;"所在の"&amp;$D5184,IF(OR($B5184=1,$B5184=2),$D5184&amp;$C5184,IF($B5184=3,$D5184&amp;"学校",IF($B5184=6,_xlfn.TEXTBEFORE($D5184,"高専")&amp;$C5184,IF($B5184=8,$C5184&amp;"（"&amp;$D5184&amp;"）",IF($B5184=9,$D5184,""))))))</f>
        <v>八幡工業高等学校</v>
      </c>
    </row>
    <row r="5185" spans="1:8">
      <c r="A5185" s="4">
        <v>2</v>
      </c>
      <c r="B5185" s="7">
        <v>1</v>
      </c>
      <c r="C5185" s="7" t="str">
        <f t="shared" si="160"/>
        <v>高等学校</v>
      </c>
      <c r="D5185" s="7" t="s">
        <v>1559</v>
      </c>
      <c r="E5185" s="8" t="s">
        <v>1560</v>
      </c>
      <c r="F5185" s="4" t="str">
        <f>IFERROR(IF(VALUE(LEFT($E5185,5))&gt;50000,"",_xlfn.XLOOKUP(IF(VALUE(LEFT($E5185,2))&gt;9,VALUE(LEFT($E5185,2)),"0"&amp;VALUE(LEFT($E5185,2))),Sheet1!$E:$E,Sheet1!$F:$F)),"")</f>
        <v>福岡県</v>
      </c>
      <c r="G5185" s="4" t="str">
        <f t="shared" si="161"/>
        <v>公立</v>
      </c>
      <c r="H5185" s="7" t="str">
        <f>IF($D5185="上記以外の高等学校等",_xlfn.XLOOKUP(IF(VALUE(LEFT($E5185,2))&gt;10,VALUE(LEFT($E5185,2)),"0"&amp;VALUE(LEFT($E5185,2))),Sheet1!$E:$E,Sheet1!$F:$F)&amp;"所在の"&amp;$D5185,IF(OR($B5185=1,$B5185=2),$D5185&amp;$C5185,IF($B5185=3,$D5185&amp;"学校",IF($B5185=6,_xlfn.TEXTBEFORE($D5185,"高専")&amp;$C5185,IF($B5185=8,$C5185&amp;"（"&amp;$D5185&amp;"）",IF($B5185=9,$D5185,""))))))</f>
        <v>八幡南高等学校</v>
      </c>
    </row>
    <row r="5186" spans="1:8">
      <c r="A5186" s="4">
        <v>2</v>
      </c>
      <c r="B5186" s="7">
        <v>1</v>
      </c>
      <c r="C5186" s="7" t="str">
        <f t="shared" si="160"/>
        <v>高等学校</v>
      </c>
      <c r="D5186" s="7" t="s">
        <v>1557</v>
      </c>
      <c r="E5186" s="8" t="s">
        <v>1558</v>
      </c>
      <c r="F5186" s="4" t="str">
        <f>IFERROR(IF(VALUE(LEFT($E5186,5))&gt;50000,"",_xlfn.XLOOKUP(IF(VALUE(LEFT($E5186,2))&gt;9,VALUE(LEFT($E5186,2)),"0"&amp;VALUE(LEFT($E5186,2))),Sheet1!$E:$E,Sheet1!$F:$F)),"")</f>
        <v>福岡県</v>
      </c>
      <c r="G5186" s="4" t="str">
        <f t="shared" si="161"/>
        <v>公立</v>
      </c>
      <c r="H5186" s="7" t="str">
        <f>IF($D5186="上記以外の高等学校等",_xlfn.XLOOKUP(IF(VALUE(LEFT($E5186,2))&gt;10,VALUE(LEFT($E5186,2)),"0"&amp;VALUE(LEFT($E5186,2))),Sheet1!$E:$E,Sheet1!$F:$F)&amp;"所在の"&amp;$D5186,IF(OR($B5186=1,$B5186=2),$D5186&amp;$C5186,IF($B5186=3,$D5186&amp;"学校",IF($B5186=6,_xlfn.TEXTBEFORE($D5186,"高専")&amp;$C5186,IF($B5186=8,$C5186&amp;"（"&amp;$D5186&amp;"）",IF($B5186=9,$D5186,""))))))</f>
        <v>東筑高等学校</v>
      </c>
    </row>
    <row r="5187" spans="1:8">
      <c r="A5187" s="4">
        <v>2</v>
      </c>
      <c r="B5187" s="7">
        <v>1</v>
      </c>
      <c r="C5187" s="7" t="str">
        <f t="shared" ref="C5187:C5250" si="162">IF($B5187=1,"高等学校",IF($B5187=2,"中等教育学校",IF($B5187=3,"特別支援学校",IF($B5187=6,"高等専門学校",IF($B5187=8,"高等学校卒業程度認定試験等","")))))</f>
        <v>高等学校</v>
      </c>
      <c r="D5187" s="7" t="s">
        <v>1555</v>
      </c>
      <c r="E5187" s="8" t="s">
        <v>1556</v>
      </c>
      <c r="F5187" s="4" t="str">
        <f>IFERROR(IF(VALUE(LEFT($E5187,5))&gt;50000,"",_xlfn.XLOOKUP(IF(VALUE(LEFT($E5187,2))&gt;9,VALUE(LEFT($E5187,2)),"0"&amp;VALUE(LEFT($E5187,2))),Sheet1!$E:$E,Sheet1!$F:$F)),"")</f>
        <v>福岡県</v>
      </c>
      <c r="G5187" s="4" t="str">
        <f t="shared" ref="G5187:G5250" si="163">IF($A5187=1,"国立",IF($A5187=7,"私立",IF($A5187&lt;7,"公立","")))</f>
        <v>公立</v>
      </c>
      <c r="H5187" s="7" t="str">
        <f>IF($D5187="上記以外の高等学校等",_xlfn.XLOOKUP(IF(VALUE(LEFT($E5187,2))&gt;10,VALUE(LEFT($E5187,2)),"0"&amp;VALUE(LEFT($E5187,2))),Sheet1!$E:$E,Sheet1!$F:$F)&amp;"所在の"&amp;$D5187,IF(OR($B5187=1,$B5187=2),$D5187&amp;$C5187,IF($B5187=3,$D5187&amp;"学校",IF($B5187=6,_xlfn.TEXTBEFORE($D5187,"高専")&amp;$C5187,IF($B5187=8,$C5187&amp;"（"&amp;$D5187&amp;"）",IF($B5187=9,$D5187,""))))))</f>
        <v>折尾高等学校</v>
      </c>
    </row>
    <row r="5188" spans="1:8">
      <c r="A5188" s="4">
        <v>2</v>
      </c>
      <c r="B5188" s="7">
        <v>1</v>
      </c>
      <c r="C5188" s="7" t="str">
        <f t="shared" si="162"/>
        <v>高等学校</v>
      </c>
      <c r="D5188" s="7" t="s">
        <v>1553</v>
      </c>
      <c r="E5188" s="8" t="s">
        <v>1554</v>
      </c>
      <c r="F5188" s="4" t="str">
        <f>IFERROR(IF(VALUE(LEFT($E5188,5))&gt;50000,"",_xlfn.XLOOKUP(IF(VALUE(LEFT($E5188,2))&gt;9,VALUE(LEFT($E5188,2)),"0"&amp;VALUE(LEFT($E5188,2))),Sheet1!$E:$E,Sheet1!$F:$F)),"")</f>
        <v>福岡県</v>
      </c>
      <c r="G5188" s="4" t="str">
        <f t="shared" si="163"/>
        <v>公立</v>
      </c>
      <c r="H5188" s="7" t="str">
        <f>IF($D5188="上記以外の高等学校等",_xlfn.XLOOKUP(IF(VALUE(LEFT($E5188,2))&gt;10,VALUE(LEFT($E5188,2)),"0"&amp;VALUE(LEFT($E5188,2))),Sheet1!$E:$E,Sheet1!$F:$F)&amp;"所在の"&amp;$D5188,IF(OR($B5188=1,$B5188=2),$D5188&amp;$C5188,IF($B5188=3,$D5188&amp;"学校",IF($B5188=6,_xlfn.TEXTBEFORE($D5188,"高専")&amp;$C5188,IF($B5188=8,$C5188&amp;"（"&amp;$D5188&amp;"）",IF($B5188=9,$D5188,""))))))</f>
        <v>遠賀高等学校</v>
      </c>
    </row>
    <row r="5189" spans="1:8">
      <c r="A5189" s="4">
        <v>2</v>
      </c>
      <c r="B5189" s="7">
        <v>1</v>
      </c>
      <c r="C5189" s="7" t="str">
        <f t="shared" si="162"/>
        <v>高等学校</v>
      </c>
      <c r="D5189" s="7" t="s">
        <v>1551</v>
      </c>
      <c r="E5189" s="8" t="s">
        <v>1552</v>
      </c>
      <c r="F5189" s="4" t="str">
        <f>IFERROR(IF(VALUE(LEFT($E5189,5))&gt;50000,"",_xlfn.XLOOKUP(IF(VALUE(LEFT($E5189,2))&gt;9,VALUE(LEFT($E5189,2)),"0"&amp;VALUE(LEFT($E5189,2))),Sheet1!$E:$E,Sheet1!$F:$F)),"")</f>
        <v>福岡県</v>
      </c>
      <c r="G5189" s="4" t="str">
        <f t="shared" si="163"/>
        <v>公立</v>
      </c>
      <c r="H5189" s="7" t="str">
        <f>IF($D5189="上記以外の高等学校等",_xlfn.XLOOKUP(IF(VALUE(LEFT($E5189,2))&gt;10,VALUE(LEFT($E5189,2)),"0"&amp;VALUE(LEFT($E5189,2))),Sheet1!$E:$E,Sheet1!$F:$F)&amp;"所在の"&amp;$D5189,IF(OR($B5189=1,$B5189=2),$D5189&amp;$C5189,IF($B5189=3,$D5189&amp;"学校",IF($B5189=6,_xlfn.TEXTBEFORE($D5189,"高専")&amp;$C5189,IF($B5189=8,$C5189&amp;"（"&amp;$D5189&amp;"）",IF($B5189=9,$D5189,""))))))</f>
        <v>宗像高等学校</v>
      </c>
    </row>
    <row r="5190" spans="1:8">
      <c r="A5190" s="4">
        <v>2</v>
      </c>
      <c r="B5190" s="7">
        <v>1</v>
      </c>
      <c r="C5190" s="7" t="str">
        <f t="shared" si="162"/>
        <v>高等学校</v>
      </c>
      <c r="D5190" s="7" t="s">
        <v>1549</v>
      </c>
      <c r="E5190" s="8" t="s">
        <v>1550</v>
      </c>
      <c r="F5190" s="4" t="str">
        <f>IFERROR(IF(VALUE(LEFT($E5190,5))&gt;50000,"",_xlfn.XLOOKUP(IF(VALUE(LEFT($E5190,2))&gt;9,VALUE(LEFT($E5190,2)),"0"&amp;VALUE(LEFT($E5190,2))),Sheet1!$E:$E,Sheet1!$F:$F)),"")</f>
        <v>福岡県</v>
      </c>
      <c r="G5190" s="4" t="str">
        <f t="shared" si="163"/>
        <v>公立</v>
      </c>
      <c r="H5190" s="7" t="str">
        <f>IF($D5190="上記以外の高等学校等",_xlfn.XLOOKUP(IF(VALUE(LEFT($E5190,2))&gt;10,VALUE(LEFT($E5190,2)),"0"&amp;VALUE(LEFT($E5190,2))),Sheet1!$E:$E,Sheet1!$F:$F)&amp;"所在の"&amp;$D5190,IF(OR($B5190=1,$B5190=2),$D5190&amp;$C5190,IF($B5190=3,$D5190&amp;"学校",IF($B5190=6,_xlfn.TEXTBEFORE($D5190,"高専")&amp;$C5190,IF($B5190=8,$C5190&amp;"（"&amp;$D5190&amp;"）",IF($B5190=9,$D5190,""))))))</f>
        <v>水産高等学校</v>
      </c>
    </row>
    <row r="5191" spans="1:8">
      <c r="A5191" s="4">
        <v>2</v>
      </c>
      <c r="B5191" s="7">
        <v>1</v>
      </c>
      <c r="C5191" s="7" t="str">
        <f t="shared" si="162"/>
        <v>高等学校</v>
      </c>
      <c r="D5191" s="7" t="s">
        <v>1547</v>
      </c>
      <c r="E5191" s="8" t="s">
        <v>1548</v>
      </c>
      <c r="F5191" s="4" t="str">
        <f>IFERROR(IF(VALUE(LEFT($E5191,5))&gt;50000,"",_xlfn.XLOOKUP(IF(VALUE(LEFT($E5191,2))&gt;9,VALUE(LEFT($E5191,2)),"0"&amp;VALUE(LEFT($E5191,2))),Sheet1!$E:$E,Sheet1!$F:$F)),"")</f>
        <v>福岡県</v>
      </c>
      <c r="G5191" s="4" t="str">
        <f t="shared" si="163"/>
        <v>公立</v>
      </c>
      <c r="H5191" s="7" t="str">
        <f>IF($D5191="上記以外の高等学校等",_xlfn.XLOOKUP(IF(VALUE(LEFT($E5191,2))&gt;10,VALUE(LEFT($E5191,2)),"0"&amp;VALUE(LEFT($E5191,2))),Sheet1!$E:$E,Sheet1!$F:$F)&amp;"所在の"&amp;$D5191,IF(OR($B5191=1,$B5191=2),$D5191&amp;$C5191,IF($B5191=3,$D5191&amp;"学校",IF($B5191=6,_xlfn.TEXTBEFORE($D5191,"高専")&amp;$C5191,IF($B5191=8,$C5191&amp;"（"&amp;$D5191&amp;"）",IF($B5191=9,$D5191,""))))))</f>
        <v>新宮高等学校</v>
      </c>
    </row>
    <row r="5192" spans="1:8">
      <c r="A5192" s="4">
        <v>2</v>
      </c>
      <c r="B5192" s="7">
        <v>1</v>
      </c>
      <c r="C5192" s="7" t="str">
        <f t="shared" si="162"/>
        <v>高等学校</v>
      </c>
      <c r="D5192" s="7" t="s">
        <v>1545</v>
      </c>
      <c r="E5192" s="8" t="s">
        <v>1546</v>
      </c>
      <c r="F5192" s="4" t="str">
        <f>IFERROR(IF(VALUE(LEFT($E5192,5))&gt;50000,"",_xlfn.XLOOKUP(IF(VALUE(LEFT($E5192,2))&gt;9,VALUE(LEFT($E5192,2)),"0"&amp;VALUE(LEFT($E5192,2))),Sheet1!$E:$E,Sheet1!$F:$F)),"")</f>
        <v>福岡県</v>
      </c>
      <c r="G5192" s="4" t="str">
        <f t="shared" si="163"/>
        <v>公立</v>
      </c>
      <c r="H5192" s="7" t="str">
        <f>IF($D5192="上記以外の高等学校等",_xlfn.XLOOKUP(IF(VALUE(LEFT($E5192,2))&gt;10,VALUE(LEFT($E5192,2)),"0"&amp;VALUE(LEFT($E5192,2))),Sheet1!$E:$E,Sheet1!$F:$F)&amp;"所在の"&amp;$D5192,IF(OR($B5192=1,$B5192=2),$D5192&amp;$C5192,IF($B5192=3,$D5192&amp;"学校",IF($B5192=6,_xlfn.TEXTBEFORE($D5192,"高専")&amp;$C5192,IF($B5192=8,$C5192&amp;"（"&amp;$D5192&amp;"）",IF($B5192=9,$D5192,""))))))</f>
        <v>福岡魁誠高等学校</v>
      </c>
    </row>
    <row r="5193" spans="1:8">
      <c r="A5193" s="4">
        <v>2</v>
      </c>
      <c r="B5193" s="7">
        <v>1</v>
      </c>
      <c r="C5193" s="7" t="str">
        <f t="shared" si="162"/>
        <v>高等学校</v>
      </c>
      <c r="D5193" s="7" t="s">
        <v>1543</v>
      </c>
      <c r="E5193" s="8" t="s">
        <v>1544</v>
      </c>
      <c r="F5193" s="4" t="str">
        <f>IFERROR(IF(VALUE(LEFT($E5193,5))&gt;50000,"",_xlfn.XLOOKUP(IF(VALUE(LEFT($E5193,2))&gt;9,VALUE(LEFT($E5193,2)),"0"&amp;VALUE(LEFT($E5193,2))),Sheet1!$E:$E,Sheet1!$F:$F)),"")</f>
        <v>福岡県</v>
      </c>
      <c r="G5193" s="4" t="str">
        <f t="shared" si="163"/>
        <v>公立</v>
      </c>
      <c r="H5193" s="7" t="str">
        <f>IF($D5193="上記以外の高等学校等",_xlfn.XLOOKUP(IF(VALUE(LEFT($E5193,2))&gt;10,VALUE(LEFT($E5193,2)),"0"&amp;VALUE(LEFT($E5193,2))),Sheet1!$E:$E,Sheet1!$F:$F)&amp;"所在の"&amp;$D5193,IF(OR($B5193=1,$B5193=2),$D5193&amp;$C5193,IF($B5193=3,$D5193&amp;"学校",IF($B5193=6,_xlfn.TEXTBEFORE($D5193,"高専")&amp;$C5193,IF($B5193=8,$C5193&amp;"（"&amp;$D5193&amp;"）",IF($B5193=9,$D5193,""))))))</f>
        <v>宇美商業高等学校</v>
      </c>
    </row>
    <row r="5194" spans="1:8">
      <c r="A5194" s="4">
        <v>2</v>
      </c>
      <c r="B5194" s="7">
        <v>1</v>
      </c>
      <c r="C5194" s="7" t="str">
        <f t="shared" si="162"/>
        <v>高等学校</v>
      </c>
      <c r="D5194" s="7" t="s">
        <v>1541</v>
      </c>
      <c r="E5194" s="8" t="s">
        <v>1542</v>
      </c>
      <c r="F5194" s="4" t="str">
        <f>IFERROR(IF(VALUE(LEFT($E5194,5))&gt;50000,"",_xlfn.XLOOKUP(IF(VALUE(LEFT($E5194,2))&gt;9,VALUE(LEFT($E5194,2)),"0"&amp;VALUE(LEFT($E5194,2))),Sheet1!$E:$E,Sheet1!$F:$F)),"")</f>
        <v>福岡県</v>
      </c>
      <c r="G5194" s="4" t="str">
        <f t="shared" si="163"/>
        <v>公立</v>
      </c>
      <c r="H5194" s="7" t="str">
        <f>IF($D5194="上記以外の高等学校等",_xlfn.XLOOKUP(IF(VALUE(LEFT($E5194,2))&gt;10,VALUE(LEFT($E5194,2)),"0"&amp;VALUE(LEFT($E5194,2))),Sheet1!$E:$E,Sheet1!$F:$F)&amp;"所在の"&amp;$D5194,IF(OR($B5194=1,$B5194=2),$D5194&amp;$C5194,IF($B5194=3,$D5194&amp;"学校",IF($B5194=6,_xlfn.TEXTBEFORE($D5194,"高専")&amp;$C5194,IF($B5194=8,$C5194&amp;"（"&amp;$D5194&amp;"）",IF($B5194=9,$D5194,""))))))</f>
        <v>香椎高等学校</v>
      </c>
    </row>
    <row r="5195" spans="1:8">
      <c r="A5195" s="4">
        <v>2</v>
      </c>
      <c r="B5195" s="7">
        <v>1</v>
      </c>
      <c r="C5195" s="7" t="str">
        <f t="shared" si="162"/>
        <v>高等学校</v>
      </c>
      <c r="D5195" s="7" t="s">
        <v>1539</v>
      </c>
      <c r="E5195" s="8" t="s">
        <v>1540</v>
      </c>
      <c r="F5195" s="4" t="str">
        <f>IFERROR(IF(VALUE(LEFT($E5195,5))&gt;50000,"",_xlfn.XLOOKUP(IF(VALUE(LEFT($E5195,2))&gt;9,VALUE(LEFT($E5195,2)),"0"&amp;VALUE(LEFT($E5195,2))),Sheet1!$E:$E,Sheet1!$F:$F)),"")</f>
        <v>福岡県</v>
      </c>
      <c r="G5195" s="4" t="str">
        <f t="shared" si="163"/>
        <v>公立</v>
      </c>
      <c r="H5195" s="7" t="str">
        <f>IF($D5195="上記以外の高等学校等",_xlfn.XLOOKUP(IF(VALUE(LEFT($E5195,2))&gt;10,VALUE(LEFT($E5195,2)),"0"&amp;VALUE(LEFT($E5195,2))),Sheet1!$E:$E,Sheet1!$F:$F)&amp;"所在の"&amp;$D5195,IF(OR($B5195=1,$B5195=2),$D5195&amp;$C5195,IF($B5195=3,$D5195&amp;"学校",IF($B5195=6,_xlfn.TEXTBEFORE($D5195,"高専")&amp;$C5195,IF($B5195=8,$C5195&amp;"（"&amp;$D5195&amp;"）",IF($B5195=9,$D5195,""))))))</f>
        <v>香椎工業高等学校</v>
      </c>
    </row>
    <row r="5196" spans="1:8">
      <c r="A5196" s="4">
        <v>2</v>
      </c>
      <c r="B5196" s="7">
        <v>1</v>
      </c>
      <c r="C5196" s="7" t="str">
        <f t="shared" si="162"/>
        <v>高等学校</v>
      </c>
      <c r="D5196" s="7" t="s">
        <v>1537</v>
      </c>
      <c r="E5196" s="8" t="s">
        <v>1538</v>
      </c>
      <c r="F5196" s="4" t="str">
        <f>IFERROR(IF(VALUE(LEFT($E5196,5))&gt;50000,"",_xlfn.XLOOKUP(IF(VALUE(LEFT($E5196,2))&gt;9,VALUE(LEFT($E5196,2)),"0"&amp;VALUE(LEFT($E5196,2))),Sheet1!$E:$E,Sheet1!$F:$F)),"")</f>
        <v>福岡県</v>
      </c>
      <c r="G5196" s="4" t="str">
        <f t="shared" si="163"/>
        <v>公立</v>
      </c>
      <c r="H5196" s="7" t="str">
        <f>IF($D5196="上記以外の高等学校等",_xlfn.XLOOKUP(IF(VALUE(LEFT($E5196,2))&gt;10,VALUE(LEFT($E5196,2)),"0"&amp;VALUE(LEFT($E5196,2))),Sheet1!$E:$E,Sheet1!$F:$F)&amp;"所在の"&amp;$D5196,IF(OR($B5196=1,$B5196=2),$D5196&amp;$C5196,IF($B5196=3,$D5196&amp;"学校",IF($B5196=6,_xlfn.TEXTBEFORE($D5196,"高専")&amp;$C5196,IF($B5196=8,$C5196&amp;"（"&amp;$D5196&amp;"）",IF($B5196=9,$D5196,""))))))</f>
        <v>福岡高等学校</v>
      </c>
    </row>
    <row r="5197" spans="1:8">
      <c r="A5197" s="4">
        <v>2</v>
      </c>
      <c r="B5197" s="7">
        <v>1</v>
      </c>
      <c r="C5197" s="7" t="str">
        <f t="shared" si="162"/>
        <v>高等学校</v>
      </c>
      <c r="D5197" s="7" t="s">
        <v>1535</v>
      </c>
      <c r="E5197" s="8" t="s">
        <v>1536</v>
      </c>
      <c r="F5197" s="4" t="str">
        <f>IFERROR(IF(VALUE(LEFT($E5197,5))&gt;50000,"",_xlfn.XLOOKUP(IF(VALUE(LEFT($E5197,2))&gt;9,VALUE(LEFT($E5197,2)),"0"&amp;VALUE(LEFT($E5197,2))),Sheet1!$E:$E,Sheet1!$F:$F)),"")</f>
        <v>福岡県</v>
      </c>
      <c r="G5197" s="4" t="str">
        <f t="shared" si="163"/>
        <v>公立</v>
      </c>
      <c r="H5197" s="7" t="str">
        <f>IF($D5197="上記以外の高等学校等",_xlfn.XLOOKUP(IF(VALUE(LEFT($E5197,2))&gt;10,VALUE(LEFT($E5197,2)),"0"&amp;VALUE(LEFT($E5197,2))),Sheet1!$E:$E,Sheet1!$F:$F)&amp;"所在の"&amp;$D5197,IF(OR($B5197=1,$B5197=2),$D5197&amp;$C5197,IF($B5197=3,$D5197&amp;"学校",IF($B5197=6,_xlfn.TEXTBEFORE($D5197,"高専")&amp;$C5197,IF($B5197=8,$C5197&amp;"（"&amp;$D5197&amp;"）",IF($B5197=9,$D5197,""))))))</f>
        <v>筑紫丘高等学校</v>
      </c>
    </row>
    <row r="5198" spans="1:8">
      <c r="A5198" s="4">
        <v>2</v>
      </c>
      <c r="B5198" s="7">
        <v>1</v>
      </c>
      <c r="C5198" s="7" t="str">
        <f t="shared" si="162"/>
        <v>高等学校</v>
      </c>
      <c r="D5198" s="7" t="s">
        <v>1533</v>
      </c>
      <c r="E5198" s="8" t="s">
        <v>1534</v>
      </c>
      <c r="F5198" s="4" t="str">
        <f>IFERROR(IF(VALUE(LEFT($E5198,5))&gt;50000,"",_xlfn.XLOOKUP(IF(VALUE(LEFT($E5198,2))&gt;9,VALUE(LEFT($E5198,2)),"0"&amp;VALUE(LEFT($E5198,2))),Sheet1!$E:$E,Sheet1!$F:$F)),"")</f>
        <v>福岡県</v>
      </c>
      <c r="G5198" s="4" t="str">
        <f t="shared" si="163"/>
        <v>公立</v>
      </c>
      <c r="H5198" s="7" t="str">
        <f>IF($D5198="上記以外の高等学校等",_xlfn.XLOOKUP(IF(VALUE(LEFT($E5198,2))&gt;10,VALUE(LEFT($E5198,2)),"0"&amp;VALUE(LEFT($E5198,2))),Sheet1!$E:$E,Sheet1!$F:$F)&amp;"所在の"&amp;$D5198,IF(OR($B5198=1,$B5198=2),$D5198&amp;$C5198,IF($B5198=3,$D5198&amp;"学校",IF($B5198=6,_xlfn.TEXTBEFORE($D5198,"高専")&amp;$C5198,IF($B5198=8,$C5198&amp;"（"&amp;$D5198&amp;"）",IF($B5198=9,$D5198,""))))))</f>
        <v>福岡中央高等学校</v>
      </c>
    </row>
    <row r="5199" spans="1:8">
      <c r="A5199" s="4">
        <v>2</v>
      </c>
      <c r="B5199" s="7">
        <v>1</v>
      </c>
      <c r="C5199" s="7" t="str">
        <f t="shared" si="162"/>
        <v>高等学校</v>
      </c>
      <c r="D5199" s="7" t="s">
        <v>1531</v>
      </c>
      <c r="E5199" s="8" t="s">
        <v>1532</v>
      </c>
      <c r="F5199" s="4" t="str">
        <f>IFERROR(IF(VALUE(LEFT($E5199,5))&gt;50000,"",_xlfn.XLOOKUP(IF(VALUE(LEFT($E5199,2))&gt;9,VALUE(LEFT($E5199,2)),"0"&amp;VALUE(LEFT($E5199,2))),Sheet1!$E:$E,Sheet1!$F:$F)),"")</f>
        <v>福岡県</v>
      </c>
      <c r="G5199" s="4" t="str">
        <f t="shared" si="163"/>
        <v>公立</v>
      </c>
      <c r="H5199" s="7" t="str">
        <f>IF($D5199="上記以外の高等学校等",_xlfn.XLOOKUP(IF(VALUE(LEFT($E5199,2))&gt;10,VALUE(LEFT($E5199,2)),"0"&amp;VALUE(LEFT($E5199,2))),Sheet1!$E:$E,Sheet1!$F:$F)&amp;"所在の"&amp;$D5199,IF(OR($B5199=1,$B5199=2),$D5199&amp;$C5199,IF($B5199=3,$D5199&amp;"学校",IF($B5199=6,_xlfn.TEXTBEFORE($D5199,"高専")&amp;$C5199,IF($B5199=8,$C5199&amp;"（"&amp;$D5199&amp;"）",IF($B5199=9,$D5199,""))))))</f>
        <v>城南高等学校</v>
      </c>
    </row>
    <row r="5200" spans="1:8">
      <c r="A5200" s="4">
        <v>2</v>
      </c>
      <c r="B5200" s="7">
        <v>1</v>
      </c>
      <c r="C5200" s="7" t="str">
        <f t="shared" si="162"/>
        <v>高等学校</v>
      </c>
      <c r="D5200" s="7" t="s">
        <v>1529</v>
      </c>
      <c r="E5200" s="8" t="s">
        <v>1530</v>
      </c>
      <c r="F5200" s="4" t="str">
        <f>IFERROR(IF(VALUE(LEFT($E5200,5))&gt;50000,"",_xlfn.XLOOKUP(IF(VALUE(LEFT($E5200,2))&gt;9,VALUE(LEFT($E5200,2)),"0"&amp;VALUE(LEFT($E5200,2))),Sheet1!$E:$E,Sheet1!$F:$F)),"")</f>
        <v>福岡県</v>
      </c>
      <c r="G5200" s="4" t="str">
        <f t="shared" si="163"/>
        <v>公立</v>
      </c>
      <c r="H5200" s="7" t="str">
        <f>IF($D5200="上記以外の高等学校等",_xlfn.XLOOKUP(IF(VALUE(LEFT($E5200,2))&gt;10,VALUE(LEFT($E5200,2)),"0"&amp;VALUE(LEFT($E5200,2))),Sheet1!$E:$E,Sheet1!$F:$F)&amp;"所在の"&amp;$D5200,IF(OR($B5200=1,$B5200=2),$D5200&amp;$C5200,IF($B5200=3,$D5200&amp;"学校",IF($B5200=6,_xlfn.TEXTBEFORE($D5200,"高専")&amp;$C5200,IF($B5200=8,$C5200&amp;"（"&amp;$D5200&amp;"）",IF($B5200=9,$D5200,""))))))</f>
        <v>修猷館高等学校</v>
      </c>
    </row>
    <row r="5201" spans="1:8">
      <c r="A5201" s="4">
        <v>2</v>
      </c>
      <c r="B5201" s="7">
        <v>1</v>
      </c>
      <c r="C5201" s="7" t="str">
        <f t="shared" si="162"/>
        <v>高等学校</v>
      </c>
      <c r="D5201" s="7" t="s">
        <v>1527</v>
      </c>
      <c r="E5201" s="8" t="s">
        <v>1528</v>
      </c>
      <c r="F5201" s="4" t="str">
        <f>IFERROR(IF(VALUE(LEFT($E5201,5))&gt;50000,"",_xlfn.XLOOKUP(IF(VALUE(LEFT($E5201,2))&gt;9,VALUE(LEFT($E5201,2)),"0"&amp;VALUE(LEFT($E5201,2))),Sheet1!$E:$E,Sheet1!$F:$F)),"")</f>
        <v>福岡県</v>
      </c>
      <c r="G5201" s="4" t="str">
        <f t="shared" si="163"/>
        <v>公立</v>
      </c>
      <c r="H5201" s="7" t="str">
        <f>IF($D5201="上記以外の高等学校等",_xlfn.XLOOKUP(IF(VALUE(LEFT($E5201,2))&gt;10,VALUE(LEFT($E5201,2)),"0"&amp;VALUE(LEFT($E5201,2))),Sheet1!$E:$E,Sheet1!$F:$F)&amp;"所在の"&amp;$D5201,IF(OR($B5201=1,$B5201=2),$D5201&amp;$C5201,IF($B5201=3,$D5201&amp;"学校",IF($B5201=6,_xlfn.TEXTBEFORE($D5201,"高専")&amp;$C5201,IF($B5201=8,$C5201&amp;"（"&amp;$D5201&amp;"）",IF($B5201=9,$D5201,""))))))</f>
        <v>福岡工業高等学校</v>
      </c>
    </row>
    <row r="5202" spans="1:8">
      <c r="A5202" s="4">
        <v>2</v>
      </c>
      <c r="B5202" s="7">
        <v>1</v>
      </c>
      <c r="C5202" s="7" t="str">
        <f t="shared" si="162"/>
        <v>高等学校</v>
      </c>
      <c r="D5202" s="7" t="s">
        <v>1525</v>
      </c>
      <c r="E5202" s="8" t="s">
        <v>1526</v>
      </c>
      <c r="F5202" s="4" t="str">
        <f>IFERROR(IF(VALUE(LEFT($E5202,5))&gt;50000,"",_xlfn.XLOOKUP(IF(VALUE(LEFT($E5202,2))&gt;9,VALUE(LEFT($E5202,2)),"0"&amp;VALUE(LEFT($E5202,2))),Sheet1!$E:$E,Sheet1!$F:$F)),"")</f>
        <v>福岡県</v>
      </c>
      <c r="G5202" s="4" t="str">
        <f t="shared" si="163"/>
        <v>公立</v>
      </c>
      <c r="H5202" s="7" t="str">
        <f>IF($D5202="上記以外の高等学校等",_xlfn.XLOOKUP(IF(VALUE(LEFT($E5202,2))&gt;10,VALUE(LEFT($E5202,2)),"0"&amp;VALUE(LEFT($E5202,2))),Sheet1!$E:$E,Sheet1!$F:$F)&amp;"所在の"&amp;$D5202,IF(OR($B5202=1,$B5202=2),$D5202&amp;$C5202,IF($B5202=3,$D5202&amp;"学校",IF($B5202=6,_xlfn.TEXTBEFORE($D5202,"高専")&amp;$C5202,IF($B5202=8,$C5202&amp;"（"&amp;$D5202&amp;"）",IF($B5202=9,$D5202,""))))))</f>
        <v>福岡講倫館高等学校</v>
      </c>
    </row>
    <row r="5203" spans="1:8">
      <c r="A5203" s="4">
        <v>2</v>
      </c>
      <c r="B5203" s="7">
        <v>1</v>
      </c>
      <c r="C5203" s="7" t="str">
        <f t="shared" si="162"/>
        <v>高等学校</v>
      </c>
      <c r="D5203" s="7" t="s">
        <v>1523</v>
      </c>
      <c r="E5203" s="8" t="s">
        <v>1524</v>
      </c>
      <c r="F5203" s="4" t="str">
        <f>IFERROR(IF(VALUE(LEFT($E5203,5))&gt;50000,"",_xlfn.XLOOKUP(IF(VALUE(LEFT($E5203,2))&gt;9,VALUE(LEFT($E5203,2)),"0"&amp;VALUE(LEFT($E5203,2))),Sheet1!$E:$E,Sheet1!$F:$F)),"")</f>
        <v>福岡県</v>
      </c>
      <c r="G5203" s="4" t="str">
        <f t="shared" si="163"/>
        <v>公立</v>
      </c>
      <c r="H5203" s="7" t="str">
        <f>IF($D5203="上記以外の高等学校等",_xlfn.XLOOKUP(IF(VALUE(LEFT($E5203,2))&gt;10,VALUE(LEFT($E5203,2)),"0"&amp;VALUE(LEFT($E5203,2))),Sheet1!$E:$E,Sheet1!$F:$F)&amp;"所在の"&amp;$D5203,IF(OR($B5203=1,$B5203=2),$D5203&amp;$C5203,IF($B5203=3,$D5203&amp;"学校",IF($B5203=6,_xlfn.TEXTBEFORE($D5203,"高専")&amp;$C5203,IF($B5203=8,$C5203&amp;"（"&amp;$D5203&amp;"）",IF($B5203=9,$D5203,""))))))</f>
        <v>福岡農業高等学校</v>
      </c>
    </row>
    <row r="5204" spans="1:8">
      <c r="A5204" s="4">
        <v>2</v>
      </c>
      <c r="B5204" s="7">
        <v>1</v>
      </c>
      <c r="C5204" s="7" t="str">
        <f t="shared" si="162"/>
        <v>高等学校</v>
      </c>
      <c r="D5204" s="7" t="s">
        <v>1521</v>
      </c>
      <c r="E5204" s="8" t="s">
        <v>1522</v>
      </c>
      <c r="F5204" s="4" t="str">
        <f>IFERROR(IF(VALUE(LEFT($E5204,5))&gt;50000,"",_xlfn.XLOOKUP(IF(VALUE(LEFT($E5204,2))&gt;9,VALUE(LEFT($E5204,2)),"0"&amp;VALUE(LEFT($E5204,2))),Sheet1!$E:$E,Sheet1!$F:$F)),"")</f>
        <v>福岡県</v>
      </c>
      <c r="G5204" s="4" t="str">
        <f t="shared" si="163"/>
        <v>公立</v>
      </c>
      <c r="H5204" s="7" t="str">
        <f>IF($D5204="上記以外の高等学校等",_xlfn.XLOOKUP(IF(VALUE(LEFT($E5204,2))&gt;10,VALUE(LEFT($E5204,2)),"0"&amp;VALUE(LEFT($E5204,2))),Sheet1!$E:$E,Sheet1!$F:$F)&amp;"所在の"&amp;$D5204,IF(OR($B5204=1,$B5204=2),$D5204&amp;$C5204,IF($B5204=3,$D5204&amp;"学校",IF($B5204=6,_xlfn.TEXTBEFORE($D5204,"高専")&amp;$C5204,IF($B5204=8,$C5204&amp;"（"&amp;$D5204&amp;"）",IF($B5204=9,$D5204,""))))))</f>
        <v>筑紫中央高等学校</v>
      </c>
    </row>
    <row r="5205" spans="1:8">
      <c r="A5205" s="4">
        <v>2</v>
      </c>
      <c r="B5205" s="7">
        <v>1</v>
      </c>
      <c r="C5205" s="7" t="str">
        <f t="shared" si="162"/>
        <v>高等学校</v>
      </c>
      <c r="D5205" s="7" t="s">
        <v>1519</v>
      </c>
      <c r="E5205" s="8" t="s">
        <v>1520</v>
      </c>
      <c r="F5205" s="4" t="str">
        <f>IFERROR(IF(VALUE(LEFT($E5205,5))&gt;50000,"",_xlfn.XLOOKUP(IF(VALUE(LEFT($E5205,2))&gt;9,VALUE(LEFT($E5205,2)),"0"&amp;VALUE(LEFT($E5205,2))),Sheet1!$E:$E,Sheet1!$F:$F)),"")</f>
        <v>福岡県</v>
      </c>
      <c r="G5205" s="4" t="str">
        <f t="shared" si="163"/>
        <v>公立</v>
      </c>
      <c r="H5205" s="7" t="str">
        <f>IF($D5205="上記以外の高等学校等",_xlfn.XLOOKUP(IF(VALUE(LEFT($E5205,2))&gt;10,VALUE(LEFT($E5205,2)),"0"&amp;VALUE(LEFT($E5205,2))),Sheet1!$E:$E,Sheet1!$F:$F)&amp;"所在の"&amp;$D5205,IF(OR($B5205=1,$B5205=2),$D5205&amp;$C5205,IF($B5205=3,$D5205&amp;"学校",IF($B5205=6,_xlfn.TEXTBEFORE($D5205,"高専")&amp;$C5205,IF($B5205=8,$C5205&amp;"（"&amp;$D5205&amp;"）",IF($B5205=9,$D5205,""))))))</f>
        <v>筑紫高等学校</v>
      </c>
    </row>
    <row r="5206" spans="1:8">
      <c r="A5206" s="4">
        <v>2</v>
      </c>
      <c r="B5206" s="7">
        <v>1</v>
      </c>
      <c r="C5206" s="7" t="str">
        <f t="shared" si="162"/>
        <v>高等学校</v>
      </c>
      <c r="D5206" s="7" t="s">
        <v>1517</v>
      </c>
      <c r="E5206" s="8" t="s">
        <v>1518</v>
      </c>
      <c r="F5206" s="4" t="str">
        <f>IFERROR(IF(VALUE(LEFT($E5206,5))&gt;50000,"",_xlfn.XLOOKUP(IF(VALUE(LEFT($E5206,2))&gt;9,VALUE(LEFT($E5206,2)),"0"&amp;VALUE(LEFT($E5206,2))),Sheet1!$E:$E,Sheet1!$F:$F)),"")</f>
        <v>福岡県</v>
      </c>
      <c r="G5206" s="4" t="str">
        <f t="shared" si="163"/>
        <v>公立</v>
      </c>
      <c r="H5206" s="7" t="str">
        <f>IF($D5206="上記以外の高等学校等",_xlfn.XLOOKUP(IF(VALUE(LEFT($E5206,2))&gt;10,VALUE(LEFT($E5206,2)),"0"&amp;VALUE(LEFT($E5206,2))),Sheet1!$E:$E,Sheet1!$F:$F)&amp;"所在の"&amp;$D5206,IF(OR($B5206=1,$B5206=2),$D5206&amp;$C5206,IF($B5206=3,$D5206&amp;"学校",IF($B5206=6,_xlfn.TEXTBEFORE($D5206,"高専")&amp;$C5206,IF($B5206=8,$C5206&amp;"（"&amp;$D5206&amp;"）",IF($B5206=9,$D5206,""))))))</f>
        <v>糸島高等学校</v>
      </c>
    </row>
    <row r="5207" spans="1:8">
      <c r="A5207" s="4">
        <v>2</v>
      </c>
      <c r="B5207" s="7">
        <v>1</v>
      </c>
      <c r="C5207" s="7" t="str">
        <f t="shared" si="162"/>
        <v>高等学校</v>
      </c>
      <c r="D5207" s="7" t="s">
        <v>1515</v>
      </c>
      <c r="E5207" s="8" t="s">
        <v>1516</v>
      </c>
      <c r="F5207" s="4" t="str">
        <f>IFERROR(IF(VALUE(LEFT($E5207,5))&gt;50000,"",_xlfn.XLOOKUP(IF(VALUE(LEFT($E5207,2))&gt;9,VALUE(LEFT($E5207,2)),"0"&amp;VALUE(LEFT($E5207,2))),Sheet1!$E:$E,Sheet1!$F:$F)),"")</f>
        <v>福岡県</v>
      </c>
      <c r="G5207" s="4" t="str">
        <f t="shared" si="163"/>
        <v>公立</v>
      </c>
      <c r="H5207" s="7" t="str">
        <f>IF($D5207="上記以外の高等学校等",_xlfn.XLOOKUP(IF(VALUE(LEFT($E5207,2))&gt;10,VALUE(LEFT($E5207,2)),"0"&amp;VALUE(LEFT($E5207,2))),Sheet1!$E:$E,Sheet1!$F:$F)&amp;"所在の"&amp;$D5207,IF(OR($B5207=1,$B5207=2),$D5207&amp;$C5207,IF($B5207=3,$D5207&amp;"学校",IF($B5207=6,_xlfn.TEXTBEFORE($D5207,"高専")&amp;$C5207,IF($B5207=8,$C5207&amp;"（"&amp;$D5207&amp;"）",IF($B5207=9,$D5207,""))))))</f>
        <v>糸島農業高等学校</v>
      </c>
    </row>
    <row r="5208" spans="1:8">
      <c r="A5208" s="4">
        <v>2</v>
      </c>
      <c r="B5208" s="7">
        <v>1</v>
      </c>
      <c r="C5208" s="7" t="str">
        <f t="shared" si="162"/>
        <v>高等学校</v>
      </c>
      <c r="D5208" s="7" t="s">
        <v>1513</v>
      </c>
      <c r="E5208" s="8" t="s">
        <v>1514</v>
      </c>
      <c r="F5208" s="4" t="str">
        <f>IFERROR(IF(VALUE(LEFT($E5208,5))&gt;50000,"",_xlfn.XLOOKUP(IF(VALUE(LEFT($E5208,2))&gt;9,VALUE(LEFT($E5208,2)),"0"&amp;VALUE(LEFT($E5208,2))),Sheet1!$E:$E,Sheet1!$F:$F)),"")</f>
        <v>福岡県</v>
      </c>
      <c r="G5208" s="4" t="str">
        <f t="shared" si="163"/>
        <v>公立</v>
      </c>
      <c r="H5208" s="7" t="str">
        <f>IF($D5208="上記以外の高等学校等",_xlfn.XLOOKUP(IF(VALUE(LEFT($E5208,2))&gt;10,VALUE(LEFT($E5208,2)),"0"&amp;VALUE(LEFT($E5208,2))),Sheet1!$E:$E,Sheet1!$F:$F)&amp;"所在の"&amp;$D5208,IF(OR($B5208=1,$B5208=2),$D5208&amp;$C5208,IF($B5208=3,$D5208&amp;"学校",IF($B5208=6,_xlfn.TEXTBEFORE($D5208,"高専")&amp;$C5208,IF($B5208=8,$C5208&amp;"（"&amp;$D5208&amp;"）",IF($B5208=9,$D5208,""))))))</f>
        <v>三井高等学校</v>
      </c>
    </row>
    <row r="5209" spans="1:8">
      <c r="A5209" s="4">
        <v>2</v>
      </c>
      <c r="B5209" s="7">
        <v>1</v>
      </c>
      <c r="C5209" s="7" t="str">
        <f t="shared" si="162"/>
        <v>高等学校</v>
      </c>
      <c r="D5209" s="7" t="s">
        <v>1511</v>
      </c>
      <c r="E5209" s="8" t="s">
        <v>1512</v>
      </c>
      <c r="F5209" s="4" t="str">
        <f>IFERROR(IF(VALUE(LEFT($E5209,5))&gt;50000,"",_xlfn.XLOOKUP(IF(VALUE(LEFT($E5209,2))&gt;9,VALUE(LEFT($E5209,2)),"0"&amp;VALUE(LEFT($E5209,2))),Sheet1!$E:$E,Sheet1!$F:$F)),"")</f>
        <v>福岡県</v>
      </c>
      <c r="G5209" s="4" t="str">
        <f t="shared" si="163"/>
        <v>公立</v>
      </c>
      <c r="H5209" s="7" t="str">
        <f>IF($D5209="上記以外の高等学校等",_xlfn.XLOOKUP(IF(VALUE(LEFT($E5209,2))&gt;10,VALUE(LEFT($E5209,2)),"0"&amp;VALUE(LEFT($E5209,2))),Sheet1!$E:$E,Sheet1!$F:$F)&amp;"所在の"&amp;$D5209,IF(OR($B5209=1,$B5209=2),$D5209&amp;$C5209,IF($B5209=3,$D5209&amp;"学校",IF($B5209=6,_xlfn.TEXTBEFORE($D5209,"高専")&amp;$C5209,IF($B5209=8,$C5209&amp;"（"&amp;$D5209&amp;"）",IF($B5209=9,$D5209,""))))))</f>
        <v>久留米筑水高等学校</v>
      </c>
    </row>
    <row r="5210" spans="1:8">
      <c r="A5210" s="4">
        <v>2</v>
      </c>
      <c r="B5210" s="7">
        <v>1</v>
      </c>
      <c r="C5210" s="7" t="str">
        <f t="shared" si="162"/>
        <v>高等学校</v>
      </c>
      <c r="D5210" s="7" t="s">
        <v>1509</v>
      </c>
      <c r="E5210" s="8" t="s">
        <v>1510</v>
      </c>
      <c r="F5210" s="4" t="str">
        <f>IFERROR(IF(VALUE(LEFT($E5210,5))&gt;50000,"",_xlfn.XLOOKUP(IF(VALUE(LEFT($E5210,2))&gt;9,VALUE(LEFT($E5210,2)),"0"&amp;VALUE(LEFT($E5210,2))),Sheet1!$E:$E,Sheet1!$F:$F)),"")</f>
        <v>福岡県</v>
      </c>
      <c r="G5210" s="4" t="str">
        <f t="shared" si="163"/>
        <v>公立</v>
      </c>
      <c r="H5210" s="7" t="str">
        <f>IF($D5210="上記以外の高等学校等",_xlfn.XLOOKUP(IF(VALUE(LEFT($E5210,2))&gt;10,VALUE(LEFT($E5210,2)),"0"&amp;VALUE(LEFT($E5210,2))),Sheet1!$E:$E,Sheet1!$F:$F)&amp;"所在の"&amp;$D5210,IF(OR($B5210=1,$B5210=2),$D5210&amp;$C5210,IF($B5210=3,$D5210&amp;"学校",IF($B5210=6,_xlfn.TEXTBEFORE($D5210,"高専")&amp;$C5210,IF($B5210=8,$C5210&amp;"（"&amp;$D5210&amp;"）",IF($B5210=9,$D5210,""))))))</f>
        <v>明善高等学校</v>
      </c>
    </row>
    <row r="5211" spans="1:8">
      <c r="A5211" s="4">
        <v>2</v>
      </c>
      <c r="B5211" s="7">
        <v>1</v>
      </c>
      <c r="C5211" s="7" t="str">
        <f t="shared" si="162"/>
        <v>高等学校</v>
      </c>
      <c r="D5211" s="7" t="s">
        <v>1507</v>
      </c>
      <c r="E5211" s="8" t="s">
        <v>1508</v>
      </c>
      <c r="F5211" s="4" t="str">
        <f>IFERROR(IF(VALUE(LEFT($E5211,5))&gt;50000,"",_xlfn.XLOOKUP(IF(VALUE(LEFT($E5211,2))&gt;9,VALUE(LEFT($E5211,2)),"0"&amp;VALUE(LEFT($E5211,2))),Sheet1!$E:$E,Sheet1!$F:$F)),"")</f>
        <v>福岡県</v>
      </c>
      <c r="G5211" s="4" t="str">
        <f t="shared" si="163"/>
        <v>公立</v>
      </c>
      <c r="H5211" s="7" t="str">
        <f>IF($D5211="上記以外の高等学校等",_xlfn.XLOOKUP(IF(VALUE(LEFT($E5211,2))&gt;10,VALUE(LEFT($E5211,2)),"0"&amp;VALUE(LEFT($E5211,2))),Sheet1!$E:$E,Sheet1!$F:$F)&amp;"所在の"&amp;$D5211,IF(OR($B5211=1,$B5211=2),$D5211&amp;$C5211,IF($B5211=3,$D5211&amp;"学校",IF($B5211=6,_xlfn.TEXTBEFORE($D5211,"高専")&amp;$C5211,IF($B5211=8,$C5211&amp;"（"&amp;$D5211&amp;"）",IF($B5211=9,$D5211,""))))))</f>
        <v>久留米高等学校</v>
      </c>
    </row>
    <row r="5212" spans="1:8">
      <c r="A5212" s="4">
        <v>2</v>
      </c>
      <c r="B5212" s="7">
        <v>1</v>
      </c>
      <c r="C5212" s="7" t="str">
        <f t="shared" si="162"/>
        <v>高等学校</v>
      </c>
      <c r="D5212" s="7" t="s">
        <v>1505</v>
      </c>
      <c r="E5212" s="8" t="s">
        <v>1506</v>
      </c>
      <c r="F5212" s="4" t="str">
        <f>IFERROR(IF(VALUE(LEFT($E5212,5))&gt;50000,"",_xlfn.XLOOKUP(IF(VALUE(LEFT($E5212,2))&gt;9,VALUE(LEFT($E5212,2)),"0"&amp;VALUE(LEFT($E5212,2))),Sheet1!$E:$E,Sheet1!$F:$F)),"")</f>
        <v>福岡県</v>
      </c>
      <c r="G5212" s="4" t="str">
        <f t="shared" si="163"/>
        <v>公立</v>
      </c>
      <c r="H5212" s="7" t="str">
        <f>IF($D5212="上記以外の高等学校等",_xlfn.XLOOKUP(IF(VALUE(LEFT($E5212,2))&gt;10,VALUE(LEFT($E5212,2)),"0"&amp;VALUE(LEFT($E5212,2))),Sheet1!$E:$E,Sheet1!$F:$F)&amp;"所在の"&amp;$D5212,IF(OR($B5212=1,$B5212=2),$D5212&amp;$C5212,IF($B5212=3,$D5212&amp;"学校",IF($B5212=6,_xlfn.TEXTBEFORE($D5212,"高専")&amp;$C5212,IF($B5212=8,$C5212&amp;"（"&amp;$D5212&amp;"）",IF($B5212=9,$D5212,""))))))</f>
        <v>三潴高等学校</v>
      </c>
    </row>
    <row r="5213" spans="1:8">
      <c r="A5213" s="4">
        <v>2</v>
      </c>
      <c r="B5213" s="7">
        <v>1</v>
      </c>
      <c r="C5213" s="7" t="str">
        <f t="shared" si="162"/>
        <v>高等学校</v>
      </c>
      <c r="D5213" s="7" t="s">
        <v>1503</v>
      </c>
      <c r="E5213" s="8" t="s">
        <v>1504</v>
      </c>
      <c r="F5213" s="4" t="str">
        <f>IFERROR(IF(VALUE(LEFT($E5213,5))&gt;50000,"",_xlfn.XLOOKUP(IF(VALUE(LEFT($E5213,2))&gt;9,VALUE(LEFT($E5213,2)),"0"&amp;VALUE(LEFT($E5213,2))),Sheet1!$E:$E,Sheet1!$F:$F)),"")</f>
        <v>福岡県</v>
      </c>
      <c r="G5213" s="4" t="str">
        <f t="shared" si="163"/>
        <v>公立</v>
      </c>
      <c r="H5213" s="7" t="str">
        <f>IF($D5213="上記以外の高等学校等",_xlfn.XLOOKUP(IF(VALUE(LEFT($E5213,2))&gt;10,VALUE(LEFT($E5213,2)),"0"&amp;VALUE(LEFT($E5213,2))),Sheet1!$E:$E,Sheet1!$F:$F)&amp;"所在の"&amp;$D5213,IF(OR($B5213=1,$B5213=2),$D5213&amp;$C5213,IF($B5213=3,$D5213&amp;"学校",IF($B5213=6,_xlfn.TEXTBEFORE($D5213,"高専")&amp;$C5213,IF($B5213=8,$C5213&amp;"（"&amp;$D5213&amp;"）",IF($B5213=9,$D5213,""))))))</f>
        <v>伝習館高等学校</v>
      </c>
    </row>
    <row r="5214" spans="1:8">
      <c r="A5214" s="4">
        <v>2</v>
      </c>
      <c r="B5214" s="7">
        <v>1</v>
      </c>
      <c r="C5214" s="7" t="str">
        <f t="shared" si="162"/>
        <v>高等学校</v>
      </c>
      <c r="D5214" s="7" t="s">
        <v>1501</v>
      </c>
      <c r="E5214" s="8" t="s">
        <v>1502</v>
      </c>
      <c r="F5214" s="4" t="str">
        <f>IFERROR(IF(VALUE(LEFT($E5214,5))&gt;50000,"",_xlfn.XLOOKUP(IF(VALUE(LEFT($E5214,2))&gt;9,VALUE(LEFT($E5214,2)),"0"&amp;VALUE(LEFT($E5214,2))),Sheet1!$E:$E,Sheet1!$F:$F)),"")</f>
        <v>福岡県</v>
      </c>
      <c r="G5214" s="4" t="str">
        <f t="shared" si="163"/>
        <v>公立</v>
      </c>
      <c r="H5214" s="7" t="str">
        <f>IF($D5214="上記以外の高等学校等",_xlfn.XLOOKUP(IF(VALUE(LEFT($E5214,2))&gt;10,VALUE(LEFT($E5214,2)),"0"&amp;VALUE(LEFT($E5214,2))),Sheet1!$E:$E,Sheet1!$F:$F)&amp;"所在の"&amp;$D5214,IF(OR($B5214=1,$B5214=2),$D5214&amp;$C5214,IF($B5214=3,$D5214&amp;"学校",IF($B5214=6,_xlfn.TEXTBEFORE($D5214,"高専")&amp;$C5214,IF($B5214=8,$C5214&amp;"（"&amp;$D5214&amp;"）",IF($B5214=9,$D5214,""))))))</f>
        <v>山門高等学校</v>
      </c>
    </row>
    <row r="5215" spans="1:8">
      <c r="A5215" s="4">
        <v>2</v>
      </c>
      <c r="B5215" s="7">
        <v>1</v>
      </c>
      <c r="C5215" s="7" t="str">
        <f t="shared" si="162"/>
        <v>高等学校</v>
      </c>
      <c r="D5215" s="7" t="s">
        <v>1499</v>
      </c>
      <c r="E5215" s="8" t="s">
        <v>1500</v>
      </c>
      <c r="F5215" s="4" t="str">
        <f>IFERROR(IF(VALUE(LEFT($E5215,5))&gt;50000,"",_xlfn.XLOOKUP(IF(VALUE(LEFT($E5215,2))&gt;9,VALUE(LEFT($E5215,2)),"0"&amp;VALUE(LEFT($E5215,2))),Sheet1!$E:$E,Sheet1!$F:$F)),"")</f>
        <v>福岡県</v>
      </c>
      <c r="G5215" s="4" t="str">
        <f t="shared" si="163"/>
        <v>公立</v>
      </c>
      <c r="H5215" s="7" t="str">
        <f>IF($D5215="上記以外の高等学校等",_xlfn.XLOOKUP(IF(VALUE(LEFT($E5215,2))&gt;10,VALUE(LEFT($E5215,2)),"0"&amp;VALUE(LEFT($E5215,2))),Sheet1!$E:$E,Sheet1!$F:$F)&amp;"所在の"&amp;$D5215,IF(OR($B5215=1,$B5215=2),$D5215&amp;$C5215,IF($B5215=3,$D5215&amp;"学校",IF($B5215=6,_xlfn.TEXTBEFORE($D5215,"高専")&amp;$C5215,IF($B5215=8,$C5215&amp;"（"&amp;$D5215&amp;"）",IF($B5215=9,$D5215,""))))))</f>
        <v>三池高等学校</v>
      </c>
    </row>
    <row r="5216" spans="1:8">
      <c r="A5216" s="4">
        <v>2</v>
      </c>
      <c r="B5216" s="7">
        <v>1</v>
      </c>
      <c r="C5216" s="7" t="str">
        <f t="shared" si="162"/>
        <v>高等学校</v>
      </c>
      <c r="D5216" s="7" t="s">
        <v>1497</v>
      </c>
      <c r="E5216" s="8" t="s">
        <v>1498</v>
      </c>
      <c r="F5216" s="4" t="str">
        <f>IFERROR(IF(VALUE(LEFT($E5216,5))&gt;50000,"",_xlfn.XLOOKUP(IF(VALUE(LEFT($E5216,2))&gt;9,VALUE(LEFT($E5216,2)),"0"&amp;VALUE(LEFT($E5216,2))),Sheet1!$E:$E,Sheet1!$F:$F)),"")</f>
        <v>福岡県</v>
      </c>
      <c r="G5216" s="4" t="str">
        <f t="shared" si="163"/>
        <v>公立</v>
      </c>
      <c r="H5216" s="7" t="str">
        <f>IF($D5216="上記以外の高等学校等",_xlfn.XLOOKUP(IF(VALUE(LEFT($E5216,2))&gt;10,VALUE(LEFT($E5216,2)),"0"&amp;VALUE(LEFT($E5216,2))),Sheet1!$E:$E,Sheet1!$F:$F)&amp;"所在の"&amp;$D5216,IF(OR($B5216=1,$B5216=2),$D5216&amp;$C5216,IF($B5216=3,$D5216&amp;"学校",IF($B5216=6,_xlfn.TEXTBEFORE($D5216,"高専")&amp;$C5216,IF($B5216=8,$C5216&amp;"（"&amp;$D5216&amp;"）",IF($B5216=9,$D5216,""))))))</f>
        <v>三池工業高等学校</v>
      </c>
    </row>
    <row r="5217" spans="1:8">
      <c r="A5217" s="4">
        <v>2</v>
      </c>
      <c r="B5217" s="7">
        <v>1</v>
      </c>
      <c r="C5217" s="7" t="str">
        <f t="shared" si="162"/>
        <v>高等学校</v>
      </c>
      <c r="D5217" s="7" t="s">
        <v>1495</v>
      </c>
      <c r="E5217" s="8" t="s">
        <v>1496</v>
      </c>
      <c r="F5217" s="4" t="str">
        <f>IFERROR(IF(VALUE(LEFT($E5217,5))&gt;50000,"",_xlfn.XLOOKUP(IF(VALUE(LEFT($E5217,2))&gt;9,VALUE(LEFT($E5217,2)),"0"&amp;VALUE(LEFT($E5217,2))),Sheet1!$E:$E,Sheet1!$F:$F)),"")</f>
        <v>福岡県</v>
      </c>
      <c r="G5217" s="4" t="str">
        <f t="shared" si="163"/>
        <v>公立</v>
      </c>
      <c r="H5217" s="7" t="str">
        <f>IF($D5217="上記以外の高等学校等",_xlfn.XLOOKUP(IF(VALUE(LEFT($E5217,2))&gt;10,VALUE(LEFT($E5217,2)),"0"&amp;VALUE(LEFT($E5217,2))),Sheet1!$E:$E,Sheet1!$F:$F)&amp;"所在の"&amp;$D5217,IF(OR($B5217=1,$B5217=2),$D5217&amp;$C5217,IF($B5217=3,$D5217&amp;"学校",IF($B5217=6,_xlfn.TEXTBEFORE($D5217,"高専")&amp;$C5217,IF($B5217=8,$C5217&amp;"（"&amp;$D5217&amp;"）",IF($B5217=9,$D5217,""))))))</f>
        <v>大牟田北高等学校</v>
      </c>
    </row>
    <row r="5218" spans="1:8">
      <c r="A5218" s="4">
        <v>2</v>
      </c>
      <c r="B5218" s="7">
        <v>1</v>
      </c>
      <c r="C5218" s="7" t="str">
        <f t="shared" si="162"/>
        <v>高等学校</v>
      </c>
      <c r="D5218" s="7" t="s">
        <v>1493</v>
      </c>
      <c r="E5218" s="8" t="s">
        <v>1494</v>
      </c>
      <c r="F5218" s="4" t="str">
        <f>IFERROR(IF(VALUE(LEFT($E5218,5))&gt;50000,"",_xlfn.XLOOKUP(IF(VALUE(LEFT($E5218,2))&gt;9,VALUE(LEFT($E5218,2)),"0"&amp;VALUE(LEFT($E5218,2))),Sheet1!$E:$E,Sheet1!$F:$F)),"")</f>
        <v>福岡県</v>
      </c>
      <c r="G5218" s="4" t="str">
        <f t="shared" si="163"/>
        <v>公立</v>
      </c>
      <c r="H5218" s="7" t="str">
        <f>IF($D5218="上記以外の高等学校等",_xlfn.XLOOKUP(IF(VALUE(LEFT($E5218,2))&gt;10,VALUE(LEFT($E5218,2)),"0"&amp;VALUE(LEFT($E5218,2))),Sheet1!$E:$E,Sheet1!$F:$F)&amp;"所在の"&amp;$D5218,IF(OR($B5218=1,$B5218=2),$D5218&amp;$C5218,IF($B5218=3,$D5218&amp;"学校",IF($B5218=6,_xlfn.TEXTBEFORE($D5218,"高専")&amp;$C5218,IF($B5218=8,$C5218&amp;"（"&amp;$D5218&amp;"）",IF($B5218=9,$D5218,""))))))</f>
        <v>八女高等学校</v>
      </c>
    </row>
    <row r="5219" spans="1:8">
      <c r="A5219" s="4">
        <v>2</v>
      </c>
      <c r="B5219" s="7">
        <v>1</v>
      </c>
      <c r="C5219" s="7" t="str">
        <f t="shared" si="162"/>
        <v>高等学校</v>
      </c>
      <c r="D5219" s="7" t="s">
        <v>1491</v>
      </c>
      <c r="E5219" s="8" t="s">
        <v>1492</v>
      </c>
      <c r="F5219" s="4" t="str">
        <f>IFERROR(IF(VALUE(LEFT($E5219,5))&gt;50000,"",_xlfn.XLOOKUP(IF(VALUE(LEFT($E5219,2))&gt;9,VALUE(LEFT($E5219,2)),"0"&amp;VALUE(LEFT($E5219,2))),Sheet1!$E:$E,Sheet1!$F:$F)),"")</f>
        <v>福岡県</v>
      </c>
      <c r="G5219" s="4" t="str">
        <f t="shared" si="163"/>
        <v>公立</v>
      </c>
      <c r="H5219" s="7" t="str">
        <f>IF($D5219="上記以外の高等学校等",_xlfn.XLOOKUP(IF(VALUE(LEFT($E5219,2))&gt;10,VALUE(LEFT($E5219,2)),"0"&amp;VALUE(LEFT($E5219,2))),Sheet1!$E:$E,Sheet1!$F:$F)&amp;"所在の"&amp;$D5219,IF(OR($B5219=1,$B5219=2),$D5219&amp;$C5219,IF($B5219=3,$D5219&amp;"学校",IF($B5219=6,_xlfn.TEXTBEFORE($D5219,"高専")&amp;$C5219,IF($B5219=8,$C5219&amp;"（"&amp;$D5219&amp;"）",IF($B5219=9,$D5219,""))))))</f>
        <v>八女工業高等学校</v>
      </c>
    </row>
    <row r="5220" spans="1:8">
      <c r="A5220" s="4">
        <v>2</v>
      </c>
      <c r="B5220" s="7">
        <v>1</v>
      </c>
      <c r="C5220" s="7" t="str">
        <f t="shared" si="162"/>
        <v>高等学校</v>
      </c>
      <c r="D5220" s="7" t="s">
        <v>521</v>
      </c>
      <c r="E5220" s="8" t="s">
        <v>1490</v>
      </c>
      <c r="F5220" s="4" t="str">
        <f>IFERROR(IF(VALUE(LEFT($E5220,5))&gt;50000,"",_xlfn.XLOOKUP(IF(VALUE(LEFT($E5220,2))&gt;9,VALUE(LEFT($E5220,2)),"0"&amp;VALUE(LEFT($E5220,2))),Sheet1!$E:$E,Sheet1!$F:$F)),"")</f>
        <v>福岡県</v>
      </c>
      <c r="G5220" s="4" t="str">
        <f t="shared" si="163"/>
        <v>公立</v>
      </c>
      <c r="H5220" s="7" t="str">
        <f>IF($D5220="上記以外の高等学校等",_xlfn.XLOOKUP(IF(VALUE(LEFT($E5220,2))&gt;10,VALUE(LEFT($E5220,2)),"0"&amp;VALUE(LEFT($E5220,2))),Sheet1!$E:$E,Sheet1!$F:$F)&amp;"所在の"&amp;$D5220,IF(OR($B5220=1,$B5220=2),$D5220&amp;$C5220,IF($B5220=3,$D5220&amp;"学校",IF($B5220=6,_xlfn.TEXTBEFORE($D5220,"高専")&amp;$C5220,IF($B5220=8,$C5220&amp;"（"&amp;$D5220&amp;"）",IF($B5220=9,$D5220,""))))))</f>
        <v>福島高等学校</v>
      </c>
    </row>
    <row r="5221" spans="1:8">
      <c r="A5221" s="4">
        <v>2</v>
      </c>
      <c r="B5221" s="7">
        <v>1</v>
      </c>
      <c r="C5221" s="7" t="str">
        <f t="shared" si="162"/>
        <v>高等学校</v>
      </c>
      <c r="D5221" s="7" t="s">
        <v>1488</v>
      </c>
      <c r="E5221" s="8" t="s">
        <v>1489</v>
      </c>
      <c r="F5221" s="4" t="str">
        <f>IFERROR(IF(VALUE(LEFT($E5221,5))&gt;50000,"",_xlfn.XLOOKUP(IF(VALUE(LEFT($E5221,2))&gt;9,VALUE(LEFT($E5221,2)),"0"&amp;VALUE(LEFT($E5221,2))),Sheet1!$E:$E,Sheet1!$F:$F)),"")</f>
        <v>福岡県</v>
      </c>
      <c r="G5221" s="4" t="str">
        <f t="shared" si="163"/>
        <v>公立</v>
      </c>
      <c r="H5221" s="7" t="str">
        <f>IF($D5221="上記以外の高等学校等",_xlfn.XLOOKUP(IF(VALUE(LEFT($E5221,2))&gt;10,VALUE(LEFT($E5221,2)),"0"&amp;VALUE(LEFT($E5221,2))),Sheet1!$E:$E,Sheet1!$F:$F)&amp;"所在の"&amp;$D5221,IF(OR($B5221=1,$B5221=2),$D5221&amp;$C5221,IF($B5221=3,$D5221&amp;"学校",IF($B5221=6,_xlfn.TEXTBEFORE($D5221,"高専")&amp;$C5221,IF($B5221=8,$C5221&amp;"（"&amp;$D5221&amp;"）",IF($B5221=9,$D5221,""))))))</f>
        <v>八女農業高等学校</v>
      </c>
    </row>
    <row r="5222" spans="1:8">
      <c r="A5222" s="4">
        <v>2</v>
      </c>
      <c r="B5222" s="7">
        <v>1</v>
      </c>
      <c r="C5222" s="7" t="str">
        <f t="shared" si="162"/>
        <v>高等学校</v>
      </c>
      <c r="D5222" s="7" t="s">
        <v>1486</v>
      </c>
      <c r="E5222" s="8" t="s">
        <v>1487</v>
      </c>
      <c r="F5222" s="4" t="str">
        <f>IFERROR(IF(VALUE(LEFT($E5222,5))&gt;50000,"",_xlfn.XLOOKUP(IF(VALUE(LEFT($E5222,2))&gt;9,VALUE(LEFT($E5222,2)),"0"&amp;VALUE(LEFT($E5222,2))),Sheet1!$E:$E,Sheet1!$F:$F)),"")</f>
        <v>福岡県</v>
      </c>
      <c r="G5222" s="4" t="str">
        <f t="shared" si="163"/>
        <v>公立</v>
      </c>
      <c r="H5222" s="7" t="str">
        <f>IF($D5222="上記以外の高等学校等",_xlfn.XLOOKUP(IF(VALUE(LEFT($E5222,2))&gt;10,VALUE(LEFT($E5222,2)),"0"&amp;VALUE(LEFT($E5222,2))),Sheet1!$E:$E,Sheet1!$F:$F)&amp;"所在の"&amp;$D5222,IF(OR($B5222=1,$B5222=2),$D5222&amp;$C5222,IF($B5222=3,$D5222&amp;"学校",IF($B5222=6,_xlfn.TEXTBEFORE($D5222,"高専")&amp;$C5222,IF($B5222=8,$C5222&amp;"（"&amp;$D5222&amp;"）",IF($B5222=9,$D5222,""))))))</f>
        <v>浮羽工業高等学校</v>
      </c>
    </row>
    <row r="5223" spans="1:8">
      <c r="A5223" s="4">
        <v>2</v>
      </c>
      <c r="B5223" s="7">
        <v>1</v>
      </c>
      <c r="C5223" s="7" t="str">
        <f t="shared" si="162"/>
        <v>高等学校</v>
      </c>
      <c r="D5223" s="7" t="s">
        <v>1484</v>
      </c>
      <c r="E5223" s="8" t="s">
        <v>1485</v>
      </c>
      <c r="F5223" s="4" t="str">
        <f>IFERROR(IF(VALUE(LEFT($E5223,5))&gt;50000,"",_xlfn.XLOOKUP(IF(VALUE(LEFT($E5223,2))&gt;9,VALUE(LEFT($E5223,2)),"0"&amp;VALUE(LEFT($E5223,2))),Sheet1!$E:$E,Sheet1!$F:$F)),"")</f>
        <v>福岡県</v>
      </c>
      <c r="G5223" s="4" t="str">
        <f t="shared" si="163"/>
        <v>公立</v>
      </c>
      <c r="H5223" s="7" t="str">
        <f>IF($D5223="上記以外の高等学校等",_xlfn.XLOOKUP(IF(VALUE(LEFT($E5223,2))&gt;10,VALUE(LEFT($E5223,2)),"0"&amp;VALUE(LEFT($E5223,2))),Sheet1!$E:$E,Sheet1!$F:$F)&amp;"所在の"&amp;$D5223,IF(OR($B5223=1,$B5223=2),$D5223&amp;$C5223,IF($B5223=3,$D5223&amp;"学校",IF($B5223=6,_xlfn.TEXTBEFORE($D5223,"高専")&amp;$C5223,IF($B5223=8,$C5223&amp;"（"&amp;$D5223&amp;"）",IF($B5223=9,$D5223,""))))))</f>
        <v>朝倉高等学校</v>
      </c>
    </row>
    <row r="5224" spans="1:8">
      <c r="A5224" s="4">
        <v>2</v>
      </c>
      <c r="B5224" s="7">
        <v>1</v>
      </c>
      <c r="C5224" s="7" t="str">
        <f t="shared" si="162"/>
        <v>高等学校</v>
      </c>
      <c r="D5224" s="7" t="s">
        <v>1482</v>
      </c>
      <c r="E5224" s="8" t="s">
        <v>1483</v>
      </c>
      <c r="F5224" s="4" t="str">
        <f>IFERROR(IF(VALUE(LEFT($E5224,5))&gt;50000,"",_xlfn.XLOOKUP(IF(VALUE(LEFT($E5224,2))&gt;9,VALUE(LEFT($E5224,2)),"0"&amp;VALUE(LEFT($E5224,2))),Sheet1!$E:$E,Sheet1!$F:$F)),"")</f>
        <v>福岡県</v>
      </c>
      <c r="G5224" s="4" t="str">
        <f t="shared" si="163"/>
        <v>公立</v>
      </c>
      <c r="H5224" s="7" t="str">
        <f>IF($D5224="上記以外の高等学校等",_xlfn.XLOOKUP(IF(VALUE(LEFT($E5224,2))&gt;10,VALUE(LEFT($E5224,2)),"0"&amp;VALUE(LEFT($E5224,2))),Sheet1!$E:$E,Sheet1!$F:$F)&amp;"所在の"&amp;$D5224,IF(OR($B5224=1,$B5224=2),$D5224&amp;$C5224,IF($B5224=3,$D5224&amp;"学校",IF($B5224=6,_xlfn.TEXTBEFORE($D5224,"高専")&amp;$C5224,IF($B5224=8,$C5224&amp;"（"&amp;$D5224&amp;"）",IF($B5224=9,$D5224,""))))))</f>
        <v>朝倉東高等学校</v>
      </c>
    </row>
    <row r="5225" spans="1:8">
      <c r="A5225" s="4">
        <v>2</v>
      </c>
      <c r="B5225" s="7">
        <v>1</v>
      </c>
      <c r="C5225" s="7" t="str">
        <f t="shared" si="162"/>
        <v>高等学校</v>
      </c>
      <c r="D5225" s="7" t="s">
        <v>1480</v>
      </c>
      <c r="E5225" s="8" t="s">
        <v>1481</v>
      </c>
      <c r="F5225" s="4" t="str">
        <f>IFERROR(IF(VALUE(LEFT($E5225,5))&gt;50000,"",_xlfn.XLOOKUP(IF(VALUE(LEFT($E5225,2))&gt;9,VALUE(LEFT($E5225,2)),"0"&amp;VALUE(LEFT($E5225,2))),Sheet1!$E:$E,Sheet1!$F:$F)),"")</f>
        <v>福岡県</v>
      </c>
      <c r="G5225" s="4" t="str">
        <f t="shared" si="163"/>
        <v>公立</v>
      </c>
      <c r="H5225" s="7" t="str">
        <f>IF($D5225="上記以外の高等学校等",_xlfn.XLOOKUP(IF(VALUE(LEFT($E5225,2))&gt;10,VALUE(LEFT($E5225,2)),"0"&amp;VALUE(LEFT($E5225,2))),Sheet1!$E:$E,Sheet1!$F:$F)&amp;"所在の"&amp;$D5225,IF(OR($B5225=1,$B5225=2),$D5225&amp;$C5225,IF($B5225=3,$D5225&amp;"学校",IF($B5225=6,_xlfn.TEXTBEFORE($D5225,"高専")&amp;$C5225,IF($B5225=8,$C5225&amp;"（"&amp;$D5225&amp;"）",IF($B5225=9,$D5225,""))))))</f>
        <v>田川高等学校</v>
      </c>
    </row>
    <row r="5226" spans="1:8">
      <c r="A5226" s="4">
        <v>2</v>
      </c>
      <c r="B5226" s="7">
        <v>1</v>
      </c>
      <c r="C5226" s="7" t="str">
        <f t="shared" si="162"/>
        <v>高等学校</v>
      </c>
      <c r="D5226" s="7" t="s">
        <v>1478</v>
      </c>
      <c r="E5226" s="8" t="s">
        <v>1479</v>
      </c>
      <c r="F5226" s="4" t="str">
        <f>IFERROR(IF(VALUE(LEFT($E5226,5))&gt;50000,"",_xlfn.XLOOKUP(IF(VALUE(LEFT($E5226,2))&gt;9,VALUE(LEFT($E5226,2)),"0"&amp;VALUE(LEFT($E5226,2))),Sheet1!$E:$E,Sheet1!$F:$F)),"")</f>
        <v>福岡県</v>
      </c>
      <c r="G5226" s="4" t="str">
        <f t="shared" si="163"/>
        <v>公立</v>
      </c>
      <c r="H5226" s="7" t="str">
        <f>IF($D5226="上記以外の高等学校等",_xlfn.XLOOKUP(IF(VALUE(LEFT($E5226,2))&gt;10,VALUE(LEFT($E5226,2)),"0"&amp;VALUE(LEFT($E5226,2))),Sheet1!$E:$E,Sheet1!$F:$F)&amp;"所在の"&amp;$D5226,IF(OR($B5226=1,$B5226=2),$D5226&amp;$C5226,IF($B5226=3,$D5226&amp;"学校",IF($B5226=6,_xlfn.TEXTBEFORE($D5226,"高専")&amp;$C5226,IF($B5226=8,$C5226&amp;"（"&amp;$D5226&amp;"）",IF($B5226=9,$D5226,""))))))</f>
        <v>東鷹高等学校</v>
      </c>
    </row>
    <row r="5227" spans="1:8">
      <c r="A5227" s="4">
        <v>2</v>
      </c>
      <c r="B5227" s="7">
        <v>1</v>
      </c>
      <c r="C5227" s="7" t="str">
        <f t="shared" si="162"/>
        <v>高等学校</v>
      </c>
      <c r="D5227" s="7" t="s">
        <v>1476</v>
      </c>
      <c r="E5227" s="8" t="s">
        <v>1477</v>
      </c>
      <c r="F5227" s="4" t="str">
        <f>IFERROR(IF(VALUE(LEFT($E5227,5))&gt;50000,"",_xlfn.XLOOKUP(IF(VALUE(LEFT($E5227,2))&gt;9,VALUE(LEFT($E5227,2)),"0"&amp;VALUE(LEFT($E5227,2))),Sheet1!$E:$E,Sheet1!$F:$F)),"")</f>
        <v>福岡県</v>
      </c>
      <c r="G5227" s="4" t="str">
        <f t="shared" si="163"/>
        <v>公立</v>
      </c>
      <c r="H5227" s="7" t="str">
        <f>IF($D5227="上記以外の高等学校等",_xlfn.XLOOKUP(IF(VALUE(LEFT($E5227,2))&gt;10,VALUE(LEFT($E5227,2)),"0"&amp;VALUE(LEFT($E5227,2))),Sheet1!$E:$E,Sheet1!$F:$F)&amp;"所在の"&amp;$D5227,IF(OR($B5227=1,$B5227=2),$D5227&amp;$C5227,IF($B5227=3,$D5227&amp;"学校",IF($B5227=6,_xlfn.TEXTBEFORE($D5227,"高専")&amp;$C5227,IF($B5227=8,$C5227&amp;"（"&amp;$D5227&amp;"）",IF($B5227=9,$D5227,""))))))</f>
        <v>西田川高等学校</v>
      </c>
    </row>
    <row r="5228" spans="1:8">
      <c r="A5228" s="4">
        <v>2</v>
      </c>
      <c r="B5228" s="7">
        <v>1</v>
      </c>
      <c r="C5228" s="7" t="str">
        <f t="shared" si="162"/>
        <v>高等学校</v>
      </c>
      <c r="D5228" s="7" t="s">
        <v>1474</v>
      </c>
      <c r="E5228" s="8" t="s">
        <v>1475</v>
      </c>
      <c r="F5228" s="4" t="str">
        <f>IFERROR(IF(VALUE(LEFT($E5228,5))&gt;50000,"",_xlfn.XLOOKUP(IF(VALUE(LEFT($E5228,2))&gt;9,VALUE(LEFT($E5228,2)),"0"&amp;VALUE(LEFT($E5228,2))),Sheet1!$E:$E,Sheet1!$F:$F)),"")</f>
        <v>福岡県</v>
      </c>
      <c r="G5228" s="4" t="str">
        <f t="shared" si="163"/>
        <v>公立</v>
      </c>
      <c r="H5228" s="7" t="str">
        <f>IF($D5228="上記以外の高等学校等",_xlfn.XLOOKUP(IF(VALUE(LEFT($E5228,2))&gt;10,VALUE(LEFT($E5228,2)),"0"&amp;VALUE(LEFT($E5228,2))),Sheet1!$E:$E,Sheet1!$F:$F)&amp;"所在の"&amp;$D5228,IF(OR($B5228=1,$B5228=2),$D5228&amp;$C5228,IF($B5228=3,$D5228&amp;"学校",IF($B5228=6,_xlfn.TEXTBEFORE($D5228,"高専")&amp;$C5228,IF($B5228=8,$C5228&amp;"（"&amp;$D5228&amp;"）",IF($B5228=9,$D5228,""))))))</f>
        <v>稲築志耕館高等学校</v>
      </c>
    </row>
    <row r="5229" spans="1:8">
      <c r="A5229" s="4">
        <v>2</v>
      </c>
      <c r="B5229" s="7">
        <v>1</v>
      </c>
      <c r="C5229" s="7" t="str">
        <f t="shared" si="162"/>
        <v>高等学校</v>
      </c>
      <c r="D5229" s="7" t="s">
        <v>1472</v>
      </c>
      <c r="E5229" s="8" t="s">
        <v>1473</v>
      </c>
      <c r="F5229" s="4" t="str">
        <f>IFERROR(IF(VALUE(LEFT($E5229,5))&gt;50000,"",_xlfn.XLOOKUP(IF(VALUE(LEFT($E5229,2))&gt;9,VALUE(LEFT($E5229,2)),"0"&amp;VALUE(LEFT($E5229,2))),Sheet1!$E:$E,Sheet1!$F:$F)),"")</f>
        <v>福岡県</v>
      </c>
      <c r="G5229" s="4" t="str">
        <f t="shared" si="163"/>
        <v>公立</v>
      </c>
      <c r="H5229" s="7" t="str">
        <f>IF($D5229="上記以外の高等学校等",_xlfn.XLOOKUP(IF(VALUE(LEFT($E5229,2))&gt;10,VALUE(LEFT($E5229,2)),"0"&amp;VALUE(LEFT($E5229,2))),Sheet1!$E:$E,Sheet1!$F:$F)&amp;"所在の"&amp;$D5229,IF(OR($B5229=1,$B5229=2),$D5229&amp;$C5229,IF($B5229=3,$D5229&amp;"学校",IF($B5229=6,_xlfn.TEXTBEFORE($D5229,"高専")&amp;$C5229,IF($B5229=8,$C5229&amp;"（"&amp;$D5229&amp;"）",IF($B5229=9,$D5229,""))))))</f>
        <v>嘉穂高等学校</v>
      </c>
    </row>
    <row r="5230" spans="1:8">
      <c r="A5230" s="4">
        <v>2</v>
      </c>
      <c r="B5230" s="7">
        <v>1</v>
      </c>
      <c r="C5230" s="7" t="str">
        <f t="shared" si="162"/>
        <v>高等学校</v>
      </c>
      <c r="D5230" s="7" t="s">
        <v>1470</v>
      </c>
      <c r="E5230" s="8" t="s">
        <v>1471</v>
      </c>
      <c r="F5230" s="4" t="str">
        <f>IFERROR(IF(VALUE(LEFT($E5230,5))&gt;50000,"",_xlfn.XLOOKUP(IF(VALUE(LEFT($E5230,2))&gt;9,VALUE(LEFT($E5230,2)),"0"&amp;VALUE(LEFT($E5230,2))),Sheet1!$E:$E,Sheet1!$F:$F)),"")</f>
        <v>福岡県</v>
      </c>
      <c r="G5230" s="4" t="str">
        <f t="shared" si="163"/>
        <v>公立</v>
      </c>
      <c r="H5230" s="7" t="str">
        <f>IF($D5230="上記以外の高等学校等",_xlfn.XLOOKUP(IF(VALUE(LEFT($E5230,2))&gt;10,VALUE(LEFT($E5230,2)),"0"&amp;VALUE(LEFT($E5230,2))),Sheet1!$E:$E,Sheet1!$F:$F)&amp;"所在の"&amp;$D5230,IF(OR($B5230=1,$B5230=2),$D5230&amp;$C5230,IF($B5230=3,$D5230&amp;"学校",IF($B5230=6,_xlfn.TEXTBEFORE($D5230,"高専")&amp;$C5230,IF($B5230=8,$C5230&amp;"（"&amp;$D5230&amp;"）",IF($B5230=9,$D5230,""))))))</f>
        <v>嘉穂東高等学校</v>
      </c>
    </row>
    <row r="5231" spans="1:8">
      <c r="A5231" s="4">
        <v>2</v>
      </c>
      <c r="B5231" s="7">
        <v>1</v>
      </c>
      <c r="C5231" s="7" t="str">
        <f t="shared" si="162"/>
        <v>高等学校</v>
      </c>
      <c r="D5231" s="7" t="s">
        <v>1468</v>
      </c>
      <c r="E5231" s="8" t="s">
        <v>1469</v>
      </c>
      <c r="F5231" s="4" t="str">
        <f>IFERROR(IF(VALUE(LEFT($E5231,5))&gt;50000,"",_xlfn.XLOOKUP(IF(VALUE(LEFT($E5231,2))&gt;9,VALUE(LEFT($E5231,2)),"0"&amp;VALUE(LEFT($E5231,2))),Sheet1!$E:$E,Sheet1!$F:$F)),"")</f>
        <v>福岡県</v>
      </c>
      <c r="G5231" s="4" t="str">
        <f t="shared" si="163"/>
        <v>公立</v>
      </c>
      <c r="H5231" s="7" t="str">
        <f>IF($D5231="上記以外の高等学校等",_xlfn.XLOOKUP(IF(VALUE(LEFT($E5231,2))&gt;10,VALUE(LEFT($E5231,2)),"0"&amp;VALUE(LEFT($E5231,2))),Sheet1!$E:$E,Sheet1!$F:$F)&amp;"所在の"&amp;$D5231,IF(OR($B5231=1,$B5231=2),$D5231&amp;$C5231,IF($B5231=3,$D5231&amp;"学校",IF($B5231=6,_xlfn.TEXTBEFORE($D5231,"高専")&amp;$C5231,IF($B5231=8,$C5231&amp;"（"&amp;$D5231&amp;"）",IF($B5231=9,$D5231,""))))))</f>
        <v>鞍手高等学校</v>
      </c>
    </row>
    <row r="5232" spans="1:8">
      <c r="A5232" s="4">
        <v>2</v>
      </c>
      <c r="B5232" s="7">
        <v>1</v>
      </c>
      <c r="C5232" s="7" t="str">
        <f t="shared" si="162"/>
        <v>高等学校</v>
      </c>
      <c r="D5232" s="7" t="s">
        <v>1466</v>
      </c>
      <c r="E5232" s="8" t="s">
        <v>1467</v>
      </c>
      <c r="F5232" s="4" t="str">
        <f>IFERROR(IF(VALUE(LEFT($E5232,5))&gt;50000,"",_xlfn.XLOOKUP(IF(VALUE(LEFT($E5232,2))&gt;9,VALUE(LEFT($E5232,2)),"0"&amp;VALUE(LEFT($E5232,2))),Sheet1!$E:$E,Sheet1!$F:$F)),"")</f>
        <v>福岡県</v>
      </c>
      <c r="G5232" s="4" t="str">
        <f t="shared" si="163"/>
        <v>公立</v>
      </c>
      <c r="H5232" s="7" t="str">
        <f>IF($D5232="上記以外の高等学校等",_xlfn.XLOOKUP(IF(VALUE(LEFT($E5232,2))&gt;10,VALUE(LEFT($E5232,2)),"0"&amp;VALUE(LEFT($E5232,2))),Sheet1!$E:$E,Sheet1!$F:$F)&amp;"所在の"&amp;$D5232,IF(OR($B5232=1,$B5232=2),$D5232&amp;$C5232,IF($B5232=3,$D5232&amp;"学校",IF($B5232=6,_xlfn.TEXTBEFORE($D5232,"高専")&amp;$C5232,IF($B5232=8,$C5232&amp;"（"&amp;$D5232&amp;"）",IF($B5232=9,$D5232,""))))))</f>
        <v>直方高等学校</v>
      </c>
    </row>
    <row r="5233" spans="1:8">
      <c r="A5233" s="4">
        <v>2</v>
      </c>
      <c r="B5233" s="7">
        <v>1</v>
      </c>
      <c r="C5233" s="7" t="str">
        <f t="shared" si="162"/>
        <v>高等学校</v>
      </c>
      <c r="D5233" s="7" t="s">
        <v>1464</v>
      </c>
      <c r="E5233" s="8" t="s">
        <v>1465</v>
      </c>
      <c r="F5233" s="4" t="str">
        <f>IFERROR(IF(VALUE(LEFT($E5233,5))&gt;50000,"",_xlfn.XLOOKUP(IF(VALUE(LEFT($E5233,2))&gt;9,VALUE(LEFT($E5233,2)),"0"&amp;VALUE(LEFT($E5233,2))),Sheet1!$E:$E,Sheet1!$F:$F)),"")</f>
        <v>福岡県</v>
      </c>
      <c r="G5233" s="4" t="str">
        <f t="shared" si="163"/>
        <v>公立</v>
      </c>
      <c r="H5233" s="7" t="str">
        <f>IF($D5233="上記以外の高等学校等",_xlfn.XLOOKUP(IF(VALUE(LEFT($E5233,2))&gt;10,VALUE(LEFT($E5233,2)),"0"&amp;VALUE(LEFT($E5233,2))),Sheet1!$E:$E,Sheet1!$F:$F)&amp;"所在の"&amp;$D5233,IF(OR($B5233=1,$B5233=2),$D5233&amp;$C5233,IF($B5233=3,$D5233&amp;"学校",IF($B5233=6,_xlfn.TEXTBEFORE($D5233,"高専")&amp;$C5233,IF($B5233=8,$C5233&amp;"（"&amp;$D5233&amp;"）",IF($B5233=9,$D5233,""))))))</f>
        <v>筑豊高等学校</v>
      </c>
    </row>
    <row r="5234" spans="1:8">
      <c r="A5234" s="4">
        <v>3</v>
      </c>
      <c r="B5234" s="7">
        <v>1</v>
      </c>
      <c r="C5234" s="7" t="str">
        <f t="shared" si="162"/>
        <v>高等学校</v>
      </c>
      <c r="D5234" s="7" t="s">
        <v>1462</v>
      </c>
      <c r="E5234" s="8" t="s">
        <v>1463</v>
      </c>
      <c r="F5234" s="4" t="str">
        <f>IFERROR(IF(VALUE(LEFT($E5234,5))&gt;50000,"",_xlfn.XLOOKUP(IF(VALUE(LEFT($E5234,2))&gt;9,VALUE(LEFT($E5234,2)),"0"&amp;VALUE(LEFT($E5234,2))),Sheet1!$E:$E,Sheet1!$F:$F)),"")</f>
        <v>福岡県</v>
      </c>
      <c r="G5234" s="4" t="str">
        <f t="shared" si="163"/>
        <v>公立</v>
      </c>
      <c r="H5234" s="7" t="str">
        <f>IF($D5234="上記以外の高等学校等",_xlfn.XLOOKUP(IF(VALUE(LEFT($E5234,2))&gt;10,VALUE(LEFT($E5234,2)),"0"&amp;VALUE(LEFT($E5234,2))),Sheet1!$E:$E,Sheet1!$F:$F)&amp;"所在の"&amp;$D5234,IF(OR($B5234=1,$B5234=2),$D5234&amp;$C5234,IF($B5234=3,$D5234&amp;"学校",IF($B5234=6,_xlfn.TEXTBEFORE($D5234,"高専")&amp;$C5234,IF($B5234=8,$C5234&amp;"（"&amp;$D5234&amp;"）",IF($B5234=9,$D5234,""))))))</f>
        <v>北九州市立高等学校</v>
      </c>
    </row>
    <row r="5235" spans="1:8">
      <c r="A5235" s="4">
        <v>3</v>
      </c>
      <c r="B5235" s="7">
        <v>1</v>
      </c>
      <c r="C5235" s="7" t="str">
        <f t="shared" si="162"/>
        <v>高等学校</v>
      </c>
      <c r="D5235" s="7" t="s">
        <v>1460</v>
      </c>
      <c r="E5235" s="8" t="s">
        <v>1461</v>
      </c>
      <c r="F5235" s="4" t="str">
        <f>IFERROR(IF(VALUE(LEFT($E5235,5))&gt;50000,"",_xlfn.XLOOKUP(IF(VALUE(LEFT($E5235,2))&gt;9,VALUE(LEFT($E5235,2)),"0"&amp;VALUE(LEFT($E5235,2))),Sheet1!$E:$E,Sheet1!$F:$F)),"")</f>
        <v>福岡県</v>
      </c>
      <c r="G5235" s="4" t="str">
        <f t="shared" si="163"/>
        <v>公立</v>
      </c>
      <c r="H5235" s="7" t="str">
        <f>IF($D5235="上記以外の高等学校等",_xlfn.XLOOKUP(IF(VALUE(LEFT($E5235,2))&gt;10,VALUE(LEFT($E5235,2)),"0"&amp;VALUE(LEFT($E5235,2))),Sheet1!$E:$E,Sheet1!$F:$F)&amp;"所在の"&amp;$D5235,IF(OR($B5235=1,$B5235=2),$D5235&amp;$C5235,IF($B5235=3,$D5235&amp;"学校",IF($B5235=6,_xlfn.TEXTBEFORE($D5235,"高専")&amp;$C5235,IF($B5235=8,$C5235&amp;"（"&amp;$D5235&amp;"）",IF($B5235=9,$D5235,""))))))</f>
        <v>福翔高等学校</v>
      </c>
    </row>
    <row r="5236" spans="1:8">
      <c r="A5236" s="4">
        <v>3</v>
      </c>
      <c r="B5236" s="7">
        <v>1</v>
      </c>
      <c r="C5236" s="7" t="str">
        <f t="shared" si="162"/>
        <v>高等学校</v>
      </c>
      <c r="D5236" s="7" t="s">
        <v>1458</v>
      </c>
      <c r="E5236" s="8" t="s">
        <v>1459</v>
      </c>
      <c r="F5236" s="4" t="str">
        <f>IFERROR(IF(VALUE(LEFT($E5236,5))&gt;50000,"",_xlfn.XLOOKUP(IF(VALUE(LEFT($E5236,2))&gt;9,VALUE(LEFT($E5236,2)),"0"&amp;VALUE(LEFT($E5236,2))),Sheet1!$E:$E,Sheet1!$F:$F)),"")</f>
        <v>福岡県</v>
      </c>
      <c r="G5236" s="4" t="str">
        <f t="shared" si="163"/>
        <v>公立</v>
      </c>
      <c r="H5236" s="7" t="str">
        <f>IF($D5236="上記以外の高等学校等",_xlfn.XLOOKUP(IF(VALUE(LEFT($E5236,2))&gt;10,VALUE(LEFT($E5236,2)),"0"&amp;VALUE(LEFT($E5236,2))),Sheet1!$E:$E,Sheet1!$F:$F)&amp;"所在の"&amp;$D5236,IF(OR($B5236=1,$B5236=2),$D5236&amp;$C5236,IF($B5236=3,$D5236&amp;"学校",IF($B5236=6,_xlfn.TEXTBEFORE($D5236,"高専")&amp;$C5236,IF($B5236=8,$C5236&amp;"（"&amp;$D5236&amp;"）",IF($B5236=9,$D5236,""))))))</f>
        <v>福岡女子高等学校</v>
      </c>
    </row>
    <row r="5237" spans="1:8">
      <c r="A5237" s="4">
        <v>3</v>
      </c>
      <c r="B5237" s="7">
        <v>1</v>
      </c>
      <c r="C5237" s="7" t="str">
        <f t="shared" si="162"/>
        <v>高等学校</v>
      </c>
      <c r="D5237" s="7" t="s">
        <v>1456</v>
      </c>
      <c r="E5237" s="8" t="s">
        <v>1457</v>
      </c>
      <c r="F5237" s="4" t="str">
        <f>IFERROR(IF(VALUE(LEFT($E5237,5))&gt;50000,"",_xlfn.XLOOKUP(IF(VALUE(LEFT($E5237,2))&gt;9,VALUE(LEFT($E5237,2)),"0"&amp;VALUE(LEFT($E5237,2))),Sheet1!$E:$E,Sheet1!$F:$F)),"")</f>
        <v>福岡県</v>
      </c>
      <c r="G5237" s="4" t="str">
        <f t="shared" si="163"/>
        <v>公立</v>
      </c>
      <c r="H5237" s="7" t="str">
        <f>IF($D5237="上記以外の高等学校等",_xlfn.XLOOKUP(IF(VALUE(LEFT($E5237,2))&gt;10,VALUE(LEFT($E5237,2)),"0"&amp;VALUE(LEFT($E5237,2))),Sheet1!$E:$E,Sheet1!$F:$F)&amp;"所在の"&amp;$D5237,IF(OR($B5237=1,$B5237=2),$D5237&amp;$C5237,IF($B5237=3,$D5237&amp;"学校",IF($B5237=6,_xlfn.TEXTBEFORE($D5237,"高専")&amp;$C5237,IF($B5237=8,$C5237&amp;"（"&amp;$D5237&amp;"）",IF($B5237=9,$D5237,""))))))</f>
        <v>博多工業高等学校</v>
      </c>
    </row>
    <row r="5238" spans="1:8">
      <c r="A5238" s="4">
        <v>3</v>
      </c>
      <c r="B5238" s="7">
        <v>1</v>
      </c>
      <c r="C5238" s="7" t="str">
        <f t="shared" si="162"/>
        <v>高等学校</v>
      </c>
      <c r="D5238" s="7" t="s">
        <v>1454</v>
      </c>
      <c r="E5238" s="8" t="s">
        <v>1455</v>
      </c>
      <c r="F5238" s="4" t="str">
        <f>IFERROR(IF(VALUE(LEFT($E5238,5))&gt;50000,"",_xlfn.XLOOKUP(IF(VALUE(LEFT($E5238,2))&gt;9,VALUE(LEFT($E5238,2)),"0"&amp;VALUE(LEFT($E5238,2))),Sheet1!$E:$E,Sheet1!$F:$F)),"")</f>
        <v>福岡県</v>
      </c>
      <c r="G5238" s="4" t="str">
        <f t="shared" si="163"/>
        <v>公立</v>
      </c>
      <c r="H5238" s="7" t="str">
        <f>IF($D5238="上記以外の高等学校等",_xlfn.XLOOKUP(IF(VALUE(LEFT($E5238,2))&gt;10,VALUE(LEFT($E5238,2)),"0"&amp;VALUE(LEFT($E5238,2))),Sheet1!$E:$E,Sheet1!$F:$F)&amp;"所在の"&amp;$D5238,IF(OR($B5238=1,$B5238=2),$D5238&amp;$C5238,IF($B5238=3,$D5238&amp;"学校",IF($B5238=6,_xlfn.TEXTBEFORE($D5238,"高専")&amp;$C5238,IF($B5238=8,$C5238&amp;"（"&amp;$D5238&amp;"）",IF($B5238=9,$D5238,""))))))</f>
        <v>福岡西陵高等学校</v>
      </c>
    </row>
    <row r="5239" spans="1:8">
      <c r="A5239" s="4">
        <v>3</v>
      </c>
      <c r="B5239" s="7">
        <v>1</v>
      </c>
      <c r="C5239" s="7" t="str">
        <f t="shared" si="162"/>
        <v>高等学校</v>
      </c>
      <c r="D5239" s="7" t="s">
        <v>1452</v>
      </c>
      <c r="E5239" s="8" t="s">
        <v>1453</v>
      </c>
      <c r="F5239" s="4" t="str">
        <f>IFERROR(IF(VALUE(LEFT($E5239,5))&gt;50000,"",_xlfn.XLOOKUP(IF(VALUE(LEFT($E5239,2))&gt;9,VALUE(LEFT($E5239,2)),"0"&amp;VALUE(LEFT($E5239,2))),Sheet1!$E:$E,Sheet1!$F:$F)),"")</f>
        <v>福岡県</v>
      </c>
      <c r="G5239" s="4" t="str">
        <f t="shared" si="163"/>
        <v>公立</v>
      </c>
      <c r="H5239" s="7" t="str">
        <f>IF($D5239="上記以外の高等学校等",_xlfn.XLOOKUP(IF(VALUE(LEFT($E5239,2))&gt;10,VALUE(LEFT($E5239,2)),"0"&amp;VALUE(LEFT($E5239,2))),Sheet1!$E:$E,Sheet1!$F:$F)&amp;"所在の"&amp;$D5239,IF(OR($B5239=1,$B5239=2),$D5239&amp;$C5239,IF($B5239=3,$D5239&amp;"学校",IF($B5239=6,_xlfn.TEXTBEFORE($D5239,"高専")&amp;$C5239,IF($B5239=8,$C5239&amp;"（"&amp;$D5239&amp;"）",IF($B5239=9,$D5239,""))))))</f>
        <v>南筑高等学校</v>
      </c>
    </row>
    <row r="5240" spans="1:8">
      <c r="A5240" s="4">
        <v>3</v>
      </c>
      <c r="B5240" s="7">
        <v>1</v>
      </c>
      <c r="C5240" s="7" t="str">
        <f t="shared" si="162"/>
        <v>高等学校</v>
      </c>
      <c r="D5240" s="7" t="s">
        <v>1450</v>
      </c>
      <c r="E5240" s="8" t="s">
        <v>1451</v>
      </c>
      <c r="F5240" s="4" t="str">
        <f>IFERROR(IF(VALUE(LEFT($E5240,5))&gt;50000,"",_xlfn.XLOOKUP(IF(VALUE(LEFT($E5240,2))&gt;9,VALUE(LEFT($E5240,2)),"0"&amp;VALUE(LEFT($E5240,2))),Sheet1!$E:$E,Sheet1!$F:$F)),"")</f>
        <v>福岡県</v>
      </c>
      <c r="G5240" s="4" t="str">
        <f t="shared" si="163"/>
        <v>公立</v>
      </c>
      <c r="H5240" s="7" t="str">
        <f>IF($D5240="上記以外の高等学校等",_xlfn.XLOOKUP(IF(VALUE(LEFT($E5240,2))&gt;10,VALUE(LEFT($E5240,2)),"0"&amp;VALUE(LEFT($E5240,2))),Sheet1!$E:$E,Sheet1!$F:$F)&amp;"所在の"&amp;$D5240,IF(OR($B5240=1,$B5240=2),$D5240&amp;$C5240,IF($B5240=3,$D5240&amp;"学校",IF($B5240=6,_xlfn.TEXTBEFORE($D5240,"高専")&amp;$C5240,IF($B5240=8,$C5240&amp;"（"&amp;$D5240&amp;"）",IF($B5240=9,$D5240,""))))))</f>
        <v>久留米商業高等学校</v>
      </c>
    </row>
    <row r="5241" spans="1:8">
      <c r="A5241" s="4">
        <v>6</v>
      </c>
      <c r="B5241" s="7">
        <v>1</v>
      </c>
      <c r="C5241" s="7" t="str">
        <f t="shared" si="162"/>
        <v>高等学校</v>
      </c>
      <c r="D5241" s="7" t="s">
        <v>1448</v>
      </c>
      <c r="E5241" s="8" t="s">
        <v>1449</v>
      </c>
      <c r="F5241" s="4" t="str">
        <f>IFERROR(IF(VALUE(LEFT($E5241,5))&gt;50000,"",_xlfn.XLOOKUP(IF(VALUE(LEFT($E5241,2))&gt;9,VALUE(LEFT($E5241,2)),"0"&amp;VALUE(LEFT($E5241,2))),Sheet1!$E:$E,Sheet1!$F:$F)),"")</f>
        <v>福岡県</v>
      </c>
      <c r="G5241" s="4" t="str">
        <f t="shared" si="163"/>
        <v>公立</v>
      </c>
      <c r="H5241" s="7" t="str">
        <f>IF($D5241="上記以外の高等学校等",_xlfn.XLOOKUP(IF(VALUE(LEFT($E5241,2))&gt;10,VALUE(LEFT($E5241,2)),"0"&amp;VALUE(LEFT($E5241,2))),Sheet1!$E:$E,Sheet1!$F:$F)&amp;"所在の"&amp;$D5241,IF(OR($B5241=1,$B5241=2),$D5241&amp;$C5241,IF($B5241=3,$D5241&amp;"学校",IF($B5241=6,_xlfn.TEXTBEFORE($D5241,"高専")&amp;$C5241,IF($B5241=8,$C5241&amp;"（"&amp;$D5241&amp;"）",IF($B5241=9,$D5241,""))))))</f>
        <v>古賀竟成館高等学校</v>
      </c>
    </row>
    <row r="5242" spans="1:8">
      <c r="A5242" s="4">
        <v>2</v>
      </c>
      <c r="B5242" s="7">
        <v>1</v>
      </c>
      <c r="C5242" s="7" t="str">
        <f t="shared" si="162"/>
        <v>高等学校</v>
      </c>
      <c r="D5242" s="7" t="s">
        <v>1446</v>
      </c>
      <c r="E5242" s="8" t="s">
        <v>1447</v>
      </c>
      <c r="F5242" s="4" t="str">
        <f>IFERROR(IF(VALUE(LEFT($E5242,5))&gt;50000,"",_xlfn.XLOOKUP(IF(VALUE(LEFT($E5242,2))&gt;9,VALUE(LEFT($E5242,2)),"0"&amp;VALUE(LEFT($E5242,2))),Sheet1!$E:$E,Sheet1!$F:$F)),"")</f>
        <v>福岡県</v>
      </c>
      <c r="G5242" s="4" t="str">
        <f t="shared" si="163"/>
        <v>公立</v>
      </c>
      <c r="H5242" s="7" t="str">
        <f>IF($D5242="上記以外の高等学校等",_xlfn.XLOOKUP(IF(VALUE(LEFT($E5242,2))&gt;10,VALUE(LEFT($E5242,2)),"0"&amp;VALUE(LEFT($E5242,2))),Sheet1!$E:$E,Sheet1!$F:$F)&amp;"所在の"&amp;$D5242,IF(OR($B5242=1,$B5242=2),$D5242&amp;$C5242,IF($B5242=3,$D5242&amp;"学校",IF($B5242=6,_xlfn.TEXTBEFORE($D5242,"高専")&amp;$C5242,IF($B5242=8,$C5242&amp;"（"&amp;$D5242&amp;"）",IF($B5242=9,$D5242,""))))))</f>
        <v>北筑高等学校</v>
      </c>
    </row>
    <row r="5243" spans="1:8">
      <c r="A5243" s="4">
        <v>2</v>
      </c>
      <c r="B5243" s="7">
        <v>1</v>
      </c>
      <c r="C5243" s="7" t="str">
        <f t="shared" si="162"/>
        <v>高等学校</v>
      </c>
      <c r="D5243" s="7" t="s">
        <v>1444</v>
      </c>
      <c r="E5243" s="8" t="s">
        <v>1445</v>
      </c>
      <c r="F5243" s="4" t="str">
        <f>IFERROR(IF(VALUE(LEFT($E5243,5))&gt;50000,"",_xlfn.XLOOKUP(IF(VALUE(LEFT($E5243,2))&gt;9,VALUE(LEFT($E5243,2)),"0"&amp;VALUE(LEFT($E5243,2))),Sheet1!$E:$E,Sheet1!$F:$F)),"")</f>
        <v>福岡県</v>
      </c>
      <c r="G5243" s="4" t="str">
        <f t="shared" si="163"/>
        <v>公立</v>
      </c>
      <c r="H5243" s="7" t="str">
        <f>IF($D5243="上記以外の高等学校等",_xlfn.XLOOKUP(IF(VALUE(LEFT($E5243,2))&gt;10,VALUE(LEFT($E5243,2)),"0"&amp;VALUE(LEFT($E5243,2))),Sheet1!$E:$E,Sheet1!$F:$F)&amp;"所在の"&amp;$D5243,IF(OR($B5243=1,$B5243=2),$D5243&amp;$C5243,IF($B5243=3,$D5243&amp;"学校",IF($B5243=6,_xlfn.TEXTBEFORE($D5243,"高専")&amp;$C5243,IF($B5243=8,$C5243&amp;"（"&amp;$D5243&amp;"）",IF($B5243=9,$D5243,""))))))</f>
        <v>春日高等学校</v>
      </c>
    </row>
    <row r="5244" spans="1:8">
      <c r="A5244" s="4">
        <v>2</v>
      </c>
      <c r="B5244" s="7">
        <v>1</v>
      </c>
      <c r="C5244" s="7" t="str">
        <f t="shared" si="162"/>
        <v>高等学校</v>
      </c>
      <c r="D5244" s="7" t="s">
        <v>1442</v>
      </c>
      <c r="E5244" s="8" t="s">
        <v>1443</v>
      </c>
      <c r="F5244" s="4" t="str">
        <f>IFERROR(IF(VALUE(LEFT($E5244,5))&gt;50000,"",_xlfn.XLOOKUP(IF(VALUE(LEFT($E5244,2))&gt;9,VALUE(LEFT($E5244,2)),"0"&amp;VALUE(LEFT($E5244,2))),Sheet1!$E:$E,Sheet1!$F:$F)),"")</f>
        <v>福岡県</v>
      </c>
      <c r="G5244" s="4" t="str">
        <f t="shared" si="163"/>
        <v>公立</v>
      </c>
      <c r="H5244" s="7" t="str">
        <f>IF($D5244="上記以外の高等学校等",_xlfn.XLOOKUP(IF(VALUE(LEFT($E5244,2))&gt;10,VALUE(LEFT($E5244,2)),"0"&amp;VALUE(LEFT($E5244,2))),Sheet1!$E:$E,Sheet1!$F:$F)&amp;"所在の"&amp;$D5244,IF(OR($B5244=1,$B5244=2),$D5244&amp;$C5244,IF($B5244=3,$D5244&amp;"学校",IF($B5244=6,_xlfn.TEXTBEFORE($D5244,"高専")&amp;$C5244,IF($B5244=8,$C5244&amp;"（"&amp;$D5244&amp;"）",IF($B5244=9,$D5244,""))))))</f>
        <v>小倉東高等学校</v>
      </c>
    </row>
    <row r="5245" spans="1:8">
      <c r="A5245" s="4">
        <v>2</v>
      </c>
      <c r="B5245" s="7">
        <v>1</v>
      </c>
      <c r="C5245" s="7" t="str">
        <f t="shared" si="162"/>
        <v>高等学校</v>
      </c>
      <c r="D5245" s="7" t="s">
        <v>1440</v>
      </c>
      <c r="E5245" s="8" t="s">
        <v>1441</v>
      </c>
      <c r="F5245" s="4" t="str">
        <f>IFERROR(IF(VALUE(LEFT($E5245,5))&gt;50000,"",_xlfn.XLOOKUP(IF(VALUE(LEFT($E5245,2))&gt;9,VALUE(LEFT($E5245,2)),"0"&amp;VALUE(LEFT($E5245,2))),Sheet1!$E:$E,Sheet1!$F:$F)),"")</f>
        <v>福岡県</v>
      </c>
      <c r="G5245" s="4" t="str">
        <f t="shared" si="163"/>
        <v>公立</v>
      </c>
      <c r="H5245" s="7" t="str">
        <f>IF($D5245="上記以外の高等学校等",_xlfn.XLOOKUP(IF(VALUE(LEFT($E5245,2))&gt;10,VALUE(LEFT($E5245,2)),"0"&amp;VALUE(LEFT($E5245,2))),Sheet1!$E:$E,Sheet1!$F:$F)&amp;"所在の"&amp;$D5245,IF(OR($B5245=1,$B5245=2),$D5245&amp;$C5245,IF($B5245=3,$D5245&amp;"学校",IF($B5245=6,_xlfn.TEXTBEFORE($D5245,"高専")&amp;$C5245,IF($B5245=8,$C5245&amp;"（"&amp;$D5245&amp;"）",IF($B5245=9,$D5245,""))))))</f>
        <v>中間高等学校</v>
      </c>
    </row>
    <row r="5246" spans="1:8">
      <c r="A5246" s="4">
        <v>2</v>
      </c>
      <c r="B5246" s="7">
        <v>1</v>
      </c>
      <c r="C5246" s="7" t="str">
        <f t="shared" si="162"/>
        <v>高等学校</v>
      </c>
      <c r="D5246" s="7" t="s">
        <v>1438</v>
      </c>
      <c r="E5246" s="8" t="s">
        <v>1439</v>
      </c>
      <c r="F5246" s="4" t="str">
        <f>IFERROR(IF(VALUE(LEFT($E5246,5))&gt;50000,"",_xlfn.XLOOKUP(IF(VALUE(LEFT($E5246,2))&gt;9,VALUE(LEFT($E5246,2)),"0"&amp;VALUE(LEFT($E5246,2))),Sheet1!$E:$E,Sheet1!$F:$F)),"")</f>
        <v>福岡県</v>
      </c>
      <c r="G5246" s="4" t="str">
        <f t="shared" si="163"/>
        <v>公立</v>
      </c>
      <c r="H5246" s="7" t="str">
        <f>IF($D5246="上記以外の高等学校等",_xlfn.XLOOKUP(IF(VALUE(LEFT($E5246,2))&gt;10,VALUE(LEFT($E5246,2)),"0"&amp;VALUE(LEFT($E5246,2))),Sheet1!$E:$E,Sheet1!$F:$F)&amp;"所在の"&amp;$D5246,IF(OR($B5246=1,$B5246=2),$D5246&amp;$C5246,IF($B5246=3,$D5246&amp;"学校",IF($B5246=6,_xlfn.TEXTBEFORE($D5246,"高専")&amp;$C5246,IF($B5246=8,$C5246&amp;"（"&amp;$D5246&amp;"）",IF($B5246=9,$D5246,""))))))</f>
        <v>光陵高等学校</v>
      </c>
    </row>
    <row r="5247" spans="1:8">
      <c r="A5247" s="4">
        <v>2</v>
      </c>
      <c r="B5247" s="7">
        <v>1</v>
      </c>
      <c r="C5247" s="7" t="str">
        <f t="shared" si="162"/>
        <v>高等学校</v>
      </c>
      <c r="D5247" s="7" t="s">
        <v>1436</v>
      </c>
      <c r="E5247" s="8" t="s">
        <v>1437</v>
      </c>
      <c r="F5247" s="4" t="str">
        <f>IFERROR(IF(VALUE(LEFT($E5247,5))&gt;50000,"",_xlfn.XLOOKUP(IF(VALUE(LEFT($E5247,2))&gt;9,VALUE(LEFT($E5247,2)),"0"&amp;VALUE(LEFT($E5247,2))),Sheet1!$E:$E,Sheet1!$F:$F)),"")</f>
        <v>福岡県</v>
      </c>
      <c r="G5247" s="4" t="str">
        <f t="shared" si="163"/>
        <v>公立</v>
      </c>
      <c r="H5247" s="7" t="str">
        <f>IF($D5247="上記以外の高等学校等",_xlfn.XLOOKUP(IF(VALUE(LEFT($E5247,2))&gt;10,VALUE(LEFT($E5247,2)),"0"&amp;VALUE(LEFT($E5247,2))),Sheet1!$E:$E,Sheet1!$F:$F)&amp;"所在の"&amp;$D5247,IF(OR($B5247=1,$B5247=2),$D5247&amp;$C5247,IF($B5247=3,$D5247&amp;"学校",IF($B5247=6,_xlfn.TEXTBEFORE($D5247,"高専")&amp;$C5247,IF($B5247=8,$C5247&amp;"（"&amp;$D5247&amp;"）",IF($B5247=9,$D5247,""))))))</f>
        <v>武蔵台高等学校</v>
      </c>
    </row>
    <row r="5248" spans="1:8">
      <c r="A5248" s="4">
        <v>2</v>
      </c>
      <c r="B5248" s="7">
        <v>1</v>
      </c>
      <c r="C5248" s="7" t="str">
        <f t="shared" si="162"/>
        <v>高等学校</v>
      </c>
      <c r="D5248" s="7" t="s">
        <v>1434</v>
      </c>
      <c r="E5248" s="8" t="s">
        <v>1435</v>
      </c>
      <c r="F5248" s="4" t="str">
        <f>IFERROR(IF(VALUE(LEFT($E5248,5))&gt;50000,"",_xlfn.XLOOKUP(IF(VALUE(LEFT($E5248,2))&gt;9,VALUE(LEFT($E5248,2)),"0"&amp;VALUE(LEFT($E5248,2))),Sheet1!$E:$E,Sheet1!$F:$F)),"")</f>
        <v>福岡県</v>
      </c>
      <c r="G5248" s="4" t="str">
        <f t="shared" si="163"/>
        <v>公立</v>
      </c>
      <c r="H5248" s="7" t="str">
        <f>IF($D5248="上記以外の高等学校等",_xlfn.XLOOKUP(IF(VALUE(LEFT($E5248,2))&gt;10,VALUE(LEFT($E5248,2)),"0"&amp;VALUE(LEFT($E5248,2))),Sheet1!$E:$E,Sheet1!$F:$F)&amp;"所在の"&amp;$D5248,IF(OR($B5248=1,$B5248=2),$D5248&amp;$C5248,IF($B5248=3,$D5248&amp;"学校",IF($B5248=6,_xlfn.TEXTBEFORE($D5248,"高専")&amp;$C5248,IF($B5248=8,$C5248&amp;"（"&amp;$D5248&amp;"）",IF($B5248=9,$D5248,""))))))</f>
        <v>筑前高等学校</v>
      </c>
    </row>
    <row r="5249" spans="1:8">
      <c r="A5249" s="4">
        <v>2</v>
      </c>
      <c r="B5249" s="7">
        <v>1</v>
      </c>
      <c r="C5249" s="7" t="str">
        <f t="shared" si="162"/>
        <v>高等学校</v>
      </c>
      <c r="D5249" s="7" t="s">
        <v>1432</v>
      </c>
      <c r="E5249" s="8" t="s">
        <v>1433</v>
      </c>
      <c r="F5249" s="4" t="str">
        <f>IFERROR(IF(VALUE(LEFT($E5249,5))&gt;50000,"",_xlfn.XLOOKUP(IF(VALUE(LEFT($E5249,2))&gt;9,VALUE(LEFT($E5249,2)),"0"&amp;VALUE(LEFT($E5249,2))),Sheet1!$E:$E,Sheet1!$F:$F)),"")</f>
        <v>福岡県</v>
      </c>
      <c r="G5249" s="4" t="str">
        <f t="shared" si="163"/>
        <v>公立</v>
      </c>
      <c r="H5249" s="7" t="str">
        <f>IF($D5249="上記以外の高等学校等",_xlfn.XLOOKUP(IF(VALUE(LEFT($E5249,2))&gt;10,VALUE(LEFT($E5249,2)),"0"&amp;VALUE(LEFT($E5249,2))),Sheet1!$E:$E,Sheet1!$F:$F)&amp;"所在の"&amp;$D5249,IF(OR($B5249=1,$B5249=2),$D5249&amp;$C5249,IF($B5249=3,$D5249&amp;"学校",IF($B5249=6,_xlfn.TEXTBEFORE($D5249,"高専")&amp;$C5249,IF($B5249=8,$C5249&amp;"（"&amp;$D5249&amp;"）",IF($B5249=9,$D5249,""))))))</f>
        <v>須恵高等学校</v>
      </c>
    </row>
    <row r="5250" spans="1:8">
      <c r="A5250" s="4">
        <v>2</v>
      </c>
      <c r="B5250" s="7">
        <v>1</v>
      </c>
      <c r="C5250" s="7" t="str">
        <f t="shared" si="162"/>
        <v>高等学校</v>
      </c>
      <c r="D5250" s="7" t="s">
        <v>1430</v>
      </c>
      <c r="E5250" s="8" t="s">
        <v>1431</v>
      </c>
      <c r="F5250" s="4" t="str">
        <f>IFERROR(IF(VALUE(LEFT($E5250,5))&gt;50000,"",_xlfn.XLOOKUP(IF(VALUE(LEFT($E5250,2))&gt;9,VALUE(LEFT($E5250,2)),"0"&amp;VALUE(LEFT($E5250,2))),Sheet1!$E:$E,Sheet1!$F:$F)),"")</f>
        <v>福岡県</v>
      </c>
      <c r="G5250" s="4" t="str">
        <f t="shared" si="163"/>
        <v>公立</v>
      </c>
      <c r="H5250" s="7" t="str">
        <f>IF($D5250="上記以外の高等学校等",_xlfn.XLOOKUP(IF(VALUE(LEFT($E5250,2))&gt;10,VALUE(LEFT($E5250,2)),"0"&amp;VALUE(LEFT($E5250,2))),Sheet1!$E:$E,Sheet1!$F:$F)&amp;"所在の"&amp;$D5250,IF(OR($B5250=1,$B5250=2),$D5250&amp;$C5250,IF($B5250=3,$D5250&amp;"学校",IF($B5250=6,_xlfn.TEXTBEFORE($D5250,"高専")&amp;$C5250,IF($B5250=8,$C5250&amp;"（"&amp;$D5250&amp;"）",IF($B5250=9,$D5250,""))))))</f>
        <v>柏陵高等学校</v>
      </c>
    </row>
    <row r="5251" spans="1:8">
      <c r="A5251" s="4">
        <v>2</v>
      </c>
      <c r="B5251" s="7">
        <v>1</v>
      </c>
      <c r="C5251" s="7" t="str">
        <f t="shared" ref="C5251:C5314" si="164">IF($B5251=1,"高等学校",IF($B5251=2,"中等教育学校",IF($B5251=3,"特別支援学校",IF($B5251=6,"高等専門学校",IF($B5251=8,"高等学校卒業程度認定試験等","")))))</f>
        <v>高等学校</v>
      </c>
      <c r="D5251" s="7" t="s">
        <v>1428</v>
      </c>
      <c r="E5251" s="8" t="s">
        <v>1429</v>
      </c>
      <c r="F5251" s="4" t="str">
        <f>IFERROR(IF(VALUE(LEFT($E5251,5))&gt;50000,"",_xlfn.XLOOKUP(IF(VALUE(LEFT($E5251,2))&gt;9,VALUE(LEFT($E5251,2)),"0"&amp;VALUE(LEFT($E5251,2))),Sheet1!$E:$E,Sheet1!$F:$F)),"")</f>
        <v>福岡県</v>
      </c>
      <c r="G5251" s="4" t="str">
        <f t="shared" ref="G5251:G5314" si="165">IF($A5251=1,"国立",IF($A5251=7,"私立",IF($A5251&lt;7,"公立","")))</f>
        <v>公立</v>
      </c>
      <c r="H5251" s="7" t="str">
        <f>IF($D5251="上記以外の高等学校等",_xlfn.XLOOKUP(IF(VALUE(LEFT($E5251,2))&gt;10,VALUE(LEFT($E5251,2)),"0"&amp;VALUE(LEFT($E5251,2))),Sheet1!$E:$E,Sheet1!$F:$F)&amp;"所在の"&amp;$D5251,IF(OR($B5251=1,$B5251=2),$D5251&amp;$C5251,IF($B5251=3,$D5251&amp;"学校",IF($B5251=6,_xlfn.TEXTBEFORE($D5251,"高専")&amp;$C5251,IF($B5251=8,$C5251&amp;"（"&amp;$D5251&amp;"）",IF($B5251=9,$D5251,""))))))</f>
        <v>玄洋高等学校</v>
      </c>
    </row>
    <row r="5252" spans="1:8">
      <c r="A5252" s="4">
        <v>2</v>
      </c>
      <c r="B5252" s="7">
        <v>1</v>
      </c>
      <c r="C5252" s="7" t="str">
        <f t="shared" si="164"/>
        <v>高等学校</v>
      </c>
      <c r="D5252" s="7" t="s">
        <v>1426</v>
      </c>
      <c r="E5252" s="8" t="s">
        <v>1427</v>
      </c>
      <c r="F5252" s="4" t="str">
        <f>IFERROR(IF(VALUE(LEFT($E5252,5))&gt;50000,"",_xlfn.XLOOKUP(IF(VALUE(LEFT($E5252,2))&gt;9,VALUE(LEFT($E5252,2)),"0"&amp;VALUE(LEFT($E5252,2))),Sheet1!$E:$E,Sheet1!$F:$F)),"")</f>
        <v>福岡県</v>
      </c>
      <c r="G5252" s="4" t="str">
        <f t="shared" si="165"/>
        <v>公立</v>
      </c>
      <c r="H5252" s="7" t="str">
        <f>IF($D5252="上記以外の高等学校等",_xlfn.XLOOKUP(IF(VALUE(LEFT($E5252,2))&gt;10,VALUE(LEFT($E5252,2)),"0"&amp;VALUE(LEFT($E5252,2))),Sheet1!$E:$E,Sheet1!$F:$F)&amp;"所在の"&amp;$D5252,IF(OR($B5252=1,$B5252=2),$D5252&amp;$C5252,IF($B5252=3,$D5252&amp;"学校",IF($B5252=6,_xlfn.TEXTBEFORE($D5252,"高専")&amp;$C5252,IF($B5252=8,$C5252&amp;"（"&amp;$D5252&amp;"）",IF($B5252=9,$D5252,""))))))</f>
        <v>小郡高等学校</v>
      </c>
    </row>
    <row r="5253" spans="1:8">
      <c r="A5253" s="4">
        <v>2</v>
      </c>
      <c r="B5253" s="7">
        <v>1</v>
      </c>
      <c r="C5253" s="7" t="str">
        <f t="shared" si="164"/>
        <v>高等学校</v>
      </c>
      <c r="D5253" s="7" t="s">
        <v>1424</v>
      </c>
      <c r="E5253" s="8" t="s">
        <v>1425</v>
      </c>
      <c r="F5253" s="4" t="str">
        <f>IFERROR(IF(VALUE(LEFT($E5253,5))&gt;50000,"",_xlfn.XLOOKUP(IF(VALUE(LEFT($E5253,2))&gt;9,VALUE(LEFT($E5253,2)),"0"&amp;VALUE(LEFT($E5253,2))),Sheet1!$E:$E,Sheet1!$F:$F)),"")</f>
        <v>福岡県</v>
      </c>
      <c r="G5253" s="4" t="str">
        <f t="shared" si="165"/>
        <v>公立</v>
      </c>
      <c r="H5253" s="7" t="str">
        <f>IF($D5253="上記以外の高等学校等",_xlfn.XLOOKUP(IF(VALUE(LEFT($E5253,2))&gt;10,VALUE(LEFT($E5253,2)),"0"&amp;VALUE(LEFT($E5253,2))),Sheet1!$E:$E,Sheet1!$F:$F)&amp;"所在の"&amp;$D5253,IF(OR($B5253=1,$B5253=2),$D5253&amp;$C5253,IF($B5253=3,$D5253&amp;"学校",IF($B5253=6,_xlfn.TEXTBEFORE($D5253,"高専")&amp;$C5253,IF($B5253=8,$C5253&amp;"（"&amp;$D5253&amp;"）",IF($B5253=9,$D5253,""))))))</f>
        <v>香住丘高等学校</v>
      </c>
    </row>
    <row r="5254" spans="1:8">
      <c r="A5254" s="4">
        <v>2</v>
      </c>
      <c r="B5254" s="7">
        <v>1</v>
      </c>
      <c r="C5254" s="7" t="str">
        <f t="shared" si="164"/>
        <v>高等学校</v>
      </c>
      <c r="D5254" s="7" t="s">
        <v>1422</v>
      </c>
      <c r="E5254" s="8" t="s">
        <v>1423</v>
      </c>
      <c r="F5254" s="4" t="str">
        <f>IFERROR(IF(VALUE(LEFT($E5254,5))&gt;50000,"",_xlfn.XLOOKUP(IF(VALUE(LEFT($E5254,2))&gt;9,VALUE(LEFT($E5254,2)),"0"&amp;VALUE(LEFT($E5254,2))),Sheet1!$E:$E,Sheet1!$F:$F)),"")</f>
        <v>福岡県</v>
      </c>
      <c r="G5254" s="4" t="str">
        <f t="shared" si="165"/>
        <v>公立</v>
      </c>
      <c r="H5254" s="7" t="str">
        <f>IF($D5254="上記以外の高等学校等",_xlfn.XLOOKUP(IF(VALUE(LEFT($E5254,2))&gt;10,VALUE(LEFT($E5254,2)),"0"&amp;VALUE(LEFT($E5254,2))),Sheet1!$E:$E,Sheet1!$F:$F)&amp;"所在の"&amp;$D5254,IF(OR($B5254=1,$B5254=2),$D5254&amp;$C5254,IF($B5254=3,$D5254&amp;"学校",IF($B5254=6,_xlfn.TEXTBEFORE($D5254,"高専")&amp;$C5254,IF($B5254=8,$C5254&amp;"（"&amp;$D5254&amp;"）",IF($B5254=9,$D5254,""))))))</f>
        <v>早良高等学校</v>
      </c>
    </row>
    <row r="5255" spans="1:8">
      <c r="A5255" s="4">
        <v>2</v>
      </c>
      <c r="B5255" s="7">
        <v>1</v>
      </c>
      <c r="C5255" s="7" t="str">
        <f t="shared" si="164"/>
        <v>高等学校</v>
      </c>
      <c r="D5255" s="7" t="s">
        <v>1420</v>
      </c>
      <c r="E5255" s="8" t="s">
        <v>1421</v>
      </c>
      <c r="F5255" s="4" t="str">
        <f>IFERROR(IF(VALUE(LEFT($E5255,5))&gt;50000,"",_xlfn.XLOOKUP(IF(VALUE(LEFT($E5255,2))&gt;9,VALUE(LEFT($E5255,2)),"0"&amp;VALUE(LEFT($E5255,2))),Sheet1!$E:$E,Sheet1!$F:$F)),"")</f>
        <v>福岡県</v>
      </c>
      <c r="G5255" s="4" t="str">
        <f t="shared" si="165"/>
        <v>公立</v>
      </c>
      <c r="H5255" s="7" t="str">
        <f>IF($D5255="上記以外の高等学校等",_xlfn.XLOOKUP(IF(VALUE(LEFT($E5255,2))&gt;10,VALUE(LEFT($E5255,2)),"0"&amp;VALUE(LEFT($E5255,2))),Sheet1!$E:$E,Sheet1!$F:$F)&amp;"所在の"&amp;$D5255,IF(OR($B5255=1,$B5255=2),$D5255&amp;$C5255,IF($B5255=3,$D5255&amp;"学校",IF($B5255=6,_xlfn.TEXTBEFORE($D5255,"高専")&amp;$C5255,IF($B5255=8,$C5255&amp;"（"&amp;$D5255&amp;"）",IF($B5255=9,$D5255,""))))))</f>
        <v>太宰府高等学校</v>
      </c>
    </row>
    <row r="5256" spans="1:8">
      <c r="A5256" s="4">
        <v>2</v>
      </c>
      <c r="B5256" s="7">
        <v>1</v>
      </c>
      <c r="C5256" s="7" t="str">
        <f t="shared" si="164"/>
        <v>高等学校</v>
      </c>
      <c r="D5256" s="7" t="s">
        <v>1418</v>
      </c>
      <c r="E5256" s="8" t="s">
        <v>1419</v>
      </c>
      <c r="F5256" s="4" t="str">
        <f>IFERROR(IF(VALUE(LEFT($E5256,5))&gt;50000,"",_xlfn.XLOOKUP(IF(VALUE(LEFT($E5256,2))&gt;9,VALUE(LEFT($E5256,2)),"0"&amp;VALUE(LEFT($E5256,2))),Sheet1!$E:$E,Sheet1!$F:$F)),"")</f>
        <v>福岡県</v>
      </c>
      <c r="G5256" s="4" t="str">
        <f t="shared" si="165"/>
        <v>公立</v>
      </c>
      <c r="H5256" s="7" t="str">
        <f>IF($D5256="上記以外の高等学校等",_xlfn.XLOOKUP(IF(VALUE(LEFT($E5256,2))&gt;10,VALUE(LEFT($E5256,2)),"0"&amp;VALUE(LEFT($E5256,2))),Sheet1!$E:$E,Sheet1!$F:$F)&amp;"所在の"&amp;$D5256,IF(OR($B5256=1,$B5256=2),$D5256&amp;$C5256,IF($B5256=3,$D5256&amp;"学校",IF($B5256=6,_xlfn.TEXTBEFORE($D5256,"高専")&amp;$C5256,IF($B5256=8,$C5256&amp;"（"&amp;$D5256&amp;"）",IF($B5256=9,$D5256,""))))))</f>
        <v>玄界高等学校</v>
      </c>
    </row>
    <row r="5257" spans="1:8">
      <c r="A5257" s="4">
        <v>2</v>
      </c>
      <c r="B5257" s="7">
        <v>1</v>
      </c>
      <c r="C5257" s="7" t="str">
        <f t="shared" si="164"/>
        <v>高等学校</v>
      </c>
      <c r="D5257" s="7" t="s">
        <v>1416</v>
      </c>
      <c r="E5257" s="8" t="s">
        <v>1417</v>
      </c>
      <c r="F5257" s="4" t="str">
        <f>IFERROR(IF(VALUE(LEFT($E5257,5))&gt;50000,"",_xlfn.XLOOKUP(IF(VALUE(LEFT($E5257,2))&gt;9,VALUE(LEFT($E5257,2)),"0"&amp;VALUE(LEFT($E5257,2))),Sheet1!$E:$E,Sheet1!$F:$F)),"")</f>
        <v>福岡県</v>
      </c>
      <c r="G5257" s="4" t="str">
        <f t="shared" si="165"/>
        <v>公立</v>
      </c>
      <c r="H5257" s="7" t="str">
        <f>IF($D5257="上記以外の高等学校等",_xlfn.XLOOKUP(IF(VALUE(LEFT($E5257,2))&gt;10,VALUE(LEFT($E5257,2)),"0"&amp;VALUE(LEFT($E5257,2))),Sheet1!$E:$E,Sheet1!$F:$F)&amp;"所在の"&amp;$D5257,IF(OR($B5257=1,$B5257=2),$D5257&amp;$C5257,IF($B5257=3,$D5257&amp;"学校",IF($B5257=6,_xlfn.TEXTBEFORE($D5257,"高専")&amp;$C5257,IF($B5257=8,$C5257&amp;"（"&amp;$D5257&amp;"）",IF($B5257=9,$D5257,""))))))</f>
        <v>博多青松高等学校</v>
      </c>
    </row>
    <row r="5258" spans="1:8">
      <c r="A5258" s="4">
        <v>2</v>
      </c>
      <c r="B5258" s="7">
        <v>1</v>
      </c>
      <c r="C5258" s="7" t="str">
        <f t="shared" si="164"/>
        <v>高等学校</v>
      </c>
      <c r="D5258" s="7" t="s">
        <v>1414</v>
      </c>
      <c r="E5258" s="8" t="s">
        <v>1415</v>
      </c>
      <c r="F5258" s="4" t="str">
        <f>IFERROR(IF(VALUE(LEFT($E5258,5))&gt;50000,"",_xlfn.XLOOKUP(IF(VALUE(LEFT($E5258,2))&gt;9,VALUE(LEFT($E5258,2)),"0"&amp;VALUE(LEFT($E5258,2))),Sheet1!$E:$E,Sheet1!$F:$F)),"")</f>
        <v>福岡県</v>
      </c>
      <c r="G5258" s="4" t="str">
        <f t="shared" si="165"/>
        <v>公立</v>
      </c>
      <c r="H5258" s="7" t="str">
        <f>IF($D5258="上記以外の高等学校等",_xlfn.XLOOKUP(IF(VALUE(LEFT($E5258,2))&gt;10,VALUE(LEFT($E5258,2)),"0"&amp;VALUE(LEFT($E5258,2))),Sheet1!$E:$E,Sheet1!$F:$F)&amp;"所在の"&amp;$D5258,IF(OR($B5258=1,$B5258=2),$D5258&amp;$C5258,IF($B5258=3,$D5258&amp;"学校",IF($B5258=6,_xlfn.TEXTBEFORE($D5258,"高専")&amp;$C5258,IF($B5258=8,$C5258&amp;"（"&amp;$D5258&amp;"）",IF($B5258=9,$D5258,""))))))</f>
        <v>青豊高等学校</v>
      </c>
    </row>
    <row r="5259" spans="1:8">
      <c r="A5259" s="4">
        <v>2</v>
      </c>
      <c r="B5259" s="7">
        <v>1</v>
      </c>
      <c r="C5259" s="7" t="str">
        <f t="shared" si="164"/>
        <v>高等学校</v>
      </c>
      <c r="D5259" s="7" t="s">
        <v>1412</v>
      </c>
      <c r="E5259" s="8" t="s">
        <v>1413</v>
      </c>
      <c r="F5259" s="4" t="str">
        <f>IFERROR(IF(VALUE(LEFT($E5259,5))&gt;50000,"",_xlfn.XLOOKUP(IF(VALUE(LEFT($E5259,2))&gt;9,VALUE(LEFT($E5259,2)),"0"&amp;VALUE(LEFT($E5259,2))),Sheet1!$E:$E,Sheet1!$F:$F)),"")</f>
        <v>福岡県</v>
      </c>
      <c r="G5259" s="4" t="str">
        <f t="shared" si="165"/>
        <v>公立</v>
      </c>
      <c r="H5259" s="7" t="str">
        <f>IF($D5259="上記以外の高等学校等",_xlfn.XLOOKUP(IF(VALUE(LEFT($E5259,2))&gt;10,VALUE(LEFT($E5259,2)),"0"&amp;VALUE(LEFT($E5259,2))),Sheet1!$E:$E,Sheet1!$F:$F)&amp;"所在の"&amp;$D5259,IF(OR($B5259=1,$B5259=2),$D5259&amp;$C5259,IF($B5259=3,$D5259&amp;"学校",IF($B5259=6,_xlfn.TEXTBEFORE($D5259,"高専")&amp;$C5259,IF($B5259=8,$C5259&amp;"（"&amp;$D5259&amp;"）",IF($B5259=9,$D5259,""))))))</f>
        <v>大川樟風高等学校</v>
      </c>
    </row>
    <row r="5260" spans="1:8">
      <c r="A5260" s="4">
        <v>2</v>
      </c>
      <c r="B5260" s="7">
        <v>1</v>
      </c>
      <c r="C5260" s="7" t="str">
        <f t="shared" si="164"/>
        <v>高等学校</v>
      </c>
      <c r="D5260" s="7" t="s">
        <v>1410</v>
      </c>
      <c r="E5260" s="8" t="s">
        <v>1411</v>
      </c>
      <c r="F5260" s="4" t="str">
        <f>IFERROR(IF(VALUE(LEFT($E5260,5))&gt;50000,"",_xlfn.XLOOKUP(IF(VALUE(LEFT($E5260,2))&gt;9,VALUE(LEFT($E5260,2)),"0"&amp;VALUE(LEFT($E5260,2))),Sheet1!$E:$E,Sheet1!$F:$F)),"")</f>
        <v>福岡県</v>
      </c>
      <c r="G5260" s="4" t="str">
        <f t="shared" si="165"/>
        <v>公立</v>
      </c>
      <c r="H5260" s="7" t="str">
        <f>IF($D5260="上記以外の高等学校等",_xlfn.XLOOKUP(IF(VALUE(LEFT($E5260,2))&gt;10,VALUE(LEFT($E5260,2)),"0"&amp;VALUE(LEFT($E5260,2))),Sheet1!$E:$E,Sheet1!$F:$F)&amp;"所在の"&amp;$D5260,IF(OR($B5260=1,$B5260=2),$D5260&amp;$C5260,IF($B5260=3,$D5260&amp;"学校",IF($B5260=6,_xlfn.TEXTBEFORE($D5260,"高専")&amp;$C5260,IF($B5260=8,$C5260&amp;"（"&amp;$D5260&amp;"）",IF($B5260=9,$D5260,""))))))</f>
        <v>ありあけ新世高等学校</v>
      </c>
    </row>
    <row r="5261" spans="1:8">
      <c r="A5261" s="4">
        <v>2</v>
      </c>
      <c r="B5261" s="7">
        <v>1</v>
      </c>
      <c r="C5261" s="7" t="str">
        <f t="shared" si="164"/>
        <v>高等学校</v>
      </c>
      <c r="D5261" s="7" t="s">
        <v>1408</v>
      </c>
      <c r="E5261" s="8" t="s">
        <v>1409</v>
      </c>
      <c r="F5261" s="4" t="str">
        <f>IFERROR(IF(VALUE(LEFT($E5261,5))&gt;50000,"",_xlfn.XLOOKUP(IF(VALUE(LEFT($E5261,2))&gt;9,VALUE(LEFT($E5261,2)),"0"&amp;VALUE(LEFT($E5261,2))),Sheet1!$E:$E,Sheet1!$F:$F)),"")</f>
        <v>福岡県</v>
      </c>
      <c r="G5261" s="4" t="str">
        <f t="shared" si="165"/>
        <v>公立</v>
      </c>
      <c r="H5261" s="7" t="str">
        <f>IF($D5261="上記以外の高等学校等",_xlfn.XLOOKUP(IF(VALUE(LEFT($E5261,2))&gt;10,VALUE(LEFT($E5261,2)),"0"&amp;VALUE(LEFT($E5261,2))),Sheet1!$E:$E,Sheet1!$F:$F)&amp;"所在の"&amp;$D5261,IF(OR($B5261=1,$B5261=2),$D5261&amp;$C5261,IF($B5261=3,$D5261&amp;"学校",IF($B5261=6,_xlfn.TEXTBEFORE($D5261,"高専")&amp;$C5261,IF($B5261=8,$C5261&amp;"（"&amp;$D5261&amp;"）",IF($B5261=9,$D5261,""))))))</f>
        <v>鞍手竜徳高等学校</v>
      </c>
    </row>
    <row r="5262" spans="1:8">
      <c r="A5262" s="4">
        <v>2</v>
      </c>
      <c r="B5262" s="7">
        <v>2</v>
      </c>
      <c r="C5262" s="7" t="str">
        <f t="shared" si="164"/>
        <v>中等教育学校</v>
      </c>
      <c r="D5262" s="7" t="s">
        <v>1406</v>
      </c>
      <c r="E5262" s="8" t="s">
        <v>1407</v>
      </c>
      <c r="F5262" s="4" t="str">
        <f>IFERROR(IF(VALUE(LEFT($E5262,5))&gt;50000,"",_xlfn.XLOOKUP(IF(VALUE(LEFT($E5262,2))&gt;9,VALUE(LEFT($E5262,2)),"0"&amp;VALUE(LEFT($E5262,2))),Sheet1!$E:$E,Sheet1!$F:$F)),"")</f>
        <v>福岡県</v>
      </c>
      <c r="G5262" s="4" t="str">
        <f t="shared" si="165"/>
        <v>公立</v>
      </c>
      <c r="H5262" s="7" t="str">
        <f>IF($D5262="上記以外の高等学校等",_xlfn.XLOOKUP(IF(VALUE(LEFT($E5262,2))&gt;10,VALUE(LEFT($E5262,2)),"0"&amp;VALUE(LEFT($E5262,2))),Sheet1!$E:$E,Sheet1!$F:$F)&amp;"所在の"&amp;$D5262,IF(OR($B5262=1,$B5262=2),$D5262&amp;$C5262,IF($B5262=3,$D5262&amp;"学校",IF($B5262=6,_xlfn.TEXTBEFORE($D5262,"高専")&amp;$C5262,IF($B5262=8,$C5262&amp;"（"&amp;$D5262&amp;"）",IF($B5262=9,$D5262,""))))))</f>
        <v>輝翔館中等教育学校</v>
      </c>
    </row>
    <row r="5263" spans="1:8">
      <c r="A5263" s="4">
        <v>2</v>
      </c>
      <c r="B5263" s="7">
        <v>1</v>
      </c>
      <c r="C5263" s="7" t="str">
        <f t="shared" si="164"/>
        <v>高等学校</v>
      </c>
      <c r="D5263" s="7" t="s">
        <v>1404</v>
      </c>
      <c r="E5263" s="8" t="s">
        <v>1405</v>
      </c>
      <c r="F5263" s="4" t="str">
        <f>IFERROR(IF(VALUE(LEFT($E5263,5))&gt;50000,"",_xlfn.XLOOKUP(IF(VALUE(LEFT($E5263,2))&gt;9,VALUE(LEFT($E5263,2)),"0"&amp;VALUE(LEFT($E5263,2))),Sheet1!$E:$E,Sheet1!$F:$F)),"")</f>
        <v>福岡県</v>
      </c>
      <c r="G5263" s="4" t="str">
        <f t="shared" si="165"/>
        <v>公立</v>
      </c>
      <c r="H5263" s="7" t="str">
        <f>IF($D5263="上記以外の高等学校等",_xlfn.XLOOKUP(IF(VALUE(LEFT($E5263,2))&gt;10,VALUE(LEFT($E5263,2)),"0"&amp;VALUE(LEFT($E5263,2))),Sheet1!$E:$E,Sheet1!$F:$F)&amp;"所在の"&amp;$D5263,IF(OR($B5263=1,$B5263=2),$D5263&amp;$C5263,IF($B5263=3,$D5263&amp;"学校",IF($B5263=6,_xlfn.TEXTBEFORE($D5263,"高専")&amp;$C5263,IF($B5263=8,$C5263&amp;"（"&amp;$D5263&amp;"）",IF($B5263=9,$D5263,""))))))</f>
        <v>門司大翔館高等学校</v>
      </c>
    </row>
    <row r="5264" spans="1:8">
      <c r="A5264" s="4">
        <v>2</v>
      </c>
      <c r="B5264" s="7">
        <v>1</v>
      </c>
      <c r="C5264" s="7" t="str">
        <f t="shared" si="164"/>
        <v>高等学校</v>
      </c>
      <c r="D5264" s="7" t="s">
        <v>1402</v>
      </c>
      <c r="E5264" s="8" t="s">
        <v>1403</v>
      </c>
      <c r="F5264" s="4" t="str">
        <f>IFERROR(IF(VALUE(LEFT($E5264,5))&gt;50000,"",_xlfn.XLOOKUP(IF(VALUE(LEFT($E5264,2))&gt;9,VALUE(LEFT($E5264,2)),"0"&amp;VALUE(LEFT($E5264,2))),Sheet1!$E:$E,Sheet1!$F:$F)),"")</f>
        <v>福岡県</v>
      </c>
      <c r="G5264" s="4" t="str">
        <f t="shared" si="165"/>
        <v>公立</v>
      </c>
      <c r="H5264" s="7" t="str">
        <f>IF($D5264="上記以外の高等学校等",_xlfn.XLOOKUP(IF(VALUE(LEFT($E5264,2))&gt;10,VALUE(LEFT($E5264,2)),"0"&amp;VALUE(LEFT($E5264,2))),Sheet1!$E:$E,Sheet1!$F:$F)&amp;"所在の"&amp;$D5264,IF(OR($B5264=1,$B5264=2),$D5264&amp;$C5264,IF($B5264=3,$D5264&amp;"学校",IF($B5264=6,_xlfn.TEXTBEFORE($D5264,"高専")&amp;$C5264,IF($B5264=8,$C5264&amp;"（"&amp;$D5264&amp;"）",IF($B5264=9,$D5264,""))))))</f>
        <v>浮羽究真館高等学校</v>
      </c>
    </row>
    <row r="5265" spans="1:8">
      <c r="A5265" s="4">
        <v>2</v>
      </c>
      <c r="B5265" s="7">
        <v>1</v>
      </c>
      <c r="C5265" s="7" t="str">
        <f t="shared" si="164"/>
        <v>高等学校</v>
      </c>
      <c r="D5265" s="7" t="s">
        <v>1400</v>
      </c>
      <c r="E5265" s="8" t="s">
        <v>1401</v>
      </c>
      <c r="F5265" s="4" t="str">
        <f>IFERROR(IF(VALUE(LEFT($E5265,5))&gt;50000,"",_xlfn.XLOOKUP(IF(VALUE(LEFT($E5265,2))&gt;9,VALUE(LEFT($E5265,2)),"0"&amp;VALUE(LEFT($E5265,2))),Sheet1!$E:$E,Sheet1!$F:$F)),"")</f>
        <v>福岡県</v>
      </c>
      <c r="G5265" s="4" t="str">
        <f t="shared" si="165"/>
        <v>公立</v>
      </c>
      <c r="H5265" s="7" t="str">
        <f>IF($D5265="上記以外の高等学校等",_xlfn.XLOOKUP(IF(VALUE(LEFT($E5265,2))&gt;10,VALUE(LEFT($E5265,2)),"0"&amp;VALUE(LEFT($E5265,2))),Sheet1!$E:$E,Sheet1!$F:$F)&amp;"所在の"&amp;$D5265,IF(OR($B5265=1,$B5265=2),$D5265&amp;$C5265,IF($B5265=3,$D5265&amp;"学校",IF($B5265=6,_xlfn.TEXTBEFORE($D5265,"高専")&amp;$C5265,IF($B5265=8,$C5265&amp;"（"&amp;$D5265&amp;"）",IF($B5265=9,$D5265,""))))))</f>
        <v>田川科学技術高等学校</v>
      </c>
    </row>
    <row r="5266" spans="1:8">
      <c r="A5266" s="4">
        <v>2</v>
      </c>
      <c r="B5266" s="7">
        <v>1</v>
      </c>
      <c r="C5266" s="7" t="str">
        <f t="shared" si="164"/>
        <v>高等学校</v>
      </c>
      <c r="D5266" s="7" t="s">
        <v>1398</v>
      </c>
      <c r="E5266" s="8" t="s">
        <v>1399</v>
      </c>
      <c r="F5266" s="4" t="str">
        <f>IFERROR(IF(VALUE(LEFT($E5266,5))&gt;50000,"",_xlfn.XLOOKUP(IF(VALUE(LEFT($E5266,2))&gt;9,VALUE(LEFT($E5266,2)),"0"&amp;VALUE(LEFT($E5266,2))),Sheet1!$E:$E,Sheet1!$F:$F)),"")</f>
        <v>福岡県</v>
      </c>
      <c r="G5266" s="4" t="str">
        <f t="shared" si="165"/>
        <v>公立</v>
      </c>
      <c r="H5266" s="7" t="str">
        <f>IF($D5266="上記以外の高等学校等",_xlfn.XLOOKUP(IF(VALUE(LEFT($E5266,2))&gt;10,VALUE(LEFT($E5266,2)),"0"&amp;VALUE(LEFT($E5266,2))),Sheet1!$E:$E,Sheet1!$F:$F)&amp;"所在の"&amp;$D5266,IF(OR($B5266=1,$B5266=2),$D5266&amp;$C5266,IF($B5266=3,$D5266&amp;"学校",IF($B5266=6,_xlfn.TEXTBEFORE($D5266,"高専")&amp;$C5266,IF($B5266=8,$C5266&amp;"（"&amp;$D5266&amp;"）",IF($B5266=9,$D5266,""))))))</f>
        <v>嘉穂総合高等学校</v>
      </c>
    </row>
    <row r="5267" spans="1:8">
      <c r="A5267" s="4">
        <v>2</v>
      </c>
      <c r="B5267" s="7">
        <v>1</v>
      </c>
      <c r="C5267" s="7" t="str">
        <f t="shared" si="164"/>
        <v>高等学校</v>
      </c>
      <c r="D5267" s="7" t="s">
        <v>1396</v>
      </c>
      <c r="E5267" s="8" t="s">
        <v>1397</v>
      </c>
      <c r="F5267" s="4" t="str">
        <f>IFERROR(IF(VALUE(LEFT($E5267,5))&gt;50000,"",_xlfn.XLOOKUP(IF(VALUE(LEFT($E5267,2))&gt;9,VALUE(LEFT($E5267,2)),"0"&amp;VALUE(LEFT($E5267,2))),Sheet1!$E:$E,Sheet1!$F:$F)),"")</f>
        <v>福岡県</v>
      </c>
      <c r="G5267" s="4" t="str">
        <f t="shared" si="165"/>
        <v>公立</v>
      </c>
      <c r="H5267" s="7" t="str">
        <f>IF($D5267="上記以外の高等学校等",_xlfn.XLOOKUP(IF(VALUE(LEFT($E5267,2))&gt;10,VALUE(LEFT($E5267,2)),"0"&amp;VALUE(LEFT($E5267,2))),Sheet1!$E:$E,Sheet1!$F:$F)&amp;"所在の"&amp;$D5267,IF(OR($B5267=1,$B5267=2),$D5267&amp;$C5267,IF($B5267=3,$D5267&amp;"学校",IF($B5267=6,_xlfn.TEXTBEFORE($D5267,"高専")&amp;$C5267,IF($B5267=8,$C5267&amp;"（"&amp;$D5267&amp;"）",IF($B5267=9,$D5267,""))))))</f>
        <v>門司学園高等学校</v>
      </c>
    </row>
    <row r="5268" spans="1:8">
      <c r="A5268" s="4">
        <v>2</v>
      </c>
      <c r="B5268" s="7">
        <v>1</v>
      </c>
      <c r="C5268" s="7" t="str">
        <f t="shared" si="164"/>
        <v>高等学校</v>
      </c>
      <c r="D5268" s="7" t="s">
        <v>1394</v>
      </c>
      <c r="E5268" s="8" t="s">
        <v>1395</v>
      </c>
      <c r="F5268" s="4" t="str">
        <f>IFERROR(IF(VALUE(LEFT($E5268,5))&gt;50000,"",_xlfn.XLOOKUP(IF(VALUE(LEFT($E5268,2))&gt;9,VALUE(LEFT($E5268,2)),"0"&amp;VALUE(LEFT($E5268,2))),Sheet1!$E:$E,Sheet1!$F:$F)),"")</f>
        <v>福岡県</v>
      </c>
      <c r="G5268" s="4" t="str">
        <f t="shared" si="165"/>
        <v>公立</v>
      </c>
      <c r="H5268" s="7" t="str">
        <f>IF($D5268="上記以外の高等学校等",_xlfn.XLOOKUP(IF(VALUE(LEFT($E5268,2))&gt;10,VALUE(LEFT($E5268,2)),"0"&amp;VALUE(LEFT($E5268,2))),Sheet1!$E:$E,Sheet1!$F:$F)&amp;"所在の"&amp;$D5268,IF(OR($B5268=1,$B5268=2),$D5268&amp;$C5268,IF($B5268=3,$D5268&amp;"学校",IF($B5268=6,_xlfn.TEXTBEFORE($D5268,"高専")&amp;$C5268,IF($B5268=8,$C5268&amp;"（"&amp;$D5268&amp;"）",IF($B5268=9,$D5268,""))))))</f>
        <v>朝倉光陽高等学校</v>
      </c>
    </row>
    <row r="5269" spans="1:8">
      <c r="A5269" s="4">
        <v>2</v>
      </c>
      <c r="B5269" s="7">
        <v>3</v>
      </c>
      <c r="C5269" s="7" t="str">
        <f t="shared" si="164"/>
        <v>特別支援学校</v>
      </c>
      <c r="D5269" s="7" t="s">
        <v>1392</v>
      </c>
      <c r="E5269" s="8" t="s">
        <v>1393</v>
      </c>
      <c r="F5269" s="4" t="str">
        <f>IFERROR(IF(VALUE(LEFT($E5269,5))&gt;50000,"",_xlfn.XLOOKUP(IF(VALUE(LEFT($E5269,2))&gt;9,VALUE(LEFT($E5269,2)),"0"&amp;VALUE(LEFT($E5269,2))),Sheet1!$E:$E,Sheet1!$F:$F)),"")</f>
        <v>福岡県</v>
      </c>
      <c r="G5269" s="4" t="str">
        <f t="shared" si="165"/>
        <v>公立</v>
      </c>
      <c r="H5269" s="7" t="str">
        <f>IF($D5269="上記以外の高等学校等",_xlfn.XLOOKUP(IF(VALUE(LEFT($E5269,2))&gt;10,VALUE(LEFT($E5269,2)),"0"&amp;VALUE(LEFT($E5269,2))),Sheet1!$E:$E,Sheet1!$F:$F)&amp;"所在の"&amp;$D5269,IF(OR($B5269=1,$B5269=2),$D5269&amp;$C5269,IF($B5269=3,$D5269&amp;"学校",IF($B5269=6,_xlfn.TEXTBEFORE($D5269,"高専")&amp;$C5269,IF($B5269=8,$C5269&amp;"（"&amp;$D5269&amp;"）",IF($B5269=9,$D5269,""))))))</f>
        <v>糸島特別支援学校</v>
      </c>
    </row>
    <row r="5270" spans="1:8">
      <c r="A5270" s="4">
        <v>3</v>
      </c>
      <c r="B5270" s="7">
        <v>3</v>
      </c>
      <c r="C5270" s="7" t="str">
        <f t="shared" si="164"/>
        <v>特別支援学校</v>
      </c>
      <c r="D5270" s="7" t="s">
        <v>1390</v>
      </c>
      <c r="E5270" s="8" t="s">
        <v>1391</v>
      </c>
      <c r="F5270" s="4" t="str">
        <f>IFERROR(IF(VALUE(LEFT($E5270,5))&gt;50000,"",_xlfn.XLOOKUP(IF(VALUE(LEFT($E5270,2))&gt;9,VALUE(LEFT($E5270,2)),"0"&amp;VALUE(LEFT($E5270,2))),Sheet1!$E:$E,Sheet1!$F:$F)),"")</f>
        <v>福岡県</v>
      </c>
      <c r="G5270" s="4" t="str">
        <f t="shared" si="165"/>
        <v>公立</v>
      </c>
      <c r="H5270" s="7" t="str">
        <f>IF($D5270="上記以外の高等学校等",_xlfn.XLOOKUP(IF(VALUE(LEFT($E5270,2))&gt;10,VALUE(LEFT($E5270,2)),"0"&amp;VALUE(LEFT($E5270,2))),Sheet1!$E:$E,Sheet1!$F:$F)&amp;"所在の"&amp;$D5270,IF(OR($B5270=1,$B5270=2),$D5270&amp;$C5270,IF($B5270=3,$D5270&amp;"学校",IF($B5270=6,_xlfn.TEXTBEFORE($D5270,"高専")&amp;$C5270,IF($B5270=8,$C5270&amp;"（"&amp;$D5270&amp;"）",IF($B5270=9,$D5270,""))))))</f>
        <v>城浜高等学園学校</v>
      </c>
    </row>
    <row r="5271" spans="1:8">
      <c r="A5271" s="4">
        <v>2</v>
      </c>
      <c r="B5271" s="7">
        <v>3</v>
      </c>
      <c r="C5271" s="7" t="str">
        <f t="shared" si="164"/>
        <v>特別支援学校</v>
      </c>
      <c r="D5271" s="7" t="s">
        <v>1388</v>
      </c>
      <c r="E5271" s="8" t="s">
        <v>1389</v>
      </c>
      <c r="F5271" s="4" t="str">
        <f>IFERROR(IF(VALUE(LEFT($E5271,5))&gt;50000,"",_xlfn.XLOOKUP(IF(VALUE(LEFT($E5271,2))&gt;9,VALUE(LEFT($E5271,2)),"0"&amp;VALUE(LEFT($E5271,2))),Sheet1!$E:$E,Sheet1!$F:$F)),"")</f>
        <v>福岡県</v>
      </c>
      <c r="G5271" s="4" t="str">
        <f t="shared" si="165"/>
        <v>公立</v>
      </c>
      <c r="H5271" s="7" t="str">
        <f>IF($D5271="上記以外の高等学校等",_xlfn.XLOOKUP(IF(VALUE(LEFT($E5271,2))&gt;10,VALUE(LEFT($E5271,2)),"0"&amp;VALUE(LEFT($E5271,2))),Sheet1!$E:$E,Sheet1!$F:$F)&amp;"所在の"&amp;$D5271,IF(OR($B5271=1,$B5271=2),$D5271&amp;$C5271,IF($B5271=3,$D5271&amp;"学校",IF($B5271=6,_xlfn.TEXTBEFORE($D5271,"高専")&amp;$C5271,IF($B5271=8,$C5271&amp;"（"&amp;$D5271&amp;"）",IF($B5271=9,$D5271,""))))))</f>
        <v>むなかた特別支援学校</v>
      </c>
    </row>
    <row r="5272" spans="1:8">
      <c r="A5272" s="4">
        <v>2</v>
      </c>
      <c r="B5272" s="7">
        <v>3</v>
      </c>
      <c r="C5272" s="7" t="str">
        <f t="shared" si="164"/>
        <v>特別支援学校</v>
      </c>
      <c r="D5272" s="7" t="s">
        <v>1386</v>
      </c>
      <c r="E5272" s="8" t="s">
        <v>1387</v>
      </c>
      <c r="F5272" s="4" t="str">
        <f>IFERROR(IF(VALUE(LEFT($E5272,5))&gt;50000,"",_xlfn.XLOOKUP(IF(VALUE(LEFT($E5272,2))&gt;9,VALUE(LEFT($E5272,2)),"0"&amp;VALUE(LEFT($E5272,2))),Sheet1!$E:$E,Sheet1!$F:$F)),"")</f>
        <v>福岡県</v>
      </c>
      <c r="G5272" s="4" t="str">
        <f t="shared" si="165"/>
        <v>公立</v>
      </c>
      <c r="H5272" s="7" t="str">
        <f>IF($D5272="上記以外の高等学校等",_xlfn.XLOOKUP(IF(VALUE(LEFT($E5272,2))&gt;10,VALUE(LEFT($E5272,2)),"0"&amp;VALUE(LEFT($E5272,2))),Sheet1!$E:$E,Sheet1!$F:$F)&amp;"所在の"&amp;$D5272,IF(OR($B5272=1,$B5272=2),$D5272&amp;$C5272,IF($B5272=3,$D5272&amp;"学校",IF($B5272=6,_xlfn.TEXTBEFORE($D5272,"高専")&amp;$C5272,IF($B5272=8,$C5272&amp;"（"&amp;$D5272&amp;"）",IF($B5272=9,$D5272,""))))))</f>
        <v>福岡つくし特別支援学校</v>
      </c>
    </row>
    <row r="5273" spans="1:8">
      <c r="A5273" s="4">
        <v>2</v>
      </c>
      <c r="B5273" s="7">
        <v>3</v>
      </c>
      <c r="C5273" s="7" t="str">
        <f t="shared" si="164"/>
        <v>特別支援学校</v>
      </c>
      <c r="D5273" s="7" t="s">
        <v>1384</v>
      </c>
      <c r="E5273" s="8" t="s">
        <v>1385</v>
      </c>
      <c r="F5273" s="4" t="str">
        <f>IFERROR(IF(VALUE(LEFT($E5273,5))&gt;50000,"",_xlfn.XLOOKUP(IF(VALUE(LEFT($E5273,2))&gt;9,VALUE(LEFT($E5273,2)),"0"&amp;VALUE(LEFT($E5273,2))),Sheet1!$E:$E,Sheet1!$F:$F)),"")</f>
        <v>福岡県</v>
      </c>
      <c r="G5273" s="4" t="str">
        <f t="shared" si="165"/>
        <v>公立</v>
      </c>
      <c r="H5273" s="7" t="str">
        <f>IF($D5273="上記以外の高等学校等",_xlfn.XLOOKUP(IF(VALUE(LEFT($E5273,2))&gt;10,VALUE(LEFT($E5273,2)),"0"&amp;VALUE(LEFT($E5273,2))),Sheet1!$E:$E,Sheet1!$F:$F)&amp;"所在の"&amp;$D5273,IF(OR($B5273=1,$B5273=2),$D5273&amp;$C5273,IF($B5273=3,$D5273&amp;"学校",IF($B5273=6,_xlfn.TEXTBEFORE($D5273,"高専")&amp;$C5273,IF($B5273=8,$C5273&amp;"（"&amp;$D5273&amp;"）",IF($B5273=9,$D5273,""))))))</f>
        <v>築城特別支援学校</v>
      </c>
    </row>
    <row r="5274" spans="1:8">
      <c r="A5274" s="4">
        <v>2</v>
      </c>
      <c r="B5274" s="7">
        <v>3</v>
      </c>
      <c r="C5274" s="7" t="str">
        <f t="shared" si="164"/>
        <v>特別支援学校</v>
      </c>
      <c r="D5274" s="7" t="s">
        <v>1382</v>
      </c>
      <c r="E5274" s="8" t="s">
        <v>1383</v>
      </c>
      <c r="F5274" s="4" t="str">
        <f>IFERROR(IF(VALUE(LEFT($E5274,5))&gt;50000,"",_xlfn.XLOOKUP(IF(VALUE(LEFT($E5274,2))&gt;9,VALUE(LEFT($E5274,2)),"0"&amp;VALUE(LEFT($E5274,2))),Sheet1!$E:$E,Sheet1!$F:$F)),"")</f>
        <v>福岡県</v>
      </c>
      <c r="G5274" s="4" t="str">
        <f t="shared" si="165"/>
        <v>公立</v>
      </c>
      <c r="H5274" s="7" t="str">
        <f>IF($D5274="上記以外の高等学校等",_xlfn.XLOOKUP(IF(VALUE(LEFT($E5274,2))&gt;10,VALUE(LEFT($E5274,2)),"0"&amp;VALUE(LEFT($E5274,2))),Sheet1!$E:$E,Sheet1!$F:$F)&amp;"所在の"&amp;$D5274,IF(OR($B5274=1,$B5274=2),$D5274&amp;$C5274,IF($B5274=3,$D5274&amp;"学校",IF($B5274=6,_xlfn.TEXTBEFORE($D5274,"高専")&amp;$C5274,IF($B5274=8,$C5274&amp;"（"&amp;$D5274&amp;"）",IF($B5274=9,$D5274,""))))))</f>
        <v>古賀特別支援学校</v>
      </c>
    </row>
    <row r="5275" spans="1:8">
      <c r="A5275" s="4">
        <v>2</v>
      </c>
      <c r="B5275" s="7">
        <v>3</v>
      </c>
      <c r="C5275" s="7" t="str">
        <f t="shared" si="164"/>
        <v>特別支援学校</v>
      </c>
      <c r="D5275" s="7" t="s">
        <v>1380</v>
      </c>
      <c r="E5275" s="8" t="s">
        <v>1381</v>
      </c>
      <c r="F5275" s="4" t="str">
        <f>IFERROR(IF(VALUE(LEFT($E5275,5))&gt;50000,"",_xlfn.XLOOKUP(IF(VALUE(LEFT($E5275,2))&gt;9,VALUE(LEFT($E5275,2)),"0"&amp;VALUE(LEFT($E5275,2))),Sheet1!$E:$E,Sheet1!$F:$F)),"")</f>
        <v>福岡県</v>
      </c>
      <c r="G5275" s="4" t="str">
        <f t="shared" si="165"/>
        <v>公立</v>
      </c>
      <c r="H5275" s="7" t="str">
        <f>IF($D5275="上記以外の高等学校等",_xlfn.XLOOKUP(IF(VALUE(LEFT($E5275,2))&gt;10,VALUE(LEFT($E5275,2)),"0"&amp;VALUE(LEFT($E5275,2))),Sheet1!$E:$E,Sheet1!$F:$F)&amp;"所在の"&amp;$D5275,IF(OR($B5275=1,$B5275=2),$D5275&amp;$C5275,IF($B5275=3,$D5275&amp;"学校",IF($B5275=6,_xlfn.TEXTBEFORE($D5275,"高専")&amp;$C5275,IF($B5275=8,$C5275&amp;"（"&amp;$D5275&amp;"）",IF($B5275=9,$D5275,""))))))</f>
        <v>柳河特別支援学校</v>
      </c>
    </row>
    <row r="5276" spans="1:8">
      <c r="A5276" s="4">
        <v>2</v>
      </c>
      <c r="B5276" s="7">
        <v>3</v>
      </c>
      <c r="C5276" s="7" t="str">
        <f t="shared" si="164"/>
        <v>特別支援学校</v>
      </c>
      <c r="D5276" s="7" t="s">
        <v>1378</v>
      </c>
      <c r="E5276" s="8" t="s">
        <v>1379</v>
      </c>
      <c r="F5276" s="4" t="str">
        <f>IFERROR(IF(VALUE(LEFT($E5276,5))&gt;50000,"",_xlfn.XLOOKUP(IF(VALUE(LEFT($E5276,2))&gt;9,VALUE(LEFT($E5276,2)),"0"&amp;VALUE(LEFT($E5276,2))),Sheet1!$E:$E,Sheet1!$F:$F)),"")</f>
        <v>福岡県</v>
      </c>
      <c r="G5276" s="4" t="str">
        <f t="shared" si="165"/>
        <v>公立</v>
      </c>
      <c r="H5276" s="7" t="str">
        <f>IF($D5276="上記以外の高等学校等",_xlfn.XLOOKUP(IF(VALUE(LEFT($E5276,2))&gt;10,VALUE(LEFT($E5276,2)),"0"&amp;VALUE(LEFT($E5276,2))),Sheet1!$E:$E,Sheet1!$F:$F)&amp;"所在の"&amp;$D5276,IF(OR($B5276=1,$B5276=2),$D5276&amp;$C5276,IF($B5276=3,$D5276&amp;"学校",IF($B5276=6,_xlfn.TEXTBEFORE($D5276,"高専")&amp;$C5276,IF($B5276=8,$C5276&amp;"（"&amp;$D5276&amp;"）",IF($B5276=9,$D5276,""))))))</f>
        <v>太宰府特別支援学校</v>
      </c>
    </row>
    <row r="5277" spans="1:8">
      <c r="A5277" s="4">
        <v>2</v>
      </c>
      <c r="B5277" s="7">
        <v>3</v>
      </c>
      <c r="C5277" s="7" t="str">
        <f t="shared" si="164"/>
        <v>特別支援学校</v>
      </c>
      <c r="D5277" s="7" t="s">
        <v>1376</v>
      </c>
      <c r="E5277" s="8" t="s">
        <v>1377</v>
      </c>
      <c r="F5277" s="4" t="str">
        <f>IFERROR(IF(VALUE(LEFT($E5277,5))&gt;50000,"",_xlfn.XLOOKUP(IF(VALUE(LEFT($E5277,2))&gt;9,VALUE(LEFT($E5277,2)),"0"&amp;VALUE(LEFT($E5277,2))),Sheet1!$E:$E,Sheet1!$F:$F)),"")</f>
        <v>福岡県</v>
      </c>
      <c r="G5277" s="4" t="str">
        <f t="shared" si="165"/>
        <v>公立</v>
      </c>
      <c r="H5277" s="7" t="str">
        <f>IF($D5277="上記以外の高等学校等",_xlfn.XLOOKUP(IF(VALUE(LEFT($E5277,2))&gt;10,VALUE(LEFT($E5277,2)),"0"&amp;VALUE(LEFT($E5277,2))),Sheet1!$E:$E,Sheet1!$F:$F)&amp;"所在の"&amp;$D5277,IF(OR($B5277=1,$B5277=2),$D5277&amp;$C5277,IF($B5277=3,$D5277&amp;"学校",IF($B5277=6,_xlfn.TEXTBEFORE($D5277,"高専")&amp;$C5277,IF($B5277=8,$C5277&amp;"（"&amp;$D5277&amp;"）",IF($B5277=9,$D5277,""))))))</f>
        <v>直方特別支援学校</v>
      </c>
    </row>
    <row r="5278" spans="1:8">
      <c r="A5278" s="4">
        <v>3</v>
      </c>
      <c r="B5278" s="7">
        <v>3</v>
      </c>
      <c r="C5278" s="7" t="str">
        <f t="shared" si="164"/>
        <v>特別支援学校</v>
      </c>
      <c r="D5278" s="7" t="s">
        <v>1374</v>
      </c>
      <c r="E5278" s="8" t="s">
        <v>1375</v>
      </c>
      <c r="F5278" s="4" t="str">
        <f>IFERROR(IF(VALUE(LEFT($E5278,5))&gt;50000,"",_xlfn.XLOOKUP(IF(VALUE(LEFT($E5278,2))&gt;9,VALUE(LEFT($E5278,2)),"0"&amp;VALUE(LEFT($E5278,2))),Sheet1!$E:$E,Sheet1!$F:$F)),"")</f>
        <v>福岡県</v>
      </c>
      <c r="G5278" s="4" t="str">
        <f t="shared" si="165"/>
        <v>公立</v>
      </c>
      <c r="H5278" s="7" t="str">
        <f>IF($D5278="上記以外の高等学校等",_xlfn.XLOOKUP(IF(VALUE(LEFT($E5278,2))&gt;10,VALUE(LEFT($E5278,2)),"0"&amp;VALUE(LEFT($E5278,2))),Sheet1!$E:$E,Sheet1!$F:$F)&amp;"所在の"&amp;$D5278,IF(OR($B5278=1,$B5278=2),$D5278&amp;$C5278,IF($B5278=3,$D5278&amp;"学校",IF($B5278=6,_xlfn.TEXTBEFORE($D5278,"高専")&amp;$C5278,IF($B5278=8,$C5278&amp;"（"&amp;$D5278&amp;"）",IF($B5278=9,$D5278,""))))))</f>
        <v>門司総合特別支援学校</v>
      </c>
    </row>
    <row r="5279" spans="1:8">
      <c r="A5279" s="4">
        <v>3</v>
      </c>
      <c r="B5279" s="7">
        <v>3</v>
      </c>
      <c r="C5279" s="7" t="str">
        <f t="shared" si="164"/>
        <v>特別支援学校</v>
      </c>
      <c r="D5279" s="7" t="s">
        <v>1372</v>
      </c>
      <c r="E5279" s="8" t="s">
        <v>1373</v>
      </c>
      <c r="F5279" s="4" t="str">
        <f>IFERROR(IF(VALUE(LEFT($E5279,5))&gt;50000,"",_xlfn.XLOOKUP(IF(VALUE(LEFT($E5279,2))&gt;9,VALUE(LEFT($E5279,2)),"0"&amp;VALUE(LEFT($E5279,2))),Sheet1!$E:$E,Sheet1!$F:$F)),"")</f>
        <v>福岡県</v>
      </c>
      <c r="G5279" s="4" t="str">
        <f t="shared" si="165"/>
        <v>公立</v>
      </c>
      <c r="H5279" s="7" t="str">
        <f>IF($D5279="上記以外の高等学校等",_xlfn.XLOOKUP(IF(VALUE(LEFT($E5279,2))&gt;10,VALUE(LEFT($E5279,2)),"0"&amp;VALUE(LEFT($E5279,2))),Sheet1!$E:$E,Sheet1!$F:$F)&amp;"所在の"&amp;$D5279,IF(OR($B5279=1,$B5279=2),$D5279&amp;$C5279,IF($B5279=3,$D5279&amp;"学校",IF($B5279=6,_xlfn.TEXTBEFORE($D5279,"高専")&amp;$C5279,IF($B5279=8,$C5279&amp;"（"&amp;$D5279&amp;"）",IF($B5279=9,$D5279,""))))))</f>
        <v>小倉総合特別支援学校</v>
      </c>
    </row>
    <row r="5280" spans="1:8">
      <c r="A5280" s="4">
        <v>3</v>
      </c>
      <c r="B5280" s="7">
        <v>3</v>
      </c>
      <c r="C5280" s="7" t="str">
        <f t="shared" si="164"/>
        <v>特別支援学校</v>
      </c>
      <c r="D5280" s="7" t="s">
        <v>1370</v>
      </c>
      <c r="E5280" s="8" t="s">
        <v>1371</v>
      </c>
      <c r="F5280" s="4" t="str">
        <f>IFERROR(IF(VALUE(LEFT($E5280,5))&gt;50000,"",_xlfn.XLOOKUP(IF(VALUE(LEFT($E5280,2))&gt;9,VALUE(LEFT($E5280,2)),"0"&amp;VALUE(LEFT($E5280,2))),Sheet1!$E:$E,Sheet1!$F:$F)),"")</f>
        <v>福岡県</v>
      </c>
      <c r="G5280" s="4" t="str">
        <f t="shared" si="165"/>
        <v>公立</v>
      </c>
      <c r="H5280" s="7" t="str">
        <f>IF($D5280="上記以外の高等学校等",_xlfn.XLOOKUP(IF(VALUE(LEFT($E5280,2))&gt;10,VALUE(LEFT($E5280,2)),"0"&amp;VALUE(LEFT($E5280,2))),Sheet1!$E:$E,Sheet1!$F:$F)&amp;"所在の"&amp;$D5280,IF(OR($B5280=1,$B5280=2),$D5280&amp;$C5280,IF($B5280=3,$D5280&amp;"学校",IF($B5280=6,_xlfn.TEXTBEFORE($D5280,"高専")&amp;$C5280,IF($B5280=8,$C5280&amp;"（"&amp;$D5280&amp;"）",IF($B5280=9,$D5280,""))))))</f>
        <v>清水高等学園学校</v>
      </c>
    </row>
    <row r="5281" spans="1:8">
      <c r="A5281" s="4">
        <v>3</v>
      </c>
      <c r="B5281" s="7">
        <v>3</v>
      </c>
      <c r="C5281" s="7" t="str">
        <f t="shared" si="164"/>
        <v>特別支援学校</v>
      </c>
      <c r="D5281" s="7" t="s">
        <v>1368</v>
      </c>
      <c r="E5281" s="8" t="s">
        <v>1369</v>
      </c>
      <c r="F5281" s="4" t="str">
        <f>IFERROR(IF(VALUE(LEFT($E5281,5))&gt;50000,"",_xlfn.XLOOKUP(IF(VALUE(LEFT($E5281,2))&gt;9,VALUE(LEFT($E5281,2)),"0"&amp;VALUE(LEFT($E5281,2))),Sheet1!$E:$E,Sheet1!$F:$F)),"")</f>
        <v>福岡県</v>
      </c>
      <c r="G5281" s="4" t="str">
        <f t="shared" si="165"/>
        <v>公立</v>
      </c>
      <c r="H5281" s="7" t="str">
        <f>IF($D5281="上記以外の高等学校等",_xlfn.XLOOKUP(IF(VALUE(LEFT($E5281,2))&gt;10,VALUE(LEFT($E5281,2)),"0"&amp;VALUE(LEFT($E5281,2))),Sheet1!$E:$E,Sheet1!$F:$F)&amp;"所在の"&amp;$D5281,IF(OR($B5281=1,$B5281=2),$D5281&amp;$C5281,IF($B5281=3,$D5281&amp;"学校",IF($B5281=6,_xlfn.TEXTBEFORE($D5281,"高専")&amp;$C5281,IF($B5281=8,$C5281&amp;"（"&amp;$D5281&amp;"）",IF($B5281=9,$D5281,""))))))</f>
        <v>博多高等学園学校</v>
      </c>
    </row>
    <row r="5282" spans="1:8">
      <c r="A5282" s="4">
        <v>3</v>
      </c>
      <c r="B5282" s="7">
        <v>3</v>
      </c>
      <c r="C5282" s="7" t="str">
        <f t="shared" si="164"/>
        <v>特別支援学校</v>
      </c>
      <c r="D5282" s="7" t="s">
        <v>1366</v>
      </c>
      <c r="E5282" s="8" t="s">
        <v>1367</v>
      </c>
      <c r="F5282" s="4" t="str">
        <f>IFERROR(IF(VALUE(LEFT($E5282,5))&gt;50000,"",_xlfn.XLOOKUP(IF(VALUE(LEFT($E5282,2))&gt;9,VALUE(LEFT($E5282,2)),"0"&amp;VALUE(LEFT($E5282,2))),Sheet1!$E:$E,Sheet1!$F:$F)),"")</f>
        <v>福岡県</v>
      </c>
      <c r="G5282" s="4" t="str">
        <f t="shared" si="165"/>
        <v>公立</v>
      </c>
      <c r="H5282" s="7" t="str">
        <f>IF($D5282="上記以外の高等学校等",_xlfn.XLOOKUP(IF(VALUE(LEFT($E5282,2))&gt;10,VALUE(LEFT($E5282,2)),"0"&amp;VALUE(LEFT($E5282,2))),Sheet1!$E:$E,Sheet1!$F:$F)&amp;"所在の"&amp;$D5282,IF(OR($B5282=1,$B5282=2),$D5282&amp;$C5282,IF($B5282=3,$D5282&amp;"学校",IF($B5282=6,_xlfn.TEXTBEFORE($D5282,"高専")&amp;$C5282,IF($B5282=8,$C5282&amp;"（"&amp;$D5282&amp;"）",IF($B5282=9,$D5282,""))))))</f>
        <v>北九州中央高等学園学校</v>
      </c>
    </row>
    <row r="5283" spans="1:8">
      <c r="A5283" s="4">
        <v>3</v>
      </c>
      <c r="B5283" s="7">
        <v>3</v>
      </c>
      <c r="C5283" s="7" t="str">
        <f t="shared" si="164"/>
        <v>特別支援学校</v>
      </c>
      <c r="D5283" s="7" t="s">
        <v>1364</v>
      </c>
      <c r="E5283" s="8" t="s">
        <v>1365</v>
      </c>
      <c r="F5283" s="4" t="str">
        <f>IFERROR(IF(VALUE(LEFT($E5283,5))&gt;50000,"",_xlfn.XLOOKUP(IF(VALUE(LEFT($E5283,2))&gt;9,VALUE(LEFT($E5283,2)),"0"&amp;VALUE(LEFT($E5283,2))),Sheet1!$E:$E,Sheet1!$F:$F)),"")</f>
        <v>福岡県</v>
      </c>
      <c r="G5283" s="4" t="str">
        <f t="shared" si="165"/>
        <v>公立</v>
      </c>
      <c r="H5283" s="7" t="str">
        <f>IF($D5283="上記以外の高等学校等",_xlfn.XLOOKUP(IF(VALUE(LEFT($E5283,2))&gt;10,VALUE(LEFT($E5283,2)),"0"&amp;VALUE(LEFT($E5283,2))),Sheet1!$E:$E,Sheet1!$F:$F)&amp;"所在の"&amp;$D5283,IF(OR($B5283=1,$B5283=2),$D5283&amp;$C5283,IF($B5283=3,$D5283&amp;"学校",IF($B5283=6,_xlfn.TEXTBEFORE($D5283,"高専")&amp;$C5283,IF($B5283=8,$C5283&amp;"（"&amp;$D5283&amp;"）",IF($B5283=9,$D5283,""))))))</f>
        <v>屋形原特別支援学校</v>
      </c>
    </row>
    <row r="5284" spans="1:8">
      <c r="A5284" s="4">
        <v>2</v>
      </c>
      <c r="B5284" s="7">
        <v>3</v>
      </c>
      <c r="C5284" s="7" t="str">
        <f t="shared" si="164"/>
        <v>特別支援学校</v>
      </c>
      <c r="D5284" s="7" t="s">
        <v>1362</v>
      </c>
      <c r="E5284" s="8" t="s">
        <v>1363</v>
      </c>
      <c r="F5284" s="4" t="str">
        <f>IFERROR(IF(VALUE(LEFT($E5284,5))&gt;50000,"",_xlfn.XLOOKUP(IF(VALUE(LEFT($E5284,2))&gt;9,VALUE(LEFT($E5284,2)),"0"&amp;VALUE(LEFT($E5284,2))),Sheet1!$E:$E,Sheet1!$F:$F)),"")</f>
        <v>福岡県</v>
      </c>
      <c r="G5284" s="4" t="str">
        <f t="shared" si="165"/>
        <v>公立</v>
      </c>
      <c r="H5284" s="7" t="str">
        <f>IF($D5284="上記以外の高等学校等",_xlfn.XLOOKUP(IF(VALUE(LEFT($E5284,2))&gt;10,VALUE(LEFT($E5284,2)),"0"&amp;VALUE(LEFT($E5284,2))),Sheet1!$E:$E,Sheet1!$F:$F)&amp;"所在の"&amp;$D5284,IF(OR($B5284=1,$B5284=2),$D5284&amp;$C5284,IF($B5284=3,$D5284&amp;"学校",IF($B5284=6,_xlfn.TEXTBEFORE($D5284,"高専")&amp;$C5284,IF($B5284=8,$C5284&amp;"（"&amp;$D5284&amp;"）",IF($B5284=9,$D5284,""))))))</f>
        <v>北九州視覚特別支援学校</v>
      </c>
    </row>
    <row r="5285" spans="1:8">
      <c r="A5285" s="4">
        <v>2</v>
      </c>
      <c r="B5285" s="7">
        <v>3</v>
      </c>
      <c r="C5285" s="7" t="str">
        <f t="shared" si="164"/>
        <v>特別支援学校</v>
      </c>
      <c r="D5285" s="7" t="s">
        <v>1360</v>
      </c>
      <c r="E5285" s="8" t="s">
        <v>1361</v>
      </c>
      <c r="F5285" s="4" t="str">
        <f>IFERROR(IF(VALUE(LEFT($E5285,5))&gt;50000,"",_xlfn.XLOOKUP(IF(VALUE(LEFT($E5285,2))&gt;9,VALUE(LEFT($E5285,2)),"0"&amp;VALUE(LEFT($E5285,2))),Sheet1!$E:$E,Sheet1!$F:$F)),"")</f>
        <v>福岡県</v>
      </c>
      <c r="G5285" s="4" t="str">
        <f t="shared" si="165"/>
        <v>公立</v>
      </c>
      <c r="H5285" s="7" t="str">
        <f>IF($D5285="上記以外の高等学校等",_xlfn.XLOOKUP(IF(VALUE(LEFT($E5285,2))&gt;10,VALUE(LEFT($E5285,2)),"0"&amp;VALUE(LEFT($E5285,2))),Sheet1!$E:$E,Sheet1!$F:$F)&amp;"所在の"&amp;$D5285,IF(OR($B5285=1,$B5285=2),$D5285&amp;$C5285,IF($B5285=3,$D5285&amp;"学校",IF($B5285=6,_xlfn.TEXTBEFORE($D5285,"高専")&amp;$C5285,IF($B5285=8,$C5285&amp;"（"&amp;$D5285&amp;"）",IF($B5285=9,$D5285,""))))))</f>
        <v>福岡特別支援学校</v>
      </c>
    </row>
    <row r="5286" spans="1:8">
      <c r="A5286" s="4">
        <v>3</v>
      </c>
      <c r="B5286" s="7">
        <v>3</v>
      </c>
      <c r="C5286" s="7" t="str">
        <f t="shared" si="164"/>
        <v>特別支援学校</v>
      </c>
      <c r="D5286" s="7" t="s">
        <v>1358</v>
      </c>
      <c r="E5286" s="8" t="s">
        <v>1359</v>
      </c>
      <c r="F5286" s="4" t="str">
        <f>IFERROR(IF(VALUE(LEFT($E5286,5))&gt;50000,"",_xlfn.XLOOKUP(IF(VALUE(LEFT($E5286,2))&gt;9,VALUE(LEFT($E5286,2)),"0"&amp;VALUE(LEFT($E5286,2))),Sheet1!$E:$E,Sheet1!$F:$F)),"")</f>
        <v>福岡県</v>
      </c>
      <c r="G5286" s="4" t="str">
        <f t="shared" si="165"/>
        <v>公立</v>
      </c>
      <c r="H5286" s="7" t="str">
        <f>IF($D5286="上記以外の高等学校等",_xlfn.XLOOKUP(IF(VALUE(LEFT($E5286,2))&gt;10,VALUE(LEFT($E5286,2)),"0"&amp;VALUE(LEFT($E5286,2))),Sheet1!$E:$E,Sheet1!$F:$F)&amp;"所在の"&amp;$D5286,IF(OR($B5286=1,$B5286=2),$D5286&amp;$C5286,IF($B5286=3,$D5286&amp;"学校",IF($B5286=6,_xlfn.TEXTBEFORE($D5286,"高専")&amp;$C5286,IF($B5286=8,$C5286&amp;"（"&amp;$D5286&amp;"）",IF($B5286=9,$D5286,""))))))</f>
        <v>小倉北特別支援学校</v>
      </c>
    </row>
    <row r="5287" spans="1:8">
      <c r="A5287" s="4">
        <v>3</v>
      </c>
      <c r="B5287" s="7">
        <v>3</v>
      </c>
      <c r="C5287" s="7" t="str">
        <f t="shared" si="164"/>
        <v>特別支援学校</v>
      </c>
      <c r="D5287" s="7" t="s">
        <v>1356</v>
      </c>
      <c r="E5287" s="8" t="s">
        <v>1357</v>
      </c>
      <c r="F5287" s="4" t="str">
        <f>IFERROR(IF(VALUE(LEFT($E5287,5))&gt;50000,"",_xlfn.XLOOKUP(IF(VALUE(LEFT($E5287,2))&gt;9,VALUE(LEFT($E5287,2)),"0"&amp;VALUE(LEFT($E5287,2))),Sheet1!$E:$E,Sheet1!$F:$F)),"")</f>
        <v>福岡県</v>
      </c>
      <c r="G5287" s="4" t="str">
        <f t="shared" si="165"/>
        <v>公立</v>
      </c>
      <c r="H5287" s="7" t="str">
        <f>IF($D5287="上記以外の高等学校等",_xlfn.XLOOKUP(IF(VALUE(LEFT($E5287,2))&gt;10,VALUE(LEFT($E5287,2)),"0"&amp;VALUE(LEFT($E5287,2))),Sheet1!$E:$E,Sheet1!$F:$F)&amp;"所在の"&amp;$D5287,IF(OR($B5287=1,$B5287=2),$D5287&amp;$C5287,IF($B5287=3,$D5287&amp;"学校",IF($B5287=6,_xlfn.TEXTBEFORE($D5287,"高専")&amp;$C5287,IF($B5287=8,$C5287&amp;"（"&amp;$D5287&amp;"）",IF($B5287=9,$D5287,""))))))</f>
        <v>福岡中央特別支援学校</v>
      </c>
    </row>
    <row r="5288" spans="1:8">
      <c r="A5288" s="4">
        <v>2</v>
      </c>
      <c r="B5288" s="7">
        <v>3</v>
      </c>
      <c r="C5288" s="7" t="str">
        <f t="shared" si="164"/>
        <v>特別支援学校</v>
      </c>
      <c r="D5288" s="7" t="s">
        <v>1354</v>
      </c>
      <c r="E5288" s="8" t="s">
        <v>1355</v>
      </c>
      <c r="F5288" s="4" t="str">
        <f>IFERROR(IF(VALUE(LEFT($E5288,5))&gt;50000,"",_xlfn.XLOOKUP(IF(VALUE(LEFT($E5288,2))&gt;9,VALUE(LEFT($E5288,2)),"0"&amp;VALUE(LEFT($E5288,2))),Sheet1!$E:$E,Sheet1!$F:$F)),"")</f>
        <v>福岡県</v>
      </c>
      <c r="G5288" s="4" t="str">
        <f t="shared" si="165"/>
        <v>公立</v>
      </c>
      <c r="H5288" s="7" t="str">
        <f>IF($D5288="上記以外の高等学校等",_xlfn.XLOOKUP(IF(VALUE(LEFT($E5288,2))&gt;10,VALUE(LEFT($E5288,2)),"0"&amp;VALUE(LEFT($E5288,2))),Sheet1!$E:$E,Sheet1!$F:$F)&amp;"所在の"&amp;$D5288,IF(OR($B5288=1,$B5288=2),$D5288&amp;$C5288,IF($B5288=3,$D5288&amp;"学校",IF($B5288=6,_xlfn.TEXTBEFORE($D5288,"高専")&amp;$C5288,IF($B5288=8,$C5288&amp;"（"&amp;$D5288&amp;"）",IF($B5288=9,$D5288,""))))))</f>
        <v>田主丸特別支援学校</v>
      </c>
    </row>
    <row r="5289" spans="1:8">
      <c r="A5289" s="4">
        <v>3</v>
      </c>
      <c r="B5289" s="7">
        <v>3</v>
      </c>
      <c r="C5289" s="7" t="str">
        <f t="shared" si="164"/>
        <v>特別支援学校</v>
      </c>
      <c r="D5289" s="7" t="s">
        <v>1352</v>
      </c>
      <c r="E5289" s="8" t="s">
        <v>1353</v>
      </c>
      <c r="F5289" s="4" t="str">
        <f>IFERROR(IF(VALUE(LEFT($E5289,5))&gt;50000,"",_xlfn.XLOOKUP(IF(VALUE(LEFT($E5289,2))&gt;9,VALUE(LEFT($E5289,2)),"0"&amp;VALUE(LEFT($E5289,2))),Sheet1!$E:$E,Sheet1!$F:$F)),"")</f>
        <v>福岡県</v>
      </c>
      <c r="G5289" s="4" t="str">
        <f t="shared" si="165"/>
        <v>公立</v>
      </c>
      <c r="H5289" s="7" t="str">
        <f>IF($D5289="上記以外の高等学校等",_xlfn.XLOOKUP(IF(VALUE(LEFT($E5289,2))&gt;10,VALUE(LEFT($E5289,2)),"0"&amp;VALUE(LEFT($E5289,2))),Sheet1!$E:$E,Sheet1!$F:$F)&amp;"所在の"&amp;$D5289,IF(OR($B5289=1,$B5289=2),$D5289&amp;$C5289,IF($B5289=3,$D5289&amp;"学校",IF($B5289=6,_xlfn.TEXTBEFORE($D5289,"高専")&amp;$C5289,IF($B5289=8,$C5289&amp;"（"&amp;$D5289&amp;"）",IF($B5289=9,$D5289,""))))))</f>
        <v>小倉南特別支援学校</v>
      </c>
    </row>
    <row r="5290" spans="1:8">
      <c r="A5290" s="4">
        <v>3</v>
      </c>
      <c r="B5290" s="7">
        <v>3</v>
      </c>
      <c r="C5290" s="7" t="str">
        <f t="shared" si="164"/>
        <v>特別支援学校</v>
      </c>
      <c r="D5290" s="7" t="s">
        <v>1350</v>
      </c>
      <c r="E5290" s="8" t="s">
        <v>1351</v>
      </c>
      <c r="F5290" s="4" t="str">
        <f>IFERROR(IF(VALUE(LEFT($E5290,5))&gt;50000,"",_xlfn.XLOOKUP(IF(VALUE(LEFT($E5290,2))&gt;9,VALUE(LEFT($E5290,2)),"0"&amp;VALUE(LEFT($E5290,2))),Sheet1!$E:$E,Sheet1!$F:$F)),"")</f>
        <v>福岡県</v>
      </c>
      <c r="G5290" s="4" t="str">
        <f t="shared" si="165"/>
        <v>公立</v>
      </c>
      <c r="H5290" s="7" t="str">
        <f>IF($D5290="上記以外の高等学校等",_xlfn.XLOOKUP(IF(VALUE(LEFT($E5290,2))&gt;10,VALUE(LEFT($E5290,2)),"0"&amp;VALUE(LEFT($E5290,2))),Sheet1!$E:$E,Sheet1!$F:$F)&amp;"所在の"&amp;$D5290,IF(OR($B5290=1,$B5290=2),$D5290&amp;$C5290,IF($B5290=3,$D5290&amp;"学校",IF($B5290=6,_xlfn.TEXTBEFORE($D5290,"高専")&amp;$C5290,IF($B5290=8,$C5290&amp;"（"&amp;$D5290&amp;"）",IF($B5290=9,$D5290,""))))))</f>
        <v>八幡特別支援学校</v>
      </c>
    </row>
    <row r="5291" spans="1:8">
      <c r="A5291" s="4">
        <v>3</v>
      </c>
      <c r="B5291" s="7">
        <v>3</v>
      </c>
      <c r="C5291" s="7" t="str">
        <f t="shared" si="164"/>
        <v>特別支援学校</v>
      </c>
      <c r="D5291" s="7" t="s">
        <v>1348</v>
      </c>
      <c r="E5291" s="8" t="s">
        <v>1349</v>
      </c>
      <c r="F5291" s="4" t="str">
        <f>IFERROR(IF(VALUE(LEFT($E5291,5))&gt;50000,"",_xlfn.XLOOKUP(IF(VALUE(LEFT($E5291,2))&gt;9,VALUE(LEFT($E5291,2)),"0"&amp;VALUE(LEFT($E5291,2))),Sheet1!$E:$E,Sheet1!$F:$F)),"")</f>
        <v>福岡県</v>
      </c>
      <c r="G5291" s="4" t="str">
        <f t="shared" si="165"/>
        <v>公立</v>
      </c>
      <c r="H5291" s="7" t="str">
        <f>IF($D5291="上記以外の高等学校等",_xlfn.XLOOKUP(IF(VALUE(LEFT($E5291,2))&gt;10,VALUE(LEFT($E5291,2)),"0"&amp;VALUE(LEFT($E5291,2))),Sheet1!$E:$E,Sheet1!$F:$F)&amp;"所在の"&amp;$D5291,IF(OR($B5291=1,$B5291=2),$D5291&amp;$C5291,IF($B5291=3,$D5291&amp;"学校",IF($B5291=6,_xlfn.TEXTBEFORE($D5291,"高専")&amp;$C5291,IF($B5291=8,$C5291&amp;"（"&amp;$D5291&amp;"）",IF($B5291=9,$D5291,""))))))</f>
        <v>久留米特別支援学校</v>
      </c>
    </row>
    <row r="5292" spans="1:8">
      <c r="A5292" s="4">
        <v>2</v>
      </c>
      <c r="B5292" s="7">
        <v>3</v>
      </c>
      <c r="C5292" s="7" t="str">
        <f t="shared" si="164"/>
        <v>特別支援学校</v>
      </c>
      <c r="D5292" s="7" t="s">
        <v>1346</v>
      </c>
      <c r="E5292" s="8" t="s">
        <v>1347</v>
      </c>
      <c r="F5292" s="4" t="str">
        <f>IFERROR(IF(VALUE(LEFT($E5292,5))&gt;50000,"",_xlfn.XLOOKUP(IF(VALUE(LEFT($E5292,2))&gt;9,VALUE(LEFT($E5292,2)),"0"&amp;VALUE(LEFT($E5292,2))),Sheet1!$E:$E,Sheet1!$F:$F)),"")</f>
        <v>福岡県</v>
      </c>
      <c r="G5292" s="4" t="str">
        <f t="shared" si="165"/>
        <v>公立</v>
      </c>
      <c r="H5292" s="7" t="str">
        <f>IF($D5292="上記以外の高等学校等",_xlfn.XLOOKUP(IF(VALUE(LEFT($E5292,2))&gt;10,VALUE(LEFT($E5292,2)),"0"&amp;VALUE(LEFT($E5292,2))),Sheet1!$E:$E,Sheet1!$F:$F)&amp;"所在の"&amp;$D5292,IF(OR($B5292=1,$B5292=2),$D5292&amp;$C5292,IF($B5292=3,$D5292&amp;"学校",IF($B5292=6,_xlfn.TEXTBEFORE($D5292,"高専")&amp;$C5292,IF($B5292=8,$C5292&amp;"（"&amp;$D5292&amp;"）",IF($B5292=9,$D5292,""))))))</f>
        <v>筑後特別支援学校</v>
      </c>
    </row>
    <row r="5293" spans="1:8">
      <c r="A5293" s="4">
        <v>3</v>
      </c>
      <c r="B5293" s="7">
        <v>3</v>
      </c>
      <c r="C5293" s="7" t="str">
        <f t="shared" si="164"/>
        <v>特別支援学校</v>
      </c>
      <c r="D5293" s="7" t="s">
        <v>1344</v>
      </c>
      <c r="E5293" s="8" t="s">
        <v>1345</v>
      </c>
      <c r="F5293" s="4" t="str">
        <f>IFERROR(IF(VALUE(LEFT($E5293,5))&gt;50000,"",_xlfn.XLOOKUP(IF(VALUE(LEFT($E5293,2))&gt;9,VALUE(LEFT($E5293,2)),"0"&amp;VALUE(LEFT($E5293,2))),Sheet1!$E:$E,Sheet1!$F:$F)),"")</f>
        <v>福岡県</v>
      </c>
      <c r="G5293" s="4" t="str">
        <f t="shared" si="165"/>
        <v>公立</v>
      </c>
      <c r="H5293" s="7" t="str">
        <f>IF($D5293="上記以外の高等学校等",_xlfn.XLOOKUP(IF(VALUE(LEFT($E5293,2))&gt;10,VALUE(LEFT($E5293,2)),"0"&amp;VALUE(LEFT($E5293,2))),Sheet1!$E:$E,Sheet1!$F:$F)&amp;"所在の"&amp;$D5293,IF(OR($B5293=1,$B5293=2),$D5293&amp;$C5293,IF($B5293=3,$D5293&amp;"学校",IF($B5293=6,_xlfn.TEXTBEFORE($D5293,"高専")&amp;$C5293,IF($B5293=8,$C5293&amp;"（"&amp;$D5293&amp;"）",IF($B5293=9,$D5293,""))))))</f>
        <v>八幡西特別支援学校</v>
      </c>
    </row>
    <row r="5294" spans="1:8">
      <c r="A5294" s="4">
        <v>3</v>
      </c>
      <c r="B5294" s="7">
        <v>3</v>
      </c>
      <c r="C5294" s="7" t="str">
        <f t="shared" si="164"/>
        <v>特別支援学校</v>
      </c>
      <c r="D5294" s="7" t="s">
        <v>1342</v>
      </c>
      <c r="E5294" s="8" t="s">
        <v>1343</v>
      </c>
      <c r="F5294" s="4" t="str">
        <f>IFERROR(IF(VALUE(LEFT($E5294,5))&gt;50000,"",_xlfn.XLOOKUP(IF(VALUE(LEFT($E5294,2))&gt;9,VALUE(LEFT($E5294,2)),"0"&amp;VALUE(LEFT($E5294,2))),Sheet1!$E:$E,Sheet1!$F:$F)),"")</f>
        <v>福岡県</v>
      </c>
      <c r="G5294" s="4" t="str">
        <f t="shared" si="165"/>
        <v>公立</v>
      </c>
      <c r="H5294" s="7" t="str">
        <f>IF($D5294="上記以外の高等学校等",_xlfn.XLOOKUP(IF(VALUE(LEFT($E5294,2))&gt;10,VALUE(LEFT($E5294,2)),"0"&amp;VALUE(LEFT($E5294,2))),Sheet1!$E:$E,Sheet1!$F:$F)&amp;"所在の"&amp;$D5294,IF(OR($B5294=1,$B5294=2),$D5294&amp;$C5294,IF($B5294=3,$D5294&amp;"学校",IF($B5294=6,_xlfn.TEXTBEFORE($D5294,"高専")&amp;$C5294,IF($B5294=8,$C5294&amp;"（"&amp;$D5294&amp;"）",IF($B5294=9,$D5294,""))))))</f>
        <v>若久特別支援学校</v>
      </c>
    </row>
    <row r="5295" spans="1:8">
      <c r="A5295" s="4">
        <v>3</v>
      </c>
      <c r="B5295" s="7">
        <v>3</v>
      </c>
      <c r="C5295" s="7" t="str">
        <f t="shared" si="164"/>
        <v>特別支援学校</v>
      </c>
      <c r="D5295" s="7" t="s">
        <v>1340</v>
      </c>
      <c r="E5295" s="8" t="s">
        <v>1341</v>
      </c>
      <c r="F5295" s="4" t="str">
        <f>IFERROR(IF(VALUE(LEFT($E5295,5))&gt;50000,"",_xlfn.XLOOKUP(IF(VALUE(LEFT($E5295,2))&gt;9,VALUE(LEFT($E5295,2)),"0"&amp;VALUE(LEFT($E5295,2))),Sheet1!$E:$E,Sheet1!$F:$F)),"")</f>
        <v>福岡県</v>
      </c>
      <c r="G5295" s="4" t="str">
        <f t="shared" si="165"/>
        <v>公立</v>
      </c>
      <c r="H5295" s="7" t="str">
        <f>IF($D5295="上記以外の高等学校等",_xlfn.XLOOKUP(IF(VALUE(LEFT($E5295,2))&gt;10,VALUE(LEFT($E5295,2)),"0"&amp;VALUE(LEFT($E5295,2))),Sheet1!$E:$E,Sheet1!$F:$F)&amp;"所在の"&amp;$D5295,IF(OR($B5295=1,$B5295=2),$D5295&amp;$C5295,IF($B5295=3,$D5295&amp;"学校",IF($B5295=6,_xlfn.TEXTBEFORE($D5295,"高専")&amp;$C5295,IF($B5295=8,$C5295&amp;"（"&amp;$D5295&amp;"）",IF($B5295=9,$D5295,""))))))</f>
        <v>南福岡特別支援学校</v>
      </c>
    </row>
    <row r="5296" spans="1:8">
      <c r="A5296" s="4">
        <v>2</v>
      </c>
      <c r="B5296" s="7">
        <v>3</v>
      </c>
      <c r="C5296" s="7" t="str">
        <f t="shared" si="164"/>
        <v>特別支援学校</v>
      </c>
      <c r="D5296" s="7" t="s">
        <v>1338</v>
      </c>
      <c r="E5296" s="8" t="s">
        <v>1339</v>
      </c>
      <c r="F5296" s="4" t="str">
        <f>IFERROR(IF(VALUE(LEFT($E5296,5))&gt;50000,"",_xlfn.XLOOKUP(IF(VALUE(LEFT($E5296,2))&gt;9,VALUE(LEFT($E5296,2)),"0"&amp;VALUE(LEFT($E5296,2))),Sheet1!$E:$E,Sheet1!$F:$F)),"")</f>
        <v>福岡県</v>
      </c>
      <c r="G5296" s="4" t="str">
        <f t="shared" si="165"/>
        <v>公立</v>
      </c>
      <c r="H5296" s="7" t="str">
        <f>IF($D5296="上記以外の高等学校等",_xlfn.XLOOKUP(IF(VALUE(LEFT($E5296,2))&gt;10,VALUE(LEFT($E5296,2)),"0"&amp;VALUE(LEFT($E5296,2))),Sheet1!$E:$E,Sheet1!$F:$F)&amp;"所在の"&amp;$D5296,IF(OR($B5296=1,$B5296=2),$D5296&amp;$C5296,IF($B5296=3,$D5296&amp;"学校",IF($B5296=6,_xlfn.TEXTBEFORE($D5296,"高専")&amp;$C5296,IF($B5296=8,$C5296&amp;"（"&amp;$D5296&amp;"）",IF($B5296=9,$D5296,""))))))</f>
        <v>小郡特別支援学校</v>
      </c>
    </row>
    <row r="5297" spans="1:8">
      <c r="A5297" s="4">
        <v>3</v>
      </c>
      <c r="B5297" s="7">
        <v>3</v>
      </c>
      <c r="C5297" s="7" t="str">
        <f t="shared" si="164"/>
        <v>特別支援学校</v>
      </c>
      <c r="D5297" s="7" t="s">
        <v>1336</v>
      </c>
      <c r="E5297" s="8" t="s">
        <v>1337</v>
      </c>
      <c r="F5297" s="4" t="str">
        <f>IFERROR(IF(VALUE(LEFT($E5297,5))&gt;50000,"",_xlfn.XLOOKUP(IF(VALUE(LEFT($E5297,2))&gt;9,VALUE(LEFT($E5297,2)),"0"&amp;VALUE(LEFT($E5297,2))),Sheet1!$E:$E,Sheet1!$F:$F)),"")</f>
        <v>福岡県</v>
      </c>
      <c r="G5297" s="4" t="str">
        <f t="shared" si="165"/>
        <v>公立</v>
      </c>
      <c r="H5297" s="7" t="str">
        <f>IF($D5297="上記以外の高等学校等",_xlfn.XLOOKUP(IF(VALUE(LEFT($E5297,2))&gt;10,VALUE(LEFT($E5297,2)),"0"&amp;VALUE(LEFT($E5297,2))),Sheet1!$E:$E,Sheet1!$F:$F)&amp;"所在の"&amp;$D5297,IF(OR($B5297=1,$B5297=2),$D5297&amp;$C5297,IF($B5297=3,$D5297&amp;"学校",IF($B5297=6,_xlfn.TEXTBEFORE($D5297,"高専")&amp;$C5297,IF($B5297=8,$C5297&amp;"（"&amp;$D5297&amp;"）",IF($B5297=9,$D5297,""))))))</f>
        <v>東福岡特別支援学校</v>
      </c>
    </row>
    <row r="5298" spans="1:8">
      <c r="A5298" s="4">
        <v>3</v>
      </c>
      <c r="B5298" s="7">
        <v>3</v>
      </c>
      <c r="C5298" s="7" t="str">
        <f t="shared" si="164"/>
        <v>特別支援学校</v>
      </c>
      <c r="D5298" s="7" t="s">
        <v>1334</v>
      </c>
      <c r="E5298" s="8" t="s">
        <v>1335</v>
      </c>
      <c r="F5298" s="4" t="str">
        <f>IFERROR(IF(VALUE(LEFT($E5298,5))&gt;50000,"",_xlfn.XLOOKUP(IF(VALUE(LEFT($E5298,2))&gt;9,VALUE(LEFT($E5298,2)),"0"&amp;VALUE(LEFT($E5298,2))),Sheet1!$E:$E,Sheet1!$F:$F)),"")</f>
        <v>福岡県</v>
      </c>
      <c r="G5298" s="4" t="str">
        <f t="shared" si="165"/>
        <v>公立</v>
      </c>
      <c r="H5298" s="7" t="str">
        <f>IF($D5298="上記以外の高等学校等",_xlfn.XLOOKUP(IF(VALUE(LEFT($E5298,2))&gt;10,VALUE(LEFT($E5298,2)),"0"&amp;VALUE(LEFT($E5298,2))),Sheet1!$E:$E,Sheet1!$F:$F)&amp;"所在の"&amp;$D5298,IF(OR($B5298=1,$B5298=2),$D5298&amp;$C5298,IF($B5298=3,$D5298&amp;"学校",IF($B5298=6,_xlfn.TEXTBEFORE($D5298,"高専")&amp;$C5298,IF($B5298=8,$C5298&amp;"（"&amp;$D5298&amp;"）",IF($B5298=9,$D5298,""))))))</f>
        <v>生の松原特別支援学校</v>
      </c>
    </row>
    <row r="5299" spans="1:8">
      <c r="A5299" s="4">
        <v>2</v>
      </c>
      <c r="B5299" s="7">
        <v>3</v>
      </c>
      <c r="C5299" s="7" t="str">
        <f t="shared" si="164"/>
        <v>特別支援学校</v>
      </c>
      <c r="D5299" s="7" t="s">
        <v>1332</v>
      </c>
      <c r="E5299" s="8" t="s">
        <v>1333</v>
      </c>
      <c r="F5299" s="4" t="str">
        <f>IFERROR(IF(VALUE(LEFT($E5299,5))&gt;50000,"",_xlfn.XLOOKUP(IF(VALUE(LEFT($E5299,2))&gt;9,VALUE(LEFT($E5299,2)),"0"&amp;VALUE(LEFT($E5299,2))),Sheet1!$E:$E,Sheet1!$F:$F)),"")</f>
        <v>福岡県</v>
      </c>
      <c r="G5299" s="4" t="str">
        <f t="shared" si="165"/>
        <v>公立</v>
      </c>
      <c r="H5299" s="7" t="str">
        <f>IF($D5299="上記以外の高等学校等",_xlfn.XLOOKUP(IF(VALUE(LEFT($E5299,2))&gt;10,VALUE(LEFT($E5299,2)),"0"&amp;VALUE(LEFT($E5299,2))),Sheet1!$E:$E,Sheet1!$F:$F)&amp;"所在の"&amp;$D5299,IF(OR($B5299=1,$B5299=2),$D5299&amp;$C5299,IF($B5299=3,$D5299&amp;"学校",IF($B5299=6,_xlfn.TEXTBEFORE($D5299,"高専")&amp;$C5299,IF($B5299=8,$C5299&amp;"（"&amp;$D5299&amp;"）",IF($B5299=9,$D5299,""))))))</f>
        <v>福岡高等学園学校</v>
      </c>
    </row>
    <row r="5300" spans="1:8">
      <c r="A5300" s="4">
        <v>3</v>
      </c>
      <c r="B5300" s="7">
        <v>3</v>
      </c>
      <c r="C5300" s="7" t="str">
        <f t="shared" si="164"/>
        <v>特別支援学校</v>
      </c>
      <c r="D5300" s="7" t="s">
        <v>1330</v>
      </c>
      <c r="E5300" s="8" t="s">
        <v>1331</v>
      </c>
      <c r="F5300" s="4" t="str">
        <f>IFERROR(IF(VALUE(LEFT($E5300,5))&gt;50000,"",_xlfn.XLOOKUP(IF(VALUE(LEFT($E5300,2))&gt;9,VALUE(LEFT($E5300,2)),"0"&amp;VALUE(LEFT($E5300,2))),Sheet1!$E:$E,Sheet1!$F:$F)),"")</f>
        <v>福岡県</v>
      </c>
      <c r="G5300" s="4" t="str">
        <f t="shared" si="165"/>
        <v>公立</v>
      </c>
      <c r="H5300" s="7" t="str">
        <f>IF($D5300="上記以外の高等学校等",_xlfn.XLOOKUP(IF(VALUE(LEFT($E5300,2))&gt;10,VALUE(LEFT($E5300,2)),"0"&amp;VALUE(LEFT($E5300,2))),Sheet1!$E:$E,Sheet1!$F:$F)&amp;"所在の"&amp;$D5300,IF(OR($B5300=1,$B5300=2),$D5300&amp;$C5300,IF($B5300=3,$D5300&amp;"学校",IF($B5300=6,_xlfn.TEXTBEFORE($D5300,"高専")&amp;$C5300,IF($B5300=8,$C5300&amp;"（"&amp;$D5300&amp;"）",IF($B5300=9,$D5300,""))))))</f>
        <v>大牟田特別支援学校</v>
      </c>
    </row>
    <row r="5301" spans="1:8">
      <c r="A5301" s="4">
        <v>3</v>
      </c>
      <c r="B5301" s="7">
        <v>3</v>
      </c>
      <c r="C5301" s="7" t="str">
        <f t="shared" si="164"/>
        <v>特別支援学校</v>
      </c>
      <c r="D5301" s="7" t="s">
        <v>1328</v>
      </c>
      <c r="E5301" s="8" t="s">
        <v>1329</v>
      </c>
      <c r="F5301" s="4" t="str">
        <f>IFERROR(IF(VALUE(LEFT($E5301,5))&gt;50000,"",_xlfn.XLOOKUP(IF(VALUE(LEFT($E5301,2))&gt;9,VALUE(LEFT($E5301,2)),"0"&amp;VALUE(LEFT($E5301,2))),Sheet1!$E:$E,Sheet1!$F:$F)),"")</f>
        <v>福岡県</v>
      </c>
      <c r="G5301" s="4" t="str">
        <f t="shared" si="165"/>
        <v>公立</v>
      </c>
      <c r="H5301" s="7" t="str">
        <f>IF($D5301="上記以外の高等学校等",_xlfn.XLOOKUP(IF(VALUE(LEFT($E5301,2))&gt;10,VALUE(LEFT($E5301,2)),"0"&amp;VALUE(LEFT($E5301,2))),Sheet1!$E:$E,Sheet1!$F:$F)&amp;"所在の"&amp;$D5301,IF(OR($B5301=1,$B5301=2),$D5301&amp;$C5301,IF($B5301=3,$D5301&amp;"学校",IF($B5301=6,_xlfn.TEXTBEFORE($D5301,"高専")&amp;$C5301,IF($B5301=8,$C5301&amp;"（"&amp;$D5301&amp;"）",IF($B5301=9,$D5301,""))))))</f>
        <v>今津特別支援学校</v>
      </c>
    </row>
    <row r="5302" spans="1:8">
      <c r="A5302" s="4">
        <v>2</v>
      </c>
      <c r="B5302" s="7">
        <v>3</v>
      </c>
      <c r="C5302" s="7" t="str">
        <f t="shared" si="164"/>
        <v>特別支援学校</v>
      </c>
      <c r="D5302" s="7" t="s">
        <v>1326</v>
      </c>
      <c r="E5302" s="8" t="s">
        <v>1327</v>
      </c>
      <c r="F5302" s="4" t="str">
        <f>IFERROR(IF(VALUE(LEFT($E5302,5))&gt;50000,"",_xlfn.XLOOKUP(IF(VALUE(LEFT($E5302,2))&gt;9,VALUE(LEFT($E5302,2)),"0"&amp;VALUE(LEFT($E5302,2))),Sheet1!$E:$E,Sheet1!$F:$F)),"")</f>
        <v>福岡県</v>
      </c>
      <c r="G5302" s="4" t="str">
        <f t="shared" si="165"/>
        <v>公立</v>
      </c>
      <c r="H5302" s="7" t="str">
        <f>IF($D5302="上記以外の高等学校等",_xlfn.XLOOKUP(IF(VALUE(LEFT($E5302,2))&gt;10,VALUE(LEFT($E5302,2)),"0"&amp;VALUE(LEFT($E5302,2))),Sheet1!$E:$E,Sheet1!$F:$F)&amp;"所在の"&amp;$D5302,IF(OR($B5302=1,$B5302=2),$D5302&amp;$C5302,IF($B5302=3,$D5302&amp;"学校",IF($B5302=6,_xlfn.TEXTBEFORE($D5302,"高専")&amp;$C5302,IF($B5302=8,$C5302&amp;"（"&amp;$D5302&amp;"）",IF($B5302=9,$D5302,""))))))</f>
        <v>福岡高等聴覚特別支援学校</v>
      </c>
    </row>
    <row r="5303" spans="1:8">
      <c r="A5303" s="4">
        <v>3</v>
      </c>
      <c r="B5303" s="7">
        <v>3</v>
      </c>
      <c r="C5303" s="7" t="str">
        <f t="shared" si="164"/>
        <v>特別支援学校</v>
      </c>
      <c r="D5303" s="7" t="s">
        <v>1324</v>
      </c>
      <c r="E5303" s="8" t="s">
        <v>1325</v>
      </c>
      <c r="F5303" s="4" t="str">
        <f>IFERROR(IF(VALUE(LEFT($E5303,5))&gt;50000,"",_xlfn.XLOOKUP(IF(VALUE(LEFT($E5303,2))&gt;9,VALUE(LEFT($E5303,2)),"0"&amp;VALUE(LEFT($E5303,2))),Sheet1!$E:$E,Sheet1!$F:$F)),"")</f>
        <v>福岡県</v>
      </c>
      <c r="G5303" s="4" t="str">
        <f t="shared" si="165"/>
        <v>公立</v>
      </c>
      <c r="H5303" s="7" t="str">
        <f>IF($D5303="上記以外の高等学校等",_xlfn.XLOOKUP(IF(VALUE(LEFT($E5303,2))&gt;10,VALUE(LEFT($E5303,2)),"0"&amp;VALUE(LEFT($E5303,2))),Sheet1!$E:$E,Sheet1!$F:$F)&amp;"所在の"&amp;$D5303,IF(OR($B5303=1,$B5303=2),$D5303&amp;$C5303,IF($B5303=3,$D5303&amp;"学校",IF($B5303=6,_xlfn.TEXTBEFORE($D5303,"高専")&amp;$C5303,IF($B5303=8,$C5303&amp;"（"&amp;$D5303&amp;"）",IF($B5303=9,$D5303,""))))))</f>
        <v>小池特別支援学校</v>
      </c>
    </row>
    <row r="5304" spans="1:8">
      <c r="A5304" s="4">
        <v>2</v>
      </c>
      <c r="B5304" s="7">
        <v>3</v>
      </c>
      <c r="C5304" s="7" t="str">
        <f t="shared" si="164"/>
        <v>特別支援学校</v>
      </c>
      <c r="D5304" s="7" t="s">
        <v>1322</v>
      </c>
      <c r="E5304" s="8" t="s">
        <v>1323</v>
      </c>
      <c r="F5304" s="4" t="str">
        <f>IFERROR(IF(VALUE(LEFT($E5304,5))&gt;50000,"",_xlfn.XLOOKUP(IF(VALUE(LEFT($E5304,2))&gt;9,VALUE(LEFT($E5304,2)),"0"&amp;VALUE(LEFT($E5304,2))),Sheet1!$E:$E,Sheet1!$F:$F)),"")</f>
        <v>福岡県</v>
      </c>
      <c r="G5304" s="4" t="str">
        <f t="shared" si="165"/>
        <v>公立</v>
      </c>
      <c r="H5304" s="7" t="str">
        <f>IF($D5304="上記以外の高等学校等",_xlfn.XLOOKUP(IF(VALUE(LEFT($E5304,2))&gt;10,VALUE(LEFT($E5304,2)),"0"&amp;VALUE(LEFT($E5304,2))),Sheet1!$E:$E,Sheet1!$F:$F)&amp;"所在の"&amp;$D5304,IF(OR($B5304=1,$B5304=2),$D5304&amp;$C5304,IF($B5304=3,$D5304&amp;"学校",IF($B5304=6,_xlfn.TEXTBEFORE($D5304,"高専")&amp;$C5304,IF($B5304=8,$C5304&amp;"（"&amp;$D5304&amp;"）",IF($B5304=9,$D5304,""))))))</f>
        <v>北九州高等学園学校</v>
      </c>
    </row>
    <row r="5305" spans="1:8">
      <c r="A5305" s="4">
        <v>2</v>
      </c>
      <c r="B5305" s="7">
        <v>3</v>
      </c>
      <c r="C5305" s="7" t="str">
        <f t="shared" si="164"/>
        <v>特別支援学校</v>
      </c>
      <c r="D5305" s="7" t="s">
        <v>1320</v>
      </c>
      <c r="E5305" s="8" t="s">
        <v>1321</v>
      </c>
      <c r="F5305" s="4" t="str">
        <f>IFERROR(IF(VALUE(LEFT($E5305,5))&gt;50000,"",_xlfn.XLOOKUP(IF(VALUE(LEFT($E5305,2))&gt;9,VALUE(LEFT($E5305,2)),"0"&amp;VALUE(LEFT($E5305,2))),Sheet1!$E:$E,Sheet1!$F:$F)),"")</f>
        <v>福岡県</v>
      </c>
      <c r="G5305" s="4" t="str">
        <f t="shared" si="165"/>
        <v>公立</v>
      </c>
      <c r="H5305" s="7" t="str">
        <f>IF($D5305="上記以外の高等学校等",_xlfn.XLOOKUP(IF(VALUE(LEFT($E5305,2))&gt;10,VALUE(LEFT($E5305,2)),"0"&amp;VALUE(LEFT($E5305,2))),Sheet1!$E:$E,Sheet1!$F:$F)&amp;"所在の"&amp;$D5305,IF(OR($B5305=1,$B5305=2),$D5305&amp;$C5305,IF($B5305=3,$D5305&amp;"学校",IF($B5305=6,_xlfn.TEXTBEFORE($D5305,"高専")&amp;$C5305,IF($B5305=8,$C5305&amp;"（"&amp;$D5305&amp;"）",IF($B5305=9,$D5305,""))))))</f>
        <v>福岡高等視覚特別支援学校</v>
      </c>
    </row>
    <row r="5306" spans="1:8">
      <c r="A5306" s="4">
        <v>7</v>
      </c>
      <c r="B5306" s="7">
        <v>1</v>
      </c>
      <c r="C5306" s="7" t="str">
        <f t="shared" si="164"/>
        <v>高等学校</v>
      </c>
      <c r="D5306" s="7" t="s">
        <v>1318</v>
      </c>
      <c r="E5306" s="8" t="s">
        <v>1319</v>
      </c>
      <c r="F5306" s="4" t="str">
        <f>IFERROR(IF(VALUE(LEFT($E5306,5))&gt;50000,"",_xlfn.XLOOKUP(IF(VALUE(LEFT($E5306,2))&gt;9,VALUE(LEFT($E5306,2)),"0"&amp;VALUE(LEFT($E5306,2))),Sheet1!$E:$E,Sheet1!$F:$F)),"")</f>
        <v>福岡県</v>
      </c>
      <c r="G5306" s="4" t="str">
        <f t="shared" si="165"/>
        <v>私立</v>
      </c>
      <c r="H5306" s="7" t="str">
        <f>IF($D5306="上記以外の高等学校等",_xlfn.XLOOKUP(IF(VALUE(LEFT($E5306,2))&gt;10,VALUE(LEFT($E5306,2)),"0"&amp;VALUE(LEFT($E5306,2))),Sheet1!$E:$E,Sheet1!$F:$F)&amp;"所在の"&amp;$D5306,IF(OR($B5306=1,$B5306=2),$D5306&amp;$C5306,IF($B5306=3,$D5306&amp;"学校",IF($B5306=6,_xlfn.TEXTBEFORE($D5306,"高専")&amp;$C5306,IF($B5306=8,$C5306&amp;"（"&amp;$D5306&amp;"）",IF($B5306=9,$D5306,""))))))</f>
        <v>高稜高等学校</v>
      </c>
    </row>
    <row r="5307" spans="1:8">
      <c r="A5307" s="4">
        <v>7</v>
      </c>
      <c r="B5307" s="7">
        <v>1</v>
      </c>
      <c r="C5307" s="7" t="str">
        <f t="shared" si="164"/>
        <v>高等学校</v>
      </c>
      <c r="D5307" s="7" t="s">
        <v>1316</v>
      </c>
      <c r="E5307" s="8" t="s">
        <v>1317</v>
      </c>
      <c r="F5307" s="4" t="str">
        <f>IFERROR(IF(VALUE(LEFT($E5307,5))&gt;50000,"",_xlfn.XLOOKUP(IF(VALUE(LEFT($E5307,2))&gt;9,VALUE(LEFT($E5307,2)),"0"&amp;VALUE(LEFT($E5307,2))),Sheet1!$E:$E,Sheet1!$F:$F)),"")</f>
        <v>福岡県</v>
      </c>
      <c r="G5307" s="4" t="str">
        <f t="shared" si="165"/>
        <v>私立</v>
      </c>
      <c r="H5307" s="7" t="str">
        <f>IF($D5307="上記以外の高等学校等",_xlfn.XLOOKUP(IF(VALUE(LEFT($E5307,2))&gt;10,VALUE(LEFT($E5307,2)),"0"&amp;VALUE(LEFT($E5307,2))),Sheet1!$E:$E,Sheet1!$F:$F)&amp;"所在の"&amp;$D5307,IF(OR($B5307=1,$B5307=2),$D5307&amp;$C5307,IF($B5307=3,$D5307&amp;"学校",IF($B5307=6,_xlfn.TEXTBEFORE($D5307,"高専")&amp;$C5307,IF($B5307=8,$C5307&amp;"（"&amp;$D5307&amp;"）",IF($B5307=9,$D5307,""))))))</f>
        <v>折尾愛真高等学校</v>
      </c>
    </row>
    <row r="5308" spans="1:8">
      <c r="A5308" s="4">
        <v>7</v>
      </c>
      <c r="B5308" s="7">
        <v>1</v>
      </c>
      <c r="C5308" s="7" t="str">
        <f t="shared" si="164"/>
        <v>高等学校</v>
      </c>
      <c r="D5308" s="7" t="s">
        <v>1314</v>
      </c>
      <c r="E5308" s="8" t="s">
        <v>1315</v>
      </c>
      <c r="F5308" s="4" t="str">
        <f>IFERROR(IF(VALUE(LEFT($E5308,5))&gt;50000,"",_xlfn.XLOOKUP(IF(VALUE(LEFT($E5308,2))&gt;9,VALUE(LEFT($E5308,2)),"0"&amp;VALUE(LEFT($E5308,2))),Sheet1!$E:$E,Sheet1!$F:$F)),"")</f>
        <v>福岡県</v>
      </c>
      <c r="G5308" s="4" t="str">
        <f t="shared" si="165"/>
        <v>私立</v>
      </c>
      <c r="H5308" s="7" t="str">
        <f>IF($D5308="上記以外の高等学校等",_xlfn.XLOOKUP(IF(VALUE(LEFT($E5308,2))&gt;10,VALUE(LEFT($E5308,2)),"0"&amp;VALUE(LEFT($E5308,2))),Sheet1!$E:$E,Sheet1!$F:$F)&amp;"所在の"&amp;$D5308,IF(OR($B5308=1,$B5308=2),$D5308&amp;$C5308,IF($B5308=3,$D5308&amp;"学校",IF($B5308=6,_xlfn.TEXTBEFORE($D5308,"高専")&amp;$C5308,IF($B5308=8,$C5308&amp;"（"&amp;$D5308&amp;"）",IF($B5308=9,$D5308,""))))))</f>
        <v>真颯館高等学校</v>
      </c>
    </row>
    <row r="5309" spans="1:8">
      <c r="A5309" s="4">
        <v>7</v>
      </c>
      <c r="B5309" s="7">
        <v>1</v>
      </c>
      <c r="C5309" s="7" t="str">
        <f t="shared" si="164"/>
        <v>高等学校</v>
      </c>
      <c r="D5309" s="7" t="s">
        <v>1312</v>
      </c>
      <c r="E5309" s="8" t="s">
        <v>1313</v>
      </c>
      <c r="F5309" s="4" t="str">
        <f>IFERROR(IF(VALUE(LEFT($E5309,5))&gt;50000,"",_xlfn.XLOOKUP(IF(VALUE(LEFT($E5309,2))&gt;9,VALUE(LEFT($E5309,2)),"0"&amp;VALUE(LEFT($E5309,2))),Sheet1!$E:$E,Sheet1!$F:$F)),"")</f>
        <v>福岡県</v>
      </c>
      <c r="G5309" s="4" t="str">
        <f t="shared" si="165"/>
        <v>私立</v>
      </c>
      <c r="H5309" s="7" t="str">
        <f>IF($D5309="上記以外の高等学校等",_xlfn.XLOOKUP(IF(VALUE(LEFT($E5309,2))&gt;10,VALUE(LEFT($E5309,2)),"0"&amp;VALUE(LEFT($E5309,2))),Sheet1!$E:$E,Sheet1!$F:$F)&amp;"所在の"&amp;$D5309,IF(OR($B5309=1,$B5309=2),$D5309&amp;$C5309,IF($B5309=3,$D5309&amp;"学校",IF($B5309=6,_xlfn.TEXTBEFORE($D5309,"高専")&amp;$C5309,IF($B5309=8,$C5309&amp;"（"&amp;$D5309&amp;"）",IF($B5309=9,$D5309,""))))))</f>
        <v>慶成高等学校</v>
      </c>
    </row>
    <row r="5310" spans="1:8">
      <c r="A5310" s="4">
        <v>7</v>
      </c>
      <c r="B5310" s="7">
        <v>1</v>
      </c>
      <c r="C5310" s="7" t="str">
        <f t="shared" si="164"/>
        <v>高等学校</v>
      </c>
      <c r="D5310" s="7" t="s">
        <v>1310</v>
      </c>
      <c r="E5310" s="8" t="s">
        <v>1311</v>
      </c>
      <c r="F5310" s="4" t="str">
        <f>IFERROR(IF(VALUE(LEFT($E5310,5))&gt;50000,"",_xlfn.XLOOKUP(IF(VALUE(LEFT($E5310,2))&gt;9,VALUE(LEFT($E5310,2)),"0"&amp;VALUE(LEFT($E5310,2))),Sheet1!$E:$E,Sheet1!$F:$F)),"")</f>
        <v>福岡県</v>
      </c>
      <c r="G5310" s="4" t="str">
        <f t="shared" si="165"/>
        <v>私立</v>
      </c>
      <c r="H5310" s="7" t="str">
        <f>IF($D5310="上記以外の高等学校等",_xlfn.XLOOKUP(IF(VALUE(LEFT($E5310,2))&gt;10,VALUE(LEFT($E5310,2)),"0"&amp;VALUE(LEFT($E5310,2))),Sheet1!$E:$E,Sheet1!$F:$F)&amp;"所在の"&amp;$D5310,IF(OR($B5310=1,$B5310=2),$D5310&amp;$C5310,IF($B5310=3,$D5310&amp;"学校",IF($B5310=6,_xlfn.TEXTBEFORE($D5310,"高専")&amp;$C5310,IF($B5310=8,$C5310&amp;"（"&amp;$D5310&amp;"）",IF($B5310=9,$D5310,""))))))</f>
        <v>西南女学院高等学校</v>
      </c>
    </row>
    <row r="5311" spans="1:8">
      <c r="A5311" s="4">
        <v>7</v>
      </c>
      <c r="B5311" s="7">
        <v>1</v>
      </c>
      <c r="C5311" s="7" t="str">
        <f t="shared" si="164"/>
        <v>高等学校</v>
      </c>
      <c r="D5311" s="7" t="s">
        <v>1308</v>
      </c>
      <c r="E5311" s="8" t="s">
        <v>1309</v>
      </c>
      <c r="F5311" s="4" t="str">
        <f>IFERROR(IF(VALUE(LEFT($E5311,5))&gt;50000,"",_xlfn.XLOOKUP(IF(VALUE(LEFT($E5311,2))&gt;9,VALUE(LEFT($E5311,2)),"0"&amp;VALUE(LEFT($E5311,2))),Sheet1!$E:$E,Sheet1!$F:$F)),"")</f>
        <v>福岡県</v>
      </c>
      <c r="G5311" s="4" t="str">
        <f t="shared" si="165"/>
        <v>私立</v>
      </c>
      <c r="H5311" s="7" t="str">
        <f>IF($D5311="上記以外の高等学校等",_xlfn.XLOOKUP(IF(VALUE(LEFT($E5311,2))&gt;10,VALUE(LEFT($E5311,2)),"0"&amp;VALUE(LEFT($E5311,2))),Sheet1!$E:$E,Sheet1!$F:$F)&amp;"所在の"&amp;$D5311,IF(OR($B5311=1,$B5311=2),$D5311&amp;$C5311,IF($B5311=3,$D5311&amp;"学校",IF($B5311=6,_xlfn.TEXTBEFORE($D5311,"高専")&amp;$C5311,IF($B5311=8,$C5311&amp;"（"&amp;$D5311&amp;"）",IF($B5311=9,$D5311,""))))))</f>
        <v>敬愛高等学校</v>
      </c>
    </row>
    <row r="5312" spans="1:8">
      <c r="A5312" s="4">
        <v>7</v>
      </c>
      <c r="B5312" s="7">
        <v>1</v>
      </c>
      <c r="C5312" s="7" t="str">
        <f t="shared" si="164"/>
        <v>高等学校</v>
      </c>
      <c r="D5312" s="7" t="s">
        <v>1306</v>
      </c>
      <c r="E5312" s="8" t="s">
        <v>1307</v>
      </c>
      <c r="F5312" s="4" t="str">
        <f>IFERROR(IF(VALUE(LEFT($E5312,5))&gt;50000,"",_xlfn.XLOOKUP(IF(VALUE(LEFT($E5312,2))&gt;9,VALUE(LEFT($E5312,2)),"0"&amp;VALUE(LEFT($E5312,2))),Sheet1!$E:$E,Sheet1!$F:$F)),"")</f>
        <v>福岡県</v>
      </c>
      <c r="G5312" s="4" t="str">
        <f t="shared" si="165"/>
        <v>私立</v>
      </c>
      <c r="H5312" s="7" t="str">
        <f>IF($D5312="上記以外の高等学校等",_xlfn.XLOOKUP(IF(VALUE(LEFT($E5312,2))&gt;10,VALUE(LEFT($E5312,2)),"0"&amp;VALUE(LEFT($E5312,2))),Sheet1!$E:$E,Sheet1!$F:$F)&amp;"所在の"&amp;$D5312,IF(OR($B5312=1,$B5312=2),$D5312&amp;$C5312,IF($B5312=3,$D5312&amp;"学校",IF($B5312=6,_xlfn.TEXTBEFORE($D5312,"高専")&amp;$C5312,IF($B5312=8,$C5312&amp;"（"&amp;$D5312&amp;"）",IF($B5312=9,$D5312,""))))))</f>
        <v>常磐高等学校</v>
      </c>
    </row>
    <row r="5313" spans="1:8">
      <c r="A5313" s="4">
        <v>7</v>
      </c>
      <c r="B5313" s="7">
        <v>1</v>
      </c>
      <c r="C5313" s="7" t="str">
        <f t="shared" si="164"/>
        <v>高等学校</v>
      </c>
      <c r="D5313" s="7" t="s">
        <v>1304</v>
      </c>
      <c r="E5313" s="8" t="s">
        <v>1305</v>
      </c>
      <c r="F5313" s="4" t="str">
        <f>IFERROR(IF(VALUE(LEFT($E5313,5))&gt;50000,"",_xlfn.XLOOKUP(IF(VALUE(LEFT($E5313,2))&gt;9,VALUE(LEFT($E5313,2)),"0"&amp;VALUE(LEFT($E5313,2))),Sheet1!$E:$E,Sheet1!$F:$F)),"")</f>
        <v>福岡県</v>
      </c>
      <c r="G5313" s="4" t="str">
        <f t="shared" si="165"/>
        <v>私立</v>
      </c>
      <c r="H5313" s="7" t="str">
        <f>IF($D5313="上記以外の高等学校等",_xlfn.XLOOKUP(IF(VALUE(LEFT($E5313,2))&gt;10,VALUE(LEFT($E5313,2)),"0"&amp;VALUE(LEFT($E5313,2))),Sheet1!$E:$E,Sheet1!$F:$F)&amp;"所在の"&amp;$D5313,IF(OR($B5313=1,$B5313=2),$D5313&amp;$C5313,IF($B5313=3,$D5313&amp;"学校",IF($B5313=6,_xlfn.TEXTBEFORE($D5313,"高専")&amp;$C5313,IF($B5313=8,$C5313&amp;"（"&amp;$D5313&amp;"）",IF($B5313=9,$D5313,""))))))</f>
        <v>東筑紫学園高等学校</v>
      </c>
    </row>
    <row r="5314" spans="1:8">
      <c r="A5314" s="4">
        <v>7</v>
      </c>
      <c r="B5314" s="7">
        <v>1</v>
      </c>
      <c r="C5314" s="7" t="str">
        <f t="shared" si="164"/>
        <v>高等学校</v>
      </c>
      <c r="D5314" s="7" t="s">
        <v>1302</v>
      </c>
      <c r="E5314" s="8" t="s">
        <v>1303</v>
      </c>
      <c r="F5314" s="4" t="str">
        <f>IFERROR(IF(VALUE(LEFT($E5314,5))&gt;50000,"",_xlfn.XLOOKUP(IF(VALUE(LEFT($E5314,2))&gt;9,VALUE(LEFT($E5314,2)),"0"&amp;VALUE(LEFT($E5314,2))),Sheet1!$E:$E,Sheet1!$F:$F)),"")</f>
        <v>福岡県</v>
      </c>
      <c r="G5314" s="4" t="str">
        <f t="shared" si="165"/>
        <v>私立</v>
      </c>
      <c r="H5314" s="7" t="str">
        <f>IF($D5314="上記以外の高等学校等",_xlfn.XLOOKUP(IF(VALUE(LEFT($E5314,2))&gt;10,VALUE(LEFT($E5314,2)),"0"&amp;VALUE(LEFT($E5314,2))),Sheet1!$E:$E,Sheet1!$F:$F)&amp;"所在の"&amp;$D5314,IF(OR($B5314=1,$B5314=2),$D5314&amp;$C5314,IF($B5314=3,$D5314&amp;"学校",IF($B5314=6,_xlfn.TEXTBEFORE($D5314,"高専")&amp;$C5314,IF($B5314=8,$C5314&amp;"（"&amp;$D5314&amp;"）",IF($B5314=9,$D5314,""))))))</f>
        <v>豊国学園高等学校</v>
      </c>
    </row>
    <row r="5315" spans="1:8">
      <c r="A5315" s="4">
        <v>7</v>
      </c>
      <c r="B5315" s="7">
        <v>1</v>
      </c>
      <c r="C5315" s="7" t="str">
        <f t="shared" ref="C5315:C5378" si="166">IF($B5315=1,"高等学校",IF($B5315=2,"中等教育学校",IF($B5315=3,"特別支援学校",IF($B5315=6,"高等専門学校",IF($B5315=8,"高等学校卒業程度認定試験等","")))))</f>
        <v>高等学校</v>
      </c>
      <c r="D5315" s="7" t="s">
        <v>1300</v>
      </c>
      <c r="E5315" s="8" t="s">
        <v>1301</v>
      </c>
      <c r="F5315" s="4" t="str">
        <f>IFERROR(IF(VALUE(LEFT($E5315,5))&gt;50000,"",_xlfn.XLOOKUP(IF(VALUE(LEFT($E5315,2))&gt;9,VALUE(LEFT($E5315,2)),"0"&amp;VALUE(LEFT($E5315,2))),Sheet1!$E:$E,Sheet1!$F:$F)),"")</f>
        <v>福岡県</v>
      </c>
      <c r="G5315" s="4" t="str">
        <f t="shared" ref="G5315:G5378" si="167">IF($A5315=1,"国立",IF($A5315=7,"私立",IF($A5315&lt;7,"公立","")))</f>
        <v>私立</v>
      </c>
      <c r="H5315" s="7" t="str">
        <f>IF($D5315="上記以外の高等学校等",_xlfn.XLOOKUP(IF(VALUE(LEFT($E5315,2))&gt;10,VALUE(LEFT($E5315,2)),"0"&amp;VALUE(LEFT($E5315,2))),Sheet1!$E:$E,Sheet1!$F:$F)&amp;"所在の"&amp;$D5315,IF(OR($B5315=1,$B5315=2),$D5315&amp;$C5315,IF($B5315=3,$D5315&amp;"学校",IF($B5315=6,_xlfn.TEXTBEFORE($D5315,"高専")&amp;$C5315,IF($B5315=8,$C5315&amp;"（"&amp;$D5315&amp;"）",IF($B5315=9,$D5315,""))))))</f>
        <v>美萩野女子高等学校</v>
      </c>
    </row>
    <row r="5316" spans="1:8">
      <c r="A5316" s="4">
        <v>7</v>
      </c>
      <c r="B5316" s="7">
        <v>1</v>
      </c>
      <c r="C5316" s="7" t="str">
        <f t="shared" si="166"/>
        <v>高等学校</v>
      </c>
      <c r="D5316" s="7" t="s">
        <v>1298</v>
      </c>
      <c r="E5316" s="8" t="s">
        <v>1299</v>
      </c>
      <c r="F5316" s="4" t="str">
        <f>IFERROR(IF(VALUE(LEFT($E5316,5))&gt;50000,"",_xlfn.XLOOKUP(IF(VALUE(LEFT($E5316,2))&gt;9,VALUE(LEFT($E5316,2)),"0"&amp;VALUE(LEFT($E5316,2))),Sheet1!$E:$E,Sheet1!$F:$F)),"")</f>
        <v>福岡県</v>
      </c>
      <c r="G5316" s="4" t="str">
        <f t="shared" si="167"/>
        <v>私立</v>
      </c>
      <c r="H5316" s="7" t="str">
        <f>IF($D5316="上記以外の高等学校等",_xlfn.XLOOKUP(IF(VALUE(LEFT($E5316,2))&gt;10,VALUE(LEFT($E5316,2)),"0"&amp;VALUE(LEFT($E5316,2))),Sheet1!$E:$E,Sheet1!$F:$F)&amp;"所在の"&amp;$D5316,IF(OR($B5316=1,$B5316=2),$D5316&amp;$C5316,IF($B5316=3,$D5316&amp;"学校",IF($B5316=6,_xlfn.TEXTBEFORE($D5316,"高専")&amp;$C5316,IF($B5316=8,$C5316&amp;"（"&amp;$D5316&amp;"）",IF($B5316=9,$D5316,""))))))</f>
        <v>明治学園高等学校</v>
      </c>
    </row>
    <row r="5317" spans="1:8">
      <c r="A5317" s="4">
        <v>7</v>
      </c>
      <c r="B5317" s="7">
        <v>1</v>
      </c>
      <c r="C5317" s="7" t="str">
        <f t="shared" si="166"/>
        <v>高等学校</v>
      </c>
      <c r="D5317" s="7" t="s">
        <v>1296</v>
      </c>
      <c r="E5317" s="8" t="s">
        <v>1297</v>
      </c>
      <c r="F5317" s="4" t="str">
        <f>IFERROR(IF(VALUE(LEFT($E5317,5))&gt;50000,"",_xlfn.XLOOKUP(IF(VALUE(LEFT($E5317,2))&gt;9,VALUE(LEFT($E5317,2)),"0"&amp;VALUE(LEFT($E5317,2))),Sheet1!$E:$E,Sheet1!$F:$F)),"")</f>
        <v>福岡県</v>
      </c>
      <c r="G5317" s="4" t="str">
        <f t="shared" si="167"/>
        <v>私立</v>
      </c>
      <c r="H5317" s="7" t="str">
        <f>IF($D5317="上記以外の高等学校等",_xlfn.XLOOKUP(IF(VALUE(LEFT($E5317,2))&gt;10,VALUE(LEFT($E5317,2)),"0"&amp;VALUE(LEFT($E5317,2))),Sheet1!$E:$E,Sheet1!$F:$F)&amp;"所在の"&amp;$D5317,IF(OR($B5317=1,$B5317=2),$D5317&amp;$C5317,IF($B5317=3,$D5317&amp;"学校",IF($B5317=6,_xlfn.TEXTBEFORE($D5317,"高専")&amp;$C5317,IF($B5317=8,$C5317&amp;"（"&amp;$D5317&amp;"）",IF($B5317=9,$D5317,""))))))</f>
        <v>九州国際大学付属高等学校</v>
      </c>
    </row>
    <row r="5318" spans="1:8">
      <c r="A5318" s="4">
        <v>7</v>
      </c>
      <c r="B5318" s="7">
        <v>1</v>
      </c>
      <c r="C5318" s="7" t="str">
        <f t="shared" si="166"/>
        <v>高等学校</v>
      </c>
      <c r="D5318" s="7" t="s">
        <v>1294</v>
      </c>
      <c r="E5318" s="8" t="s">
        <v>1295</v>
      </c>
      <c r="F5318" s="4" t="str">
        <f>IFERROR(IF(VALUE(LEFT($E5318,5))&gt;50000,"",_xlfn.XLOOKUP(IF(VALUE(LEFT($E5318,2))&gt;9,VALUE(LEFT($E5318,2)),"0"&amp;VALUE(LEFT($E5318,2))),Sheet1!$E:$E,Sheet1!$F:$F)),"")</f>
        <v>福岡県</v>
      </c>
      <c r="G5318" s="4" t="str">
        <f t="shared" si="167"/>
        <v>私立</v>
      </c>
      <c r="H5318" s="7" t="str">
        <f>IF($D5318="上記以外の高等学校等",_xlfn.XLOOKUP(IF(VALUE(LEFT($E5318,2))&gt;10,VALUE(LEFT($E5318,2)),"0"&amp;VALUE(LEFT($E5318,2))),Sheet1!$E:$E,Sheet1!$F:$F)&amp;"所在の"&amp;$D5318,IF(OR($B5318=1,$B5318=2),$D5318&amp;$C5318,IF($B5318=3,$D5318&amp;"学校",IF($B5318=6,_xlfn.TEXTBEFORE($D5318,"高専")&amp;$C5318,IF($B5318=8,$C5318&amp;"（"&amp;$D5318&amp;"）",IF($B5318=9,$D5318,""))))))</f>
        <v>飯塚高等学校</v>
      </c>
    </row>
    <row r="5319" spans="1:8">
      <c r="A5319" s="4">
        <v>7</v>
      </c>
      <c r="B5319" s="7">
        <v>1</v>
      </c>
      <c r="C5319" s="7" t="str">
        <f t="shared" si="166"/>
        <v>高等学校</v>
      </c>
      <c r="D5319" s="7" t="s">
        <v>1292</v>
      </c>
      <c r="E5319" s="8" t="s">
        <v>1293</v>
      </c>
      <c r="F5319" s="4" t="str">
        <f>IFERROR(IF(VALUE(LEFT($E5319,5))&gt;50000,"",_xlfn.XLOOKUP(IF(VALUE(LEFT($E5319,2))&gt;9,VALUE(LEFT($E5319,2)),"0"&amp;VALUE(LEFT($E5319,2))),Sheet1!$E:$E,Sheet1!$F:$F)),"")</f>
        <v>福岡県</v>
      </c>
      <c r="G5319" s="4" t="str">
        <f t="shared" si="167"/>
        <v>私立</v>
      </c>
      <c r="H5319" s="7" t="str">
        <f>IF($D5319="上記以外の高等学校等",_xlfn.XLOOKUP(IF(VALUE(LEFT($E5319,2))&gt;10,VALUE(LEFT($E5319,2)),"0"&amp;VALUE(LEFT($E5319,2))),Sheet1!$E:$E,Sheet1!$F:$F)&amp;"所在の"&amp;$D5319,IF(OR($B5319=1,$B5319=2),$D5319&amp;$C5319,IF($B5319=3,$D5319&amp;"学校",IF($B5319=6,_xlfn.TEXTBEFORE($D5319,"高専")&amp;$C5319,IF($B5319=8,$C5319&amp;"（"&amp;$D5319&amp;"）",IF($B5319=9,$D5319,""))))))</f>
        <v>近畿大学附属福岡高等学校</v>
      </c>
    </row>
    <row r="5320" spans="1:8">
      <c r="A5320" s="4">
        <v>7</v>
      </c>
      <c r="B5320" s="7">
        <v>1</v>
      </c>
      <c r="C5320" s="7" t="str">
        <f t="shared" si="166"/>
        <v>高等学校</v>
      </c>
      <c r="D5320" s="7" t="s">
        <v>1290</v>
      </c>
      <c r="E5320" s="8" t="s">
        <v>1291</v>
      </c>
      <c r="F5320" s="4" t="str">
        <f>IFERROR(IF(VALUE(LEFT($E5320,5))&gt;50000,"",_xlfn.XLOOKUP(IF(VALUE(LEFT($E5320,2))&gt;9,VALUE(LEFT($E5320,2)),"0"&amp;VALUE(LEFT($E5320,2))),Sheet1!$E:$E,Sheet1!$F:$F)),"")</f>
        <v>福岡県</v>
      </c>
      <c r="G5320" s="4" t="str">
        <f t="shared" si="167"/>
        <v>私立</v>
      </c>
      <c r="H5320" s="7" t="str">
        <f>IF($D5320="上記以外の高等学校等",_xlfn.XLOOKUP(IF(VALUE(LEFT($E5320,2))&gt;10,VALUE(LEFT($E5320,2)),"0"&amp;VALUE(LEFT($E5320,2))),Sheet1!$E:$E,Sheet1!$F:$F)&amp;"所在の"&amp;$D5320,IF(OR($B5320=1,$B5320=2),$D5320&amp;$C5320,IF($B5320=3,$D5320&amp;"学校",IF($B5320=6,_xlfn.TEXTBEFORE($D5320,"高専")&amp;$C5320,IF($B5320=8,$C5320&amp;"（"&amp;$D5320&amp;"）",IF($B5320=9,$D5320,""))))))</f>
        <v>大和青藍高等学校</v>
      </c>
    </row>
    <row r="5321" spans="1:8">
      <c r="A5321" s="4">
        <v>7</v>
      </c>
      <c r="B5321" s="7">
        <v>1</v>
      </c>
      <c r="C5321" s="7" t="str">
        <f t="shared" si="166"/>
        <v>高等学校</v>
      </c>
      <c r="D5321" s="7" t="s">
        <v>1288</v>
      </c>
      <c r="E5321" s="8" t="s">
        <v>1289</v>
      </c>
      <c r="F5321" s="4" t="str">
        <f>IFERROR(IF(VALUE(LEFT($E5321,5))&gt;50000,"",_xlfn.XLOOKUP(IF(VALUE(LEFT($E5321,2))&gt;9,VALUE(LEFT($E5321,2)),"0"&amp;VALUE(LEFT($E5321,2))),Sheet1!$E:$E,Sheet1!$F:$F)),"")</f>
        <v>福岡県</v>
      </c>
      <c r="G5321" s="4" t="str">
        <f t="shared" si="167"/>
        <v>私立</v>
      </c>
      <c r="H5321" s="7" t="str">
        <f>IF($D5321="上記以外の高等学校等",_xlfn.XLOOKUP(IF(VALUE(LEFT($E5321,2))&gt;10,VALUE(LEFT($E5321,2)),"0"&amp;VALUE(LEFT($E5321,2))),Sheet1!$E:$E,Sheet1!$F:$F)&amp;"所在の"&amp;$D5321,IF(OR($B5321=1,$B5321=2),$D5321&amp;$C5321,IF($B5321=3,$D5321&amp;"学校",IF($B5321=6,_xlfn.TEXTBEFORE($D5321,"高専")&amp;$C5321,IF($B5321=8,$C5321&amp;"（"&amp;$D5321&amp;"）",IF($B5321=9,$D5321,""))))))</f>
        <v>福智高等学校</v>
      </c>
    </row>
    <row r="5322" spans="1:8">
      <c r="A5322" s="4">
        <v>7</v>
      </c>
      <c r="B5322" s="7">
        <v>1</v>
      </c>
      <c r="C5322" s="7" t="str">
        <f t="shared" si="166"/>
        <v>高等学校</v>
      </c>
      <c r="D5322" s="7" t="s">
        <v>1286</v>
      </c>
      <c r="E5322" s="8" t="s">
        <v>1287</v>
      </c>
      <c r="F5322" s="4" t="str">
        <f>IFERROR(IF(VALUE(LEFT($E5322,5))&gt;50000,"",_xlfn.XLOOKUP(IF(VALUE(LEFT($E5322,2))&gt;9,VALUE(LEFT($E5322,2)),"0"&amp;VALUE(LEFT($E5322,2))),Sheet1!$E:$E,Sheet1!$F:$F)),"")</f>
        <v>福岡県</v>
      </c>
      <c r="G5322" s="4" t="str">
        <f t="shared" si="167"/>
        <v>私立</v>
      </c>
      <c r="H5322" s="7" t="str">
        <f>IF($D5322="上記以外の高等学校等",_xlfn.XLOOKUP(IF(VALUE(LEFT($E5322,2))&gt;10,VALUE(LEFT($E5322,2)),"0"&amp;VALUE(LEFT($E5322,2))),Sheet1!$E:$E,Sheet1!$F:$F)&amp;"所在の"&amp;$D5322,IF(OR($B5322=1,$B5322=2),$D5322&amp;$C5322,IF($B5322=3,$D5322&amp;"学校",IF($B5322=6,_xlfn.TEXTBEFORE($D5322,"高専")&amp;$C5322,IF($B5322=8,$C5322&amp;"（"&amp;$D5322&amp;"）",IF($B5322=9,$D5322,""))))))</f>
        <v>福岡大学附属大濠高等学校</v>
      </c>
    </row>
    <row r="5323" spans="1:8">
      <c r="A5323" s="4">
        <v>7</v>
      </c>
      <c r="B5323" s="7">
        <v>1</v>
      </c>
      <c r="C5323" s="7" t="str">
        <f t="shared" si="166"/>
        <v>高等学校</v>
      </c>
      <c r="D5323" s="7" t="s">
        <v>1284</v>
      </c>
      <c r="E5323" s="8" t="s">
        <v>1285</v>
      </c>
      <c r="F5323" s="4" t="str">
        <f>IFERROR(IF(VALUE(LEFT($E5323,5))&gt;50000,"",_xlfn.XLOOKUP(IF(VALUE(LEFT($E5323,2))&gt;9,VALUE(LEFT($E5323,2)),"0"&amp;VALUE(LEFT($E5323,2))),Sheet1!$E:$E,Sheet1!$F:$F)),"")</f>
        <v>福岡県</v>
      </c>
      <c r="G5323" s="4" t="str">
        <f t="shared" si="167"/>
        <v>私立</v>
      </c>
      <c r="H5323" s="7" t="str">
        <f>IF($D5323="上記以外の高等学校等",_xlfn.XLOOKUP(IF(VALUE(LEFT($E5323,2))&gt;10,VALUE(LEFT($E5323,2)),"0"&amp;VALUE(LEFT($E5323,2))),Sheet1!$E:$E,Sheet1!$F:$F)&amp;"所在の"&amp;$D5323,IF(OR($B5323=1,$B5323=2),$D5323&amp;$C5323,IF($B5323=3,$D5323&amp;"学校",IF($B5323=6,_xlfn.TEXTBEFORE($D5323,"高専")&amp;$C5323,IF($B5323=8,$C5323&amp;"（"&amp;$D5323&amp;"）",IF($B5323=9,$D5323,""))))))</f>
        <v>福岡大学附属若葉高等学校</v>
      </c>
    </row>
    <row r="5324" spans="1:8">
      <c r="A5324" s="4">
        <v>7</v>
      </c>
      <c r="B5324" s="7">
        <v>1</v>
      </c>
      <c r="C5324" s="7" t="str">
        <f t="shared" si="166"/>
        <v>高等学校</v>
      </c>
      <c r="D5324" s="7" t="s">
        <v>1282</v>
      </c>
      <c r="E5324" s="8" t="s">
        <v>1283</v>
      </c>
      <c r="F5324" s="4" t="str">
        <f>IFERROR(IF(VALUE(LEFT($E5324,5))&gt;50000,"",_xlfn.XLOOKUP(IF(VALUE(LEFT($E5324,2))&gt;9,VALUE(LEFT($E5324,2)),"0"&amp;VALUE(LEFT($E5324,2))),Sheet1!$E:$E,Sheet1!$F:$F)),"")</f>
        <v>福岡県</v>
      </c>
      <c r="G5324" s="4" t="str">
        <f t="shared" si="167"/>
        <v>私立</v>
      </c>
      <c r="H5324" s="7" t="str">
        <f>IF($D5324="上記以外の高等学校等",_xlfn.XLOOKUP(IF(VALUE(LEFT($E5324,2))&gt;10,VALUE(LEFT($E5324,2)),"0"&amp;VALUE(LEFT($E5324,2))),Sheet1!$E:$E,Sheet1!$F:$F)&amp;"所在の"&amp;$D5324,IF(OR($B5324=1,$B5324=2),$D5324&amp;$C5324,IF($B5324=3,$D5324&amp;"学校",IF($B5324=6,_xlfn.TEXTBEFORE($D5324,"高専")&amp;$C5324,IF($B5324=8,$C5324&amp;"（"&amp;$D5324&amp;"）",IF($B5324=9,$D5324,""))))))</f>
        <v>純真高等学校</v>
      </c>
    </row>
    <row r="5325" spans="1:8">
      <c r="A5325" s="4">
        <v>7</v>
      </c>
      <c r="B5325" s="7">
        <v>1</v>
      </c>
      <c r="C5325" s="7" t="str">
        <f t="shared" si="166"/>
        <v>高等学校</v>
      </c>
      <c r="D5325" s="7" t="s">
        <v>1280</v>
      </c>
      <c r="E5325" s="8" t="s">
        <v>1281</v>
      </c>
      <c r="F5325" s="4" t="str">
        <f>IFERROR(IF(VALUE(LEFT($E5325,5))&gt;50000,"",_xlfn.XLOOKUP(IF(VALUE(LEFT($E5325,2))&gt;9,VALUE(LEFT($E5325,2)),"0"&amp;VALUE(LEFT($E5325,2))),Sheet1!$E:$E,Sheet1!$F:$F)),"")</f>
        <v>福岡県</v>
      </c>
      <c r="G5325" s="4" t="str">
        <f t="shared" si="167"/>
        <v>私立</v>
      </c>
      <c r="H5325" s="7" t="str">
        <f>IF($D5325="上記以外の高等学校等",_xlfn.XLOOKUP(IF(VALUE(LEFT($E5325,2))&gt;10,VALUE(LEFT($E5325,2)),"0"&amp;VALUE(LEFT($E5325,2))),Sheet1!$E:$E,Sheet1!$F:$F)&amp;"所在の"&amp;$D5325,IF(OR($B5325=1,$B5325=2),$D5325&amp;$C5325,IF($B5325=3,$D5325&amp;"学校",IF($B5325=6,_xlfn.TEXTBEFORE($D5325,"高専")&amp;$C5325,IF($B5325=8,$C5325&amp;"（"&amp;$D5325&amp;"）",IF($B5325=9,$D5325,""))))))</f>
        <v>精華女子高等学校</v>
      </c>
    </row>
    <row r="5326" spans="1:8">
      <c r="A5326" s="4">
        <v>7</v>
      </c>
      <c r="B5326" s="7">
        <v>1</v>
      </c>
      <c r="C5326" s="7" t="str">
        <f t="shared" si="166"/>
        <v>高等学校</v>
      </c>
      <c r="D5326" s="7" t="s">
        <v>1278</v>
      </c>
      <c r="E5326" s="8" t="s">
        <v>1279</v>
      </c>
      <c r="F5326" s="4" t="str">
        <f>IFERROR(IF(VALUE(LEFT($E5326,5))&gt;50000,"",_xlfn.XLOOKUP(IF(VALUE(LEFT($E5326,2))&gt;9,VALUE(LEFT($E5326,2)),"0"&amp;VALUE(LEFT($E5326,2))),Sheet1!$E:$E,Sheet1!$F:$F)),"")</f>
        <v>福岡県</v>
      </c>
      <c r="G5326" s="4" t="str">
        <f t="shared" si="167"/>
        <v>私立</v>
      </c>
      <c r="H5326" s="7" t="str">
        <f>IF($D5326="上記以外の高等学校等",_xlfn.XLOOKUP(IF(VALUE(LEFT($E5326,2))&gt;10,VALUE(LEFT($E5326,2)),"0"&amp;VALUE(LEFT($E5326,2))),Sheet1!$E:$E,Sheet1!$F:$F)&amp;"所在の"&amp;$D5326,IF(OR($B5326=1,$B5326=2),$D5326&amp;$C5326,IF($B5326=3,$D5326&amp;"学校",IF($B5326=6,_xlfn.TEXTBEFORE($D5326,"高専")&amp;$C5326,IF($B5326=8,$C5326&amp;"（"&amp;$D5326&amp;"）",IF($B5326=9,$D5326,""))))))</f>
        <v>西南学院高等学校</v>
      </c>
    </row>
    <row r="5327" spans="1:8">
      <c r="A5327" s="4">
        <v>7</v>
      </c>
      <c r="B5327" s="7">
        <v>1</v>
      </c>
      <c r="C5327" s="7" t="str">
        <f t="shared" si="166"/>
        <v>高等学校</v>
      </c>
      <c r="D5327" s="7" t="s">
        <v>1276</v>
      </c>
      <c r="E5327" s="8" t="s">
        <v>1277</v>
      </c>
      <c r="F5327" s="4" t="str">
        <f>IFERROR(IF(VALUE(LEFT($E5327,5))&gt;50000,"",_xlfn.XLOOKUP(IF(VALUE(LEFT($E5327,2))&gt;9,VALUE(LEFT($E5327,2)),"0"&amp;VALUE(LEFT($E5327,2))),Sheet1!$E:$E,Sheet1!$F:$F)),"")</f>
        <v>福岡県</v>
      </c>
      <c r="G5327" s="4" t="str">
        <f t="shared" si="167"/>
        <v>私立</v>
      </c>
      <c r="H5327" s="7" t="str">
        <f>IF($D5327="上記以外の高等学校等",_xlfn.XLOOKUP(IF(VALUE(LEFT($E5327,2))&gt;10,VALUE(LEFT($E5327,2)),"0"&amp;VALUE(LEFT($E5327,2))),Sheet1!$E:$E,Sheet1!$F:$F)&amp;"所在の"&amp;$D5327,IF(OR($B5327=1,$B5327=2),$D5327&amp;$C5327,IF($B5327=3,$D5327&amp;"学校",IF($B5327=6,_xlfn.TEXTBEFORE($D5327,"高専")&amp;$C5327,IF($B5327=8,$C5327&amp;"（"&amp;$D5327&amp;"）",IF($B5327=9,$D5327,""))))))</f>
        <v>上智福岡高等学校</v>
      </c>
    </row>
    <row r="5328" spans="1:8">
      <c r="A5328" s="4">
        <v>7</v>
      </c>
      <c r="B5328" s="7">
        <v>1</v>
      </c>
      <c r="C5328" s="7" t="str">
        <f t="shared" si="166"/>
        <v>高等学校</v>
      </c>
      <c r="D5328" s="7" t="s">
        <v>1274</v>
      </c>
      <c r="E5328" s="8" t="s">
        <v>1275</v>
      </c>
      <c r="F5328" s="4" t="str">
        <f>IFERROR(IF(VALUE(LEFT($E5328,5))&gt;50000,"",_xlfn.XLOOKUP(IF(VALUE(LEFT($E5328,2))&gt;9,VALUE(LEFT($E5328,2)),"0"&amp;VALUE(LEFT($E5328,2))),Sheet1!$E:$E,Sheet1!$F:$F)),"")</f>
        <v>福岡県</v>
      </c>
      <c r="G5328" s="4" t="str">
        <f t="shared" si="167"/>
        <v>私立</v>
      </c>
      <c r="H5328" s="7" t="str">
        <f>IF($D5328="上記以外の高等学校等",_xlfn.XLOOKUP(IF(VALUE(LEFT($E5328,2))&gt;10,VALUE(LEFT($E5328,2)),"0"&amp;VALUE(LEFT($E5328,2))),Sheet1!$E:$E,Sheet1!$F:$F)&amp;"所在の"&amp;$D5328,IF(OR($B5328=1,$B5328=2),$D5328&amp;$C5328,IF($B5328=3,$D5328&amp;"学校",IF($B5328=6,_xlfn.TEXTBEFORE($D5328,"高専")&amp;$C5328,IF($B5328=8,$C5328&amp;"（"&amp;$D5328&amp;"）",IF($B5328=9,$D5328,""))))))</f>
        <v>筑紫台高等学校</v>
      </c>
    </row>
    <row r="5329" spans="1:8">
      <c r="A5329" s="4">
        <v>7</v>
      </c>
      <c r="B5329" s="7">
        <v>1</v>
      </c>
      <c r="C5329" s="7" t="str">
        <f t="shared" si="166"/>
        <v>高等学校</v>
      </c>
      <c r="D5329" s="7" t="s">
        <v>1272</v>
      </c>
      <c r="E5329" s="8" t="s">
        <v>1273</v>
      </c>
      <c r="F5329" s="4" t="str">
        <f>IFERROR(IF(VALUE(LEFT($E5329,5))&gt;50000,"",_xlfn.XLOOKUP(IF(VALUE(LEFT($E5329,2))&gt;9,VALUE(LEFT($E5329,2)),"0"&amp;VALUE(LEFT($E5329,2))),Sheet1!$E:$E,Sheet1!$F:$F)),"")</f>
        <v>福岡県</v>
      </c>
      <c r="G5329" s="4" t="str">
        <f t="shared" si="167"/>
        <v>私立</v>
      </c>
      <c r="H5329" s="7" t="str">
        <f>IF($D5329="上記以外の高等学校等",_xlfn.XLOOKUP(IF(VALUE(LEFT($E5329,2))&gt;10,VALUE(LEFT($E5329,2)),"0"&amp;VALUE(LEFT($E5329,2))),Sheet1!$E:$E,Sheet1!$F:$F)&amp;"所在の"&amp;$D5329,IF(OR($B5329=1,$B5329=2),$D5329&amp;$C5329,IF($B5329=3,$D5329&amp;"学校",IF($B5329=6,_xlfn.TEXTBEFORE($D5329,"高専")&amp;$C5329,IF($B5329=8,$C5329&amp;"（"&amp;$D5329&amp;"）",IF($B5329=9,$D5329,""))))))</f>
        <v>筑紫女学園高等学校</v>
      </c>
    </row>
    <row r="5330" spans="1:8">
      <c r="A5330" s="4">
        <v>7</v>
      </c>
      <c r="B5330" s="7">
        <v>1</v>
      </c>
      <c r="C5330" s="7" t="str">
        <f t="shared" si="166"/>
        <v>高等学校</v>
      </c>
      <c r="D5330" s="7" t="s">
        <v>1270</v>
      </c>
      <c r="E5330" s="8" t="s">
        <v>1271</v>
      </c>
      <c r="F5330" s="4" t="str">
        <f>IFERROR(IF(VALUE(LEFT($E5330,5))&gt;50000,"",_xlfn.XLOOKUP(IF(VALUE(LEFT($E5330,2))&gt;9,VALUE(LEFT($E5330,2)),"0"&amp;VALUE(LEFT($E5330,2))),Sheet1!$E:$E,Sheet1!$F:$F)),"")</f>
        <v>福岡県</v>
      </c>
      <c r="G5330" s="4" t="str">
        <f t="shared" si="167"/>
        <v>私立</v>
      </c>
      <c r="H5330" s="7" t="str">
        <f>IF($D5330="上記以外の高等学校等",_xlfn.XLOOKUP(IF(VALUE(LEFT($E5330,2))&gt;10,VALUE(LEFT($E5330,2)),"0"&amp;VALUE(LEFT($E5330,2))),Sheet1!$E:$E,Sheet1!$F:$F)&amp;"所在の"&amp;$D5330,IF(OR($B5330=1,$B5330=2),$D5330&amp;$C5330,IF($B5330=3,$D5330&amp;"学校",IF($B5330=6,_xlfn.TEXTBEFORE($D5330,"高専")&amp;$C5330,IF($B5330=8,$C5330&amp;"（"&amp;$D5330&amp;"）",IF($B5330=9,$D5330,""))))))</f>
        <v>筑陽学園高等学校</v>
      </c>
    </row>
    <row r="5331" spans="1:8">
      <c r="A5331" s="4">
        <v>7</v>
      </c>
      <c r="B5331" s="7">
        <v>1</v>
      </c>
      <c r="C5331" s="7" t="str">
        <f t="shared" si="166"/>
        <v>高等学校</v>
      </c>
      <c r="D5331" s="7" t="s">
        <v>1268</v>
      </c>
      <c r="E5331" s="8" t="s">
        <v>1269</v>
      </c>
      <c r="F5331" s="4" t="str">
        <f>IFERROR(IF(VALUE(LEFT($E5331,5))&gt;50000,"",_xlfn.XLOOKUP(IF(VALUE(LEFT($E5331,2))&gt;9,VALUE(LEFT($E5331,2)),"0"&amp;VALUE(LEFT($E5331,2))),Sheet1!$E:$E,Sheet1!$F:$F)),"")</f>
        <v>福岡県</v>
      </c>
      <c r="G5331" s="4" t="str">
        <f t="shared" si="167"/>
        <v>私立</v>
      </c>
      <c r="H5331" s="7" t="str">
        <f>IF($D5331="上記以外の高等学校等",_xlfn.XLOOKUP(IF(VALUE(LEFT($E5331,2))&gt;10,VALUE(LEFT($E5331,2)),"0"&amp;VALUE(LEFT($E5331,2))),Sheet1!$E:$E,Sheet1!$F:$F)&amp;"所在の"&amp;$D5331,IF(OR($B5331=1,$B5331=2),$D5331&amp;$C5331,IF($B5331=3,$D5331&amp;"学校",IF($B5331=6,_xlfn.TEXTBEFORE($D5331,"高専")&amp;$C5331,IF($B5331=8,$C5331&amp;"（"&amp;$D5331&amp;"）",IF($B5331=9,$D5331,""))))))</f>
        <v>中村学園高等学校</v>
      </c>
    </row>
    <row r="5332" spans="1:8">
      <c r="A5332" s="4">
        <v>7</v>
      </c>
      <c r="B5332" s="7">
        <v>1</v>
      </c>
      <c r="C5332" s="7" t="str">
        <f t="shared" si="166"/>
        <v>高等学校</v>
      </c>
      <c r="D5332" s="7" t="s">
        <v>1266</v>
      </c>
      <c r="E5332" s="8" t="s">
        <v>1267</v>
      </c>
      <c r="F5332" s="4" t="str">
        <f>IFERROR(IF(VALUE(LEFT($E5332,5))&gt;50000,"",_xlfn.XLOOKUP(IF(VALUE(LEFT($E5332,2))&gt;9,VALUE(LEFT($E5332,2)),"0"&amp;VALUE(LEFT($E5332,2))),Sheet1!$E:$E,Sheet1!$F:$F)),"")</f>
        <v>福岡県</v>
      </c>
      <c r="G5332" s="4" t="str">
        <f t="shared" si="167"/>
        <v>私立</v>
      </c>
      <c r="H5332" s="7" t="str">
        <f>IF($D5332="上記以外の高等学校等",_xlfn.XLOOKUP(IF(VALUE(LEFT($E5332,2))&gt;10,VALUE(LEFT($E5332,2)),"0"&amp;VALUE(LEFT($E5332,2))),Sheet1!$E:$E,Sheet1!$F:$F)&amp;"所在の"&amp;$D5332,IF(OR($B5332=1,$B5332=2),$D5332&amp;$C5332,IF($B5332=3,$D5332&amp;"学校",IF($B5332=6,_xlfn.TEXTBEFORE($D5332,"高専")&amp;$C5332,IF($B5332=8,$C5332&amp;"（"&amp;$D5332&amp;"）",IF($B5332=9,$D5332,""))))))</f>
        <v>九州産業大学付属九州産業高等学校</v>
      </c>
    </row>
    <row r="5333" spans="1:8">
      <c r="A5333" s="4">
        <v>7</v>
      </c>
      <c r="B5333" s="7">
        <v>1</v>
      </c>
      <c r="C5333" s="7" t="str">
        <f t="shared" si="166"/>
        <v>高等学校</v>
      </c>
      <c r="D5333" s="7" t="s">
        <v>1264</v>
      </c>
      <c r="E5333" s="8" t="s">
        <v>1265</v>
      </c>
      <c r="F5333" s="4" t="str">
        <f>IFERROR(IF(VALUE(LEFT($E5333,5))&gt;50000,"",_xlfn.XLOOKUP(IF(VALUE(LEFT($E5333,2))&gt;9,VALUE(LEFT($E5333,2)),"0"&amp;VALUE(LEFT($E5333,2))),Sheet1!$E:$E,Sheet1!$F:$F)),"")</f>
        <v>福岡県</v>
      </c>
      <c r="G5333" s="4" t="str">
        <f t="shared" si="167"/>
        <v>私立</v>
      </c>
      <c r="H5333" s="7" t="str">
        <f>IF($D5333="上記以外の高等学校等",_xlfn.XLOOKUP(IF(VALUE(LEFT($E5333,2))&gt;10,VALUE(LEFT($E5333,2)),"0"&amp;VALUE(LEFT($E5333,2))),Sheet1!$E:$E,Sheet1!$F:$F)&amp;"所在の"&amp;$D5333,IF(OR($B5333=1,$B5333=2),$D5333&amp;$C5333,IF($B5333=3,$D5333&amp;"学校",IF($B5333=6,_xlfn.TEXTBEFORE($D5333,"高専")&amp;$C5333,IF($B5333=8,$C5333&amp;"（"&amp;$D5333&amp;"）",IF($B5333=9,$D5333,""))))))</f>
        <v>博多高等学校</v>
      </c>
    </row>
    <row r="5334" spans="1:8">
      <c r="A5334" s="4">
        <v>7</v>
      </c>
      <c r="B5334" s="7">
        <v>1</v>
      </c>
      <c r="C5334" s="7" t="str">
        <f t="shared" si="166"/>
        <v>高等学校</v>
      </c>
      <c r="D5334" s="7" t="s">
        <v>1262</v>
      </c>
      <c r="E5334" s="8" t="s">
        <v>1263</v>
      </c>
      <c r="F5334" s="4" t="str">
        <f>IFERROR(IF(VALUE(LEFT($E5334,5))&gt;50000,"",_xlfn.XLOOKUP(IF(VALUE(LEFT($E5334,2))&gt;9,VALUE(LEFT($E5334,2)),"0"&amp;VALUE(LEFT($E5334,2))),Sheet1!$E:$E,Sheet1!$F:$F)),"")</f>
        <v>福岡県</v>
      </c>
      <c r="G5334" s="4" t="str">
        <f t="shared" si="167"/>
        <v>私立</v>
      </c>
      <c r="H5334" s="7" t="str">
        <f>IF($D5334="上記以外の高等学校等",_xlfn.XLOOKUP(IF(VALUE(LEFT($E5334,2))&gt;10,VALUE(LEFT($E5334,2)),"0"&amp;VALUE(LEFT($E5334,2))),Sheet1!$E:$E,Sheet1!$F:$F)&amp;"所在の"&amp;$D5334,IF(OR($B5334=1,$B5334=2),$D5334&amp;$C5334,IF($B5334=3,$D5334&amp;"学校",IF($B5334=6,_xlfn.TEXTBEFORE($D5334,"高専")&amp;$C5334,IF($B5334=8,$C5334&amp;"（"&amp;$D5334&amp;"）",IF($B5334=9,$D5334,""))))))</f>
        <v>博多女子高等学校</v>
      </c>
    </row>
    <row r="5335" spans="1:8">
      <c r="A5335" s="4">
        <v>7</v>
      </c>
      <c r="B5335" s="7">
        <v>1</v>
      </c>
      <c r="C5335" s="7" t="str">
        <f t="shared" si="166"/>
        <v>高等学校</v>
      </c>
      <c r="D5335" s="7" t="s">
        <v>1260</v>
      </c>
      <c r="E5335" s="8" t="s">
        <v>1261</v>
      </c>
      <c r="F5335" s="4" t="str">
        <f>IFERROR(IF(VALUE(LEFT($E5335,5))&gt;50000,"",_xlfn.XLOOKUP(IF(VALUE(LEFT($E5335,2))&gt;9,VALUE(LEFT($E5335,2)),"0"&amp;VALUE(LEFT($E5335,2))),Sheet1!$E:$E,Sheet1!$F:$F)),"")</f>
        <v>福岡県</v>
      </c>
      <c r="G5335" s="4" t="str">
        <f t="shared" si="167"/>
        <v>私立</v>
      </c>
      <c r="H5335" s="7" t="str">
        <f>IF($D5335="上記以外の高等学校等",_xlfn.XLOOKUP(IF(VALUE(LEFT($E5335,2))&gt;10,VALUE(LEFT($E5335,2)),"0"&amp;VALUE(LEFT($E5335,2))),Sheet1!$E:$E,Sheet1!$F:$F)&amp;"所在の"&amp;$D5335,IF(OR($B5335=1,$B5335=2),$D5335&amp;$C5335,IF($B5335=3,$D5335&amp;"学校",IF($B5335=6,_xlfn.TEXTBEFORE($D5335,"高専")&amp;$C5335,IF($B5335=8,$C5335&amp;"（"&amp;$D5335&amp;"）",IF($B5335=9,$D5335,""))))))</f>
        <v>沖学園高等学校</v>
      </c>
    </row>
    <row r="5336" spans="1:8">
      <c r="A5336" s="4">
        <v>7</v>
      </c>
      <c r="B5336" s="7">
        <v>1</v>
      </c>
      <c r="C5336" s="7" t="str">
        <f t="shared" si="166"/>
        <v>高等学校</v>
      </c>
      <c r="D5336" s="7" t="s">
        <v>1258</v>
      </c>
      <c r="E5336" s="8" t="s">
        <v>1259</v>
      </c>
      <c r="F5336" s="4" t="str">
        <f>IFERROR(IF(VALUE(LEFT($E5336,5))&gt;50000,"",_xlfn.XLOOKUP(IF(VALUE(LEFT($E5336,2))&gt;9,VALUE(LEFT($E5336,2)),"0"&amp;VALUE(LEFT($E5336,2))),Sheet1!$E:$E,Sheet1!$F:$F)),"")</f>
        <v>福岡県</v>
      </c>
      <c r="G5336" s="4" t="str">
        <f t="shared" si="167"/>
        <v>私立</v>
      </c>
      <c r="H5336" s="7" t="str">
        <f>IF($D5336="上記以外の高等学校等",_xlfn.XLOOKUP(IF(VALUE(LEFT($E5336,2))&gt;10,VALUE(LEFT($E5336,2)),"0"&amp;VALUE(LEFT($E5336,2))),Sheet1!$E:$E,Sheet1!$F:$F)&amp;"所在の"&amp;$D5336,IF(OR($B5336=1,$B5336=2),$D5336&amp;$C5336,IF($B5336=3,$D5336&amp;"学校",IF($B5336=6,_xlfn.TEXTBEFORE($D5336,"高専")&amp;$C5336,IF($B5336=8,$C5336&amp;"（"&amp;$D5336&amp;"）",IF($B5336=9,$D5336,""))))))</f>
        <v>東福岡高等学校</v>
      </c>
    </row>
    <row r="5337" spans="1:8">
      <c r="A5337" s="4">
        <v>7</v>
      </c>
      <c r="B5337" s="7">
        <v>1</v>
      </c>
      <c r="C5337" s="7" t="str">
        <f t="shared" si="166"/>
        <v>高等学校</v>
      </c>
      <c r="D5337" s="7" t="s">
        <v>1256</v>
      </c>
      <c r="E5337" s="8" t="s">
        <v>1257</v>
      </c>
      <c r="F5337" s="4" t="str">
        <f>IFERROR(IF(VALUE(LEFT($E5337,5))&gt;50000,"",_xlfn.XLOOKUP(IF(VALUE(LEFT($E5337,2))&gt;9,VALUE(LEFT($E5337,2)),"0"&amp;VALUE(LEFT($E5337,2))),Sheet1!$E:$E,Sheet1!$F:$F)),"")</f>
        <v>福岡県</v>
      </c>
      <c r="G5337" s="4" t="str">
        <f t="shared" si="167"/>
        <v>私立</v>
      </c>
      <c r="H5337" s="7" t="str">
        <f>IF($D5337="上記以外の高等学校等",_xlfn.XLOOKUP(IF(VALUE(LEFT($E5337,2))&gt;10,VALUE(LEFT($E5337,2)),"0"&amp;VALUE(LEFT($E5337,2))),Sheet1!$E:$E,Sheet1!$F:$F)&amp;"所在の"&amp;$D5337,IF(OR($B5337=1,$B5337=2),$D5337&amp;$C5337,IF($B5337=3,$D5337&amp;"学校",IF($B5337=6,_xlfn.TEXTBEFORE($D5337,"高専")&amp;$C5337,IF($B5337=8,$C5337&amp;"（"&amp;$D5337&amp;"）",IF($B5337=9,$D5337,""))))))</f>
        <v>福岡女学院高等学校</v>
      </c>
    </row>
    <row r="5338" spans="1:8">
      <c r="A5338" s="4">
        <v>7</v>
      </c>
      <c r="B5338" s="7">
        <v>1</v>
      </c>
      <c r="C5338" s="7" t="str">
        <f t="shared" si="166"/>
        <v>高等学校</v>
      </c>
      <c r="D5338" s="7" t="s">
        <v>1254</v>
      </c>
      <c r="E5338" s="8" t="s">
        <v>1255</v>
      </c>
      <c r="F5338" s="4" t="str">
        <f>IFERROR(IF(VALUE(LEFT($E5338,5))&gt;50000,"",_xlfn.XLOOKUP(IF(VALUE(LEFT($E5338,2))&gt;9,VALUE(LEFT($E5338,2)),"0"&amp;VALUE(LEFT($E5338,2))),Sheet1!$E:$E,Sheet1!$F:$F)),"")</f>
        <v>福岡県</v>
      </c>
      <c r="G5338" s="4" t="str">
        <f t="shared" si="167"/>
        <v>私立</v>
      </c>
      <c r="H5338" s="7" t="str">
        <f>IF($D5338="上記以外の高等学校等",_xlfn.XLOOKUP(IF(VALUE(LEFT($E5338,2))&gt;10,VALUE(LEFT($E5338,2)),"0"&amp;VALUE(LEFT($E5338,2))),Sheet1!$E:$E,Sheet1!$F:$F)&amp;"所在の"&amp;$D5338,IF(OR($B5338=1,$B5338=2),$D5338&amp;$C5338,IF($B5338=3,$D5338&amp;"学校",IF($B5338=6,_xlfn.TEXTBEFORE($D5338,"高専")&amp;$C5338,IF($B5338=8,$C5338&amp;"（"&amp;$D5338&amp;"）",IF($B5338=9,$D5338,""))))))</f>
        <v>福岡第一高等学校</v>
      </c>
    </row>
    <row r="5339" spans="1:8">
      <c r="A5339" s="4">
        <v>7</v>
      </c>
      <c r="B5339" s="7">
        <v>1</v>
      </c>
      <c r="C5339" s="7" t="str">
        <f t="shared" si="166"/>
        <v>高等学校</v>
      </c>
      <c r="D5339" s="7" t="s">
        <v>1252</v>
      </c>
      <c r="E5339" s="8" t="s">
        <v>1253</v>
      </c>
      <c r="F5339" s="4" t="str">
        <f>IFERROR(IF(VALUE(LEFT($E5339,5))&gt;50000,"",_xlfn.XLOOKUP(IF(VALUE(LEFT($E5339,2))&gt;9,VALUE(LEFT($E5339,2)),"0"&amp;VALUE(LEFT($E5339,2))),Sheet1!$E:$E,Sheet1!$F:$F)),"")</f>
        <v>福岡県</v>
      </c>
      <c r="G5339" s="4" t="str">
        <f t="shared" si="167"/>
        <v>私立</v>
      </c>
      <c r="H5339" s="7" t="str">
        <f>IF($D5339="上記以外の高等学校等",_xlfn.XLOOKUP(IF(VALUE(LEFT($E5339,2))&gt;10,VALUE(LEFT($E5339,2)),"0"&amp;VALUE(LEFT($E5339,2))),Sheet1!$E:$E,Sheet1!$F:$F)&amp;"所在の"&amp;$D5339,IF(OR($B5339=1,$B5339=2),$D5339&amp;$C5339,IF($B5339=3,$D5339&amp;"学校",IF($B5339=6,_xlfn.TEXTBEFORE($D5339,"高専")&amp;$C5339,IF($B5339=8,$C5339&amp;"（"&amp;$D5339&amp;"）",IF($B5339=9,$D5339,""))))))</f>
        <v>福岡工業大学附属城東高等学校</v>
      </c>
    </row>
    <row r="5340" spans="1:8">
      <c r="A5340" s="4">
        <v>7</v>
      </c>
      <c r="B5340" s="7">
        <v>1</v>
      </c>
      <c r="C5340" s="7" t="str">
        <f t="shared" si="166"/>
        <v>高等学校</v>
      </c>
      <c r="D5340" s="7" t="s">
        <v>1250</v>
      </c>
      <c r="E5340" s="8" t="s">
        <v>1251</v>
      </c>
      <c r="F5340" s="4" t="str">
        <f>IFERROR(IF(VALUE(LEFT($E5340,5))&gt;50000,"",_xlfn.XLOOKUP(IF(VALUE(LEFT($E5340,2))&gt;9,VALUE(LEFT($E5340,2)),"0"&amp;VALUE(LEFT($E5340,2))),Sheet1!$E:$E,Sheet1!$F:$F)),"")</f>
        <v>福岡県</v>
      </c>
      <c r="G5340" s="4" t="str">
        <f t="shared" si="167"/>
        <v>私立</v>
      </c>
      <c r="H5340" s="7" t="str">
        <f>IF($D5340="上記以外の高等学校等",_xlfn.XLOOKUP(IF(VALUE(LEFT($E5340,2))&gt;10,VALUE(LEFT($E5340,2)),"0"&amp;VALUE(LEFT($E5340,2))),Sheet1!$E:$E,Sheet1!$F:$F)&amp;"所在の"&amp;$D5340,IF(OR($B5340=1,$B5340=2),$D5340&amp;$C5340,IF($B5340=3,$D5340&amp;"学校",IF($B5340=6,_xlfn.TEXTBEFORE($D5340,"高専")&amp;$C5340,IF($B5340=8,$C5340&amp;"（"&amp;$D5340&amp;"）",IF($B5340=9,$D5340,""))))))</f>
        <v>福岡雙葉高等学校</v>
      </c>
    </row>
    <row r="5341" spans="1:8">
      <c r="A5341" s="4">
        <v>7</v>
      </c>
      <c r="B5341" s="7">
        <v>1</v>
      </c>
      <c r="C5341" s="7" t="str">
        <f t="shared" si="166"/>
        <v>高等学校</v>
      </c>
      <c r="D5341" s="7" t="s">
        <v>1248</v>
      </c>
      <c r="E5341" s="8" t="s">
        <v>1249</v>
      </c>
      <c r="F5341" s="4" t="str">
        <f>IFERROR(IF(VALUE(LEFT($E5341,5))&gt;50000,"",_xlfn.XLOOKUP(IF(VALUE(LEFT($E5341,2))&gt;9,VALUE(LEFT($E5341,2)),"0"&amp;VALUE(LEFT($E5341,2))),Sheet1!$E:$E,Sheet1!$F:$F)),"")</f>
        <v>福岡県</v>
      </c>
      <c r="G5341" s="4" t="str">
        <f t="shared" si="167"/>
        <v>私立</v>
      </c>
      <c r="H5341" s="7" t="str">
        <f>IF($D5341="上記以外の高等学校等",_xlfn.XLOOKUP(IF(VALUE(LEFT($E5341,2))&gt;10,VALUE(LEFT($E5341,2)),"0"&amp;VALUE(LEFT($E5341,2))),Sheet1!$E:$E,Sheet1!$F:$F)&amp;"所在の"&amp;$D5341,IF(OR($B5341=1,$B5341=2),$D5341&amp;$C5341,IF($B5341=3,$D5341&amp;"学校",IF($B5341=6,_xlfn.TEXTBEFORE($D5341,"高専")&amp;$C5341,IF($B5341=8,$C5341&amp;"（"&amp;$D5341&amp;"）",IF($B5341=9,$D5341,""))))))</f>
        <v>福岡舞鶴高等学校</v>
      </c>
    </row>
    <row r="5342" spans="1:8">
      <c r="A5342" s="4">
        <v>7</v>
      </c>
      <c r="B5342" s="7">
        <v>1</v>
      </c>
      <c r="C5342" s="7" t="str">
        <f t="shared" si="166"/>
        <v>高等学校</v>
      </c>
      <c r="D5342" s="7" t="s">
        <v>1246</v>
      </c>
      <c r="E5342" s="8" t="s">
        <v>1247</v>
      </c>
      <c r="F5342" s="4" t="str">
        <f>IFERROR(IF(VALUE(LEFT($E5342,5))&gt;50000,"",_xlfn.XLOOKUP(IF(VALUE(LEFT($E5342,2))&gt;9,VALUE(LEFT($E5342,2)),"0"&amp;VALUE(LEFT($E5342,2))),Sheet1!$E:$E,Sheet1!$F:$F)),"")</f>
        <v>福岡県</v>
      </c>
      <c r="G5342" s="4" t="str">
        <f t="shared" si="167"/>
        <v>私立</v>
      </c>
      <c r="H5342" s="7" t="str">
        <f>IF($D5342="上記以外の高等学校等",_xlfn.XLOOKUP(IF(VALUE(LEFT($E5342,2))&gt;10,VALUE(LEFT($E5342,2)),"0"&amp;VALUE(LEFT($E5342,2))),Sheet1!$E:$E,Sheet1!$F:$F)&amp;"所在の"&amp;$D5342,IF(OR($B5342=1,$B5342=2),$D5342&amp;$C5342,IF($B5342=3,$D5342&amp;"学校",IF($B5342=6,_xlfn.TEXTBEFORE($D5342,"高専")&amp;$C5342,IF($B5342=8,$C5342&amp;"（"&amp;$D5342&amp;"）",IF($B5342=9,$D5342,""))))))</f>
        <v>立花高等学校</v>
      </c>
    </row>
    <row r="5343" spans="1:8">
      <c r="A5343" s="4">
        <v>7</v>
      </c>
      <c r="B5343" s="7">
        <v>1</v>
      </c>
      <c r="C5343" s="7" t="str">
        <f t="shared" si="166"/>
        <v>高等学校</v>
      </c>
      <c r="D5343" s="7" t="s">
        <v>1244</v>
      </c>
      <c r="E5343" s="8" t="s">
        <v>1245</v>
      </c>
      <c r="F5343" s="4" t="str">
        <f>IFERROR(IF(VALUE(LEFT($E5343,5))&gt;50000,"",_xlfn.XLOOKUP(IF(VALUE(LEFT($E5343,2))&gt;9,VALUE(LEFT($E5343,2)),"0"&amp;VALUE(LEFT($E5343,2))),Sheet1!$E:$E,Sheet1!$F:$F)),"")</f>
        <v>福岡県</v>
      </c>
      <c r="G5343" s="4" t="str">
        <f t="shared" si="167"/>
        <v>私立</v>
      </c>
      <c r="H5343" s="7" t="str">
        <f>IF($D5343="上記以外の高等学校等",_xlfn.XLOOKUP(IF(VALUE(LEFT($E5343,2))&gt;10,VALUE(LEFT($E5343,2)),"0"&amp;VALUE(LEFT($E5343,2))),Sheet1!$E:$E,Sheet1!$F:$F)&amp;"所在の"&amp;$D5343,IF(OR($B5343=1,$B5343=2),$D5343&amp;$C5343,IF($B5343=3,$D5343&amp;"学校",IF($B5343=6,_xlfn.TEXTBEFORE($D5343,"高専")&amp;$C5343,IF($B5343=8,$C5343&amp;"（"&amp;$D5343&amp;"）",IF($B5343=9,$D5343,""))))))</f>
        <v>大牟田高等学校</v>
      </c>
    </row>
    <row r="5344" spans="1:8">
      <c r="A5344" s="4">
        <v>7</v>
      </c>
      <c r="B5344" s="7">
        <v>1</v>
      </c>
      <c r="C5344" s="7" t="str">
        <f t="shared" si="166"/>
        <v>高等学校</v>
      </c>
      <c r="D5344" s="7" t="s">
        <v>1242</v>
      </c>
      <c r="E5344" s="8" t="s">
        <v>1243</v>
      </c>
      <c r="F5344" s="4" t="str">
        <f>IFERROR(IF(VALUE(LEFT($E5344,5))&gt;50000,"",_xlfn.XLOOKUP(IF(VALUE(LEFT($E5344,2))&gt;9,VALUE(LEFT($E5344,2)),"0"&amp;VALUE(LEFT($E5344,2))),Sheet1!$E:$E,Sheet1!$F:$F)),"")</f>
        <v>福岡県</v>
      </c>
      <c r="G5344" s="4" t="str">
        <f t="shared" si="167"/>
        <v>私立</v>
      </c>
      <c r="H5344" s="7" t="str">
        <f>IF($D5344="上記以外の高等学校等",_xlfn.XLOOKUP(IF(VALUE(LEFT($E5344,2))&gt;10,VALUE(LEFT($E5344,2)),"0"&amp;VALUE(LEFT($E5344,2))),Sheet1!$E:$E,Sheet1!$F:$F)&amp;"所在の"&amp;$D5344,IF(OR($B5344=1,$B5344=2),$D5344&amp;$C5344,IF($B5344=3,$D5344&amp;"学校",IF($B5344=6,_xlfn.TEXTBEFORE($D5344,"高専")&amp;$C5344,IF($B5344=8,$C5344&amp;"（"&amp;$D5344&amp;"）",IF($B5344=9,$D5344,""))))))</f>
        <v>祐誠高等学校</v>
      </c>
    </row>
    <row r="5345" spans="1:8">
      <c r="A5345" s="4">
        <v>7</v>
      </c>
      <c r="B5345" s="7">
        <v>1</v>
      </c>
      <c r="C5345" s="7" t="str">
        <f t="shared" si="166"/>
        <v>高等学校</v>
      </c>
      <c r="D5345" s="7" t="s">
        <v>1240</v>
      </c>
      <c r="E5345" s="8" t="s">
        <v>1241</v>
      </c>
      <c r="F5345" s="4" t="str">
        <f>IFERROR(IF(VALUE(LEFT($E5345,5))&gt;50000,"",_xlfn.XLOOKUP(IF(VALUE(LEFT($E5345,2))&gt;9,VALUE(LEFT($E5345,2)),"0"&amp;VALUE(LEFT($E5345,2))),Sheet1!$E:$E,Sheet1!$F:$F)),"")</f>
        <v>福岡県</v>
      </c>
      <c r="G5345" s="4" t="str">
        <f t="shared" si="167"/>
        <v>私立</v>
      </c>
      <c r="H5345" s="7" t="str">
        <f>IF($D5345="上記以外の高等学校等",_xlfn.XLOOKUP(IF(VALUE(LEFT($E5345,2))&gt;10,VALUE(LEFT($E5345,2)),"0"&amp;VALUE(LEFT($E5345,2))),Sheet1!$E:$E,Sheet1!$F:$F)&amp;"所在の"&amp;$D5345,IF(OR($B5345=1,$B5345=2),$D5345&amp;$C5345,IF($B5345=3,$D5345&amp;"学校",IF($B5345=6,_xlfn.TEXTBEFORE($D5345,"高専")&amp;$C5345,IF($B5345=8,$C5345&amp;"（"&amp;$D5345&amp;"）",IF($B5345=9,$D5345,""))))))</f>
        <v>久留米信愛高等学校</v>
      </c>
    </row>
    <row r="5346" spans="1:8">
      <c r="A5346" s="4">
        <v>7</v>
      </c>
      <c r="B5346" s="7">
        <v>1</v>
      </c>
      <c r="C5346" s="7" t="str">
        <f t="shared" si="166"/>
        <v>高等学校</v>
      </c>
      <c r="D5346" s="7" t="s">
        <v>1238</v>
      </c>
      <c r="E5346" s="8" t="s">
        <v>1239</v>
      </c>
      <c r="F5346" s="4" t="str">
        <f>IFERROR(IF(VALUE(LEFT($E5346,5))&gt;50000,"",_xlfn.XLOOKUP(IF(VALUE(LEFT($E5346,2))&gt;9,VALUE(LEFT($E5346,2)),"0"&amp;VALUE(LEFT($E5346,2))),Sheet1!$E:$E,Sheet1!$F:$F)),"")</f>
        <v>福岡県</v>
      </c>
      <c r="G5346" s="4" t="str">
        <f t="shared" si="167"/>
        <v>私立</v>
      </c>
      <c r="H5346" s="7" t="str">
        <f>IF($D5346="上記以外の高等学校等",_xlfn.XLOOKUP(IF(VALUE(LEFT($E5346,2))&gt;10,VALUE(LEFT($E5346,2)),"0"&amp;VALUE(LEFT($E5346,2))),Sheet1!$E:$E,Sheet1!$F:$F)&amp;"所在の"&amp;$D5346,IF(OR($B5346=1,$B5346=2),$D5346&amp;$C5346,IF($B5346=3,$D5346&amp;"学校",IF($B5346=6,_xlfn.TEXTBEFORE($D5346,"高専")&amp;$C5346,IF($B5346=8,$C5346&amp;"（"&amp;$D5346&amp;"）",IF($B5346=9,$D5346,""))))))</f>
        <v>久留米大学附設高等学校</v>
      </c>
    </row>
    <row r="5347" spans="1:8">
      <c r="A5347" s="4">
        <v>7</v>
      </c>
      <c r="B5347" s="7">
        <v>1</v>
      </c>
      <c r="C5347" s="7" t="str">
        <f t="shared" si="166"/>
        <v>高等学校</v>
      </c>
      <c r="D5347" s="7" t="s">
        <v>1236</v>
      </c>
      <c r="E5347" s="8" t="s">
        <v>1237</v>
      </c>
      <c r="F5347" s="4" t="str">
        <f>IFERROR(IF(VALUE(LEFT($E5347,5))&gt;50000,"",_xlfn.XLOOKUP(IF(VALUE(LEFT($E5347,2))&gt;9,VALUE(LEFT($E5347,2)),"0"&amp;VALUE(LEFT($E5347,2))),Sheet1!$E:$E,Sheet1!$F:$F)),"")</f>
        <v>福岡県</v>
      </c>
      <c r="G5347" s="4" t="str">
        <f t="shared" si="167"/>
        <v>私立</v>
      </c>
      <c r="H5347" s="7" t="str">
        <f>IF($D5347="上記以外の高等学校等",_xlfn.XLOOKUP(IF(VALUE(LEFT($E5347,2))&gt;10,VALUE(LEFT($E5347,2)),"0"&amp;VALUE(LEFT($E5347,2))),Sheet1!$E:$E,Sheet1!$F:$F)&amp;"所在の"&amp;$D5347,IF(OR($B5347=1,$B5347=2),$D5347&amp;$C5347,IF($B5347=3,$D5347&amp;"学校",IF($B5347=6,_xlfn.TEXTBEFORE($D5347,"高専")&amp;$C5347,IF($B5347=8,$C5347&amp;"（"&amp;$D5347&amp;"）",IF($B5347=9,$D5347,""))))))</f>
        <v>誠修高等学校</v>
      </c>
    </row>
    <row r="5348" spans="1:8">
      <c r="A5348" s="4">
        <v>7</v>
      </c>
      <c r="B5348" s="7">
        <v>1</v>
      </c>
      <c r="C5348" s="7" t="str">
        <f t="shared" si="166"/>
        <v>高等学校</v>
      </c>
      <c r="D5348" s="7" t="s">
        <v>1234</v>
      </c>
      <c r="E5348" s="8" t="s">
        <v>1235</v>
      </c>
      <c r="F5348" s="4" t="str">
        <f>IFERROR(IF(VALUE(LEFT($E5348,5))&gt;50000,"",_xlfn.XLOOKUP(IF(VALUE(LEFT($E5348,2))&gt;9,VALUE(LEFT($E5348,2)),"0"&amp;VALUE(LEFT($E5348,2))),Sheet1!$E:$E,Sheet1!$F:$F)),"")</f>
        <v>福岡県</v>
      </c>
      <c r="G5348" s="4" t="str">
        <f t="shared" si="167"/>
        <v>私立</v>
      </c>
      <c r="H5348" s="7" t="str">
        <f>IF($D5348="上記以外の高等学校等",_xlfn.XLOOKUP(IF(VALUE(LEFT($E5348,2))&gt;10,VALUE(LEFT($E5348,2)),"0"&amp;VALUE(LEFT($E5348,2))),Sheet1!$E:$E,Sheet1!$F:$F)&amp;"所在の"&amp;$D5348,IF(OR($B5348=1,$B5348=2),$D5348&amp;$C5348,IF($B5348=3,$D5348&amp;"学校",IF($B5348=6,_xlfn.TEXTBEFORE($D5348,"高専")&amp;$C5348,IF($B5348=8,$C5348&amp;"（"&amp;$D5348&amp;"）",IF($B5348=9,$D5348,""))))))</f>
        <v>福岡キャリアｉ高等学校</v>
      </c>
    </row>
    <row r="5349" spans="1:8">
      <c r="A5349" s="4">
        <v>7</v>
      </c>
      <c r="B5349" s="7">
        <v>1</v>
      </c>
      <c r="C5349" s="7" t="str">
        <f t="shared" si="166"/>
        <v>高等学校</v>
      </c>
      <c r="D5349" s="7" t="s">
        <v>1232</v>
      </c>
      <c r="E5349" s="8" t="s">
        <v>1233</v>
      </c>
      <c r="F5349" s="4" t="str">
        <f>IFERROR(IF(VALUE(LEFT($E5349,5))&gt;50000,"",_xlfn.XLOOKUP(IF(VALUE(LEFT($E5349,2))&gt;9,VALUE(LEFT($E5349,2)),"0"&amp;VALUE(LEFT($E5349,2))),Sheet1!$E:$E,Sheet1!$F:$F)),"")</f>
        <v>福岡県</v>
      </c>
      <c r="G5349" s="4" t="str">
        <f t="shared" si="167"/>
        <v>私立</v>
      </c>
      <c r="H5349" s="7" t="str">
        <f>IF($D5349="上記以外の高等学校等",_xlfn.XLOOKUP(IF(VALUE(LEFT($E5349,2))&gt;10,VALUE(LEFT($E5349,2)),"0"&amp;VALUE(LEFT($E5349,2))),Sheet1!$E:$E,Sheet1!$F:$F)&amp;"所在の"&amp;$D5349,IF(OR($B5349=1,$B5349=2),$D5349&amp;$C5349,IF($B5349=3,$D5349&amp;"学校",IF($B5349=6,_xlfn.TEXTBEFORE($D5349,"高専")&amp;$C5349,IF($B5349=8,$C5349&amp;"（"&amp;$D5349&amp;"）",IF($B5349=9,$D5349,""))))))</f>
        <v>久留米学園高等学校</v>
      </c>
    </row>
    <row r="5350" spans="1:8">
      <c r="A5350" s="4">
        <v>7</v>
      </c>
      <c r="B5350" s="7">
        <v>1</v>
      </c>
      <c r="C5350" s="7" t="str">
        <f t="shared" si="166"/>
        <v>高等学校</v>
      </c>
      <c r="D5350" s="7" t="s">
        <v>1230</v>
      </c>
      <c r="E5350" s="8" t="s">
        <v>1231</v>
      </c>
      <c r="F5350" s="4" t="str">
        <f>IFERROR(IF(VALUE(LEFT($E5350,5))&gt;50000,"",_xlfn.XLOOKUP(IF(VALUE(LEFT($E5350,2))&gt;9,VALUE(LEFT($E5350,2)),"0"&amp;VALUE(LEFT($E5350,2))),Sheet1!$E:$E,Sheet1!$F:$F)),"")</f>
        <v>福岡県</v>
      </c>
      <c r="G5350" s="4" t="str">
        <f t="shared" si="167"/>
        <v>私立</v>
      </c>
      <c r="H5350" s="7" t="str">
        <f>IF($D5350="上記以外の高等学校等",_xlfn.XLOOKUP(IF(VALUE(LEFT($E5350,2))&gt;10,VALUE(LEFT($E5350,2)),"0"&amp;VALUE(LEFT($E5350,2))),Sheet1!$E:$E,Sheet1!$F:$F)&amp;"所在の"&amp;$D5350,IF(OR($B5350=1,$B5350=2),$D5350&amp;$C5350,IF($B5350=3,$D5350&amp;"学校",IF($B5350=6,_xlfn.TEXTBEFORE($D5350,"高専")&amp;$C5350,IF($B5350=8,$C5350&amp;"（"&amp;$D5350&amp;"）",IF($B5350=9,$D5350,""))))))</f>
        <v>明光学園高等学校</v>
      </c>
    </row>
    <row r="5351" spans="1:8">
      <c r="A5351" s="4">
        <v>7</v>
      </c>
      <c r="B5351" s="7">
        <v>1</v>
      </c>
      <c r="C5351" s="7" t="str">
        <f t="shared" si="166"/>
        <v>高等学校</v>
      </c>
      <c r="D5351" s="7" t="s">
        <v>1228</v>
      </c>
      <c r="E5351" s="8" t="s">
        <v>1229</v>
      </c>
      <c r="F5351" s="4" t="str">
        <f>IFERROR(IF(VALUE(LEFT($E5351,5))&gt;50000,"",_xlfn.XLOOKUP(IF(VALUE(LEFT($E5351,2))&gt;9,VALUE(LEFT($E5351,2)),"0"&amp;VALUE(LEFT($E5351,2))),Sheet1!$E:$E,Sheet1!$F:$F)),"")</f>
        <v>福岡県</v>
      </c>
      <c r="G5351" s="4" t="str">
        <f t="shared" si="167"/>
        <v>私立</v>
      </c>
      <c r="H5351" s="7" t="str">
        <f>IF($D5351="上記以外の高等学校等",_xlfn.XLOOKUP(IF(VALUE(LEFT($E5351,2))&gt;10,VALUE(LEFT($E5351,2)),"0"&amp;VALUE(LEFT($E5351,2))),Sheet1!$E:$E,Sheet1!$F:$F)&amp;"所在の"&amp;$D5351,IF(OR($B5351=1,$B5351=2),$D5351&amp;$C5351,IF($B5351=3,$D5351&amp;"学校",IF($B5351=6,_xlfn.TEXTBEFORE($D5351,"高専")&amp;$C5351,IF($B5351=8,$C5351&amp;"（"&amp;$D5351&amp;"）",IF($B5351=9,$D5351,""))))))</f>
        <v>柳川高等学校</v>
      </c>
    </row>
    <row r="5352" spans="1:8">
      <c r="A5352" s="4">
        <v>7</v>
      </c>
      <c r="B5352" s="7">
        <v>1</v>
      </c>
      <c r="C5352" s="7" t="str">
        <f t="shared" si="166"/>
        <v>高等学校</v>
      </c>
      <c r="D5352" s="7" t="s">
        <v>1226</v>
      </c>
      <c r="E5352" s="8" t="s">
        <v>1227</v>
      </c>
      <c r="F5352" s="4" t="str">
        <f>IFERROR(IF(VALUE(LEFT($E5352,5))&gt;50000,"",_xlfn.XLOOKUP(IF(VALUE(LEFT($E5352,2))&gt;9,VALUE(LEFT($E5352,2)),"0"&amp;VALUE(LEFT($E5352,2))),Sheet1!$E:$E,Sheet1!$F:$F)),"")</f>
        <v>福岡県</v>
      </c>
      <c r="G5352" s="4" t="str">
        <f t="shared" si="167"/>
        <v>私立</v>
      </c>
      <c r="H5352" s="7" t="str">
        <f>IF($D5352="上記以外の高等学校等",_xlfn.XLOOKUP(IF(VALUE(LEFT($E5352,2))&gt;10,VALUE(LEFT($E5352,2)),"0"&amp;VALUE(LEFT($E5352,2))),Sheet1!$E:$E,Sheet1!$F:$F)&amp;"所在の"&amp;$D5352,IF(OR($B5352=1,$B5352=2),$D5352&amp;$C5352,IF($B5352=3,$D5352&amp;"学校",IF($B5352=6,_xlfn.TEXTBEFORE($D5352,"高専")&amp;$C5352,IF($B5352=8,$C5352&amp;"（"&amp;$D5352&amp;"）",IF($B5352=9,$D5352,""))))))</f>
        <v>八女学院高等学校</v>
      </c>
    </row>
    <row r="5353" spans="1:8">
      <c r="A5353" s="4">
        <v>7</v>
      </c>
      <c r="B5353" s="7">
        <v>1</v>
      </c>
      <c r="C5353" s="7" t="str">
        <f t="shared" si="166"/>
        <v>高等学校</v>
      </c>
      <c r="D5353" s="7" t="s">
        <v>1224</v>
      </c>
      <c r="E5353" s="8" t="s">
        <v>1225</v>
      </c>
      <c r="F5353" s="4" t="str">
        <f>IFERROR(IF(VALUE(LEFT($E5353,5))&gt;50000,"",_xlfn.XLOOKUP(IF(VALUE(LEFT($E5353,2))&gt;9,VALUE(LEFT($E5353,2)),"0"&amp;VALUE(LEFT($E5353,2))),Sheet1!$E:$E,Sheet1!$F:$F)),"")</f>
        <v>福岡県</v>
      </c>
      <c r="G5353" s="4" t="str">
        <f t="shared" si="167"/>
        <v>私立</v>
      </c>
      <c r="H5353" s="7" t="str">
        <f>IF($D5353="上記以外の高等学校等",_xlfn.XLOOKUP(IF(VALUE(LEFT($E5353,2))&gt;10,VALUE(LEFT($E5353,2)),"0"&amp;VALUE(LEFT($E5353,2))),Sheet1!$E:$E,Sheet1!$F:$F)&amp;"所在の"&amp;$D5353,IF(OR($B5353=1,$B5353=2),$D5353&amp;$C5353,IF($B5353=3,$D5353&amp;"学校",IF($B5353=6,_xlfn.TEXTBEFORE($D5353,"高専")&amp;$C5353,IF($B5353=8,$C5353&amp;"（"&amp;$D5353&amp;"）",IF($B5353=9,$D5353,""))))))</f>
        <v>星琳高等学校</v>
      </c>
    </row>
    <row r="5354" spans="1:8">
      <c r="A5354" s="4">
        <v>7</v>
      </c>
      <c r="B5354" s="7">
        <v>1</v>
      </c>
      <c r="C5354" s="7" t="str">
        <f t="shared" si="166"/>
        <v>高等学校</v>
      </c>
      <c r="D5354" s="7" t="s">
        <v>1222</v>
      </c>
      <c r="E5354" s="8" t="s">
        <v>1223</v>
      </c>
      <c r="F5354" s="4" t="str">
        <f>IFERROR(IF(VALUE(LEFT($E5354,5))&gt;50000,"",_xlfn.XLOOKUP(IF(VALUE(LEFT($E5354,2))&gt;9,VALUE(LEFT($E5354,2)),"0"&amp;VALUE(LEFT($E5354,2))),Sheet1!$E:$E,Sheet1!$F:$F)),"")</f>
        <v>福岡県</v>
      </c>
      <c r="G5354" s="4" t="str">
        <f t="shared" si="167"/>
        <v>私立</v>
      </c>
      <c r="H5354" s="7" t="str">
        <f>IF($D5354="上記以外の高等学校等",_xlfn.XLOOKUP(IF(VALUE(LEFT($E5354,2))&gt;10,VALUE(LEFT($E5354,2)),"0"&amp;VALUE(LEFT($E5354,2))),Sheet1!$E:$E,Sheet1!$F:$F)&amp;"所在の"&amp;$D5354,IF(OR($B5354=1,$B5354=2),$D5354&amp;$C5354,IF($B5354=3,$D5354&amp;"学校",IF($B5354=6,_xlfn.TEXTBEFORE($D5354,"高専")&amp;$C5354,IF($B5354=8,$C5354&amp;"（"&amp;$D5354&amp;"）",IF($B5354=9,$D5354,""))))))</f>
        <v>九州産業大学付属九州高等学校</v>
      </c>
    </row>
    <row r="5355" spans="1:8">
      <c r="A5355" s="4">
        <v>7</v>
      </c>
      <c r="B5355" s="7">
        <v>1</v>
      </c>
      <c r="C5355" s="7" t="str">
        <f t="shared" si="166"/>
        <v>高等学校</v>
      </c>
      <c r="D5355" s="7" t="s">
        <v>1220</v>
      </c>
      <c r="E5355" s="8" t="s">
        <v>1221</v>
      </c>
      <c r="F5355" s="4" t="str">
        <f>IFERROR(IF(VALUE(LEFT($E5355,5))&gt;50000,"",_xlfn.XLOOKUP(IF(VALUE(LEFT($E5355,2))&gt;9,VALUE(LEFT($E5355,2)),"0"&amp;VALUE(LEFT($E5355,2))),Sheet1!$E:$E,Sheet1!$F:$F)),"")</f>
        <v>福岡県</v>
      </c>
      <c r="G5355" s="4" t="str">
        <f t="shared" si="167"/>
        <v>私立</v>
      </c>
      <c r="H5355" s="7" t="str">
        <f>IF($D5355="上記以外の高等学校等",_xlfn.XLOOKUP(IF(VALUE(LEFT($E5355,2))&gt;10,VALUE(LEFT($E5355,2)),"0"&amp;VALUE(LEFT($E5355,2))),Sheet1!$E:$E,Sheet1!$F:$F)&amp;"所在の"&amp;$D5355,IF(OR($B5355=1,$B5355=2),$D5355&amp;$C5355,IF($B5355=3,$D5355&amp;"学校",IF($B5355=6,_xlfn.TEXTBEFORE($D5355,"高専")&amp;$C5355,IF($B5355=8,$C5355&amp;"（"&amp;$D5355&amp;"）",IF($B5355=9,$D5355,""))))))</f>
        <v>福岡海星女子学院高等学校</v>
      </c>
    </row>
    <row r="5356" spans="1:8">
      <c r="A5356" s="4">
        <v>7</v>
      </c>
      <c r="B5356" s="7">
        <v>1</v>
      </c>
      <c r="C5356" s="7" t="str">
        <f t="shared" si="166"/>
        <v>高等学校</v>
      </c>
      <c r="D5356" s="7" t="s">
        <v>1218</v>
      </c>
      <c r="E5356" s="8" t="s">
        <v>1219</v>
      </c>
      <c r="F5356" s="4" t="str">
        <f>IFERROR(IF(VALUE(LEFT($E5356,5))&gt;50000,"",_xlfn.XLOOKUP(IF(VALUE(LEFT($E5356,2))&gt;9,VALUE(LEFT($E5356,2)),"0"&amp;VALUE(LEFT($E5356,2))),Sheet1!$E:$E,Sheet1!$F:$F)),"")</f>
        <v>福岡県</v>
      </c>
      <c r="G5356" s="4" t="str">
        <f t="shared" si="167"/>
        <v>私立</v>
      </c>
      <c r="H5356" s="7" t="str">
        <f>IF($D5356="上記以外の高等学校等",_xlfn.XLOOKUP(IF(VALUE(LEFT($E5356,2))&gt;10,VALUE(LEFT($E5356,2)),"0"&amp;VALUE(LEFT($E5356,2))),Sheet1!$E:$E,Sheet1!$F:$F)&amp;"所在の"&amp;$D5356,IF(OR($B5356=1,$B5356=2),$D5356&amp;$C5356,IF($B5356=3,$D5356&amp;"学校",IF($B5356=6,_xlfn.TEXTBEFORE($D5356,"高専")&amp;$C5356,IF($B5356=8,$C5356&amp;"（"&amp;$D5356&amp;"）",IF($B5356=9,$D5356,""))))))</f>
        <v>西日本短期大学附属高等学校</v>
      </c>
    </row>
    <row r="5357" spans="1:8">
      <c r="A5357" s="4">
        <v>7</v>
      </c>
      <c r="B5357" s="7">
        <v>1</v>
      </c>
      <c r="C5357" s="7" t="str">
        <f t="shared" si="166"/>
        <v>高等学校</v>
      </c>
      <c r="D5357" s="7" t="s">
        <v>1216</v>
      </c>
      <c r="E5357" s="8" t="s">
        <v>1217</v>
      </c>
      <c r="F5357" s="4" t="str">
        <f>IFERROR(IF(VALUE(LEFT($E5357,5))&gt;50000,"",_xlfn.XLOOKUP(IF(VALUE(LEFT($E5357,2))&gt;9,VALUE(LEFT($E5357,2)),"0"&amp;VALUE(LEFT($E5357,2))),Sheet1!$E:$E,Sheet1!$F:$F)),"")</f>
        <v>福岡県</v>
      </c>
      <c r="G5357" s="4" t="str">
        <f t="shared" si="167"/>
        <v>私立</v>
      </c>
      <c r="H5357" s="7" t="str">
        <f>IF($D5357="上記以外の高等学校等",_xlfn.XLOOKUP(IF(VALUE(LEFT($E5357,2))&gt;10,VALUE(LEFT($E5357,2)),"0"&amp;VALUE(LEFT($E5357,2))),Sheet1!$E:$E,Sheet1!$F:$F)&amp;"所在の"&amp;$D5357,IF(OR($B5357=1,$B5357=2),$D5357&amp;$C5357,IF($B5357=3,$D5357&amp;"学校",IF($B5357=6,_xlfn.TEXTBEFORE($D5357,"高専")&amp;$C5357,IF($B5357=8,$C5357&amp;"（"&amp;$D5357&amp;"）",IF($B5357=9,$D5357,""))))))</f>
        <v>希望が丘高等学校</v>
      </c>
    </row>
    <row r="5358" spans="1:8">
      <c r="A5358" s="4">
        <v>7</v>
      </c>
      <c r="B5358" s="7">
        <v>1</v>
      </c>
      <c r="C5358" s="7" t="str">
        <f t="shared" si="166"/>
        <v>高等学校</v>
      </c>
      <c r="D5358" s="7" t="s">
        <v>1214</v>
      </c>
      <c r="E5358" s="8" t="s">
        <v>1215</v>
      </c>
      <c r="F5358" s="4" t="str">
        <f>IFERROR(IF(VALUE(LEFT($E5358,5))&gt;50000,"",_xlfn.XLOOKUP(IF(VALUE(LEFT($E5358,2))&gt;9,VALUE(LEFT($E5358,2)),"0"&amp;VALUE(LEFT($E5358,2))),Sheet1!$E:$E,Sheet1!$F:$F)),"")</f>
        <v>福岡県</v>
      </c>
      <c r="G5358" s="4" t="str">
        <f t="shared" si="167"/>
        <v>私立</v>
      </c>
      <c r="H5358" s="7" t="str">
        <f>IF($D5358="上記以外の高等学校等",_xlfn.XLOOKUP(IF(VALUE(LEFT($E5358,2))&gt;10,VALUE(LEFT($E5358,2)),"0"&amp;VALUE(LEFT($E5358,2))),Sheet1!$E:$E,Sheet1!$F:$F)&amp;"所在の"&amp;$D5358,IF(OR($B5358=1,$B5358=2),$D5358&amp;$C5358,IF($B5358=3,$D5358&amp;"学校",IF($B5358=6,_xlfn.TEXTBEFORE($D5358,"高専")&amp;$C5358,IF($B5358=8,$C5358&amp;"（"&amp;$D5358&amp;"）",IF($B5358=9,$D5358,""))))))</f>
        <v>福岡常葉高等学校</v>
      </c>
    </row>
    <row r="5359" spans="1:8">
      <c r="A5359" s="4">
        <v>7</v>
      </c>
      <c r="B5359" s="7">
        <v>1</v>
      </c>
      <c r="C5359" s="7" t="str">
        <f t="shared" si="166"/>
        <v>高等学校</v>
      </c>
      <c r="D5359" s="7" t="s">
        <v>1212</v>
      </c>
      <c r="E5359" s="8" t="s">
        <v>1213</v>
      </c>
      <c r="F5359" s="4" t="str">
        <f>IFERROR(IF(VALUE(LEFT($E5359,5))&gt;50000,"",_xlfn.XLOOKUP(IF(VALUE(LEFT($E5359,2))&gt;9,VALUE(LEFT($E5359,2)),"0"&amp;VALUE(LEFT($E5359,2))),Sheet1!$E:$E,Sheet1!$F:$F)),"")</f>
        <v>福岡県</v>
      </c>
      <c r="G5359" s="4" t="str">
        <f t="shared" si="167"/>
        <v>私立</v>
      </c>
      <c r="H5359" s="7" t="str">
        <f>IF($D5359="上記以外の高等学校等",_xlfn.XLOOKUP(IF(VALUE(LEFT($E5359,2))&gt;10,VALUE(LEFT($E5359,2)),"0"&amp;VALUE(LEFT($E5359,2))),Sheet1!$E:$E,Sheet1!$F:$F)&amp;"所在の"&amp;$D5359,IF(OR($B5359=1,$B5359=2),$D5359&amp;$C5359,IF($B5359=3,$D5359&amp;"学校",IF($B5359=6,_xlfn.TEXTBEFORE($D5359,"高専")&amp;$C5359,IF($B5359=8,$C5359&amp;"（"&amp;$D5359&amp;"）",IF($B5359=9,$D5359,""))))))</f>
        <v>第一薬科大学付属高等学校</v>
      </c>
    </row>
    <row r="5360" spans="1:8">
      <c r="A5360" s="4">
        <v>7</v>
      </c>
      <c r="B5360" s="7">
        <v>1</v>
      </c>
      <c r="C5360" s="7" t="str">
        <f t="shared" si="166"/>
        <v>高等学校</v>
      </c>
      <c r="D5360" s="7" t="s">
        <v>1210</v>
      </c>
      <c r="E5360" s="8" t="s">
        <v>1211</v>
      </c>
      <c r="F5360" s="4" t="str">
        <f>IFERROR(IF(VALUE(LEFT($E5360,5))&gt;50000,"",_xlfn.XLOOKUP(IF(VALUE(LEFT($E5360,2))&gt;9,VALUE(LEFT($E5360,2)),"0"&amp;VALUE(LEFT($E5360,2))),Sheet1!$E:$E,Sheet1!$F:$F)),"")</f>
        <v>福岡県</v>
      </c>
      <c r="G5360" s="4" t="str">
        <f t="shared" si="167"/>
        <v>私立</v>
      </c>
      <c r="H5360" s="7" t="str">
        <f>IF($D5360="上記以外の高等学校等",_xlfn.XLOOKUP(IF(VALUE(LEFT($E5360,2))&gt;10,VALUE(LEFT($E5360,2)),"0"&amp;VALUE(LEFT($E5360,2))),Sheet1!$E:$E,Sheet1!$F:$F)&amp;"所在の"&amp;$D5360,IF(OR($B5360=1,$B5360=2),$D5360&amp;$C5360,IF($B5360=3,$D5360&amp;"学校",IF($B5360=6,_xlfn.TEXTBEFORE($D5360,"高専")&amp;$C5360,IF($B5360=8,$C5360&amp;"（"&amp;$D5360&amp;"）",IF($B5360=9,$D5360,""))))))</f>
        <v>東海大学付属福岡高等学校</v>
      </c>
    </row>
    <row r="5361" spans="1:8">
      <c r="A5361" s="4">
        <v>7</v>
      </c>
      <c r="B5361" s="7">
        <v>1</v>
      </c>
      <c r="C5361" s="7" t="str">
        <f t="shared" si="166"/>
        <v>高等学校</v>
      </c>
      <c r="D5361" s="7" t="s">
        <v>1208</v>
      </c>
      <c r="E5361" s="8" t="s">
        <v>1209</v>
      </c>
      <c r="F5361" s="4" t="str">
        <f>IFERROR(IF(VALUE(LEFT($E5361,5))&gt;50000,"",_xlfn.XLOOKUP(IF(VALUE(LEFT($E5361,2))&gt;9,VALUE(LEFT($E5361,2)),"0"&amp;VALUE(LEFT($E5361,2))),Sheet1!$E:$E,Sheet1!$F:$F)),"")</f>
        <v>福岡県</v>
      </c>
      <c r="G5361" s="4" t="str">
        <f t="shared" si="167"/>
        <v>私立</v>
      </c>
      <c r="H5361" s="7" t="str">
        <f>IF($D5361="上記以外の高等学校等",_xlfn.XLOOKUP(IF(VALUE(LEFT($E5361,2))&gt;10,VALUE(LEFT($E5361,2)),"0"&amp;VALUE(LEFT($E5361,2))),Sheet1!$E:$E,Sheet1!$F:$F)&amp;"所在の"&amp;$D5361,IF(OR($B5361=1,$B5361=2),$D5361&amp;$C5361,IF($B5361=3,$D5361&amp;"学校",IF($B5361=6,_xlfn.TEXTBEFORE($D5361,"高専")&amp;$C5361,IF($B5361=8,$C5361&amp;"（"&amp;$D5361&amp;"）",IF($B5361=9,$D5361,""))))))</f>
        <v>中村学園三陽高等学校</v>
      </c>
    </row>
    <row r="5362" spans="1:8">
      <c r="A5362" s="4">
        <v>7</v>
      </c>
      <c r="B5362" s="7">
        <v>1</v>
      </c>
      <c r="C5362" s="7" t="str">
        <f t="shared" si="166"/>
        <v>高等学校</v>
      </c>
      <c r="D5362" s="7" t="s">
        <v>1206</v>
      </c>
      <c r="E5362" s="8" t="s">
        <v>1207</v>
      </c>
      <c r="F5362" s="4" t="str">
        <f>IFERROR(IF(VALUE(LEFT($E5362,5))&gt;50000,"",_xlfn.XLOOKUP(IF(VALUE(LEFT($E5362,2))&gt;9,VALUE(LEFT($E5362,2)),"0"&amp;VALUE(LEFT($E5362,2))),Sheet1!$E:$E,Sheet1!$F:$F)),"")</f>
        <v>福岡県</v>
      </c>
      <c r="G5362" s="4" t="str">
        <f t="shared" si="167"/>
        <v>私立</v>
      </c>
      <c r="H5362" s="7" t="str">
        <f>IF($D5362="上記以外の高等学校等",_xlfn.XLOOKUP(IF(VALUE(LEFT($E5362,2))&gt;10,VALUE(LEFT($E5362,2)),"0"&amp;VALUE(LEFT($E5362,2))),Sheet1!$E:$E,Sheet1!$F:$F)&amp;"所在の"&amp;$D5362,IF(OR($B5362=1,$B5362=2),$D5362&amp;$C5362,IF($B5362=3,$D5362&amp;"学校",IF($B5362=6,_xlfn.TEXTBEFORE($D5362,"高専")&amp;$C5362,IF($B5362=8,$C5362&amp;"（"&amp;$D5362&amp;"）",IF($B5362=9,$D5362,""))))))</f>
        <v>自由ケ丘高等学校</v>
      </c>
    </row>
    <row r="5363" spans="1:8">
      <c r="A5363" s="4">
        <v>7</v>
      </c>
      <c r="B5363" s="7">
        <v>1</v>
      </c>
      <c r="C5363" s="7" t="str">
        <f t="shared" si="166"/>
        <v>高等学校</v>
      </c>
      <c r="D5363" s="7" t="s">
        <v>1204</v>
      </c>
      <c r="E5363" s="8" t="s">
        <v>1205</v>
      </c>
      <c r="F5363" s="4" t="str">
        <f>IFERROR(IF(VALUE(LEFT($E5363,5))&gt;50000,"",_xlfn.XLOOKUP(IF(VALUE(LEFT($E5363,2))&gt;9,VALUE(LEFT($E5363,2)),"0"&amp;VALUE(LEFT($E5363,2))),Sheet1!$E:$E,Sheet1!$F:$F)),"")</f>
        <v>福岡県</v>
      </c>
      <c r="G5363" s="4" t="str">
        <f t="shared" si="167"/>
        <v>私立</v>
      </c>
      <c r="H5363" s="7" t="str">
        <f>IF($D5363="上記以外の高等学校等",_xlfn.XLOOKUP(IF(VALUE(LEFT($E5363,2))&gt;10,VALUE(LEFT($E5363,2)),"0"&amp;VALUE(LEFT($E5363,2))),Sheet1!$E:$E,Sheet1!$F:$F)&amp;"所在の"&amp;$D5363,IF(OR($B5363=1,$B5363=2),$D5363&amp;$C5363,IF($B5363=3,$D5363&amp;"学校",IF($B5363=6,_xlfn.TEXTBEFORE($D5363,"高専")&amp;$C5363,IF($B5363=8,$C5363&amp;"（"&amp;$D5363&amp;"）",IF($B5363=9,$D5363,""))))))</f>
        <v>仰星学園高等学校</v>
      </c>
    </row>
    <row r="5364" spans="1:8">
      <c r="A5364" s="4">
        <v>7</v>
      </c>
      <c r="B5364" s="7">
        <v>1</v>
      </c>
      <c r="C5364" s="7" t="str">
        <f t="shared" si="166"/>
        <v>高等学校</v>
      </c>
      <c r="D5364" s="7" t="s">
        <v>1202</v>
      </c>
      <c r="E5364" s="8" t="s">
        <v>1203</v>
      </c>
      <c r="F5364" s="4" t="str">
        <f>IFERROR(IF(VALUE(LEFT($E5364,5))&gt;50000,"",_xlfn.XLOOKUP(IF(VALUE(LEFT($E5364,2))&gt;9,VALUE(LEFT($E5364,2)),"0"&amp;VALUE(LEFT($E5364,2))),Sheet1!$E:$E,Sheet1!$F:$F)),"")</f>
        <v>福岡県</v>
      </c>
      <c r="G5364" s="4" t="str">
        <f t="shared" si="167"/>
        <v>私立</v>
      </c>
      <c r="H5364" s="7" t="str">
        <f>IF($D5364="上記以外の高等学校等",_xlfn.XLOOKUP(IF(VALUE(LEFT($E5364,2))&gt;10,VALUE(LEFT($E5364,2)),"0"&amp;VALUE(LEFT($E5364,2))),Sheet1!$E:$E,Sheet1!$F:$F)&amp;"所在の"&amp;$D5364,IF(OR($B5364=1,$B5364=2),$D5364&amp;$C5364,IF($B5364=3,$D5364&amp;"学校",IF($B5364=6,_xlfn.TEXTBEFORE($D5364,"高専")&amp;$C5364,IF($B5364=8,$C5364&amp;"（"&amp;$D5364&amp;"）",IF($B5364=9,$D5364,""))))))</f>
        <v>明蓬館高等学校</v>
      </c>
    </row>
    <row r="5365" spans="1:8">
      <c r="A5365" s="4">
        <v>7</v>
      </c>
      <c r="B5365" s="7">
        <v>2</v>
      </c>
      <c r="C5365" s="7" t="str">
        <f t="shared" si="166"/>
        <v>中等教育学校</v>
      </c>
      <c r="D5365" s="7" t="s">
        <v>1200</v>
      </c>
      <c r="E5365" s="8" t="s">
        <v>1201</v>
      </c>
      <c r="F5365" s="4" t="str">
        <f>IFERROR(IF(VALUE(LEFT($E5365,5))&gt;50000,"",_xlfn.XLOOKUP(IF(VALUE(LEFT($E5365,2))&gt;9,VALUE(LEFT($E5365,2)),"0"&amp;VALUE(LEFT($E5365,2))),Sheet1!$E:$E,Sheet1!$F:$F)),"")</f>
        <v>福岡県</v>
      </c>
      <c r="G5365" s="4" t="str">
        <f t="shared" si="167"/>
        <v>私立</v>
      </c>
      <c r="H5365" s="7" t="str">
        <f>IF($D5365="上記以外の高等学校等",_xlfn.XLOOKUP(IF(VALUE(LEFT($E5365,2))&gt;10,VALUE(LEFT($E5365,2)),"0"&amp;VALUE(LEFT($E5365,2))),Sheet1!$E:$E,Sheet1!$F:$F)&amp;"所在の"&amp;$D5365,IF(OR($B5365=1,$B5365=2),$D5365&amp;$C5365,IF($B5365=3,$D5365&amp;"学校",IF($B5365=6,_xlfn.TEXTBEFORE($D5365,"高専")&amp;$C5365,IF($B5365=8,$C5365&amp;"（"&amp;$D5365&amp;"）",IF($B5365=9,$D5365,""))))))</f>
        <v>リンデンホールスクール中高学部中等教育学校</v>
      </c>
    </row>
    <row r="5366" spans="1:8">
      <c r="A5366" s="4">
        <v>7</v>
      </c>
      <c r="B5366" s="7">
        <v>1</v>
      </c>
      <c r="C5366" s="7" t="str">
        <f t="shared" si="166"/>
        <v>高等学校</v>
      </c>
      <c r="D5366" s="7" t="s">
        <v>1198</v>
      </c>
      <c r="E5366" s="8" t="s">
        <v>1199</v>
      </c>
      <c r="F5366" s="4" t="str">
        <f>IFERROR(IF(VALUE(LEFT($E5366,5))&gt;50000,"",_xlfn.XLOOKUP(IF(VALUE(LEFT($E5366,2))&gt;9,VALUE(LEFT($E5366,2)),"0"&amp;VALUE(LEFT($E5366,2))),Sheet1!$E:$E,Sheet1!$F:$F)),"")</f>
        <v>福岡県</v>
      </c>
      <c r="G5366" s="4" t="str">
        <f t="shared" si="167"/>
        <v>私立</v>
      </c>
      <c r="H5366" s="7" t="str">
        <f>IF($D5366="上記以外の高等学校等",_xlfn.XLOOKUP(IF(VALUE(LEFT($E5366,2))&gt;10,VALUE(LEFT($E5366,2)),"0"&amp;VALUE(LEFT($E5366,2))),Sheet1!$E:$E,Sheet1!$F:$F)&amp;"所在の"&amp;$D5366,IF(OR($B5366=1,$B5366=2),$D5366&amp;$C5366,IF($B5366=3,$D5366&amp;"学校",IF($B5366=6,_xlfn.TEXTBEFORE($D5366,"高専")&amp;$C5366,IF($B5366=8,$C5366&amp;"（"&amp;$D5366&amp;"）",IF($B5366=9,$D5366,""))))))</f>
        <v>つくば開成福岡高等学校</v>
      </c>
    </row>
    <row r="5367" spans="1:8">
      <c r="A5367" s="4">
        <v>7</v>
      </c>
      <c r="B5367" s="7">
        <v>1</v>
      </c>
      <c r="C5367" s="7" t="str">
        <f t="shared" si="166"/>
        <v>高等学校</v>
      </c>
      <c r="D5367" s="7" t="s">
        <v>1196</v>
      </c>
      <c r="E5367" s="8" t="s">
        <v>1197</v>
      </c>
      <c r="F5367" s="4" t="str">
        <f>IFERROR(IF(VALUE(LEFT($E5367,5))&gt;50000,"",_xlfn.XLOOKUP(IF(VALUE(LEFT($E5367,2))&gt;9,VALUE(LEFT($E5367,2)),"0"&amp;VALUE(LEFT($E5367,2))),Sheet1!$E:$E,Sheet1!$F:$F)),"")</f>
        <v>福岡県</v>
      </c>
      <c r="G5367" s="4" t="str">
        <f t="shared" si="167"/>
        <v>私立</v>
      </c>
      <c r="H5367" s="7" t="str">
        <f>IF($D5367="上記以外の高等学校等",_xlfn.XLOOKUP(IF(VALUE(LEFT($E5367,2))&gt;10,VALUE(LEFT($E5367,2)),"0"&amp;VALUE(LEFT($E5367,2))),Sheet1!$E:$E,Sheet1!$F:$F)&amp;"所在の"&amp;$D5367,IF(OR($B5367=1,$B5367=2),$D5367&amp;$C5367,IF($B5367=3,$D5367&amp;"学校",IF($B5367=6,_xlfn.TEXTBEFORE($D5367,"高専")&amp;$C5367,IF($B5367=8,$C5367&amp;"（"&amp;$D5367&amp;"）",IF($B5367=9,$D5367,""))))))</f>
        <v>福岡女子商業高等学校</v>
      </c>
    </row>
    <row r="5368" spans="1:8">
      <c r="A5368" s="4">
        <v>7</v>
      </c>
      <c r="B5368" s="7">
        <v>1</v>
      </c>
      <c r="C5368" s="7" t="str">
        <f t="shared" si="166"/>
        <v>高等学校</v>
      </c>
      <c r="D5368" s="7" t="s">
        <v>1194</v>
      </c>
      <c r="E5368" s="8" t="s">
        <v>1195</v>
      </c>
      <c r="F5368" s="4" t="str">
        <f>IFERROR(IF(VALUE(LEFT($E5368,5))&gt;50000,"",_xlfn.XLOOKUP(IF(VALUE(LEFT($E5368,2))&gt;9,VALUE(LEFT($E5368,2)),"0"&amp;VALUE(LEFT($E5368,2))),Sheet1!$E:$E,Sheet1!$F:$F)),"")</f>
        <v>福岡県</v>
      </c>
      <c r="G5368" s="4" t="str">
        <f t="shared" si="167"/>
        <v>私立</v>
      </c>
      <c r="H5368" s="7" t="str">
        <f>IF($D5368="上記以外の高等学校等",_xlfn.XLOOKUP(IF(VALUE(LEFT($E5368,2))&gt;10,VALUE(LEFT($E5368,2)),"0"&amp;VALUE(LEFT($E5368,2))),Sheet1!$E:$E,Sheet1!$F:$F)&amp;"所在の"&amp;$D5368,IF(OR($B5368=1,$B5368=2),$D5368&amp;$C5368,IF($B5368=3,$D5368&amp;"学校",IF($B5368=6,_xlfn.TEXTBEFORE($D5368,"高専")&amp;$C5368,IF($B5368=8,$C5368&amp;"（"&amp;$D5368&amp;"）",IF($B5368=9,$D5368,""))))))</f>
        <v>福岡芸術高等学校</v>
      </c>
    </row>
    <row r="5369" spans="1:8">
      <c r="A5369" s="4">
        <v>9</v>
      </c>
      <c r="B5369" s="7">
        <v>9</v>
      </c>
      <c r="C5369" s="7" t="str">
        <f t="shared" si="166"/>
        <v/>
      </c>
      <c r="D5369" s="7" t="s">
        <v>35</v>
      </c>
      <c r="E5369" s="8" t="s">
        <v>1193</v>
      </c>
      <c r="F5369" s="4" t="str">
        <f>IFERROR(IF(VALUE(LEFT($E5369,5))&gt;50000,"",_xlfn.XLOOKUP(IF(VALUE(LEFT($E5369,2))&gt;9,VALUE(LEFT($E5369,2)),"0"&amp;VALUE(LEFT($E5369,2))),Sheet1!$E:$E,Sheet1!$F:$F)),"")</f>
        <v>福岡県</v>
      </c>
      <c r="G5369" s="4" t="str">
        <f t="shared" si="167"/>
        <v/>
      </c>
      <c r="H5369" s="7" t="str">
        <f>IF($D5369="上記以外の高等学校等",_xlfn.XLOOKUP(IF(VALUE(LEFT($E5369,2))&gt;10,VALUE(LEFT($E5369,2)),"0"&amp;VALUE(LEFT($E5369,2))),Sheet1!$E:$E,Sheet1!$F:$F)&amp;"所在の"&amp;$D5369,IF(OR($B5369=1,$B5369=2),$D5369&amp;$C5369,IF($B5369=3,$D5369&amp;"学校",IF($B5369=6,_xlfn.TEXTBEFORE($D5369,"高専")&amp;$C5369,IF($B5369=8,$C5369&amp;"（"&amp;$D5369&amp;"）",IF($B5369=9,$D5369,""))))))</f>
        <v>福岡県所在の上記以外の高等学校等</v>
      </c>
    </row>
    <row r="5370" spans="1:8">
      <c r="A5370" s="4">
        <v>1</v>
      </c>
      <c r="B5370" s="7">
        <v>3</v>
      </c>
      <c r="C5370" s="7" t="str">
        <f t="shared" si="166"/>
        <v>特別支援学校</v>
      </c>
      <c r="D5370" s="7" t="s">
        <v>1191</v>
      </c>
      <c r="E5370" s="8" t="s">
        <v>1192</v>
      </c>
      <c r="F5370" s="4" t="str">
        <f>IFERROR(IF(VALUE(LEFT($E5370,5))&gt;50000,"",_xlfn.XLOOKUP(IF(VALUE(LEFT($E5370,2))&gt;9,VALUE(LEFT($E5370,2)),"0"&amp;VALUE(LEFT($E5370,2))),Sheet1!$E:$E,Sheet1!$F:$F)),"")</f>
        <v>佐賀県</v>
      </c>
      <c r="G5370" s="4" t="str">
        <f t="shared" si="167"/>
        <v>国立</v>
      </c>
      <c r="H5370" s="7" t="str">
        <f>IF($D5370="上記以外の高等学校等",_xlfn.XLOOKUP(IF(VALUE(LEFT($E5370,2))&gt;10,VALUE(LEFT($E5370,2)),"0"&amp;VALUE(LEFT($E5370,2))),Sheet1!$E:$E,Sheet1!$F:$F)&amp;"所在の"&amp;$D5370,IF(OR($B5370=1,$B5370=2),$D5370&amp;$C5370,IF($B5370=3,$D5370&amp;"学校",IF($B5370=6,_xlfn.TEXTBEFORE($D5370,"高専")&amp;$C5370,IF($B5370=8,$C5370&amp;"（"&amp;$D5370&amp;"）",IF($B5370=9,$D5370,""))))))</f>
        <v>佐賀大学教育学部附属特別支援学校</v>
      </c>
    </row>
    <row r="5371" spans="1:8">
      <c r="A5371" s="4">
        <v>2</v>
      </c>
      <c r="B5371" s="7">
        <v>1</v>
      </c>
      <c r="C5371" s="7" t="str">
        <f t="shared" si="166"/>
        <v>高等学校</v>
      </c>
      <c r="D5371" s="7" t="s">
        <v>1189</v>
      </c>
      <c r="E5371" s="8" t="s">
        <v>1190</v>
      </c>
      <c r="F5371" s="4" t="str">
        <f>IFERROR(IF(VALUE(LEFT($E5371,5))&gt;50000,"",_xlfn.XLOOKUP(IF(VALUE(LEFT($E5371,2))&gt;9,VALUE(LEFT($E5371,2)),"0"&amp;VALUE(LEFT($E5371,2))),Sheet1!$E:$E,Sheet1!$F:$F)),"")</f>
        <v>佐賀県</v>
      </c>
      <c r="G5371" s="4" t="str">
        <f t="shared" si="167"/>
        <v>公立</v>
      </c>
      <c r="H5371" s="7" t="str">
        <f>IF($D5371="上記以外の高等学校等",_xlfn.XLOOKUP(IF(VALUE(LEFT($E5371,2))&gt;10,VALUE(LEFT($E5371,2)),"0"&amp;VALUE(LEFT($E5371,2))),Sheet1!$E:$E,Sheet1!$F:$F)&amp;"所在の"&amp;$D5371,IF(OR($B5371=1,$B5371=2),$D5371&amp;$C5371,IF($B5371=3,$D5371&amp;"学校",IF($B5371=6,_xlfn.TEXTBEFORE($D5371,"高専")&amp;$C5371,IF($B5371=8,$C5371&amp;"（"&amp;$D5371&amp;"）",IF($B5371=9,$D5371,""))))))</f>
        <v>佐賀西高等学校</v>
      </c>
    </row>
    <row r="5372" spans="1:8">
      <c r="A5372" s="4">
        <v>2</v>
      </c>
      <c r="B5372" s="7">
        <v>1</v>
      </c>
      <c r="C5372" s="7" t="str">
        <f t="shared" si="166"/>
        <v>高等学校</v>
      </c>
      <c r="D5372" s="7" t="s">
        <v>1187</v>
      </c>
      <c r="E5372" s="8" t="s">
        <v>1188</v>
      </c>
      <c r="F5372" s="4" t="str">
        <f>IFERROR(IF(VALUE(LEFT($E5372,5))&gt;50000,"",_xlfn.XLOOKUP(IF(VALUE(LEFT($E5372,2))&gt;9,VALUE(LEFT($E5372,2)),"0"&amp;VALUE(LEFT($E5372,2))),Sheet1!$E:$E,Sheet1!$F:$F)),"")</f>
        <v>佐賀県</v>
      </c>
      <c r="G5372" s="4" t="str">
        <f t="shared" si="167"/>
        <v>公立</v>
      </c>
      <c r="H5372" s="7" t="str">
        <f>IF($D5372="上記以外の高等学校等",_xlfn.XLOOKUP(IF(VALUE(LEFT($E5372,2))&gt;10,VALUE(LEFT($E5372,2)),"0"&amp;VALUE(LEFT($E5372,2))),Sheet1!$E:$E,Sheet1!$F:$F)&amp;"所在の"&amp;$D5372,IF(OR($B5372=1,$B5372=2),$D5372&amp;$C5372,IF($B5372=3,$D5372&amp;"学校",IF($B5372=6,_xlfn.TEXTBEFORE($D5372,"高専")&amp;$C5372,IF($B5372=8,$C5372&amp;"（"&amp;$D5372&amp;"）",IF($B5372=9,$D5372,""))))))</f>
        <v>佐賀北高等学校</v>
      </c>
    </row>
    <row r="5373" spans="1:8">
      <c r="A5373" s="4">
        <v>2</v>
      </c>
      <c r="B5373" s="7">
        <v>1</v>
      </c>
      <c r="C5373" s="7" t="str">
        <f t="shared" si="166"/>
        <v>高等学校</v>
      </c>
      <c r="D5373" s="7" t="s">
        <v>1185</v>
      </c>
      <c r="E5373" s="8" t="s">
        <v>1186</v>
      </c>
      <c r="F5373" s="4" t="str">
        <f>IFERROR(IF(VALUE(LEFT($E5373,5))&gt;50000,"",_xlfn.XLOOKUP(IF(VALUE(LEFT($E5373,2))&gt;9,VALUE(LEFT($E5373,2)),"0"&amp;VALUE(LEFT($E5373,2))),Sheet1!$E:$E,Sheet1!$F:$F)),"")</f>
        <v>佐賀県</v>
      </c>
      <c r="G5373" s="4" t="str">
        <f t="shared" si="167"/>
        <v>公立</v>
      </c>
      <c r="H5373" s="7" t="str">
        <f>IF($D5373="上記以外の高等学校等",_xlfn.XLOOKUP(IF(VALUE(LEFT($E5373,2))&gt;10,VALUE(LEFT($E5373,2)),"0"&amp;VALUE(LEFT($E5373,2))),Sheet1!$E:$E,Sheet1!$F:$F)&amp;"所在の"&amp;$D5373,IF(OR($B5373=1,$B5373=2),$D5373&amp;$C5373,IF($B5373=3,$D5373&amp;"学校",IF($B5373=6,_xlfn.TEXTBEFORE($D5373,"高専")&amp;$C5373,IF($B5373=8,$C5373&amp;"（"&amp;$D5373&amp;"）",IF($B5373=9,$D5373,""))))))</f>
        <v>佐賀東高等学校</v>
      </c>
    </row>
    <row r="5374" spans="1:8">
      <c r="A5374" s="4">
        <v>2</v>
      </c>
      <c r="B5374" s="7">
        <v>1</v>
      </c>
      <c r="C5374" s="7" t="str">
        <f t="shared" si="166"/>
        <v>高等学校</v>
      </c>
      <c r="D5374" s="7" t="s">
        <v>1183</v>
      </c>
      <c r="E5374" s="8" t="s">
        <v>1184</v>
      </c>
      <c r="F5374" s="4" t="str">
        <f>IFERROR(IF(VALUE(LEFT($E5374,5))&gt;50000,"",_xlfn.XLOOKUP(IF(VALUE(LEFT($E5374,2))&gt;9,VALUE(LEFT($E5374,2)),"0"&amp;VALUE(LEFT($E5374,2))),Sheet1!$E:$E,Sheet1!$F:$F)),"")</f>
        <v>佐賀県</v>
      </c>
      <c r="G5374" s="4" t="str">
        <f t="shared" si="167"/>
        <v>公立</v>
      </c>
      <c r="H5374" s="7" t="str">
        <f>IF($D5374="上記以外の高等学校等",_xlfn.XLOOKUP(IF(VALUE(LEFT($E5374,2))&gt;10,VALUE(LEFT($E5374,2)),"0"&amp;VALUE(LEFT($E5374,2))),Sheet1!$E:$E,Sheet1!$F:$F)&amp;"所在の"&amp;$D5374,IF(OR($B5374=1,$B5374=2),$D5374&amp;$C5374,IF($B5374=3,$D5374&amp;"学校",IF($B5374=6,_xlfn.TEXTBEFORE($D5374,"高専")&amp;$C5374,IF($B5374=8,$C5374&amp;"（"&amp;$D5374&amp;"）",IF($B5374=9,$D5374,""))))))</f>
        <v>唐津東高等学校</v>
      </c>
    </row>
    <row r="5375" spans="1:8">
      <c r="A5375" s="4">
        <v>2</v>
      </c>
      <c r="B5375" s="7">
        <v>1</v>
      </c>
      <c r="C5375" s="7" t="str">
        <f t="shared" si="166"/>
        <v>高等学校</v>
      </c>
      <c r="D5375" s="7" t="s">
        <v>1181</v>
      </c>
      <c r="E5375" s="8" t="s">
        <v>1182</v>
      </c>
      <c r="F5375" s="4" t="str">
        <f>IFERROR(IF(VALUE(LEFT($E5375,5))&gt;50000,"",_xlfn.XLOOKUP(IF(VALUE(LEFT($E5375,2))&gt;9,VALUE(LEFT($E5375,2)),"0"&amp;VALUE(LEFT($E5375,2))),Sheet1!$E:$E,Sheet1!$F:$F)),"")</f>
        <v>佐賀県</v>
      </c>
      <c r="G5375" s="4" t="str">
        <f t="shared" si="167"/>
        <v>公立</v>
      </c>
      <c r="H5375" s="7" t="str">
        <f>IF($D5375="上記以外の高等学校等",_xlfn.XLOOKUP(IF(VALUE(LEFT($E5375,2))&gt;10,VALUE(LEFT($E5375,2)),"0"&amp;VALUE(LEFT($E5375,2))),Sheet1!$E:$E,Sheet1!$F:$F)&amp;"所在の"&amp;$D5375,IF(OR($B5375=1,$B5375=2),$D5375&amp;$C5375,IF($B5375=3,$D5375&amp;"学校",IF($B5375=6,_xlfn.TEXTBEFORE($D5375,"高専")&amp;$C5375,IF($B5375=8,$C5375&amp;"（"&amp;$D5375&amp;"）",IF($B5375=9,$D5375,""))))))</f>
        <v>唐津西高等学校</v>
      </c>
    </row>
    <row r="5376" spans="1:8">
      <c r="A5376" s="4">
        <v>2</v>
      </c>
      <c r="B5376" s="7">
        <v>1</v>
      </c>
      <c r="C5376" s="7" t="str">
        <f t="shared" si="166"/>
        <v>高等学校</v>
      </c>
      <c r="D5376" s="7" t="s">
        <v>1179</v>
      </c>
      <c r="E5376" s="8" t="s">
        <v>1180</v>
      </c>
      <c r="F5376" s="4" t="str">
        <f>IFERROR(IF(VALUE(LEFT($E5376,5))&gt;50000,"",_xlfn.XLOOKUP(IF(VALUE(LEFT($E5376,2))&gt;9,VALUE(LEFT($E5376,2)),"0"&amp;VALUE(LEFT($E5376,2))),Sheet1!$E:$E,Sheet1!$F:$F)),"")</f>
        <v>佐賀県</v>
      </c>
      <c r="G5376" s="4" t="str">
        <f t="shared" si="167"/>
        <v>公立</v>
      </c>
      <c r="H5376" s="7" t="str">
        <f>IF($D5376="上記以外の高等学校等",_xlfn.XLOOKUP(IF(VALUE(LEFT($E5376,2))&gt;10,VALUE(LEFT($E5376,2)),"0"&amp;VALUE(LEFT($E5376,2))),Sheet1!$E:$E,Sheet1!$F:$F)&amp;"所在の"&amp;$D5376,IF(OR($B5376=1,$B5376=2),$D5376&amp;$C5376,IF($B5376=3,$D5376&amp;"学校",IF($B5376=6,_xlfn.TEXTBEFORE($D5376,"高専")&amp;$C5376,IF($B5376=8,$C5376&amp;"（"&amp;$D5376&amp;"）",IF($B5376=9,$D5376,""))))))</f>
        <v>厳木高等学校</v>
      </c>
    </row>
    <row r="5377" spans="1:8">
      <c r="A5377" s="4">
        <v>2</v>
      </c>
      <c r="B5377" s="7">
        <v>1</v>
      </c>
      <c r="C5377" s="7" t="str">
        <f t="shared" si="166"/>
        <v>高等学校</v>
      </c>
      <c r="D5377" s="7" t="s">
        <v>1177</v>
      </c>
      <c r="E5377" s="8" t="s">
        <v>1178</v>
      </c>
      <c r="F5377" s="4" t="str">
        <f>IFERROR(IF(VALUE(LEFT($E5377,5))&gt;50000,"",_xlfn.XLOOKUP(IF(VALUE(LEFT($E5377,2))&gt;9,VALUE(LEFT($E5377,2)),"0"&amp;VALUE(LEFT($E5377,2))),Sheet1!$E:$E,Sheet1!$F:$F)),"")</f>
        <v>佐賀県</v>
      </c>
      <c r="G5377" s="4" t="str">
        <f t="shared" si="167"/>
        <v>公立</v>
      </c>
      <c r="H5377" s="7" t="str">
        <f>IF($D5377="上記以外の高等学校等",_xlfn.XLOOKUP(IF(VALUE(LEFT($E5377,2))&gt;10,VALUE(LEFT($E5377,2)),"0"&amp;VALUE(LEFT($E5377,2))),Sheet1!$E:$E,Sheet1!$F:$F)&amp;"所在の"&amp;$D5377,IF(OR($B5377=1,$B5377=2),$D5377&amp;$C5377,IF($B5377=3,$D5377&amp;"学校",IF($B5377=6,_xlfn.TEXTBEFORE($D5377,"高専")&amp;$C5377,IF($B5377=8,$C5377&amp;"（"&amp;$D5377&amp;"）",IF($B5377=9,$D5377,""))))))</f>
        <v>伊万里高等学校</v>
      </c>
    </row>
    <row r="5378" spans="1:8">
      <c r="A5378" s="4">
        <v>2</v>
      </c>
      <c r="B5378" s="7">
        <v>1</v>
      </c>
      <c r="C5378" s="7" t="str">
        <f t="shared" si="166"/>
        <v>高等学校</v>
      </c>
      <c r="D5378" s="7" t="s">
        <v>1175</v>
      </c>
      <c r="E5378" s="8" t="s">
        <v>1176</v>
      </c>
      <c r="F5378" s="4" t="str">
        <f>IFERROR(IF(VALUE(LEFT($E5378,5))&gt;50000,"",_xlfn.XLOOKUP(IF(VALUE(LEFT($E5378,2))&gt;9,VALUE(LEFT($E5378,2)),"0"&amp;VALUE(LEFT($E5378,2))),Sheet1!$E:$E,Sheet1!$F:$F)),"")</f>
        <v>佐賀県</v>
      </c>
      <c r="G5378" s="4" t="str">
        <f t="shared" si="167"/>
        <v>公立</v>
      </c>
      <c r="H5378" s="7" t="str">
        <f>IF($D5378="上記以外の高等学校等",_xlfn.XLOOKUP(IF(VALUE(LEFT($E5378,2))&gt;10,VALUE(LEFT($E5378,2)),"0"&amp;VALUE(LEFT($E5378,2))),Sheet1!$E:$E,Sheet1!$F:$F)&amp;"所在の"&amp;$D5378,IF(OR($B5378=1,$B5378=2),$D5378&amp;$C5378,IF($B5378=3,$D5378&amp;"学校",IF($B5378=6,_xlfn.TEXTBEFORE($D5378,"高専")&amp;$C5378,IF($B5378=8,$C5378&amp;"（"&amp;$D5378&amp;"）",IF($B5378=9,$D5378,""))))))</f>
        <v>小城高等学校</v>
      </c>
    </row>
    <row r="5379" spans="1:8">
      <c r="A5379" s="4">
        <v>2</v>
      </c>
      <c r="B5379" s="7">
        <v>1</v>
      </c>
      <c r="C5379" s="7" t="str">
        <f t="shared" ref="C5379:C5442" si="168">IF($B5379=1,"高等学校",IF($B5379=2,"中等教育学校",IF($B5379=3,"特別支援学校",IF($B5379=6,"高等専門学校",IF($B5379=8,"高等学校卒業程度認定試験等","")))))</f>
        <v>高等学校</v>
      </c>
      <c r="D5379" s="7" t="s">
        <v>1173</v>
      </c>
      <c r="E5379" s="8" t="s">
        <v>1174</v>
      </c>
      <c r="F5379" s="4" t="str">
        <f>IFERROR(IF(VALUE(LEFT($E5379,5))&gt;50000,"",_xlfn.XLOOKUP(IF(VALUE(LEFT($E5379,2))&gt;9,VALUE(LEFT($E5379,2)),"0"&amp;VALUE(LEFT($E5379,2))),Sheet1!$E:$E,Sheet1!$F:$F)),"")</f>
        <v>佐賀県</v>
      </c>
      <c r="G5379" s="4" t="str">
        <f t="shared" ref="G5379:G5442" si="169">IF($A5379=1,"国立",IF($A5379=7,"私立",IF($A5379&lt;7,"公立","")))</f>
        <v>公立</v>
      </c>
      <c r="H5379" s="7" t="str">
        <f>IF($D5379="上記以外の高等学校等",_xlfn.XLOOKUP(IF(VALUE(LEFT($E5379,2))&gt;10,VALUE(LEFT($E5379,2)),"0"&amp;VALUE(LEFT($E5379,2))),Sheet1!$E:$E,Sheet1!$F:$F)&amp;"所在の"&amp;$D5379,IF(OR($B5379=1,$B5379=2),$D5379&amp;$C5379,IF($B5379=3,$D5379&amp;"学校",IF($B5379=6,_xlfn.TEXTBEFORE($D5379,"高専")&amp;$C5379,IF($B5379=8,$C5379&amp;"（"&amp;$D5379&amp;"）",IF($B5379=9,$D5379,""))))))</f>
        <v>牛津高等学校</v>
      </c>
    </row>
    <row r="5380" spans="1:8">
      <c r="A5380" s="4">
        <v>2</v>
      </c>
      <c r="B5380" s="7">
        <v>1</v>
      </c>
      <c r="C5380" s="7" t="str">
        <f t="shared" si="168"/>
        <v>高等学校</v>
      </c>
      <c r="D5380" s="7" t="s">
        <v>1171</v>
      </c>
      <c r="E5380" s="8" t="s">
        <v>1172</v>
      </c>
      <c r="F5380" s="4" t="str">
        <f>IFERROR(IF(VALUE(LEFT($E5380,5))&gt;50000,"",_xlfn.XLOOKUP(IF(VALUE(LEFT($E5380,2))&gt;9,VALUE(LEFT($E5380,2)),"0"&amp;VALUE(LEFT($E5380,2))),Sheet1!$E:$E,Sheet1!$F:$F)),"")</f>
        <v>佐賀県</v>
      </c>
      <c r="G5380" s="4" t="str">
        <f t="shared" si="169"/>
        <v>公立</v>
      </c>
      <c r="H5380" s="7" t="str">
        <f>IF($D5380="上記以外の高等学校等",_xlfn.XLOOKUP(IF(VALUE(LEFT($E5380,2))&gt;10,VALUE(LEFT($E5380,2)),"0"&amp;VALUE(LEFT($E5380,2))),Sheet1!$E:$E,Sheet1!$F:$F)&amp;"所在の"&amp;$D5380,IF(OR($B5380=1,$B5380=2),$D5380&amp;$C5380,IF($B5380=3,$D5380&amp;"学校",IF($B5380=6,_xlfn.TEXTBEFORE($D5380,"高専")&amp;$C5380,IF($B5380=8,$C5380&amp;"（"&amp;$D5380&amp;"）",IF($B5380=9,$D5380,""))))))</f>
        <v>武雄高等学校</v>
      </c>
    </row>
    <row r="5381" spans="1:8">
      <c r="A5381" s="4">
        <v>2</v>
      </c>
      <c r="B5381" s="7">
        <v>1</v>
      </c>
      <c r="C5381" s="7" t="str">
        <f t="shared" si="168"/>
        <v>高等学校</v>
      </c>
      <c r="D5381" s="7" t="s">
        <v>1169</v>
      </c>
      <c r="E5381" s="8" t="s">
        <v>1170</v>
      </c>
      <c r="F5381" s="4" t="str">
        <f>IFERROR(IF(VALUE(LEFT($E5381,5))&gt;50000,"",_xlfn.XLOOKUP(IF(VALUE(LEFT($E5381,2))&gt;9,VALUE(LEFT($E5381,2)),"0"&amp;VALUE(LEFT($E5381,2))),Sheet1!$E:$E,Sheet1!$F:$F)),"")</f>
        <v>佐賀県</v>
      </c>
      <c r="G5381" s="4" t="str">
        <f t="shared" si="169"/>
        <v>公立</v>
      </c>
      <c r="H5381" s="7" t="str">
        <f>IF($D5381="上記以外の高等学校等",_xlfn.XLOOKUP(IF(VALUE(LEFT($E5381,2))&gt;10,VALUE(LEFT($E5381,2)),"0"&amp;VALUE(LEFT($E5381,2))),Sheet1!$E:$E,Sheet1!$F:$F)&amp;"所在の"&amp;$D5381,IF(OR($B5381=1,$B5381=2),$D5381&amp;$C5381,IF($B5381=3,$D5381&amp;"学校",IF($B5381=6,_xlfn.TEXTBEFORE($D5381,"高専")&amp;$C5381,IF($B5381=8,$C5381&amp;"（"&amp;$D5381&amp;"）",IF($B5381=9,$D5381,""))))))</f>
        <v>鳥栖高等学校</v>
      </c>
    </row>
    <row r="5382" spans="1:8">
      <c r="A5382" s="4">
        <v>2</v>
      </c>
      <c r="B5382" s="7">
        <v>1</v>
      </c>
      <c r="C5382" s="7" t="str">
        <f t="shared" si="168"/>
        <v>高等学校</v>
      </c>
      <c r="D5382" s="7" t="s">
        <v>1167</v>
      </c>
      <c r="E5382" s="8" t="s">
        <v>1168</v>
      </c>
      <c r="F5382" s="4" t="str">
        <f>IFERROR(IF(VALUE(LEFT($E5382,5))&gt;50000,"",_xlfn.XLOOKUP(IF(VALUE(LEFT($E5382,2))&gt;9,VALUE(LEFT($E5382,2)),"0"&amp;VALUE(LEFT($E5382,2))),Sheet1!$E:$E,Sheet1!$F:$F)),"")</f>
        <v>佐賀県</v>
      </c>
      <c r="G5382" s="4" t="str">
        <f t="shared" si="169"/>
        <v>公立</v>
      </c>
      <c r="H5382" s="7" t="str">
        <f>IF($D5382="上記以外の高等学校等",_xlfn.XLOOKUP(IF(VALUE(LEFT($E5382,2))&gt;10,VALUE(LEFT($E5382,2)),"0"&amp;VALUE(LEFT($E5382,2))),Sheet1!$E:$E,Sheet1!$F:$F)&amp;"所在の"&amp;$D5382,IF(OR($B5382=1,$B5382=2),$D5382&amp;$C5382,IF($B5382=3,$D5382&amp;"学校",IF($B5382=6,_xlfn.TEXTBEFORE($D5382,"高専")&amp;$C5382,IF($B5382=8,$C5382&amp;"（"&amp;$D5382&amp;"）",IF($B5382=9,$D5382,""))))))</f>
        <v>三養基高等学校</v>
      </c>
    </row>
    <row r="5383" spans="1:8">
      <c r="A5383" s="4">
        <v>2</v>
      </c>
      <c r="B5383" s="7">
        <v>1</v>
      </c>
      <c r="C5383" s="7" t="str">
        <f t="shared" si="168"/>
        <v>高等学校</v>
      </c>
      <c r="D5383" s="7" t="s">
        <v>1165</v>
      </c>
      <c r="E5383" s="8" t="s">
        <v>1166</v>
      </c>
      <c r="F5383" s="4" t="str">
        <f>IFERROR(IF(VALUE(LEFT($E5383,5))&gt;50000,"",_xlfn.XLOOKUP(IF(VALUE(LEFT($E5383,2))&gt;9,VALUE(LEFT($E5383,2)),"0"&amp;VALUE(LEFT($E5383,2))),Sheet1!$E:$E,Sheet1!$F:$F)),"")</f>
        <v>佐賀県</v>
      </c>
      <c r="G5383" s="4" t="str">
        <f t="shared" si="169"/>
        <v>公立</v>
      </c>
      <c r="H5383" s="7" t="str">
        <f>IF($D5383="上記以外の高等学校等",_xlfn.XLOOKUP(IF(VALUE(LEFT($E5383,2))&gt;10,VALUE(LEFT($E5383,2)),"0"&amp;VALUE(LEFT($E5383,2))),Sheet1!$E:$E,Sheet1!$F:$F)&amp;"所在の"&amp;$D5383,IF(OR($B5383=1,$B5383=2),$D5383&amp;$C5383,IF($B5383=3,$D5383&amp;"学校",IF($B5383=6,_xlfn.TEXTBEFORE($D5383,"高専")&amp;$C5383,IF($B5383=8,$C5383&amp;"（"&amp;$D5383&amp;"）",IF($B5383=9,$D5383,""))))))</f>
        <v>神埼高等学校</v>
      </c>
    </row>
    <row r="5384" spans="1:8">
      <c r="A5384" s="4">
        <v>2</v>
      </c>
      <c r="B5384" s="7">
        <v>1</v>
      </c>
      <c r="C5384" s="7" t="str">
        <f t="shared" si="168"/>
        <v>高等学校</v>
      </c>
      <c r="D5384" s="7" t="s">
        <v>1163</v>
      </c>
      <c r="E5384" s="8" t="s">
        <v>1164</v>
      </c>
      <c r="F5384" s="4" t="str">
        <f>IFERROR(IF(VALUE(LEFT($E5384,5))&gt;50000,"",_xlfn.XLOOKUP(IF(VALUE(LEFT($E5384,2))&gt;9,VALUE(LEFT($E5384,2)),"0"&amp;VALUE(LEFT($E5384,2))),Sheet1!$E:$E,Sheet1!$F:$F)),"")</f>
        <v>佐賀県</v>
      </c>
      <c r="G5384" s="4" t="str">
        <f t="shared" si="169"/>
        <v>公立</v>
      </c>
      <c r="H5384" s="7" t="str">
        <f>IF($D5384="上記以外の高等学校等",_xlfn.XLOOKUP(IF(VALUE(LEFT($E5384,2))&gt;10,VALUE(LEFT($E5384,2)),"0"&amp;VALUE(LEFT($E5384,2))),Sheet1!$E:$E,Sheet1!$F:$F)&amp;"所在の"&amp;$D5384,IF(OR($B5384=1,$B5384=2),$D5384&amp;$C5384,IF($B5384=3,$D5384&amp;"学校",IF($B5384=6,_xlfn.TEXTBEFORE($D5384,"高専")&amp;$C5384,IF($B5384=8,$C5384&amp;"（"&amp;$D5384&amp;"）",IF($B5384=9,$D5384,""))))))</f>
        <v>太良高等学校</v>
      </c>
    </row>
    <row r="5385" spans="1:8">
      <c r="A5385" s="4">
        <v>2</v>
      </c>
      <c r="B5385" s="7">
        <v>1</v>
      </c>
      <c r="C5385" s="7" t="str">
        <f t="shared" si="168"/>
        <v>高等学校</v>
      </c>
      <c r="D5385" s="7" t="s">
        <v>1161</v>
      </c>
      <c r="E5385" s="8" t="s">
        <v>1162</v>
      </c>
      <c r="F5385" s="4" t="str">
        <f>IFERROR(IF(VALUE(LEFT($E5385,5))&gt;50000,"",_xlfn.XLOOKUP(IF(VALUE(LEFT($E5385,2))&gt;9,VALUE(LEFT($E5385,2)),"0"&amp;VALUE(LEFT($E5385,2))),Sheet1!$E:$E,Sheet1!$F:$F)),"")</f>
        <v>佐賀県</v>
      </c>
      <c r="G5385" s="4" t="str">
        <f t="shared" si="169"/>
        <v>公立</v>
      </c>
      <c r="H5385" s="7" t="str">
        <f>IF($D5385="上記以外の高等学校等",_xlfn.XLOOKUP(IF(VALUE(LEFT($E5385,2))&gt;10,VALUE(LEFT($E5385,2)),"0"&amp;VALUE(LEFT($E5385,2))),Sheet1!$E:$E,Sheet1!$F:$F)&amp;"所在の"&amp;$D5385,IF(OR($B5385=1,$B5385=2),$D5385&amp;$C5385,IF($B5385=3,$D5385&amp;"学校",IF($B5385=6,_xlfn.TEXTBEFORE($D5385,"高専")&amp;$C5385,IF($B5385=8,$C5385&amp;"（"&amp;$D5385&amp;"）",IF($B5385=9,$D5385,""))))))</f>
        <v>高志館高等学校</v>
      </c>
    </row>
    <row r="5386" spans="1:8">
      <c r="A5386" s="4">
        <v>2</v>
      </c>
      <c r="B5386" s="7">
        <v>1</v>
      </c>
      <c r="C5386" s="7" t="str">
        <f t="shared" si="168"/>
        <v>高等学校</v>
      </c>
      <c r="D5386" s="7" t="s">
        <v>1159</v>
      </c>
      <c r="E5386" s="8" t="s">
        <v>1160</v>
      </c>
      <c r="F5386" s="4" t="str">
        <f>IFERROR(IF(VALUE(LEFT($E5386,5))&gt;50000,"",_xlfn.XLOOKUP(IF(VALUE(LEFT($E5386,2))&gt;9,VALUE(LEFT($E5386,2)),"0"&amp;VALUE(LEFT($E5386,2))),Sheet1!$E:$E,Sheet1!$F:$F)),"")</f>
        <v>佐賀県</v>
      </c>
      <c r="G5386" s="4" t="str">
        <f t="shared" si="169"/>
        <v>公立</v>
      </c>
      <c r="H5386" s="7" t="str">
        <f>IF($D5386="上記以外の高等学校等",_xlfn.XLOOKUP(IF(VALUE(LEFT($E5386,2))&gt;10,VALUE(LEFT($E5386,2)),"0"&amp;VALUE(LEFT($E5386,2))),Sheet1!$E:$E,Sheet1!$F:$F)&amp;"所在の"&amp;$D5386,IF(OR($B5386=1,$B5386=2),$D5386&amp;$C5386,IF($B5386=3,$D5386&amp;"学校",IF($B5386=6,_xlfn.TEXTBEFORE($D5386,"高専")&amp;$C5386,IF($B5386=8,$C5386&amp;"（"&amp;$D5386&amp;"）",IF($B5386=9,$D5386,""))))))</f>
        <v>神埼清明高等学校</v>
      </c>
    </row>
    <row r="5387" spans="1:8">
      <c r="A5387" s="4">
        <v>2</v>
      </c>
      <c r="B5387" s="7">
        <v>1</v>
      </c>
      <c r="C5387" s="7" t="str">
        <f t="shared" si="168"/>
        <v>高等学校</v>
      </c>
      <c r="D5387" s="7" t="s">
        <v>1157</v>
      </c>
      <c r="E5387" s="8" t="s">
        <v>1158</v>
      </c>
      <c r="F5387" s="4" t="str">
        <f>IFERROR(IF(VALUE(LEFT($E5387,5))&gt;50000,"",_xlfn.XLOOKUP(IF(VALUE(LEFT($E5387,2))&gt;9,VALUE(LEFT($E5387,2)),"0"&amp;VALUE(LEFT($E5387,2))),Sheet1!$E:$E,Sheet1!$F:$F)),"")</f>
        <v>佐賀県</v>
      </c>
      <c r="G5387" s="4" t="str">
        <f t="shared" si="169"/>
        <v>公立</v>
      </c>
      <c r="H5387" s="7" t="str">
        <f>IF($D5387="上記以外の高等学校等",_xlfn.XLOOKUP(IF(VALUE(LEFT($E5387,2))&gt;10,VALUE(LEFT($E5387,2)),"0"&amp;VALUE(LEFT($E5387,2))),Sheet1!$E:$E,Sheet1!$F:$F)&amp;"所在の"&amp;$D5387,IF(OR($B5387=1,$B5387=2),$D5387&amp;$C5387,IF($B5387=3,$D5387&amp;"学校",IF($B5387=6,_xlfn.TEXTBEFORE($D5387,"高専")&amp;$C5387,IF($B5387=8,$C5387&amp;"（"&amp;$D5387&amp;"）",IF($B5387=9,$D5387,""))))))</f>
        <v>佐賀農業高等学校</v>
      </c>
    </row>
    <row r="5388" spans="1:8">
      <c r="A5388" s="4">
        <v>2</v>
      </c>
      <c r="B5388" s="7">
        <v>1</v>
      </c>
      <c r="C5388" s="7" t="str">
        <f t="shared" si="168"/>
        <v>高等学校</v>
      </c>
      <c r="D5388" s="7" t="s">
        <v>1155</v>
      </c>
      <c r="E5388" s="8" t="s">
        <v>1156</v>
      </c>
      <c r="F5388" s="4" t="str">
        <f>IFERROR(IF(VALUE(LEFT($E5388,5))&gt;50000,"",_xlfn.XLOOKUP(IF(VALUE(LEFT($E5388,2))&gt;9,VALUE(LEFT($E5388,2)),"0"&amp;VALUE(LEFT($E5388,2))),Sheet1!$E:$E,Sheet1!$F:$F)),"")</f>
        <v>佐賀県</v>
      </c>
      <c r="G5388" s="4" t="str">
        <f t="shared" si="169"/>
        <v>公立</v>
      </c>
      <c r="H5388" s="7" t="str">
        <f>IF($D5388="上記以外の高等学校等",_xlfn.XLOOKUP(IF(VALUE(LEFT($E5388,2))&gt;10,VALUE(LEFT($E5388,2)),"0"&amp;VALUE(LEFT($E5388,2))),Sheet1!$E:$E,Sheet1!$F:$F)&amp;"所在の"&amp;$D5388,IF(OR($B5388=1,$B5388=2),$D5388&amp;$C5388,IF($B5388=3,$D5388&amp;"学校",IF($B5388=6,_xlfn.TEXTBEFORE($D5388,"高専")&amp;$C5388,IF($B5388=8,$C5388&amp;"（"&amp;$D5388&amp;"）",IF($B5388=9,$D5388,""))))))</f>
        <v>唐津南高等学校</v>
      </c>
    </row>
    <row r="5389" spans="1:8">
      <c r="A5389" s="4">
        <v>2</v>
      </c>
      <c r="B5389" s="7">
        <v>1</v>
      </c>
      <c r="C5389" s="7" t="str">
        <f t="shared" si="168"/>
        <v>高等学校</v>
      </c>
      <c r="D5389" s="7" t="s">
        <v>1153</v>
      </c>
      <c r="E5389" s="8" t="s">
        <v>1154</v>
      </c>
      <c r="F5389" s="4" t="str">
        <f>IFERROR(IF(VALUE(LEFT($E5389,5))&gt;50000,"",_xlfn.XLOOKUP(IF(VALUE(LEFT($E5389,2))&gt;9,VALUE(LEFT($E5389,2)),"0"&amp;VALUE(LEFT($E5389,2))),Sheet1!$E:$E,Sheet1!$F:$F)),"")</f>
        <v>佐賀県</v>
      </c>
      <c r="G5389" s="4" t="str">
        <f t="shared" si="169"/>
        <v>公立</v>
      </c>
      <c r="H5389" s="7" t="str">
        <f>IF($D5389="上記以外の高等学校等",_xlfn.XLOOKUP(IF(VALUE(LEFT($E5389,2))&gt;10,VALUE(LEFT($E5389,2)),"0"&amp;VALUE(LEFT($E5389,2))),Sheet1!$E:$E,Sheet1!$F:$F)&amp;"所在の"&amp;$D5389,IF(OR($B5389=1,$B5389=2),$D5389&amp;$C5389,IF($B5389=3,$D5389&amp;"学校",IF($B5389=6,_xlfn.TEXTBEFORE($D5389,"高専")&amp;$C5389,IF($B5389=8,$C5389&amp;"（"&amp;$D5389&amp;"）",IF($B5389=9,$D5389,""))))))</f>
        <v>佐賀工業高等学校</v>
      </c>
    </row>
    <row r="5390" spans="1:8">
      <c r="A5390" s="4">
        <v>2</v>
      </c>
      <c r="B5390" s="7">
        <v>1</v>
      </c>
      <c r="C5390" s="7" t="str">
        <f t="shared" si="168"/>
        <v>高等学校</v>
      </c>
      <c r="D5390" s="7" t="s">
        <v>1151</v>
      </c>
      <c r="E5390" s="8" t="s">
        <v>1152</v>
      </c>
      <c r="F5390" s="4" t="str">
        <f>IFERROR(IF(VALUE(LEFT($E5390,5))&gt;50000,"",_xlfn.XLOOKUP(IF(VALUE(LEFT($E5390,2))&gt;9,VALUE(LEFT($E5390,2)),"0"&amp;VALUE(LEFT($E5390,2))),Sheet1!$E:$E,Sheet1!$F:$F)),"")</f>
        <v>佐賀県</v>
      </c>
      <c r="G5390" s="4" t="str">
        <f t="shared" si="169"/>
        <v>公立</v>
      </c>
      <c r="H5390" s="7" t="str">
        <f>IF($D5390="上記以外の高等学校等",_xlfn.XLOOKUP(IF(VALUE(LEFT($E5390,2))&gt;10,VALUE(LEFT($E5390,2)),"0"&amp;VALUE(LEFT($E5390,2))),Sheet1!$E:$E,Sheet1!$F:$F)&amp;"所在の"&amp;$D5390,IF(OR($B5390=1,$B5390=2),$D5390&amp;$C5390,IF($B5390=3,$D5390&amp;"学校",IF($B5390=6,_xlfn.TEXTBEFORE($D5390,"高専")&amp;$C5390,IF($B5390=8,$C5390&amp;"（"&amp;$D5390&amp;"）",IF($B5390=9,$D5390,""))))))</f>
        <v>鳥栖工業高等学校</v>
      </c>
    </row>
    <row r="5391" spans="1:8">
      <c r="A5391" s="4">
        <v>2</v>
      </c>
      <c r="B5391" s="7">
        <v>1</v>
      </c>
      <c r="C5391" s="7" t="str">
        <f t="shared" si="168"/>
        <v>高等学校</v>
      </c>
      <c r="D5391" s="7" t="s">
        <v>1149</v>
      </c>
      <c r="E5391" s="8" t="s">
        <v>1150</v>
      </c>
      <c r="F5391" s="4" t="str">
        <f>IFERROR(IF(VALUE(LEFT($E5391,5))&gt;50000,"",_xlfn.XLOOKUP(IF(VALUE(LEFT($E5391,2))&gt;9,VALUE(LEFT($E5391,2)),"0"&amp;VALUE(LEFT($E5391,2))),Sheet1!$E:$E,Sheet1!$F:$F)),"")</f>
        <v>佐賀県</v>
      </c>
      <c r="G5391" s="4" t="str">
        <f t="shared" si="169"/>
        <v>公立</v>
      </c>
      <c r="H5391" s="7" t="str">
        <f>IF($D5391="上記以外の高等学校等",_xlfn.XLOOKUP(IF(VALUE(LEFT($E5391,2))&gt;10,VALUE(LEFT($E5391,2)),"0"&amp;VALUE(LEFT($E5391,2))),Sheet1!$E:$E,Sheet1!$F:$F)&amp;"所在の"&amp;$D5391,IF(OR($B5391=1,$B5391=2),$D5391&amp;$C5391,IF($B5391=3,$D5391&amp;"学校",IF($B5391=6,_xlfn.TEXTBEFORE($D5391,"高専")&amp;$C5391,IF($B5391=8,$C5391&amp;"（"&amp;$D5391&amp;"）",IF($B5391=9,$D5391,""))))))</f>
        <v>有田工業高等学校</v>
      </c>
    </row>
    <row r="5392" spans="1:8">
      <c r="A5392" s="4">
        <v>2</v>
      </c>
      <c r="B5392" s="7">
        <v>1</v>
      </c>
      <c r="C5392" s="7" t="str">
        <f t="shared" si="168"/>
        <v>高等学校</v>
      </c>
      <c r="D5392" s="7" t="s">
        <v>1147</v>
      </c>
      <c r="E5392" s="8" t="s">
        <v>1148</v>
      </c>
      <c r="F5392" s="4" t="str">
        <f>IFERROR(IF(VALUE(LEFT($E5392,5))&gt;50000,"",_xlfn.XLOOKUP(IF(VALUE(LEFT($E5392,2))&gt;9,VALUE(LEFT($E5392,2)),"0"&amp;VALUE(LEFT($E5392,2))),Sheet1!$E:$E,Sheet1!$F:$F)),"")</f>
        <v>佐賀県</v>
      </c>
      <c r="G5392" s="4" t="str">
        <f t="shared" si="169"/>
        <v>公立</v>
      </c>
      <c r="H5392" s="7" t="str">
        <f>IF($D5392="上記以外の高等学校等",_xlfn.XLOOKUP(IF(VALUE(LEFT($E5392,2))&gt;10,VALUE(LEFT($E5392,2)),"0"&amp;VALUE(LEFT($E5392,2))),Sheet1!$E:$E,Sheet1!$F:$F)&amp;"所在の"&amp;$D5392,IF(OR($B5392=1,$B5392=2),$D5392&amp;$C5392,IF($B5392=3,$D5392&amp;"学校",IF($B5392=6,_xlfn.TEXTBEFORE($D5392,"高専")&amp;$C5392,IF($B5392=8,$C5392&amp;"（"&amp;$D5392&amp;"）",IF($B5392=9,$D5392,""))))))</f>
        <v>唐津工業高等学校</v>
      </c>
    </row>
    <row r="5393" spans="1:8">
      <c r="A5393" s="4">
        <v>2</v>
      </c>
      <c r="B5393" s="7">
        <v>1</v>
      </c>
      <c r="C5393" s="7" t="str">
        <f t="shared" si="168"/>
        <v>高等学校</v>
      </c>
      <c r="D5393" s="7" t="s">
        <v>1145</v>
      </c>
      <c r="E5393" s="8" t="s">
        <v>1146</v>
      </c>
      <c r="F5393" s="4" t="str">
        <f>IFERROR(IF(VALUE(LEFT($E5393,5))&gt;50000,"",_xlfn.XLOOKUP(IF(VALUE(LEFT($E5393,2))&gt;9,VALUE(LEFT($E5393,2)),"0"&amp;VALUE(LEFT($E5393,2))),Sheet1!$E:$E,Sheet1!$F:$F)),"")</f>
        <v>佐賀県</v>
      </c>
      <c r="G5393" s="4" t="str">
        <f t="shared" si="169"/>
        <v>公立</v>
      </c>
      <c r="H5393" s="7" t="str">
        <f>IF($D5393="上記以外の高等学校等",_xlfn.XLOOKUP(IF(VALUE(LEFT($E5393,2))&gt;10,VALUE(LEFT($E5393,2)),"0"&amp;VALUE(LEFT($E5393,2))),Sheet1!$E:$E,Sheet1!$F:$F)&amp;"所在の"&amp;$D5393,IF(OR($B5393=1,$B5393=2),$D5393&amp;$C5393,IF($B5393=3,$D5393&amp;"学校",IF($B5393=6,_xlfn.TEXTBEFORE($D5393,"高専")&amp;$C5393,IF($B5393=8,$C5393&amp;"（"&amp;$D5393&amp;"）",IF($B5393=9,$D5393,""))))))</f>
        <v>多久高等学校</v>
      </c>
    </row>
    <row r="5394" spans="1:8">
      <c r="A5394" s="4">
        <v>2</v>
      </c>
      <c r="B5394" s="7">
        <v>1</v>
      </c>
      <c r="C5394" s="7" t="str">
        <f t="shared" si="168"/>
        <v>高等学校</v>
      </c>
      <c r="D5394" s="7" t="s">
        <v>1143</v>
      </c>
      <c r="E5394" s="8" t="s">
        <v>1144</v>
      </c>
      <c r="F5394" s="4" t="str">
        <f>IFERROR(IF(VALUE(LEFT($E5394,5))&gt;50000,"",_xlfn.XLOOKUP(IF(VALUE(LEFT($E5394,2))&gt;9,VALUE(LEFT($E5394,2)),"0"&amp;VALUE(LEFT($E5394,2))),Sheet1!$E:$E,Sheet1!$F:$F)),"")</f>
        <v>佐賀県</v>
      </c>
      <c r="G5394" s="4" t="str">
        <f t="shared" si="169"/>
        <v>公立</v>
      </c>
      <c r="H5394" s="7" t="str">
        <f>IF($D5394="上記以外の高等学校等",_xlfn.XLOOKUP(IF(VALUE(LEFT($E5394,2))&gt;10,VALUE(LEFT($E5394,2)),"0"&amp;VALUE(LEFT($E5394,2))),Sheet1!$E:$E,Sheet1!$F:$F)&amp;"所在の"&amp;$D5394,IF(OR($B5394=1,$B5394=2),$D5394&amp;$C5394,IF($B5394=3,$D5394&amp;"学校",IF($B5394=6,_xlfn.TEXTBEFORE($D5394,"高専")&amp;$C5394,IF($B5394=8,$C5394&amp;"（"&amp;$D5394&amp;"）",IF($B5394=9,$D5394,""))))))</f>
        <v>佐賀商業高等学校</v>
      </c>
    </row>
    <row r="5395" spans="1:8">
      <c r="A5395" s="4">
        <v>2</v>
      </c>
      <c r="B5395" s="7">
        <v>1</v>
      </c>
      <c r="C5395" s="7" t="str">
        <f t="shared" si="168"/>
        <v>高等学校</v>
      </c>
      <c r="D5395" s="7" t="s">
        <v>1141</v>
      </c>
      <c r="E5395" s="8" t="s">
        <v>1142</v>
      </c>
      <c r="F5395" s="4" t="str">
        <f>IFERROR(IF(VALUE(LEFT($E5395,5))&gt;50000,"",_xlfn.XLOOKUP(IF(VALUE(LEFT($E5395,2))&gt;9,VALUE(LEFT($E5395,2)),"0"&amp;VALUE(LEFT($E5395,2))),Sheet1!$E:$E,Sheet1!$F:$F)),"")</f>
        <v>佐賀県</v>
      </c>
      <c r="G5395" s="4" t="str">
        <f t="shared" si="169"/>
        <v>公立</v>
      </c>
      <c r="H5395" s="7" t="str">
        <f>IF($D5395="上記以外の高等学校等",_xlfn.XLOOKUP(IF(VALUE(LEFT($E5395,2))&gt;10,VALUE(LEFT($E5395,2)),"0"&amp;VALUE(LEFT($E5395,2))),Sheet1!$E:$E,Sheet1!$F:$F)&amp;"所在の"&amp;$D5395,IF(OR($B5395=1,$B5395=2),$D5395&amp;$C5395,IF($B5395=3,$D5395&amp;"学校",IF($B5395=6,_xlfn.TEXTBEFORE($D5395,"高専")&amp;$C5395,IF($B5395=8,$C5395&amp;"（"&amp;$D5395&amp;"）",IF($B5395=9,$D5395,""))))))</f>
        <v>唐津商業高等学校</v>
      </c>
    </row>
    <row r="5396" spans="1:8">
      <c r="A5396" s="4">
        <v>2</v>
      </c>
      <c r="B5396" s="7">
        <v>1</v>
      </c>
      <c r="C5396" s="7" t="str">
        <f t="shared" si="168"/>
        <v>高等学校</v>
      </c>
      <c r="D5396" s="7" t="s">
        <v>1139</v>
      </c>
      <c r="E5396" s="8" t="s">
        <v>1140</v>
      </c>
      <c r="F5396" s="4" t="str">
        <f>IFERROR(IF(VALUE(LEFT($E5396,5))&gt;50000,"",_xlfn.XLOOKUP(IF(VALUE(LEFT($E5396,2))&gt;9,VALUE(LEFT($E5396,2)),"0"&amp;VALUE(LEFT($E5396,2))),Sheet1!$E:$E,Sheet1!$F:$F)),"")</f>
        <v>佐賀県</v>
      </c>
      <c r="G5396" s="4" t="str">
        <f t="shared" si="169"/>
        <v>公立</v>
      </c>
      <c r="H5396" s="7" t="str">
        <f>IF($D5396="上記以外の高等学校等",_xlfn.XLOOKUP(IF(VALUE(LEFT($E5396,2))&gt;10,VALUE(LEFT($E5396,2)),"0"&amp;VALUE(LEFT($E5396,2))),Sheet1!$E:$E,Sheet1!$F:$F)&amp;"所在の"&amp;$D5396,IF(OR($B5396=1,$B5396=2),$D5396&amp;$C5396,IF($B5396=3,$D5396&amp;"学校",IF($B5396=6,_xlfn.TEXTBEFORE($D5396,"高専")&amp;$C5396,IF($B5396=8,$C5396&amp;"（"&amp;$D5396&amp;"）",IF($B5396=9,$D5396,""))))))</f>
        <v>鳥栖商業高等学校</v>
      </c>
    </row>
    <row r="5397" spans="1:8">
      <c r="A5397" s="4">
        <v>2</v>
      </c>
      <c r="B5397" s="7">
        <v>1</v>
      </c>
      <c r="C5397" s="7" t="str">
        <f t="shared" si="168"/>
        <v>高等学校</v>
      </c>
      <c r="D5397" s="7" t="s">
        <v>1137</v>
      </c>
      <c r="E5397" s="8" t="s">
        <v>1138</v>
      </c>
      <c r="F5397" s="4" t="str">
        <f>IFERROR(IF(VALUE(LEFT($E5397,5))&gt;50000,"",_xlfn.XLOOKUP(IF(VALUE(LEFT($E5397,2))&gt;9,VALUE(LEFT($E5397,2)),"0"&amp;VALUE(LEFT($E5397,2))),Sheet1!$E:$E,Sheet1!$F:$F)),"")</f>
        <v>佐賀県</v>
      </c>
      <c r="G5397" s="4" t="str">
        <f t="shared" si="169"/>
        <v>公立</v>
      </c>
      <c r="H5397" s="7" t="str">
        <f>IF($D5397="上記以外の高等学校等",_xlfn.XLOOKUP(IF(VALUE(LEFT($E5397,2))&gt;10,VALUE(LEFT($E5397,2)),"0"&amp;VALUE(LEFT($E5397,2))),Sheet1!$E:$E,Sheet1!$F:$F)&amp;"所在の"&amp;$D5397,IF(OR($B5397=1,$B5397=2),$D5397&amp;$C5397,IF($B5397=3,$D5397&amp;"学校",IF($B5397=6,_xlfn.TEXTBEFORE($D5397,"高専")&amp;$C5397,IF($B5397=8,$C5397&amp;"（"&amp;$D5397&amp;"）",IF($B5397=9,$D5397,""))))))</f>
        <v>致遠館高等学校</v>
      </c>
    </row>
    <row r="5398" spans="1:8">
      <c r="A5398" s="4">
        <v>2</v>
      </c>
      <c r="B5398" s="7">
        <v>1</v>
      </c>
      <c r="C5398" s="7" t="str">
        <f t="shared" si="168"/>
        <v>高等学校</v>
      </c>
      <c r="D5398" s="7" t="s">
        <v>1135</v>
      </c>
      <c r="E5398" s="8" t="s">
        <v>1136</v>
      </c>
      <c r="F5398" s="4" t="str">
        <f>IFERROR(IF(VALUE(LEFT($E5398,5))&gt;50000,"",_xlfn.XLOOKUP(IF(VALUE(LEFT($E5398,2))&gt;9,VALUE(LEFT($E5398,2)),"0"&amp;VALUE(LEFT($E5398,2))),Sheet1!$E:$E,Sheet1!$F:$F)),"")</f>
        <v>佐賀県</v>
      </c>
      <c r="G5398" s="4" t="str">
        <f t="shared" si="169"/>
        <v>公立</v>
      </c>
      <c r="H5398" s="7" t="str">
        <f>IF($D5398="上記以外の高等学校等",_xlfn.XLOOKUP(IF(VALUE(LEFT($E5398,2))&gt;10,VALUE(LEFT($E5398,2)),"0"&amp;VALUE(LEFT($E5398,2))),Sheet1!$E:$E,Sheet1!$F:$F)&amp;"所在の"&amp;$D5398,IF(OR($B5398=1,$B5398=2),$D5398&amp;$C5398,IF($B5398=3,$D5398&amp;"学校",IF($B5398=6,_xlfn.TEXTBEFORE($D5398,"高専")&amp;$C5398,IF($B5398=8,$C5398&amp;"（"&amp;$D5398&amp;"）",IF($B5398=9,$D5398,""))))))</f>
        <v>唐津青翔高等学校</v>
      </c>
    </row>
    <row r="5399" spans="1:8">
      <c r="A5399" s="4">
        <v>2</v>
      </c>
      <c r="B5399" s="7">
        <v>1</v>
      </c>
      <c r="C5399" s="7" t="str">
        <f t="shared" si="168"/>
        <v>高等学校</v>
      </c>
      <c r="D5399" s="7" t="s">
        <v>1133</v>
      </c>
      <c r="E5399" s="8" t="s">
        <v>1134</v>
      </c>
      <c r="F5399" s="4" t="str">
        <f>IFERROR(IF(VALUE(LEFT($E5399,5))&gt;50000,"",_xlfn.XLOOKUP(IF(VALUE(LEFT($E5399,2))&gt;9,VALUE(LEFT($E5399,2)),"0"&amp;VALUE(LEFT($E5399,2))),Sheet1!$E:$E,Sheet1!$F:$F)),"")</f>
        <v>佐賀県</v>
      </c>
      <c r="G5399" s="4" t="str">
        <f t="shared" si="169"/>
        <v>公立</v>
      </c>
      <c r="H5399" s="7" t="str">
        <f>IF($D5399="上記以外の高等学校等",_xlfn.XLOOKUP(IF(VALUE(LEFT($E5399,2))&gt;10,VALUE(LEFT($E5399,2)),"0"&amp;VALUE(LEFT($E5399,2))),Sheet1!$E:$E,Sheet1!$F:$F)&amp;"所在の"&amp;$D5399,IF(OR($B5399=1,$B5399=2),$D5399&amp;$C5399,IF($B5399=3,$D5399&amp;"学校",IF($B5399=6,_xlfn.TEXTBEFORE($D5399,"高専")&amp;$C5399,IF($B5399=8,$C5399&amp;"（"&amp;$D5399&amp;"）",IF($B5399=9,$D5399,""))))))</f>
        <v>鹿島高等学校</v>
      </c>
    </row>
    <row r="5400" spans="1:8">
      <c r="A5400" s="4">
        <v>2</v>
      </c>
      <c r="B5400" s="7">
        <v>1</v>
      </c>
      <c r="C5400" s="7" t="str">
        <f t="shared" si="168"/>
        <v>高等学校</v>
      </c>
      <c r="D5400" s="7" t="s">
        <v>1131</v>
      </c>
      <c r="E5400" s="8" t="s">
        <v>1132</v>
      </c>
      <c r="F5400" s="4" t="str">
        <f>IFERROR(IF(VALUE(LEFT($E5400,5))&gt;50000,"",_xlfn.XLOOKUP(IF(VALUE(LEFT($E5400,2))&gt;9,VALUE(LEFT($E5400,2)),"0"&amp;VALUE(LEFT($E5400,2))),Sheet1!$E:$E,Sheet1!$F:$F)),"")</f>
        <v>佐賀県</v>
      </c>
      <c r="G5400" s="4" t="str">
        <f t="shared" si="169"/>
        <v>公立</v>
      </c>
      <c r="H5400" s="7" t="str">
        <f>IF($D5400="上記以外の高等学校等",_xlfn.XLOOKUP(IF(VALUE(LEFT($E5400,2))&gt;10,VALUE(LEFT($E5400,2)),"0"&amp;VALUE(LEFT($E5400,2))),Sheet1!$E:$E,Sheet1!$F:$F)&amp;"所在の"&amp;$D5400,IF(OR($B5400=1,$B5400=2),$D5400&amp;$C5400,IF($B5400=3,$D5400&amp;"学校",IF($B5400=6,_xlfn.TEXTBEFORE($D5400,"高専")&amp;$C5400,IF($B5400=8,$C5400&amp;"（"&amp;$D5400&amp;"）",IF($B5400=9,$D5400,""))))))</f>
        <v>嬉野高等学校</v>
      </c>
    </row>
    <row r="5401" spans="1:8">
      <c r="A5401" s="4">
        <v>2</v>
      </c>
      <c r="B5401" s="7">
        <v>1</v>
      </c>
      <c r="C5401" s="7" t="str">
        <f t="shared" si="168"/>
        <v>高等学校</v>
      </c>
      <c r="D5401" s="7" t="s">
        <v>1129</v>
      </c>
      <c r="E5401" s="8" t="s">
        <v>1130</v>
      </c>
      <c r="F5401" s="4" t="str">
        <f>IFERROR(IF(VALUE(LEFT($E5401,5))&gt;50000,"",_xlfn.XLOOKUP(IF(VALUE(LEFT($E5401,2))&gt;9,VALUE(LEFT($E5401,2)),"0"&amp;VALUE(LEFT($E5401,2))),Sheet1!$E:$E,Sheet1!$F:$F)),"")</f>
        <v>佐賀県</v>
      </c>
      <c r="G5401" s="4" t="str">
        <f t="shared" si="169"/>
        <v>公立</v>
      </c>
      <c r="H5401" s="7" t="str">
        <f>IF($D5401="上記以外の高等学校等",_xlfn.XLOOKUP(IF(VALUE(LEFT($E5401,2))&gt;10,VALUE(LEFT($E5401,2)),"0"&amp;VALUE(LEFT($E5401,2))),Sheet1!$E:$E,Sheet1!$F:$F)&amp;"所在の"&amp;$D5401,IF(OR($B5401=1,$B5401=2),$D5401&amp;$C5401,IF($B5401=3,$D5401&amp;"学校",IF($B5401=6,_xlfn.TEXTBEFORE($D5401,"高専")&amp;$C5401,IF($B5401=8,$C5401&amp;"（"&amp;$D5401&amp;"）",IF($B5401=9,$D5401,""))))))</f>
        <v>白石高等学校</v>
      </c>
    </row>
    <row r="5402" spans="1:8">
      <c r="A5402" s="4">
        <v>2</v>
      </c>
      <c r="B5402" s="7">
        <v>1</v>
      </c>
      <c r="C5402" s="7" t="str">
        <f t="shared" si="168"/>
        <v>高等学校</v>
      </c>
      <c r="D5402" s="7" t="s">
        <v>1127</v>
      </c>
      <c r="E5402" s="8" t="s">
        <v>1128</v>
      </c>
      <c r="F5402" s="4" t="str">
        <f>IFERROR(IF(VALUE(LEFT($E5402,5))&gt;50000,"",_xlfn.XLOOKUP(IF(VALUE(LEFT($E5402,2))&gt;9,VALUE(LEFT($E5402,2)),"0"&amp;VALUE(LEFT($E5402,2))),Sheet1!$E:$E,Sheet1!$F:$F)),"")</f>
        <v>佐賀県</v>
      </c>
      <c r="G5402" s="4" t="str">
        <f t="shared" si="169"/>
        <v>公立</v>
      </c>
      <c r="H5402" s="7" t="str">
        <f>IF($D5402="上記以外の高等学校等",_xlfn.XLOOKUP(IF(VALUE(LEFT($E5402,2))&gt;10,VALUE(LEFT($E5402,2)),"0"&amp;VALUE(LEFT($E5402,2))),Sheet1!$E:$E,Sheet1!$F:$F)&amp;"所在の"&amp;$D5402,IF(OR($B5402=1,$B5402=2),$D5402&amp;$C5402,IF($B5402=3,$D5402&amp;"学校",IF($B5402=6,_xlfn.TEXTBEFORE($D5402,"高専")&amp;$C5402,IF($B5402=8,$C5402&amp;"（"&amp;$D5402&amp;"）",IF($B5402=9,$D5402,""))))))</f>
        <v>伊万里実業高等学校</v>
      </c>
    </row>
    <row r="5403" spans="1:8">
      <c r="A5403" s="4">
        <v>2</v>
      </c>
      <c r="B5403" s="7">
        <v>3</v>
      </c>
      <c r="C5403" s="7" t="str">
        <f t="shared" si="168"/>
        <v>特別支援学校</v>
      </c>
      <c r="D5403" s="7" t="s">
        <v>1125</v>
      </c>
      <c r="E5403" s="8" t="s">
        <v>1126</v>
      </c>
      <c r="F5403" s="4" t="str">
        <f>IFERROR(IF(VALUE(LEFT($E5403,5))&gt;50000,"",_xlfn.XLOOKUP(IF(VALUE(LEFT($E5403,2))&gt;9,VALUE(LEFT($E5403,2)),"0"&amp;VALUE(LEFT($E5403,2))),Sheet1!$E:$E,Sheet1!$F:$F)),"")</f>
        <v>佐賀県</v>
      </c>
      <c r="G5403" s="4" t="str">
        <f t="shared" si="169"/>
        <v>公立</v>
      </c>
      <c r="H5403" s="7" t="str">
        <f>IF($D5403="上記以外の高等学校等",_xlfn.XLOOKUP(IF(VALUE(LEFT($E5403,2))&gt;10,VALUE(LEFT($E5403,2)),"0"&amp;VALUE(LEFT($E5403,2))),Sheet1!$E:$E,Sheet1!$F:$F)&amp;"所在の"&amp;$D5403,IF(OR($B5403=1,$B5403=2),$D5403&amp;$C5403,IF($B5403=3,$D5403&amp;"学校",IF($B5403=6,_xlfn.TEXTBEFORE($D5403,"高専")&amp;$C5403,IF($B5403=8,$C5403&amp;"（"&amp;$D5403&amp;"）",IF($B5403=9,$D5403,""))))))</f>
        <v>鳥栖特別支援学校</v>
      </c>
    </row>
    <row r="5404" spans="1:8">
      <c r="A5404" s="4">
        <v>2</v>
      </c>
      <c r="B5404" s="7">
        <v>3</v>
      </c>
      <c r="C5404" s="7" t="str">
        <f t="shared" si="168"/>
        <v>特別支援学校</v>
      </c>
      <c r="D5404" s="7" t="s">
        <v>1123</v>
      </c>
      <c r="E5404" s="8" t="s">
        <v>1124</v>
      </c>
      <c r="F5404" s="4" t="str">
        <f>IFERROR(IF(VALUE(LEFT($E5404,5))&gt;50000,"",_xlfn.XLOOKUP(IF(VALUE(LEFT($E5404,2))&gt;9,VALUE(LEFT($E5404,2)),"0"&amp;VALUE(LEFT($E5404,2))),Sheet1!$E:$E,Sheet1!$F:$F)),"")</f>
        <v>佐賀県</v>
      </c>
      <c r="G5404" s="4" t="str">
        <f t="shared" si="169"/>
        <v>公立</v>
      </c>
      <c r="H5404" s="7" t="str">
        <f>IF($D5404="上記以外の高等学校等",_xlfn.XLOOKUP(IF(VALUE(LEFT($E5404,2))&gt;10,VALUE(LEFT($E5404,2)),"0"&amp;VALUE(LEFT($E5404,2))),Sheet1!$E:$E,Sheet1!$F:$F)&amp;"所在の"&amp;$D5404,IF(OR($B5404=1,$B5404=2),$D5404&amp;$C5404,IF($B5404=3,$D5404&amp;"学校",IF($B5404=6,_xlfn.TEXTBEFORE($D5404,"高専")&amp;$C5404,IF($B5404=8,$C5404&amp;"（"&amp;$D5404&amp;"）",IF($B5404=9,$D5404,""))))))</f>
        <v>中原特別支援学校</v>
      </c>
    </row>
    <row r="5405" spans="1:8">
      <c r="A5405" s="4">
        <v>2</v>
      </c>
      <c r="B5405" s="7">
        <v>3</v>
      </c>
      <c r="C5405" s="7" t="str">
        <f t="shared" si="168"/>
        <v>特別支援学校</v>
      </c>
      <c r="D5405" s="7" t="s">
        <v>1121</v>
      </c>
      <c r="E5405" s="8" t="s">
        <v>1122</v>
      </c>
      <c r="F5405" s="4" t="str">
        <f>IFERROR(IF(VALUE(LEFT($E5405,5))&gt;50000,"",_xlfn.XLOOKUP(IF(VALUE(LEFT($E5405,2))&gt;9,VALUE(LEFT($E5405,2)),"0"&amp;VALUE(LEFT($E5405,2))),Sheet1!$E:$E,Sheet1!$F:$F)),"")</f>
        <v>佐賀県</v>
      </c>
      <c r="G5405" s="4" t="str">
        <f t="shared" si="169"/>
        <v>公立</v>
      </c>
      <c r="H5405" s="7" t="str">
        <f>IF($D5405="上記以外の高等学校等",_xlfn.XLOOKUP(IF(VALUE(LEFT($E5405,2))&gt;10,VALUE(LEFT($E5405,2)),"0"&amp;VALUE(LEFT($E5405,2))),Sheet1!$E:$E,Sheet1!$F:$F)&amp;"所在の"&amp;$D5405,IF(OR($B5405=1,$B5405=2),$D5405&amp;$C5405,IF($B5405=3,$D5405&amp;"学校",IF($B5405=6,_xlfn.TEXTBEFORE($D5405,"高専")&amp;$C5405,IF($B5405=8,$C5405&amp;"（"&amp;$D5405&amp;"）",IF($B5405=9,$D5405,""))))))</f>
        <v>唐津特別支援学校</v>
      </c>
    </row>
    <row r="5406" spans="1:8">
      <c r="A5406" s="4">
        <v>2</v>
      </c>
      <c r="B5406" s="7">
        <v>3</v>
      </c>
      <c r="C5406" s="7" t="str">
        <f t="shared" si="168"/>
        <v>特別支援学校</v>
      </c>
      <c r="D5406" s="7" t="s">
        <v>1119</v>
      </c>
      <c r="E5406" s="8" t="s">
        <v>1120</v>
      </c>
      <c r="F5406" s="4" t="str">
        <f>IFERROR(IF(VALUE(LEFT($E5406,5))&gt;50000,"",_xlfn.XLOOKUP(IF(VALUE(LEFT($E5406,2))&gt;9,VALUE(LEFT($E5406,2)),"0"&amp;VALUE(LEFT($E5406,2))),Sheet1!$E:$E,Sheet1!$F:$F)),"")</f>
        <v>佐賀県</v>
      </c>
      <c r="G5406" s="4" t="str">
        <f t="shared" si="169"/>
        <v>公立</v>
      </c>
      <c r="H5406" s="7" t="str">
        <f>IF($D5406="上記以外の高等学校等",_xlfn.XLOOKUP(IF(VALUE(LEFT($E5406,2))&gt;10,VALUE(LEFT($E5406,2)),"0"&amp;VALUE(LEFT($E5406,2))),Sheet1!$E:$E,Sheet1!$F:$F)&amp;"所在の"&amp;$D5406,IF(OR($B5406=1,$B5406=2),$D5406&amp;$C5406,IF($B5406=3,$D5406&amp;"学校",IF($B5406=6,_xlfn.TEXTBEFORE($D5406,"高専")&amp;$C5406,IF($B5406=8,$C5406&amp;"（"&amp;$D5406&amp;"）",IF($B5406=9,$D5406,""))))))</f>
        <v>うれしの特別支援学校</v>
      </c>
    </row>
    <row r="5407" spans="1:8">
      <c r="A5407" s="4">
        <v>2</v>
      </c>
      <c r="B5407" s="7">
        <v>3</v>
      </c>
      <c r="C5407" s="7" t="str">
        <f t="shared" si="168"/>
        <v>特別支援学校</v>
      </c>
      <c r="D5407" s="7" t="s">
        <v>612</v>
      </c>
      <c r="E5407" s="8" t="s">
        <v>1118</v>
      </c>
      <c r="F5407" s="4" t="str">
        <f>IFERROR(IF(VALUE(LEFT($E5407,5))&gt;50000,"",_xlfn.XLOOKUP(IF(VALUE(LEFT($E5407,2))&gt;9,VALUE(LEFT($E5407,2)),"0"&amp;VALUE(LEFT($E5407,2))),Sheet1!$E:$E,Sheet1!$F:$F)),"")</f>
        <v>佐賀県</v>
      </c>
      <c r="G5407" s="4" t="str">
        <f t="shared" si="169"/>
        <v>公立</v>
      </c>
      <c r="H5407" s="7" t="str">
        <f>IF($D5407="上記以外の高等学校等",_xlfn.XLOOKUP(IF(VALUE(LEFT($E5407,2))&gt;10,VALUE(LEFT($E5407,2)),"0"&amp;VALUE(LEFT($E5407,2))),Sheet1!$E:$E,Sheet1!$F:$F)&amp;"所在の"&amp;$D5407,IF(OR($B5407=1,$B5407=2),$D5407&amp;$C5407,IF($B5407=3,$D5407&amp;"学校",IF($B5407=6,_xlfn.TEXTBEFORE($D5407,"高専")&amp;$C5407,IF($B5407=8,$C5407&amp;"（"&amp;$D5407&amp;"）",IF($B5407=9,$D5407,""))))))</f>
        <v>盲学校</v>
      </c>
    </row>
    <row r="5408" spans="1:8">
      <c r="A5408" s="4">
        <v>2</v>
      </c>
      <c r="B5408" s="7">
        <v>3</v>
      </c>
      <c r="C5408" s="7" t="str">
        <f t="shared" si="168"/>
        <v>特別支援学校</v>
      </c>
      <c r="D5408" s="7" t="s">
        <v>610</v>
      </c>
      <c r="E5408" s="8" t="s">
        <v>1117</v>
      </c>
      <c r="F5408" s="4" t="str">
        <f>IFERROR(IF(VALUE(LEFT($E5408,5))&gt;50000,"",_xlfn.XLOOKUP(IF(VALUE(LEFT($E5408,2))&gt;9,VALUE(LEFT($E5408,2)),"0"&amp;VALUE(LEFT($E5408,2))),Sheet1!$E:$E,Sheet1!$F:$F)),"")</f>
        <v>佐賀県</v>
      </c>
      <c r="G5408" s="4" t="str">
        <f t="shared" si="169"/>
        <v>公立</v>
      </c>
      <c r="H5408" s="7" t="str">
        <f>IF($D5408="上記以外の高等学校等",_xlfn.XLOOKUP(IF(VALUE(LEFT($E5408,2))&gt;10,VALUE(LEFT($E5408,2)),"0"&amp;VALUE(LEFT($E5408,2))),Sheet1!$E:$E,Sheet1!$F:$F)&amp;"所在の"&amp;$D5408,IF(OR($B5408=1,$B5408=2),$D5408&amp;$C5408,IF($B5408=3,$D5408&amp;"学校",IF($B5408=6,_xlfn.TEXTBEFORE($D5408,"高専")&amp;$C5408,IF($B5408=8,$C5408&amp;"（"&amp;$D5408&amp;"）",IF($B5408=9,$D5408,""))))))</f>
        <v>ろう学校</v>
      </c>
    </row>
    <row r="5409" spans="1:8">
      <c r="A5409" s="4">
        <v>2</v>
      </c>
      <c r="B5409" s="7">
        <v>3</v>
      </c>
      <c r="C5409" s="7" t="str">
        <f t="shared" si="168"/>
        <v>特別支援学校</v>
      </c>
      <c r="D5409" s="7" t="s">
        <v>1115</v>
      </c>
      <c r="E5409" s="8" t="s">
        <v>1116</v>
      </c>
      <c r="F5409" s="4" t="str">
        <f>IFERROR(IF(VALUE(LEFT($E5409,5))&gt;50000,"",_xlfn.XLOOKUP(IF(VALUE(LEFT($E5409,2))&gt;9,VALUE(LEFT($E5409,2)),"0"&amp;VALUE(LEFT($E5409,2))),Sheet1!$E:$E,Sheet1!$F:$F)),"")</f>
        <v>佐賀県</v>
      </c>
      <c r="G5409" s="4" t="str">
        <f t="shared" si="169"/>
        <v>公立</v>
      </c>
      <c r="H5409" s="7" t="str">
        <f>IF($D5409="上記以外の高等学校等",_xlfn.XLOOKUP(IF(VALUE(LEFT($E5409,2))&gt;10,VALUE(LEFT($E5409,2)),"0"&amp;VALUE(LEFT($E5409,2))),Sheet1!$E:$E,Sheet1!$F:$F)&amp;"所在の"&amp;$D5409,IF(OR($B5409=1,$B5409=2),$D5409&amp;$C5409,IF($B5409=3,$D5409&amp;"学校",IF($B5409=6,_xlfn.TEXTBEFORE($D5409,"高専")&amp;$C5409,IF($B5409=8,$C5409&amp;"（"&amp;$D5409&amp;"）",IF($B5409=9,$D5409,""))))))</f>
        <v>金立特別支援学校</v>
      </c>
    </row>
    <row r="5410" spans="1:8">
      <c r="A5410" s="4">
        <v>2</v>
      </c>
      <c r="B5410" s="7">
        <v>3</v>
      </c>
      <c r="C5410" s="7" t="str">
        <f t="shared" si="168"/>
        <v>特別支援学校</v>
      </c>
      <c r="D5410" s="7" t="s">
        <v>1113</v>
      </c>
      <c r="E5410" s="8" t="s">
        <v>1114</v>
      </c>
      <c r="F5410" s="4" t="str">
        <f>IFERROR(IF(VALUE(LEFT($E5410,5))&gt;50000,"",_xlfn.XLOOKUP(IF(VALUE(LEFT($E5410,2))&gt;9,VALUE(LEFT($E5410,2)),"0"&amp;VALUE(LEFT($E5410,2))),Sheet1!$E:$E,Sheet1!$F:$F)),"")</f>
        <v>佐賀県</v>
      </c>
      <c r="G5410" s="4" t="str">
        <f t="shared" si="169"/>
        <v>公立</v>
      </c>
      <c r="H5410" s="7" t="str">
        <f>IF($D5410="上記以外の高等学校等",_xlfn.XLOOKUP(IF(VALUE(LEFT($E5410,2))&gt;10,VALUE(LEFT($E5410,2)),"0"&amp;VALUE(LEFT($E5410,2))),Sheet1!$E:$E,Sheet1!$F:$F)&amp;"所在の"&amp;$D5410,IF(OR($B5410=1,$B5410=2),$D5410&amp;$C5410,IF($B5410=3,$D5410&amp;"学校",IF($B5410=6,_xlfn.TEXTBEFORE($D5410,"高専")&amp;$C5410,IF($B5410=8,$C5410&amp;"（"&amp;$D5410&amp;"）",IF($B5410=9,$D5410,""))))))</f>
        <v>大和特別支援学校</v>
      </c>
    </row>
    <row r="5411" spans="1:8">
      <c r="A5411" s="4">
        <v>2</v>
      </c>
      <c r="B5411" s="7">
        <v>3</v>
      </c>
      <c r="C5411" s="7" t="str">
        <f t="shared" si="168"/>
        <v>特別支援学校</v>
      </c>
      <c r="D5411" s="7" t="s">
        <v>1111</v>
      </c>
      <c r="E5411" s="8" t="s">
        <v>1112</v>
      </c>
      <c r="F5411" s="4" t="str">
        <f>IFERROR(IF(VALUE(LEFT($E5411,5))&gt;50000,"",_xlfn.XLOOKUP(IF(VALUE(LEFT($E5411,2))&gt;9,VALUE(LEFT($E5411,2)),"0"&amp;VALUE(LEFT($E5411,2))),Sheet1!$E:$E,Sheet1!$F:$F)),"")</f>
        <v>佐賀県</v>
      </c>
      <c r="G5411" s="4" t="str">
        <f t="shared" si="169"/>
        <v>公立</v>
      </c>
      <c r="H5411" s="7" t="str">
        <f>IF($D5411="上記以外の高等学校等",_xlfn.XLOOKUP(IF(VALUE(LEFT($E5411,2))&gt;10,VALUE(LEFT($E5411,2)),"0"&amp;VALUE(LEFT($E5411,2))),Sheet1!$E:$E,Sheet1!$F:$F)&amp;"所在の"&amp;$D5411,IF(OR($B5411=1,$B5411=2),$D5411&amp;$C5411,IF($B5411=3,$D5411&amp;"学校",IF($B5411=6,_xlfn.TEXTBEFORE($D5411,"高専")&amp;$C5411,IF($B5411=8,$C5411&amp;"（"&amp;$D5411&amp;"）",IF($B5411=9,$D5411,""))))))</f>
        <v>伊万里特別支援学校</v>
      </c>
    </row>
    <row r="5412" spans="1:8">
      <c r="A5412" s="4">
        <v>7</v>
      </c>
      <c r="B5412" s="7">
        <v>1</v>
      </c>
      <c r="C5412" s="7" t="str">
        <f t="shared" si="168"/>
        <v>高等学校</v>
      </c>
      <c r="D5412" s="7" t="s">
        <v>1109</v>
      </c>
      <c r="E5412" s="8" t="s">
        <v>1110</v>
      </c>
      <c r="F5412" s="4" t="str">
        <f>IFERROR(IF(VALUE(LEFT($E5412,5))&gt;50000,"",_xlfn.XLOOKUP(IF(VALUE(LEFT($E5412,2))&gt;9,VALUE(LEFT($E5412,2)),"0"&amp;VALUE(LEFT($E5412,2))),Sheet1!$E:$E,Sheet1!$F:$F)),"")</f>
        <v>佐賀県</v>
      </c>
      <c r="G5412" s="4" t="str">
        <f t="shared" si="169"/>
        <v>私立</v>
      </c>
      <c r="H5412" s="7" t="str">
        <f>IF($D5412="上記以外の高等学校等",_xlfn.XLOOKUP(IF(VALUE(LEFT($E5412,2))&gt;10,VALUE(LEFT($E5412,2)),"0"&amp;VALUE(LEFT($E5412,2))),Sheet1!$E:$E,Sheet1!$F:$F)&amp;"所在の"&amp;$D5412,IF(OR($B5412=1,$B5412=2),$D5412&amp;$C5412,IF($B5412=3,$D5412&amp;"学校",IF($B5412=6,_xlfn.TEXTBEFORE($D5412,"高専")&amp;$C5412,IF($B5412=8,$C5412&amp;"（"&amp;$D5412&amp;"）",IF($B5412=9,$D5412,""))))))</f>
        <v>龍谷高等学校</v>
      </c>
    </row>
    <row r="5413" spans="1:8">
      <c r="A5413" s="4">
        <v>7</v>
      </c>
      <c r="B5413" s="7">
        <v>1</v>
      </c>
      <c r="C5413" s="7" t="str">
        <f t="shared" si="168"/>
        <v>高等学校</v>
      </c>
      <c r="D5413" s="7" t="s">
        <v>1107</v>
      </c>
      <c r="E5413" s="8" t="s">
        <v>1108</v>
      </c>
      <c r="F5413" s="4" t="str">
        <f>IFERROR(IF(VALUE(LEFT($E5413,5))&gt;50000,"",_xlfn.XLOOKUP(IF(VALUE(LEFT($E5413,2))&gt;9,VALUE(LEFT($E5413,2)),"0"&amp;VALUE(LEFT($E5413,2))),Sheet1!$E:$E,Sheet1!$F:$F)),"")</f>
        <v>佐賀県</v>
      </c>
      <c r="G5413" s="4" t="str">
        <f t="shared" si="169"/>
        <v>私立</v>
      </c>
      <c r="H5413" s="7" t="str">
        <f>IF($D5413="上記以外の高等学校等",_xlfn.XLOOKUP(IF(VALUE(LEFT($E5413,2))&gt;10,VALUE(LEFT($E5413,2)),"0"&amp;VALUE(LEFT($E5413,2))),Sheet1!$E:$E,Sheet1!$F:$F)&amp;"所在の"&amp;$D5413,IF(OR($B5413=1,$B5413=2),$D5413&amp;$C5413,IF($B5413=3,$D5413&amp;"学校",IF($B5413=6,_xlfn.TEXTBEFORE($D5413,"高専")&amp;$C5413,IF($B5413=8,$C5413&amp;"（"&amp;$D5413&amp;"）",IF($B5413=9,$D5413,""))))))</f>
        <v>佐賀清和高等学校</v>
      </c>
    </row>
    <row r="5414" spans="1:8">
      <c r="A5414" s="4">
        <v>7</v>
      </c>
      <c r="B5414" s="7">
        <v>1</v>
      </c>
      <c r="C5414" s="7" t="str">
        <f t="shared" si="168"/>
        <v>高等学校</v>
      </c>
      <c r="D5414" s="7" t="s">
        <v>1105</v>
      </c>
      <c r="E5414" s="8" t="s">
        <v>1106</v>
      </c>
      <c r="F5414" s="4" t="str">
        <f>IFERROR(IF(VALUE(LEFT($E5414,5))&gt;50000,"",_xlfn.XLOOKUP(IF(VALUE(LEFT($E5414,2))&gt;9,VALUE(LEFT($E5414,2)),"0"&amp;VALUE(LEFT($E5414,2))),Sheet1!$E:$E,Sheet1!$F:$F)),"")</f>
        <v>佐賀県</v>
      </c>
      <c r="G5414" s="4" t="str">
        <f t="shared" si="169"/>
        <v>私立</v>
      </c>
      <c r="H5414" s="7" t="str">
        <f>IF($D5414="上記以外の高等学校等",_xlfn.XLOOKUP(IF(VALUE(LEFT($E5414,2))&gt;10,VALUE(LEFT($E5414,2)),"0"&amp;VALUE(LEFT($E5414,2))),Sheet1!$E:$E,Sheet1!$F:$F)&amp;"所在の"&amp;$D5414,IF(OR($B5414=1,$B5414=2),$D5414&amp;$C5414,IF($B5414=3,$D5414&amp;"学校",IF($B5414=6,_xlfn.TEXTBEFORE($D5414,"高専")&amp;$C5414,IF($B5414=8,$C5414&amp;"（"&amp;$D5414&amp;"）",IF($B5414=9,$D5414,""))))))</f>
        <v>佐賀女子短期大学付属佐賀女子高等学校</v>
      </c>
    </row>
    <row r="5415" spans="1:8">
      <c r="A5415" s="4">
        <v>7</v>
      </c>
      <c r="B5415" s="7">
        <v>1</v>
      </c>
      <c r="C5415" s="7" t="str">
        <f t="shared" si="168"/>
        <v>高等学校</v>
      </c>
      <c r="D5415" s="7" t="s">
        <v>1103</v>
      </c>
      <c r="E5415" s="8" t="s">
        <v>1104</v>
      </c>
      <c r="F5415" s="4" t="str">
        <f>IFERROR(IF(VALUE(LEFT($E5415,5))&gt;50000,"",_xlfn.XLOOKUP(IF(VALUE(LEFT($E5415,2))&gt;9,VALUE(LEFT($E5415,2)),"0"&amp;VALUE(LEFT($E5415,2))),Sheet1!$E:$E,Sheet1!$F:$F)),"")</f>
        <v>佐賀県</v>
      </c>
      <c r="G5415" s="4" t="str">
        <f t="shared" si="169"/>
        <v>私立</v>
      </c>
      <c r="H5415" s="7" t="str">
        <f>IF($D5415="上記以外の高等学校等",_xlfn.XLOOKUP(IF(VALUE(LEFT($E5415,2))&gt;10,VALUE(LEFT($E5415,2)),"0"&amp;VALUE(LEFT($E5415,2))),Sheet1!$E:$E,Sheet1!$F:$F)&amp;"所在の"&amp;$D5415,IF(OR($B5415=1,$B5415=2),$D5415&amp;$C5415,IF($B5415=3,$D5415&amp;"学校",IF($B5415=6,_xlfn.TEXTBEFORE($D5415,"高専")&amp;$C5415,IF($B5415=8,$C5415&amp;"（"&amp;$D5415&amp;"）",IF($B5415=9,$D5415,""))))))</f>
        <v>佐賀学園高等学校</v>
      </c>
    </row>
    <row r="5416" spans="1:8">
      <c r="A5416" s="4">
        <v>7</v>
      </c>
      <c r="B5416" s="7">
        <v>1</v>
      </c>
      <c r="C5416" s="7" t="str">
        <f t="shared" si="168"/>
        <v>高等学校</v>
      </c>
      <c r="D5416" s="7" t="s">
        <v>1101</v>
      </c>
      <c r="E5416" s="8" t="s">
        <v>1102</v>
      </c>
      <c r="F5416" s="4" t="str">
        <f>IFERROR(IF(VALUE(LEFT($E5416,5))&gt;50000,"",_xlfn.XLOOKUP(IF(VALUE(LEFT($E5416,2))&gt;9,VALUE(LEFT($E5416,2)),"0"&amp;VALUE(LEFT($E5416,2))),Sheet1!$E:$E,Sheet1!$F:$F)),"")</f>
        <v>佐賀県</v>
      </c>
      <c r="G5416" s="4" t="str">
        <f t="shared" si="169"/>
        <v>私立</v>
      </c>
      <c r="H5416" s="7" t="str">
        <f>IF($D5416="上記以外の高等学校等",_xlfn.XLOOKUP(IF(VALUE(LEFT($E5416,2))&gt;10,VALUE(LEFT($E5416,2)),"0"&amp;VALUE(LEFT($E5416,2))),Sheet1!$E:$E,Sheet1!$F:$F)&amp;"所在の"&amp;$D5416,IF(OR($B5416=1,$B5416=2),$D5416&amp;$C5416,IF($B5416=3,$D5416&amp;"学校",IF($B5416=6,_xlfn.TEXTBEFORE($D5416,"高専")&amp;$C5416,IF($B5416=8,$C5416&amp;"（"&amp;$D5416&amp;"）",IF($B5416=9,$D5416,""))))))</f>
        <v>北陵高等学校</v>
      </c>
    </row>
    <row r="5417" spans="1:8">
      <c r="A5417" s="4">
        <v>7</v>
      </c>
      <c r="B5417" s="7">
        <v>1</v>
      </c>
      <c r="C5417" s="7" t="str">
        <f t="shared" si="168"/>
        <v>高等学校</v>
      </c>
      <c r="D5417" s="7" t="s">
        <v>1099</v>
      </c>
      <c r="E5417" s="8" t="s">
        <v>1100</v>
      </c>
      <c r="F5417" s="4" t="str">
        <f>IFERROR(IF(VALUE(LEFT($E5417,5))&gt;50000,"",_xlfn.XLOOKUP(IF(VALUE(LEFT($E5417,2))&gt;9,VALUE(LEFT($E5417,2)),"0"&amp;VALUE(LEFT($E5417,2))),Sheet1!$E:$E,Sheet1!$F:$F)),"")</f>
        <v>佐賀県</v>
      </c>
      <c r="G5417" s="4" t="str">
        <f t="shared" si="169"/>
        <v>私立</v>
      </c>
      <c r="H5417" s="7" t="str">
        <f>IF($D5417="上記以外の高等学校等",_xlfn.XLOOKUP(IF(VALUE(LEFT($E5417,2))&gt;10,VALUE(LEFT($E5417,2)),"0"&amp;VALUE(LEFT($E5417,2))),Sheet1!$E:$E,Sheet1!$F:$F)&amp;"所在の"&amp;$D5417,IF(OR($B5417=1,$B5417=2),$D5417&amp;$C5417,IF($B5417=3,$D5417&amp;"学校",IF($B5417=6,_xlfn.TEXTBEFORE($D5417,"高専")&amp;$C5417,IF($B5417=8,$C5417&amp;"（"&amp;$D5417&amp;"）",IF($B5417=9,$D5417,""))))))</f>
        <v>敬徳高等学校</v>
      </c>
    </row>
    <row r="5418" spans="1:8">
      <c r="A5418" s="4">
        <v>7</v>
      </c>
      <c r="B5418" s="7">
        <v>1</v>
      </c>
      <c r="C5418" s="7" t="str">
        <f t="shared" si="168"/>
        <v>高等学校</v>
      </c>
      <c r="D5418" s="7" t="s">
        <v>1097</v>
      </c>
      <c r="E5418" s="8" t="s">
        <v>1098</v>
      </c>
      <c r="F5418" s="4" t="str">
        <f>IFERROR(IF(VALUE(LEFT($E5418,5))&gt;50000,"",_xlfn.XLOOKUP(IF(VALUE(LEFT($E5418,2))&gt;9,VALUE(LEFT($E5418,2)),"0"&amp;VALUE(LEFT($E5418,2))),Sheet1!$E:$E,Sheet1!$F:$F)),"")</f>
        <v>佐賀県</v>
      </c>
      <c r="G5418" s="4" t="str">
        <f t="shared" si="169"/>
        <v>私立</v>
      </c>
      <c r="H5418" s="7" t="str">
        <f>IF($D5418="上記以外の高等学校等",_xlfn.XLOOKUP(IF(VALUE(LEFT($E5418,2))&gt;10,VALUE(LEFT($E5418,2)),"0"&amp;VALUE(LEFT($E5418,2))),Sheet1!$E:$E,Sheet1!$F:$F)&amp;"所在の"&amp;$D5418,IF(OR($B5418=1,$B5418=2),$D5418&amp;$C5418,IF($B5418=3,$D5418&amp;"学校",IF($B5418=6,_xlfn.TEXTBEFORE($D5418,"高専")&amp;$C5418,IF($B5418=8,$C5418&amp;"（"&amp;$D5418&amp;"）",IF($B5418=9,$D5418,""))))))</f>
        <v>弘学館高等学校</v>
      </c>
    </row>
    <row r="5419" spans="1:8">
      <c r="A5419" s="4">
        <v>7</v>
      </c>
      <c r="B5419" s="7">
        <v>1</v>
      </c>
      <c r="C5419" s="7" t="str">
        <f t="shared" si="168"/>
        <v>高等学校</v>
      </c>
      <c r="D5419" s="7" t="s">
        <v>1095</v>
      </c>
      <c r="E5419" s="8" t="s">
        <v>1096</v>
      </c>
      <c r="F5419" s="4" t="str">
        <f>IFERROR(IF(VALUE(LEFT($E5419,5))&gt;50000,"",_xlfn.XLOOKUP(IF(VALUE(LEFT($E5419,2))&gt;9,VALUE(LEFT($E5419,2)),"0"&amp;VALUE(LEFT($E5419,2))),Sheet1!$E:$E,Sheet1!$F:$F)),"")</f>
        <v>佐賀県</v>
      </c>
      <c r="G5419" s="4" t="str">
        <f t="shared" si="169"/>
        <v>私立</v>
      </c>
      <c r="H5419" s="7" t="str">
        <f>IF($D5419="上記以外の高等学校等",_xlfn.XLOOKUP(IF(VALUE(LEFT($E5419,2))&gt;10,VALUE(LEFT($E5419,2)),"0"&amp;VALUE(LEFT($E5419,2))),Sheet1!$E:$E,Sheet1!$F:$F)&amp;"所在の"&amp;$D5419,IF(OR($B5419=1,$B5419=2),$D5419&amp;$C5419,IF($B5419=3,$D5419&amp;"学校",IF($B5419=6,_xlfn.TEXTBEFORE($D5419,"高専")&amp;$C5419,IF($B5419=8,$C5419&amp;"（"&amp;$D5419&amp;"）",IF($B5419=9,$D5419,""))))))</f>
        <v>東明館高等学校</v>
      </c>
    </row>
    <row r="5420" spans="1:8">
      <c r="A5420" s="4">
        <v>7</v>
      </c>
      <c r="B5420" s="7">
        <v>1</v>
      </c>
      <c r="C5420" s="7" t="str">
        <f t="shared" si="168"/>
        <v>高等学校</v>
      </c>
      <c r="D5420" s="7" t="s">
        <v>1093</v>
      </c>
      <c r="E5420" s="8" t="s">
        <v>1094</v>
      </c>
      <c r="F5420" s="4" t="str">
        <f>IFERROR(IF(VALUE(LEFT($E5420,5))&gt;50000,"",_xlfn.XLOOKUP(IF(VALUE(LEFT($E5420,2))&gt;9,VALUE(LEFT($E5420,2)),"0"&amp;VALUE(LEFT($E5420,2))),Sheet1!$E:$E,Sheet1!$F:$F)),"")</f>
        <v>佐賀県</v>
      </c>
      <c r="G5420" s="4" t="str">
        <f t="shared" si="169"/>
        <v>私立</v>
      </c>
      <c r="H5420" s="7" t="str">
        <f>IF($D5420="上記以外の高等学校等",_xlfn.XLOOKUP(IF(VALUE(LEFT($E5420,2))&gt;10,VALUE(LEFT($E5420,2)),"0"&amp;VALUE(LEFT($E5420,2))),Sheet1!$E:$E,Sheet1!$F:$F)&amp;"所在の"&amp;$D5420,IF(OR($B5420=1,$B5420=2),$D5420&amp;$C5420,IF($B5420=3,$D5420&amp;"学校",IF($B5420=6,_xlfn.TEXTBEFORE($D5420,"高専")&amp;$C5420,IF($B5420=8,$C5420&amp;"（"&amp;$D5420&amp;"）",IF($B5420=9,$D5420,""))))))</f>
        <v>早稲田佐賀高等学校</v>
      </c>
    </row>
    <row r="5421" spans="1:8">
      <c r="A5421" s="4">
        <v>9</v>
      </c>
      <c r="B5421" s="7">
        <v>9</v>
      </c>
      <c r="C5421" s="7" t="str">
        <f t="shared" si="168"/>
        <v/>
      </c>
      <c r="D5421" s="7" t="s">
        <v>35</v>
      </c>
      <c r="E5421" s="8" t="s">
        <v>1092</v>
      </c>
      <c r="F5421" s="4" t="str">
        <f>IFERROR(IF(VALUE(LEFT($E5421,5))&gt;50000,"",_xlfn.XLOOKUP(IF(VALUE(LEFT($E5421,2))&gt;9,VALUE(LEFT($E5421,2)),"0"&amp;VALUE(LEFT($E5421,2))),Sheet1!$E:$E,Sheet1!$F:$F)),"")</f>
        <v>佐賀県</v>
      </c>
      <c r="G5421" s="4" t="str">
        <f t="shared" si="169"/>
        <v/>
      </c>
      <c r="H5421" s="7" t="str">
        <f>IF($D5421="上記以外の高等学校等",_xlfn.XLOOKUP(IF(VALUE(LEFT($E5421,2))&gt;10,VALUE(LEFT($E5421,2)),"0"&amp;VALUE(LEFT($E5421,2))),Sheet1!$E:$E,Sheet1!$F:$F)&amp;"所在の"&amp;$D5421,IF(OR($B5421=1,$B5421=2),$D5421&amp;$C5421,IF($B5421=3,$D5421&amp;"学校",IF($B5421=6,_xlfn.TEXTBEFORE($D5421,"高専")&amp;$C5421,IF($B5421=8,$C5421&amp;"（"&amp;$D5421&amp;"）",IF($B5421=9,$D5421,""))))))</f>
        <v>佐賀県所在の上記以外の高等学校等</v>
      </c>
    </row>
    <row r="5422" spans="1:8">
      <c r="A5422" s="4">
        <v>1</v>
      </c>
      <c r="B5422" s="7">
        <v>3</v>
      </c>
      <c r="C5422" s="7" t="str">
        <f t="shared" si="168"/>
        <v>特別支援学校</v>
      </c>
      <c r="D5422" s="7" t="s">
        <v>1090</v>
      </c>
      <c r="E5422" s="8" t="s">
        <v>1091</v>
      </c>
      <c r="F5422" s="4" t="str">
        <f>IFERROR(IF(VALUE(LEFT($E5422,5))&gt;50000,"",_xlfn.XLOOKUP(IF(VALUE(LEFT($E5422,2))&gt;9,VALUE(LEFT($E5422,2)),"0"&amp;VALUE(LEFT($E5422,2))),Sheet1!$E:$E,Sheet1!$F:$F)),"")</f>
        <v>長崎県</v>
      </c>
      <c r="G5422" s="4" t="str">
        <f t="shared" si="169"/>
        <v>国立</v>
      </c>
      <c r="H5422" s="7" t="str">
        <f>IF($D5422="上記以外の高等学校等",_xlfn.XLOOKUP(IF(VALUE(LEFT($E5422,2))&gt;10,VALUE(LEFT($E5422,2)),"0"&amp;VALUE(LEFT($E5422,2))),Sheet1!$E:$E,Sheet1!$F:$F)&amp;"所在の"&amp;$D5422,IF(OR($B5422=1,$B5422=2),$D5422&amp;$C5422,IF($B5422=3,$D5422&amp;"学校",IF($B5422=6,_xlfn.TEXTBEFORE($D5422,"高専")&amp;$C5422,IF($B5422=8,$C5422&amp;"（"&amp;$D5422&amp;"）",IF($B5422=9,$D5422,""))))))</f>
        <v>長崎大学教育学部附属特別支援学校</v>
      </c>
    </row>
    <row r="5423" spans="1:8">
      <c r="A5423" s="4">
        <v>1</v>
      </c>
      <c r="B5423" s="7">
        <v>6</v>
      </c>
      <c r="C5423" s="7" t="str">
        <f t="shared" si="168"/>
        <v>高等専門学校</v>
      </c>
      <c r="D5423" s="7" t="s">
        <v>1088</v>
      </c>
      <c r="E5423" s="8" t="s">
        <v>1089</v>
      </c>
      <c r="F5423" s="4" t="str">
        <f>IFERROR(IF(VALUE(LEFT($E5423,5))&gt;50000,"",_xlfn.XLOOKUP(IF(VALUE(LEFT($E5423,2))&gt;9,VALUE(LEFT($E5423,2)),"0"&amp;VALUE(LEFT($E5423,2))),Sheet1!$E:$E,Sheet1!$F:$F)),"")</f>
        <v>長崎県</v>
      </c>
      <c r="G5423" s="4" t="str">
        <f t="shared" si="169"/>
        <v>国立</v>
      </c>
      <c r="H5423" s="7" t="str">
        <f>IF($D5423="上記以外の高等学校等",_xlfn.XLOOKUP(IF(VALUE(LEFT($E5423,2))&gt;10,VALUE(LEFT($E5423,2)),"0"&amp;VALUE(LEFT($E5423,2))),Sheet1!$E:$E,Sheet1!$F:$F)&amp;"所在の"&amp;$D5423,IF(OR($B5423=1,$B5423=2),$D5423&amp;$C5423,IF($B5423=3,$D5423&amp;"学校",IF($B5423=6,_xlfn.TEXTBEFORE($D5423,"高専")&amp;$C5423,IF($B5423=8,$C5423&amp;"（"&amp;$D5423&amp;"）",IF($B5423=9,$D5423,""))))))</f>
        <v>佐世保工業高等専門学校</v>
      </c>
    </row>
    <row r="5424" spans="1:8">
      <c r="A5424" s="4">
        <v>2</v>
      </c>
      <c r="B5424" s="7">
        <v>1</v>
      </c>
      <c r="C5424" s="7" t="str">
        <f t="shared" si="168"/>
        <v>高等学校</v>
      </c>
      <c r="D5424" s="7" t="s">
        <v>1086</v>
      </c>
      <c r="E5424" s="8" t="s">
        <v>1087</v>
      </c>
      <c r="F5424" s="4" t="str">
        <f>IFERROR(IF(VALUE(LEFT($E5424,5))&gt;50000,"",_xlfn.XLOOKUP(IF(VALUE(LEFT($E5424,2))&gt;9,VALUE(LEFT($E5424,2)),"0"&amp;VALUE(LEFT($E5424,2))),Sheet1!$E:$E,Sheet1!$F:$F)),"")</f>
        <v>長崎県</v>
      </c>
      <c r="G5424" s="4" t="str">
        <f t="shared" si="169"/>
        <v>公立</v>
      </c>
      <c r="H5424" s="7" t="str">
        <f>IF($D5424="上記以外の高等学校等",_xlfn.XLOOKUP(IF(VALUE(LEFT($E5424,2))&gt;10,VALUE(LEFT($E5424,2)),"0"&amp;VALUE(LEFT($E5424,2))),Sheet1!$E:$E,Sheet1!$F:$F)&amp;"所在の"&amp;$D5424,IF(OR($B5424=1,$B5424=2),$D5424&amp;$C5424,IF($B5424=3,$D5424&amp;"学校",IF($B5424=6,_xlfn.TEXTBEFORE($D5424,"高専")&amp;$C5424,IF($B5424=8,$C5424&amp;"（"&amp;$D5424&amp;"）",IF($B5424=9,$D5424,""))))))</f>
        <v>長崎東高等学校</v>
      </c>
    </row>
    <row r="5425" spans="1:8">
      <c r="A5425" s="4">
        <v>2</v>
      </c>
      <c r="B5425" s="7">
        <v>1</v>
      </c>
      <c r="C5425" s="7" t="str">
        <f t="shared" si="168"/>
        <v>高等学校</v>
      </c>
      <c r="D5425" s="7" t="s">
        <v>1084</v>
      </c>
      <c r="E5425" s="8" t="s">
        <v>1085</v>
      </c>
      <c r="F5425" s="4" t="str">
        <f>IFERROR(IF(VALUE(LEFT($E5425,5))&gt;50000,"",_xlfn.XLOOKUP(IF(VALUE(LEFT($E5425,2))&gt;9,VALUE(LEFT($E5425,2)),"0"&amp;VALUE(LEFT($E5425,2))),Sheet1!$E:$E,Sheet1!$F:$F)),"")</f>
        <v>長崎県</v>
      </c>
      <c r="G5425" s="4" t="str">
        <f t="shared" si="169"/>
        <v>公立</v>
      </c>
      <c r="H5425" s="7" t="str">
        <f>IF($D5425="上記以外の高等学校等",_xlfn.XLOOKUP(IF(VALUE(LEFT($E5425,2))&gt;10,VALUE(LEFT($E5425,2)),"0"&amp;VALUE(LEFT($E5425,2))),Sheet1!$E:$E,Sheet1!$F:$F)&amp;"所在の"&amp;$D5425,IF(OR($B5425=1,$B5425=2),$D5425&amp;$C5425,IF($B5425=3,$D5425&amp;"学校",IF($B5425=6,_xlfn.TEXTBEFORE($D5425,"高専")&amp;$C5425,IF($B5425=8,$C5425&amp;"（"&amp;$D5425&amp;"）",IF($B5425=9,$D5425,""))))))</f>
        <v>長崎西高等学校</v>
      </c>
    </row>
    <row r="5426" spans="1:8">
      <c r="A5426" s="4">
        <v>2</v>
      </c>
      <c r="B5426" s="7">
        <v>1</v>
      </c>
      <c r="C5426" s="7" t="str">
        <f t="shared" si="168"/>
        <v>高等学校</v>
      </c>
      <c r="D5426" s="7" t="s">
        <v>1082</v>
      </c>
      <c r="E5426" s="8" t="s">
        <v>1083</v>
      </c>
      <c r="F5426" s="4" t="str">
        <f>IFERROR(IF(VALUE(LEFT($E5426,5))&gt;50000,"",_xlfn.XLOOKUP(IF(VALUE(LEFT($E5426,2))&gt;9,VALUE(LEFT($E5426,2)),"0"&amp;VALUE(LEFT($E5426,2))),Sheet1!$E:$E,Sheet1!$F:$F)),"")</f>
        <v>長崎県</v>
      </c>
      <c r="G5426" s="4" t="str">
        <f t="shared" si="169"/>
        <v>公立</v>
      </c>
      <c r="H5426" s="7" t="str">
        <f>IF($D5426="上記以外の高等学校等",_xlfn.XLOOKUP(IF(VALUE(LEFT($E5426,2))&gt;10,VALUE(LEFT($E5426,2)),"0"&amp;VALUE(LEFT($E5426,2))),Sheet1!$E:$E,Sheet1!$F:$F)&amp;"所在の"&amp;$D5426,IF(OR($B5426=1,$B5426=2),$D5426&amp;$C5426,IF($B5426=3,$D5426&amp;"学校",IF($B5426=6,_xlfn.TEXTBEFORE($D5426,"高専")&amp;$C5426,IF($B5426=8,$C5426&amp;"（"&amp;$D5426&amp;"）",IF($B5426=9,$D5426,""))))))</f>
        <v>長崎南高等学校</v>
      </c>
    </row>
    <row r="5427" spans="1:8">
      <c r="A5427" s="4">
        <v>2</v>
      </c>
      <c r="B5427" s="7">
        <v>1</v>
      </c>
      <c r="C5427" s="7" t="str">
        <f t="shared" si="168"/>
        <v>高等学校</v>
      </c>
      <c r="D5427" s="7" t="s">
        <v>1080</v>
      </c>
      <c r="E5427" s="8" t="s">
        <v>1081</v>
      </c>
      <c r="F5427" s="4" t="str">
        <f>IFERROR(IF(VALUE(LEFT($E5427,5))&gt;50000,"",_xlfn.XLOOKUP(IF(VALUE(LEFT($E5427,2))&gt;9,VALUE(LEFT($E5427,2)),"0"&amp;VALUE(LEFT($E5427,2))),Sheet1!$E:$E,Sheet1!$F:$F)),"")</f>
        <v>長崎県</v>
      </c>
      <c r="G5427" s="4" t="str">
        <f t="shared" si="169"/>
        <v>公立</v>
      </c>
      <c r="H5427" s="7" t="str">
        <f>IF($D5427="上記以外の高等学校等",_xlfn.XLOOKUP(IF(VALUE(LEFT($E5427,2))&gt;10,VALUE(LEFT($E5427,2)),"0"&amp;VALUE(LEFT($E5427,2))),Sheet1!$E:$E,Sheet1!$F:$F)&amp;"所在の"&amp;$D5427,IF(OR($B5427=1,$B5427=2),$D5427&amp;$C5427,IF($B5427=3,$D5427&amp;"学校",IF($B5427=6,_xlfn.TEXTBEFORE($D5427,"高専")&amp;$C5427,IF($B5427=8,$C5427&amp;"（"&amp;$D5427&amp;"）",IF($B5427=9,$D5427,""))))))</f>
        <v>長崎北高等学校</v>
      </c>
    </row>
    <row r="5428" spans="1:8">
      <c r="A5428" s="4">
        <v>2</v>
      </c>
      <c r="B5428" s="7">
        <v>1</v>
      </c>
      <c r="C5428" s="7" t="str">
        <f t="shared" si="168"/>
        <v>高等学校</v>
      </c>
      <c r="D5428" s="7" t="s">
        <v>1078</v>
      </c>
      <c r="E5428" s="8" t="s">
        <v>1079</v>
      </c>
      <c r="F5428" s="4" t="str">
        <f>IFERROR(IF(VALUE(LEFT($E5428,5))&gt;50000,"",_xlfn.XLOOKUP(IF(VALUE(LEFT($E5428,2))&gt;9,VALUE(LEFT($E5428,2)),"0"&amp;VALUE(LEFT($E5428,2))),Sheet1!$E:$E,Sheet1!$F:$F)),"")</f>
        <v>長崎県</v>
      </c>
      <c r="G5428" s="4" t="str">
        <f t="shared" si="169"/>
        <v>公立</v>
      </c>
      <c r="H5428" s="7" t="str">
        <f>IF($D5428="上記以外の高等学校等",_xlfn.XLOOKUP(IF(VALUE(LEFT($E5428,2))&gt;10,VALUE(LEFT($E5428,2)),"0"&amp;VALUE(LEFT($E5428,2))),Sheet1!$E:$E,Sheet1!$F:$F)&amp;"所在の"&amp;$D5428,IF(OR($B5428=1,$B5428=2),$D5428&amp;$C5428,IF($B5428=3,$D5428&amp;"学校",IF($B5428=6,_xlfn.TEXTBEFORE($D5428,"高専")&amp;$C5428,IF($B5428=8,$C5428&amp;"（"&amp;$D5428&amp;"）",IF($B5428=9,$D5428,""))))))</f>
        <v>長崎工業高等学校</v>
      </c>
    </row>
    <row r="5429" spans="1:8">
      <c r="A5429" s="4">
        <v>2</v>
      </c>
      <c r="B5429" s="7">
        <v>1</v>
      </c>
      <c r="C5429" s="7" t="str">
        <f t="shared" si="168"/>
        <v>高等学校</v>
      </c>
      <c r="D5429" s="7" t="s">
        <v>1076</v>
      </c>
      <c r="E5429" s="8" t="s">
        <v>1077</v>
      </c>
      <c r="F5429" s="4" t="str">
        <f>IFERROR(IF(VALUE(LEFT($E5429,5))&gt;50000,"",_xlfn.XLOOKUP(IF(VALUE(LEFT($E5429,2))&gt;9,VALUE(LEFT($E5429,2)),"0"&amp;VALUE(LEFT($E5429,2))),Sheet1!$E:$E,Sheet1!$F:$F)),"")</f>
        <v>長崎県</v>
      </c>
      <c r="G5429" s="4" t="str">
        <f t="shared" si="169"/>
        <v>公立</v>
      </c>
      <c r="H5429" s="7" t="str">
        <f>IF($D5429="上記以外の高等学校等",_xlfn.XLOOKUP(IF(VALUE(LEFT($E5429,2))&gt;10,VALUE(LEFT($E5429,2)),"0"&amp;VALUE(LEFT($E5429,2))),Sheet1!$E:$E,Sheet1!$F:$F)&amp;"所在の"&amp;$D5429,IF(OR($B5429=1,$B5429=2),$D5429&amp;$C5429,IF($B5429=3,$D5429&amp;"学校",IF($B5429=6,_xlfn.TEXTBEFORE($D5429,"高専")&amp;$C5429,IF($B5429=8,$C5429&amp;"（"&amp;$D5429&amp;"）",IF($B5429=9,$D5429,""))))))</f>
        <v>長崎鶴洋高等学校</v>
      </c>
    </row>
    <row r="5430" spans="1:8">
      <c r="A5430" s="4">
        <v>2</v>
      </c>
      <c r="B5430" s="7">
        <v>1</v>
      </c>
      <c r="C5430" s="7" t="str">
        <f t="shared" si="168"/>
        <v>高等学校</v>
      </c>
      <c r="D5430" s="7" t="s">
        <v>1074</v>
      </c>
      <c r="E5430" s="8" t="s">
        <v>1075</v>
      </c>
      <c r="F5430" s="4" t="str">
        <f>IFERROR(IF(VALUE(LEFT($E5430,5))&gt;50000,"",_xlfn.XLOOKUP(IF(VALUE(LEFT($E5430,2))&gt;9,VALUE(LEFT($E5430,2)),"0"&amp;VALUE(LEFT($E5430,2))),Sheet1!$E:$E,Sheet1!$F:$F)),"")</f>
        <v>長崎県</v>
      </c>
      <c r="G5430" s="4" t="str">
        <f t="shared" si="169"/>
        <v>公立</v>
      </c>
      <c r="H5430" s="7" t="str">
        <f>IF($D5430="上記以外の高等学校等",_xlfn.XLOOKUP(IF(VALUE(LEFT($E5430,2))&gt;10,VALUE(LEFT($E5430,2)),"0"&amp;VALUE(LEFT($E5430,2))),Sheet1!$E:$E,Sheet1!$F:$F)&amp;"所在の"&amp;$D5430,IF(OR($B5430=1,$B5430=2),$D5430&amp;$C5430,IF($B5430=3,$D5430&amp;"学校",IF($B5430=6,_xlfn.TEXTBEFORE($D5430,"高専")&amp;$C5430,IF($B5430=8,$C5430&amp;"（"&amp;$D5430&amp;"）",IF($B5430=9,$D5430,""))))))</f>
        <v>佐世保南高等学校</v>
      </c>
    </row>
    <row r="5431" spans="1:8">
      <c r="A5431" s="4">
        <v>2</v>
      </c>
      <c r="B5431" s="7">
        <v>1</v>
      </c>
      <c r="C5431" s="7" t="str">
        <f t="shared" si="168"/>
        <v>高等学校</v>
      </c>
      <c r="D5431" s="7" t="s">
        <v>1072</v>
      </c>
      <c r="E5431" s="8" t="s">
        <v>1073</v>
      </c>
      <c r="F5431" s="4" t="str">
        <f>IFERROR(IF(VALUE(LEFT($E5431,5))&gt;50000,"",_xlfn.XLOOKUP(IF(VALUE(LEFT($E5431,2))&gt;9,VALUE(LEFT($E5431,2)),"0"&amp;VALUE(LEFT($E5431,2))),Sheet1!$E:$E,Sheet1!$F:$F)),"")</f>
        <v>長崎県</v>
      </c>
      <c r="G5431" s="4" t="str">
        <f t="shared" si="169"/>
        <v>公立</v>
      </c>
      <c r="H5431" s="7" t="str">
        <f>IF($D5431="上記以外の高等学校等",_xlfn.XLOOKUP(IF(VALUE(LEFT($E5431,2))&gt;10,VALUE(LEFT($E5431,2)),"0"&amp;VALUE(LEFT($E5431,2))),Sheet1!$E:$E,Sheet1!$F:$F)&amp;"所在の"&amp;$D5431,IF(OR($B5431=1,$B5431=2),$D5431&amp;$C5431,IF($B5431=3,$D5431&amp;"学校",IF($B5431=6,_xlfn.TEXTBEFORE($D5431,"高専")&amp;$C5431,IF($B5431=8,$C5431&amp;"（"&amp;$D5431&amp;"）",IF($B5431=9,$D5431,""))))))</f>
        <v>佐世保北高等学校</v>
      </c>
    </row>
    <row r="5432" spans="1:8">
      <c r="A5432" s="4">
        <v>2</v>
      </c>
      <c r="B5432" s="7">
        <v>1</v>
      </c>
      <c r="C5432" s="7" t="str">
        <f t="shared" si="168"/>
        <v>高等学校</v>
      </c>
      <c r="D5432" s="7" t="s">
        <v>1070</v>
      </c>
      <c r="E5432" s="8" t="s">
        <v>1071</v>
      </c>
      <c r="F5432" s="4" t="str">
        <f>IFERROR(IF(VALUE(LEFT($E5432,5))&gt;50000,"",_xlfn.XLOOKUP(IF(VALUE(LEFT($E5432,2))&gt;9,VALUE(LEFT($E5432,2)),"0"&amp;VALUE(LEFT($E5432,2))),Sheet1!$E:$E,Sheet1!$F:$F)),"")</f>
        <v>長崎県</v>
      </c>
      <c r="G5432" s="4" t="str">
        <f t="shared" si="169"/>
        <v>公立</v>
      </c>
      <c r="H5432" s="7" t="str">
        <f>IF($D5432="上記以外の高等学校等",_xlfn.XLOOKUP(IF(VALUE(LEFT($E5432,2))&gt;10,VALUE(LEFT($E5432,2)),"0"&amp;VALUE(LEFT($E5432,2))),Sheet1!$E:$E,Sheet1!$F:$F)&amp;"所在の"&amp;$D5432,IF(OR($B5432=1,$B5432=2),$D5432&amp;$C5432,IF($B5432=3,$D5432&amp;"学校",IF($B5432=6,_xlfn.TEXTBEFORE($D5432,"高専")&amp;$C5432,IF($B5432=8,$C5432&amp;"（"&amp;$D5432&amp;"）",IF($B5432=9,$D5432,""))))))</f>
        <v>佐世保西高等学校</v>
      </c>
    </row>
    <row r="5433" spans="1:8">
      <c r="A5433" s="4">
        <v>2</v>
      </c>
      <c r="B5433" s="7">
        <v>1</v>
      </c>
      <c r="C5433" s="7" t="str">
        <f t="shared" si="168"/>
        <v>高等学校</v>
      </c>
      <c r="D5433" s="7" t="s">
        <v>1068</v>
      </c>
      <c r="E5433" s="8" t="s">
        <v>1069</v>
      </c>
      <c r="F5433" s="4" t="str">
        <f>IFERROR(IF(VALUE(LEFT($E5433,5))&gt;50000,"",_xlfn.XLOOKUP(IF(VALUE(LEFT($E5433,2))&gt;9,VALUE(LEFT($E5433,2)),"0"&amp;VALUE(LEFT($E5433,2))),Sheet1!$E:$E,Sheet1!$F:$F)),"")</f>
        <v>長崎県</v>
      </c>
      <c r="G5433" s="4" t="str">
        <f t="shared" si="169"/>
        <v>公立</v>
      </c>
      <c r="H5433" s="7" t="str">
        <f>IF($D5433="上記以外の高等学校等",_xlfn.XLOOKUP(IF(VALUE(LEFT($E5433,2))&gt;10,VALUE(LEFT($E5433,2)),"0"&amp;VALUE(LEFT($E5433,2))),Sheet1!$E:$E,Sheet1!$F:$F)&amp;"所在の"&amp;$D5433,IF(OR($B5433=1,$B5433=2),$D5433&amp;$C5433,IF($B5433=3,$D5433&amp;"学校",IF($B5433=6,_xlfn.TEXTBEFORE($D5433,"高専")&amp;$C5433,IF($B5433=8,$C5433&amp;"（"&amp;$D5433&amp;"）",IF($B5433=9,$D5433,""))))))</f>
        <v>佐世保商業高等学校</v>
      </c>
    </row>
    <row r="5434" spans="1:8">
      <c r="A5434" s="4">
        <v>2</v>
      </c>
      <c r="B5434" s="7">
        <v>1</v>
      </c>
      <c r="C5434" s="7" t="str">
        <f t="shared" si="168"/>
        <v>高等学校</v>
      </c>
      <c r="D5434" s="7" t="s">
        <v>1066</v>
      </c>
      <c r="E5434" s="8" t="s">
        <v>1067</v>
      </c>
      <c r="F5434" s="4" t="str">
        <f>IFERROR(IF(VALUE(LEFT($E5434,5))&gt;50000,"",_xlfn.XLOOKUP(IF(VALUE(LEFT($E5434,2))&gt;9,VALUE(LEFT($E5434,2)),"0"&amp;VALUE(LEFT($E5434,2))),Sheet1!$E:$E,Sheet1!$F:$F)),"")</f>
        <v>長崎県</v>
      </c>
      <c r="G5434" s="4" t="str">
        <f t="shared" si="169"/>
        <v>公立</v>
      </c>
      <c r="H5434" s="7" t="str">
        <f>IF($D5434="上記以外の高等学校等",_xlfn.XLOOKUP(IF(VALUE(LEFT($E5434,2))&gt;10,VALUE(LEFT($E5434,2)),"0"&amp;VALUE(LEFT($E5434,2))),Sheet1!$E:$E,Sheet1!$F:$F)&amp;"所在の"&amp;$D5434,IF(OR($B5434=1,$B5434=2),$D5434&amp;$C5434,IF($B5434=3,$D5434&amp;"学校",IF($B5434=6,_xlfn.TEXTBEFORE($D5434,"高専")&amp;$C5434,IF($B5434=8,$C5434&amp;"（"&amp;$D5434&amp;"）",IF($B5434=9,$D5434,""))))))</f>
        <v>佐世保工業高等学校</v>
      </c>
    </row>
    <row r="5435" spans="1:8">
      <c r="A5435" s="4">
        <v>2</v>
      </c>
      <c r="B5435" s="7">
        <v>1</v>
      </c>
      <c r="C5435" s="7" t="str">
        <f t="shared" si="168"/>
        <v>高等学校</v>
      </c>
      <c r="D5435" s="7" t="s">
        <v>1064</v>
      </c>
      <c r="E5435" s="8" t="s">
        <v>1065</v>
      </c>
      <c r="F5435" s="4" t="str">
        <f>IFERROR(IF(VALUE(LEFT($E5435,5))&gt;50000,"",_xlfn.XLOOKUP(IF(VALUE(LEFT($E5435,2))&gt;9,VALUE(LEFT($E5435,2)),"0"&amp;VALUE(LEFT($E5435,2))),Sheet1!$E:$E,Sheet1!$F:$F)),"")</f>
        <v>長崎県</v>
      </c>
      <c r="G5435" s="4" t="str">
        <f t="shared" si="169"/>
        <v>公立</v>
      </c>
      <c r="H5435" s="7" t="str">
        <f>IF($D5435="上記以外の高等学校等",_xlfn.XLOOKUP(IF(VALUE(LEFT($E5435,2))&gt;10,VALUE(LEFT($E5435,2)),"0"&amp;VALUE(LEFT($E5435,2))),Sheet1!$E:$E,Sheet1!$F:$F)&amp;"所在の"&amp;$D5435,IF(OR($B5435=1,$B5435=2),$D5435&amp;$C5435,IF($B5435=3,$D5435&amp;"学校",IF($B5435=6,_xlfn.TEXTBEFORE($D5435,"高専")&amp;$C5435,IF($B5435=8,$C5435&amp;"（"&amp;$D5435&amp;"）",IF($B5435=9,$D5435,""))))))</f>
        <v>佐世保東翔高等学校</v>
      </c>
    </row>
    <row r="5436" spans="1:8">
      <c r="A5436" s="4">
        <v>2</v>
      </c>
      <c r="B5436" s="7">
        <v>1</v>
      </c>
      <c r="C5436" s="7" t="str">
        <f t="shared" si="168"/>
        <v>高等学校</v>
      </c>
      <c r="D5436" s="7" t="s">
        <v>1062</v>
      </c>
      <c r="E5436" s="8" t="s">
        <v>1063</v>
      </c>
      <c r="F5436" s="4" t="str">
        <f>IFERROR(IF(VALUE(LEFT($E5436,5))&gt;50000,"",_xlfn.XLOOKUP(IF(VALUE(LEFT($E5436,2))&gt;9,VALUE(LEFT($E5436,2)),"0"&amp;VALUE(LEFT($E5436,2))),Sheet1!$E:$E,Sheet1!$F:$F)),"")</f>
        <v>長崎県</v>
      </c>
      <c r="G5436" s="4" t="str">
        <f t="shared" si="169"/>
        <v>公立</v>
      </c>
      <c r="H5436" s="7" t="str">
        <f>IF($D5436="上記以外の高等学校等",_xlfn.XLOOKUP(IF(VALUE(LEFT($E5436,2))&gt;10,VALUE(LEFT($E5436,2)),"0"&amp;VALUE(LEFT($E5436,2))),Sheet1!$E:$E,Sheet1!$F:$F)&amp;"所在の"&amp;$D5436,IF(OR($B5436=1,$B5436=2),$D5436&amp;$C5436,IF($B5436=3,$D5436&amp;"学校",IF($B5436=6,_xlfn.TEXTBEFORE($D5436,"高専")&amp;$C5436,IF($B5436=8,$C5436&amp;"（"&amp;$D5436&amp;"）",IF($B5436=9,$D5436,""))))))</f>
        <v>大村高等学校</v>
      </c>
    </row>
    <row r="5437" spans="1:8">
      <c r="A5437" s="4">
        <v>2</v>
      </c>
      <c r="B5437" s="7">
        <v>1</v>
      </c>
      <c r="C5437" s="7" t="str">
        <f t="shared" si="168"/>
        <v>高等学校</v>
      </c>
      <c r="D5437" s="7" t="s">
        <v>1060</v>
      </c>
      <c r="E5437" s="8" t="s">
        <v>1061</v>
      </c>
      <c r="F5437" s="4" t="str">
        <f>IFERROR(IF(VALUE(LEFT($E5437,5))&gt;50000,"",_xlfn.XLOOKUP(IF(VALUE(LEFT($E5437,2))&gt;9,VALUE(LEFT($E5437,2)),"0"&amp;VALUE(LEFT($E5437,2))),Sheet1!$E:$E,Sheet1!$F:$F)),"")</f>
        <v>長崎県</v>
      </c>
      <c r="G5437" s="4" t="str">
        <f t="shared" si="169"/>
        <v>公立</v>
      </c>
      <c r="H5437" s="7" t="str">
        <f>IF($D5437="上記以外の高等学校等",_xlfn.XLOOKUP(IF(VALUE(LEFT($E5437,2))&gt;10,VALUE(LEFT($E5437,2)),"0"&amp;VALUE(LEFT($E5437,2))),Sheet1!$E:$E,Sheet1!$F:$F)&amp;"所在の"&amp;$D5437,IF(OR($B5437=1,$B5437=2),$D5437&amp;$C5437,IF($B5437=3,$D5437&amp;"学校",IF($B5437=6,_xlfn.TEXTBEFORE($D5437,"高専")&amp;$C5437,IF($B5437=8,$C5437&amp;"（"&amp;$D5437&amp;"）",IF($B5437=9,$D5437,""))))))</f>
        <v>大村城南高等学校</v>
      </c>
    </row>
    <row r="5438" spans="1:8">
      <c r="A5438" s="4">
        <v>2</v>
      </c>
      <c r="B5438" s="7">
        <v>1</v>
      </c>
      <c r="C5438" s="7" t="str">
        <f t="shared" si="168"/>
        <v>高等学校</v>
      </c>
      <c r="D5438" s="7" t="s">
        <v>1058</v>
      </c>
      <c r="E5438" s="8" t="s">
        <v>1059</v>
      </c>
      <c r="F5438" s="4" t="str">
        <f>IFERROR(IF(VALUE(LEFT($E5438,5))&gt;50000,"",_xlfn.XLOOKUP(IF(VALUE(LEFT($E5438,2))&gt;9,VALUE(LEFT($E5438,2)),"0"&amp;VALUE(LEFT($E5438,2))),Sheet1!$E:$E,Sheet1!$F:$F)),"")</f>
        <v>長崎県</v>
      </c>
      <c r="G5438" s="4" t="str">
        <f t="shared" si="169"/>
        <v>公立</v>
      </c>
      <c r="H5438" s="7" t="str">
        <f>IF($D5438="上記以外の高等学校等",_xlfn.XLOOKUP(IF(VALUE(LEFT($E5438,2))&gt;10,VALUE(LEFT($E5438,2)),"0"&amp;VALUE(LEFT($E5438,2))),Sheet1!$E:$E,Sheet1!$F:$F)&amp;"所在の"&amp;$D5438,IF(OR($B5438=1,$B5438=2),$D5438&amp;$C5438,IF($B5438=3,$D5438&amp;"学校",IF($B5438=6,_xlfn.TEXTBEFORE($D5438,"高専")&amp;$C5438,IF($B5438=8,$C5438&amp;"（"&amp;$D5438&amp;"）",IF($B5438=9,$D5438,""))))))</f>
        <v>大村工業高等学校</v>
      </c>
    </row>
    <row r="5439" spans="1:8">
      <c r="A5439" s="4">
        <v>2</v>
      </c>
      <c r="B5439" s="7">
        <v>1</v>
      </c>
      <c r="C5439" s="7" t="str">
        <f t="shared" si="168"/>
        <v>高等学校</v>
      </c>
      <c r="D5439" s="7" t="s">
        <v>1056</v>
      </c>
      <c r="E5439" s="8" t="s">
        <v>1057</v>
      </c>
      <c r="F5439" s="4" t="str">
        <f>IFERROR(IF(VALUE(LEFT($E5439,5))&gt;50000,"",_xlfn.XLOOKUP(IF(VALUE(LEFT($E5439,2))&gt;9,VALUE(LEFT($E5439,2)),"0"&amp;VALUE(LEFT($E5439,2))),Sheet1!$E:$E,Sheet1!$F:$F)),"")</f>
        <v>長崎県</v>
      </c>
      <c r="G5439" s="4" t="str">
        <f t="shared" si="169"/>
        <v>公立</v>
      </c>
      <c r="H5439" s="7" t="str">
        <f>IF($D5439="上記以外の高等学校等",_xlfn.XLOOKUP(IF(VALUE(LEFT($E5439,2))&gt;10,VALUE(LEFT($E5439,2)),"0"&amp;VALUE(LEFT($E5439,2))),Sheet1!$E:$E,Sheet1!$F:$F)&amp;"所在の"&amp;$D5439,IF(OR($B5439=1,$B5439=2),$D5439&amp;$C5439,IF($B5439=3,$D5439&amp;"学校",IF($B5439=6,_xlfn.TEXTBEFORE($D5439,"高専")&amp;$C5439,IF($B5439=8,$C5439&amp;"（"&amp;$D5439&amp;"）",IF($B5439=9,$D5439,""))))))</f>
        <v>諫早高等学校</v>
      </c>
    </row>
    <row r="5440" spans="1:8">
      <c r="A5440" s="4">
        <v>2</v>
      </c>
      <c r="B5440" s="7">
        <v>1</v>
      </c>
      <c r="C5440" s="7" t="str">
        <f t="shared" si="168"/>
        <v>高等学校</v>
      </c>
      <c r="D5440" s="7" t="s">
        <v>1054</v>
      </c>
      <c r="E5440" s="8" t="s">
        <v>1055</v>
      </c>
      <c r="F5440" s="4" t="str">
        <f>IFERROR(IF(VALUE(LEFT($E5440,5))&gt;50000,"",_xlfn.XLOOKUP(IF(VALUE(LEFT($E5440,2))&gt;9,VALUE(LEFT($E5440,2)),"0"&amp;VALUE(LEFT($E5440,2))),Sheet1!$E:$E,Sheet1!$F:$F)),"")</f>
        <v>長崎県</v>
      </c>
      <c r="G5440" s="4" t="str">
        <f t="shared" si="169"/>
        <v>公立</v>
      </c>
      <c r="H5440" s="7" t="str">
        <f>IF($D5440="上記以外の高等学校等",_xlfn.XLOOKUP(IF(VALUE(LEFT($E5440,2))&gt;10,VALUE(LEFT($E5440,2)),"0"&amp;VALUE(LEFT($E5440,2))),Sheet1!$E:$E,Sheet1!$F:$F)&amp;"所在の"&amp;$D5440,IF(OR($B5440=1,$B5440=2),$D5440&amp;$C5440,IF($B5440=3,$D5440&amp;"学校",IF($B5440=6,_xlfn.TEXTBEFORE($D5440,"高専")&amp;$C5440,IF($B5440=8,$C5440&amp;"（"&amp;$D5440&amp;"）",IF($B5440=9,$D5440,""))))))</f>
        <v>諫早商業高等学校</v>
      </c>
    </row>
    <row r="5441" spans="1:8">
      <c r="A5441" s="4">
        <v>2</v>
      </c>
      <c r="B5441" s="7">
        <v>1</v>
      </c>
      <c r="C5441" s="7" t="str">
        <f t="shared" si="168"/>
        <v>高等学校</v>
      </c>
      <c r="D5441" s="7" t="s">
        <v>1052</v>
      </c>
      <c r="E5441" s="8" t="s">
        <v>1053</v>
      </c>
      <c r="F5441" s="4" t="str">
        <f>IFERROR(IF(VALUE(LEFT($E5441,5))&gt;50000,"",_xlfn.XLOOKUP(IF(VALUE(LEFT($E5441,2))&gt;9,VALUE(LEFT($E5441,2)),"0"&amp;VALUE(LEFT($E5441,2))),Sheet1!$E:$E,Sheet1!$F:$F)),"")</f>
        <v>長崎県</v>
      </c>
      <c r="G5441" s="4" t="str">
        <f t="shared" si="169"/>
        <v>公立</v>
      </c>
      <c r="H5441" s="7" t="str">
        <f>IF($D5441="上記以外の高等学校等",_xlfn.XLOOKUP(IF(VALUE(LEFT($E5441,2))&gt;10,VALUE(LEFT($E5441,2)),"0"&amp;VALUE(LEFT($E5441,2))),Sheet1!$E:$E,Sheet1!$F:$F)&amp;"所在の"&amp;$D5441,IF(OR($B5441=1,$B5441=2),$D5441&amp;$C5441,IF($B5441=3,$D5441&amp;"学校",IF($B5441=6,_xlfn.TEXTBEFORE($D5441,"高専")&amp;$C5441,IF($B5441=8,$C5441&amp;"（"&amp;$D5441&amp;"）",IF($B5441=9,$D5441,""))))))</f>
        <v>島原高等学校</v>
      </c>
    </row>
    <row r="5442" spans="1:8">
      <c r="A5442" s="4">
        <v>2</v>
      </c>
      <c r="B5442" s="7">
        <v>1</v>
      </c>
      <c r="C5442" s="7" t="str">
        <f t="shared" si="168"/>
        <v>高等学校</v>
      </c>
      <c r="D5442" s="7" t="s">
        <v>1050</v>
      </c>
      <c r="E5442" s="8" t="s">
        <v>1051</v>
      </c>
      <c r="F5442" s="4" t="str">
        <f>IFERROR(IF(VALUE(LEFT($E5442,5))&gt;50000,"",_xlfn.XLOOKUP(IF(VALUE(LEFT($E5442,2))&gt;9,VALUE(LEFT($E5442,2)),"0"&amp;VALUE(LEFT($E5442,2))),Sheet1!$E:$E,Sheet1!$F:$F)),"")</f>
        <v>長崎県</v>
      </c>
      <c r="G5442" s="4" t="str">
        <f t="shared" si="169"/>
        <v>公立</v>
      </c>
      <c r="H5442" s="7" t="str">
        <f>IF($D5442="上記以外の高等学校等",_xlfn.XLOOKUP(IF(VALUE(LEFT($E5442,2))&gt;10,VALUE(LEFT($E5442,2)),"0"&amp;VALUE(LEFT($E5442,2))),Sheet1!$E:$E,Sheet1!$F:$F)&amp;"所在の"&amp;$D5442,IF(OR($B5442=1,$B5442=2),$D5442&amp;$C5442,IF($B5442=3,$D5442&amp;"学校",IF($B5442=6,_xlfn.TEXTBEFORE($D5442,"高専")&amp;$C5442,IF($B5442=8,$C5442&amp;"（"&amp;$D5442&amp;"）",IF($B5442=9,$D5442,""))))))</f>
        <v>島原農業高等学校</v>
      </c>
    </row>
    <row r="5443" spans="1:8">
      <c r="A5443" s="4">
        <v>2</v>
      </c>
      <c r="B5443" s="7">
        <v>1</v>
      </c>
      <c r="C5443" s="7" t="str">
        <f t="shared" ref="C5443:C5506" si="170">IF($B5443=1,"高等学校",IF($B5443=2,"中等教育学校",IF($B5443=3,"特別支援学校",IF($B5443=6,"高等専門学校",IF($B5443=8,"高等学校卒業程度認定試験等","")))))</f>
        <v>高等学校</v>
      </c>
      <c r="D5443" s="7" t="s">
        <v>1048</v>
      </c>
      <c r="E5443" s="8" t="s">
        <v>1049</v>
      </c>
      <c r="F5443" s="4" t="str">
        <f>IFERROR(IF(VALUE(LEFT($E5443,5))&gt;50000,"",_xlfn.XLOOKUP(IF(VALUE(LEFT($E5443,2))&gt;9,VALUE(LEFT($E5443,2)),"0"&amp;VALUE(LEFT($E5443,2))),Sheet1!$E:$E,Sheet1!$F:$F)),"")</f>
        <v>長崎県</v>
      </c>
      <c r="G5443" s="4" t="str">
        <f t="shared" ref="G5443:G5506" si="171">IF($A5443=1,"国立",IF($A5443=7,"私立",IF($A5443&lt;7,"公立","")))</f>
        <v>公立</v>
      </c>
      <c r="H5443" s="7" t="str">
        <f>IF($D5443="上記以外の高等学校等",_xlfn.XLOOKUP(IF(VALUE(LEFT($E5443,2))&gt;10,VALUE(LEFT($E5443,2)),"0"&amp;VALUE(LEFT($E5443,2))),Sheet1!$E:$E,Sheet1!$F:$F)&amp;"所在の"&amp;$D5443,IF(OR($B5443=1,$B5443=2),$D5443&amp;$C5443,IF($B5443=3,$D5443&amp;"学校",IF($B5443=6,_xlfn.TEXTBEFORE($D5443,"高専")&amp;$C5443,IF($B5443=8,$C5443&amp;"（"&amp;$D5443&amp;"）",IF($B5443=9,$D5443,""))))))</f>
        <v>島原商業高等学校</v>
      </c>
    </row>
    <row r="5444" spans="1:8">
      <c r="A5444" s="4">
        <v>2</v>
      </c>
      <c r="B5444" s="7">
        <v>1</v>
      </c>
      <c r="C5444" s="7" t="str">
        <f t="shared" si="170"/>
        <v>高等学校</v>
      </c>
      <c r="D5444" s="7" t="s">
        <v>1046</v>
      </c>
      <c r="E5444" s="8" t="s">
        <v>1047</v>
      </c>
      <c r="F5444" s="4" t="str">
        <f>IFERROR(IF(VALUE(LEFT($E5444,5))&gt;50000,"",_xlfn.XLOOKUP(IF(VALUE(LEFT($E5444,2))&gt;9,VALUE(LEFT($E5444,2)),"0"&amp;VALUE(LEFT($E5444,2))),Sheet1!$E:$E,Sheet1!$F:$F)),"")</f>
        <v>長崎県</v>
      </c>
      <c r="G5444" s="4" t="str">
        <f t="shared" si="171"/>
        <v>公立</v>
      </c>
      <c r="H5444" s="7" t="str">
        <f>IF($D5444="上記以外の高等学校等",_xlfn.XLOOKUP(IF(VALUE(LEFT($E5444,2))&gt;10,VALUE(LEFT($E5444,2)),"0"&amp;VALUE(LEFT($E5444,2))),Sheet1!$E:$E,Sheet1!$F:$F)&amp;"所在の"&amp;$D5444,IF(OR($B5444=1,$B5444=2),$D5444&amp;$C5444,IF($B5444=3,$D5444&amp;"学校",IF($B5444=6,_xlfn.TEXTBEFORE($D5444,"高専")&amp;$C5444,IF($B5444=8,$C5444&amp;"（"&amp;$D5444&amp;"）",IF($B5444=9,$D5444,""))))))</f>
        <v>島原工業高等学校</v>
      </c>
    </row>
    <row r="5445" spans="1:8">
      <c r="A5445" s="4">
        <v>2</v>
      </c>
      <c r="B5445" s="7">
        <v>1</v>
      </c>
      <c r="C5445" s="7" t="str">
        <f t="shared" si="170"/>
        <v>高等学校</v>
      </c>
      <c r="D5445" s="7" t="s">
        <v>1044</v>
      </c>
      <c r="E5445" s="8" t="s">
        <v>1045</v>
      </c>
      <c r="F5445" s="4" t="str">
        <f>IFERROR(IF(VALUE(LEFT($E5445,5))&gt;50000,"",_xlfn.XLOOKUP(IF(VALUE(LEFT($E5445,2))&gt;9,VALUE(LEFT($E5445,2)),"0"&amp;VALUE(LEFT($E5445,2))),Sheet1!$E:$E,Sheet1!$F:$F)),"")</f>
        <v>長崎県</v>
      </c>
      <c r="G5445" s="4" t="str">
        <f t="shared" si="171"/>
        <v>公立</v>
      </c>
      <c r="H5445" s="7" t="str">
        <f>IF($D5445="上記以外の高等学校等",_xlfn.XLOOKUP(IF(VALUE(LEFT($E5445,2))&gt;10,VALUE(LEFT($E5445,2)),"0"&amp;VALUE(LEFT($E5445,2))),Sheet1!$E:$E,Sheet1!$F:$F)&amp;"所在の"&amp;$D5445,IF(OR($B5445=1,$B5445=2),$D5445&amp;$C5445,IF($B5445=3,$D5445&amp;"学校",IF($B5445=6,_xlfn.TEXTBEFORE($D5445,"高専")&amp;$C5445,IF($B5445=8,$C5445&amp;"（"&amp;$D5445&amp;"）",IF($B5445=9,$D5445,""))))))</f>
        <v>国見高等学校</v>
      </c>
    </row>
    <row r="5446" spans="1:8">
      <c r="A5446" s="4">
        <v>2</v>
      </c>
      <c r="B5446" s="7">
        <v>1</v>
      </c>
      <c r="C5446" s="7" t="str">
        <f t="shared" si="170"/>
        <v>高等学校</v>
      </c>
      <c r="D5446" s="7" t="s">
        <v>1042</v>
      </c>
      <c r="E5446" s="8" t="s">
        <v>1043</v>
      </c>
      <c r="F5446" s="4" t="str">
        <f>IFERROR(IF(VALUE(LEFT($E5446,5))&gt;50000,"",_xlfn.XLOOKUP(IF(VALUE(LEFT($E5446,2))&gt;9,VALUE(LEFT($E5446,2)),"0"&amp;VALUE(LEFT($E5446,2))),Sheet1!$E:$E,Sheet1!$F:$F)),"")</f>
        <v>長崎県</v>
      </c>
      <c r="G5446" s="4" t="str">
        <f t="shared" si="171"/>
        <v>公立</v>
      </c>
      <c r="H5446" s="7" t="str">
        <f>IF($D5446="上記以外の高等学校等",_xlfn.XLOOKUP(IF(VALUE(LEFT($E5446,2))&gt;10,VALUE(LEFT($E5446,2)),"0"&amp;VALUE(LEFT($E5446,2))),Sheet1!$E:$E,Sheet1!$F:$F)&amp;"所在の"&amp;$D5446,IF(OR($B5446=1,$B5446=2),$D5446&amp;$C5446,IF($B5446=3,$D5446&amp;"学校",IF($B5446=6,_xlfn.TEXTBEFORE($D5446,"高専")&amp;$C5446,IF($B5446=8,$C5446&amp;"（"&amp;$D5446&amp;"）",IF($B5446=9,$D5446,""))))))</f>
        <v>口加高等学校</v>
      </c>
    </row>
    <row r="5447" spans="1:8">
      <c r="A5447" s="4">
        <v>2</v>
      </c>
      <c r="B5447" s="7">
        <v>1</v>
      </c>
      <c r="C5447" s="7" t="str">
        <f t="shared" si="170"/>
        <v>高等学校</v>
      </c>
      <c r="D5447" s="7" t="s">
        <v>1040</v>
      </c>
      <c r="E5447" s="8" t="s">
        <v>1041</v>
      </c>
      <c r="F5447" s="4" t="str">
        <f>IFERROR(IF(VALUE(LEFT($E5447,5))&gt;50000,"",_xlfn.XLOOKUP(IF(VALUE(LEFT($E5447,2))&gt;9,VALUE(LEFT($E5447,2)),"0"&amp;VALUE(LEFT($E5447,2))),Sheet1!$E:$E,Sheet1!$F:$F)),"")</f>
        <v>長崎県</v>
      </c>
      <c r="G5447" s="4" t="str">
        <f t="shared" si="171"/>
        <v>公立</v>
      </c>
      <c r="H5447" s="7" t="str">
        <f>IF($D5447="上記以外の高等学校等",_xlfn.XLOOKUP(IF(VALUE(LEFT($E5447,2))&gt;10,VALUE(LEFT($E5447,2)),"0"&amp;VALUE(LEFT($E5447,2))),Sheet1!$E:$E,Sheet1!$F:$F)&amp;"所在の"&amp;$D5447,IF(OR($B5447=1,$B5447=2),$D5447&amp;$C5447,IF($B5447=3,$D5447&amp;"学校",IF($B5447=6,_xlfn.TEXTBEFORE($D5447,"高専")&amp;$C5447,IF($B5447=8,$C5447&amp;"（"&amp;$D5447&amp;"）",IF($B5447=9,$D5447,""))))))</f>
        <v>小浜高等学校</v>
      </c>
    </row>
    <row r="5448" spans="1:8">
      <c r="A5448" s="4">
        <v>2</v>
      </c>
      <c r="B5448" s="7">
        <v>1</v>
      </c>
      <c r="C5448" s="7" t="str">
        <f t="shared" si="170"/>
        <v>高等学校</v>
      </c>
      <c r="D5448" s="7" t="s">
        <v>1038</v>
      </c>
      <c r="E5448" s="8" t="s">
        <v>1039</v>
      </c>
      <c r="F5448" s="4" t="str">
        <f>IFERROR(IF(VALUE(LEFT($E5448,5))&gt;50000,"",_xlfn.XLOOKUP(IF(VALUE(LEFT($E5448,2))&gt;9,VALUE(LEFT($E5448,2)),"0"&amp;VALUE(LEFT($E5448,2))),Sheet1!$E:$E,Sheet1!$F:$F)),"")</f>
        <v>長崎県</v>
      </c>
      <c r="G5448" s="4" t="str">
        <f t="shared" si="171"/>
        <v>公立</v>
      </c>
      <c r="H5448" s="7" t="str">
        <f>IF($D5448="上記以外の高等学校等",_xlfn.XLOOKUP(IF(VALUE(LEFT($E5448,2))&gt;10,VALUE(LEFT($E5448,2)),"0"&amp;VALUE(LEFT($E5448,2))),Sheet1!$E:$E,Sheet1!$F:$F)&amp;"所在の"&amp;$D5448,IF(OR($B5448=1,$B5448=2),$D5448&amp;$C5448,IF($B5448=3,$D5448&amp;"学校",IF($B5448=6,_xlfn.TEXTBEFORE($D5448,"高専")&amp;$C5448,IF($B5448=8,$C5448&amp;"（"&amp;$D5448&amp;"）",IF($B5448=9,$D5448,""))))))</f>
        <v>川棚高等学校</v>
      </c>
    </row>
    <row r="5449" spans="1:8">
      <c r="A5449" s="4">
        <v>2</v>
      </c>
      <c r="B5449" s="7">
        <v>1</v>
      </c>
      <c r="C5449" s="7" t="str">
        <f t="shared" si="170"/>
        <v>高等学校</v>
      </c>
      <c r="D5449" s="7" t="s">
        <v>1036</v>
      </c>
      <c r="E5449" s="8" t="s">
        <v>1037</v>
      </c>
      <c r="F5449" s="4" t="str">
        <f>IFERROR(IF(VALUE(LEFT($E5449,5))&gt;50000,"",_xlfn.XLOOKUP(IF(VALUE(LEFT($E5449,2))&gt;9,VALUE(LEFT($E5449,2)),"0"&amp;VALUE(LEFT($E5449,2))),Sheet1!$E:$E,Sheet1!$F:$F)),"")</f>
        <v>長崎県</v>
      </c>
      <c r="G5449" s="4" t="str">
        <f t="shared" si="171"/>
        <v>公立</v>
      </c>
      <c r="H5449" s="7" t="str">
        <f>IF($D5449="上記以外の高等学校等",_xlfn.XLOOKUP(IF(VALUE(LEFT($E5449,2))&gt;10,VALUE(LEFT($E5449,2)),"0"&amp;VALUE(LEFT($E5449,2))),Sheet1!$E:$E,Sheet1!$F:$F)&amp;"所在の"&amp;$D5449,IF(OR($B5449=1,$B5449=2),$D5449&amp;$C5449,IF($B5449=3,$D5449&amp;"学校",IF($B5449=6,_xlfn.TEXTBEFORE($D5449,"高専")&amp;$C5449,IF($B5449=8,$C5449&amp;"（"&amp;$D5449&amp;"）",IF($B5449=9,$D5449,""))))))</f>
        <v>西彼杵高等学校</v>
      </c>
    </row>
    <row r="5450" spans="1:8">
      <c r="A5450" s="4">
        <v>2</v>
      </c>
      <c r="B5450" s="7">
        <v>1</v>
      </c>
      <c r="C5450" s="7" t="str">
        <f t="shared" si="170"/>
        <v>高等学校</v>
      </c>
      <c r="D5450" s="7" t="s">
        <v>1034</v>
      </c>
      <c r="E5450" s="8" t="s">
        <v>1035</v>
      </c>
      <c r="F5450" s="4" t="str">
        <f>IFERROR(IF(VALUE(LEFT($E5450,5))&gt;50000,"",_xlfn.XLOOKUP(IF(VALUE(LEFT($E5450,2))&gt;9,VALUE(LEFT($E5450,2)),"0"&amp;VALUE(LEFT($E5450,2))),Sheet1!$E:$E,Sheet1!$F:$F)),"")</f>
        <v>長崎県</v>
      </c>
      <c r="G5450" s="4" t="str">
        <f t="shared" si="171"/>
        <v>公立</v>
      </c>
      <c r="H5450" s="7" t="str">
        <f>IF($D5450="上記以外の高等学校等",_xlfn.XLOOKUP(IF(VALUE(LEFT($E5450,2))&gt;10,VALUE(LEFT($E5450,2)),"0"&amp;VALUE(LEFT($E5450,2))),Sheet1!$E:$E,Sheet1!$F:$F)&amp;"所在の"&amp;$D5450,IF(OR($B5450=1,$B5450=2),$D5450&amp;$C5450,IF($B5450=3,$D5450&amp;"学校",IF($B5450=6,_xlfn.TEXTBEFORE($D5450,"高専")&amp;$C5450,IF($B5450=8,$C5450&amp;"（"&amp;$D5450&amp;"）",IF($B5450=9,$D5450,""))))))</f>
        <v>長崎明誠高等学校</v>
      </c>
    </row>
    <row r="5451" spans="1:8">
      <c r="A5451" s="4">
        <v>2</v>
      </c>
      <c r="B5451" s="7">
        <v>1</v>
      </c>
      <c r="C5451" s="7" t="str">
        <f t="shared" si="170"/>
        <v>高等学校</v>
      </c>
      <c r="D5451" s="7" t="s">
        <v>1032</v>
      </c>
      <c r="E5451" s="8" t="s">
        <v>1033</v>
      </c>
      <c r="F5451" s="4" t="str">
        <f>IFERROR(IF(VALUE(LEFT($E5451,5))&gt;50000,"",_xlfn.XLOOKUP(IF(VALUE(LEFT($E5451,2))&gt;9,VALUE(LEFT($E5451,2)),"0"&amp;VALUE(LEFT($E5451,2))),Sheet1!$E:$E,Sheet1!$F:$F)),"")</f>
        <v>長崎県</v>
      </c>
      <c r="G5451" s="4" t="str">
        <f t="shared" si="171"/>
        <v>公立</v>
      </c>
      <c r="H5451" s="7" t="str">
        <f>IF($D5451="上記以外の高等学校等",_xlfn.XLOOKUP(IF(VALUE(LEFT($E5451,2))&gt;10,VALUE(LEFT($E5451,2)),"0"&amp;VALUE(LEFT($E5451,2))),Sheet1!$E:$E,Sheet1!$F:$F)&amp;"所在の"&amp;$D5451,IF(OR($B5451=1,$B5451=2),$D5451&amp;$C5451,IF($B5451=3,$D5451&amp;"学校",IF($B5451=6,_xlfn.TEXTBEFORE($D5451,"高専")&amp;$C5451,IF($B5451=8,$C5451&amp;"（"&amp;$D5451&amp;"）",IF($B5451=9,$D5451,""))))))</f>
        <v>西彼農業高等学校</v>
      </c>
    </row>
    <row r="5452" spans="1:8">
      <c r="A5452" s="4">
        <v>2</v>
      </c>
      <c r="B5452" s="7">
        <v>1</v>
      </c>
      <c r="C5452" s="7" t="str">
        <f t="shared" si="170"/>
        <v>高等学校</v>
      </c>
      <c r="D5452" s="7" t="s">
        <v>1030</v>
      </c>
      <c r="E5452" s="8" t="s">
        <v>1031</v>
      </c>
      <c r="F5452" s="4" t="str">
        <f>IFERROR(IF(VALUE(LEFT($E5452,5))&gt;50000,"",_xlfn.XLOOKUP(IF(VALUE(LEFT($E5452,2))&gt;9,VALUE(LEFT($E5452,2)),"0"&amp;VALUE(LEFT($E5452,2))),Sheet1!$E:$E,Sheet1!$F:$F)),"")</f>
        <v>長崎県</v>
      </c>
      <c r="G5452" s="4" t="str">
        <f t="shared" si="171"/>
        <v>公立</v>
      </c>
      <c r="H5452" s="7" t="str">
        <f>IF($D5452="上記以外の高等学校等",_xlfn.XLOOKUP(IF(VALUE(LEFT($E5452,2))&gt;10,VALUE(LEFT($E5452,2)),"0"&amp;VALUE(LEFT($E5452,2))),Sheet1!$E:$E,Sheet1!$F:$F)&amp;"所在の"&amp;$D5452,IF(OR($B5452=1,$B5452=2),$D5452&amp;$C5452,IF($B5452=3,$D5452&amp;"学校",IF($B5452=6,_xlfn.TEXTBEFORE($D5452,"高専")&amp;$C5452,IF($B5452=8,$C5452&amp;"（"&amp;$D5452&amp;"）",IF($B5452=9,$D5452,""))))))</f>
        <v>大崎高等学校</v>
      </c>
    </row>
    <row r="5453" spans="1:8">
      <c r="A5453" s="4">
        <v>2</v>
      </c>
      <c r="B5453" s="7">
        <v>1</v>
      </c>
      <c r="C5453" s="7" t="str">
        <f t="shared" si="170"/>
        <v>高等学校</v>
      </c>
      <c r="D5453" s="7" t="s">
        <v>1028</v>
      </c>
      <c r="E5453" s="8" t="s">
        <v>1029</v>
      </c>
      <c r="F5453" s="4" t="str">
        <f>IFERROR(IF(VALUE(LEFT($E5453,5))&gt;50000,"",_xlfn.XLOOKUP(IF(VALUE(LEFT($E5453,2))&gt;9,VALUE(LEFT($E5453,2)),"0"&amp;VALUE(LEFT($E5453,2))),Sheet1!$E:$E,Sheet1!$F:$F)),"")</f>
        <v>長崎県</v>
      </c>
      <c r="G5453" s="4" t="str">
        <f t="shared" si="171"/>
        <v>公立</v>
      </c>
      <c r="H5453" s="7" t="str">
        <f>IF($D5453="上記以外の高等学校等",_xlfn.XLOOKUP(IF(VALUE(LEFT($E5453,2))&gt;10,VALUE(LEFT($E5453,2)),"0"&amp;VALUE(LEFT($E5453,2))),Sheet1!$E:$E,Sheet1!$F:$F)&amp;"所在の"&amp;$D5453,IF(OR($B5453=1,$B5453=2),$D5453&amp;$C5453,IF($B5453=3,$D5453&amp;"学校",IF($B5453=6,_xlfn.TEXTBEFORE($D5453,"高専")&amp;$C5453,IF($B5453=8,$C5453&amp;"（"&amp;$D5453&amp;"）",IF($B5453=9,$D5453,""))))))</f>
        <v>猶興館高等学校</v>
      </c>
    </row>
    <row r="5454" spans="1:8">
      <c r="A5454" s="4">
        <v>2</v>
      </c>
      <c r="B5454" s="7">
        <v>1</v>
      </c>
      <c r="C5454" s="7" t="str">
        <f t="shared" si="170"/>
        <v>高等学校</v>
      </c>
      <c r="D5454" s="7" t="s">
        <v>1026</v>
      </c>
      <c r="E5454" s="8" t="s">
        <v>1027</v>
      </c>
      <c r="F5454" s="4" t="str">
        <f>IFERROR(IF(VALUE(LEFT($E5454,5))&gt;50000,"",_xlfn.XLOOKUP(IF(VALUE(LEFT($E5454,2))&gt;9,VALUE(LEFT($E5454,2)),"0"&amp;VALUE(LEFT($E5454,2))),Sheet1!$E:$E,Sheet1!$F:$F)),"")</f>
        <v>長崎県</v>
      </c>
      <c r="G5454" s="4" t="str">
        <f t="shared" si="171"/>
        <v>公立</v>
      </c>
      <c r="H5454" s="7" t="str">
        <f>IF($D5454="上記以外の高等学校等",_xlfn.XLOOKUP(IF(VALUE(LEFT($E5454,2))&gt;10,VALUE(LEFT($E5454,2)),"0"&amp;VALUE(LEFT($E5454,2))),Sheet1!$E:$E,Sheet1!$F:$F)&amp;"所在の"&amp;$D5454,IF(OR($B5454=1,$B5454=2),$D5454&amp;$C5454,IF($B5454=3,$D5454&amp;"学校",IF($B5454=6,_xlfn.TEXTBEFORE($D5454,"高専")&amp;$C5454,IF($B5454=8,$C5454&amp;"（"&amp;$D5454&amp;"）",IF($B5454=9,$D5454,""))))))</f>
        <v>平戸高等学校</v>
      </c>
    </row>
    <row r="5455" spans="1:8">
      <c r="A5455" s="4">
        <v>2</v>
      </c>
      <c r="B5455" s="7">
        <v>1</v>
      </c>
      <c r="C5455" s="7" t="str">
        <f t="shared" si="170"/>
        <v>高等学校</v>
      </c>
      <c r="D5455" s="7" t="s">
        <v>1024</v>
      </c>
      <c r="E5455" s="8" t="s">
        <v>1025</v>
      </c>
      <c r="F5455" s="4" t="str">
        <f>IFERROR(IF(VALUE(LEFT($E5455,5))&gt;50000,"",_xlfn.XLOOKUP(IF(VALUE(LEFT($E5455,2))&gt;9,VALUE(LEFT($E5455,2)),"0"&amp;VALUE(LEFT($E5455,2))),Sheet1!$E:$E,Sheet1!$F:$F)),"")</f>
        <v>長崎県</v>
      </c>
      <c r="G5455" s="4" t="str">
        <f t="shared" si="171"/>
        <v>公立</v>
      </c>
      <c r="H5455" s="7" t="str">
        <f>IF($D5455="上記以外の高等学校等",_xlfn.XLOOKUP(IF(VALUE(LEFT($E5455,2))&gt;10,VALUE(LEFT($E5455,2)),"0"&amp;VALUE(LEFT($E5455,2))),Sheet1!$E:$E,Sheet1!$F:$F)&amp;"所在の"&amp;$D5455,IF(OR($B5455=1,$B5455=2),$D5455&amp;$C5455,IF($B5455=3,$D5455&amp;"学校",IF($B5455=6,_xlfn.TEXTBEFORE($D5455,"高専")&amp;$C5455,IF($B5455=8,$C5455&amp;"（"&amp;$D5455&amp;"）",IF($B5455=9,$D5455,""))))))</f>
        <v>清峰高等学校</v>
      </c>
    </row>
    <row r="5456" spans="1:8">
      <c r="A5456" s="4">
        <v>2</v>
      </c>
      <c r="B5456" s="7">
        <v>1</v>
      </c>
      <c r="C5456" s="7" t="str">
        <f t="shared" si="170"/>
        <v>高等学校</v>
      </c>
      <c r="D5456" s="7" t="s">
        <v>1022</v>
      </c>
      <c r="E5456" s="8" t="s">
        <v>1023</v>
      </c>
      <c r="F5456" s="4" t="str">
        <f>IFERROR(IF(VALUE(LEFT($E5456,5))&gt;50000,"",_xlfn.XLOOKUP(IF(VALUE(LEFT($E5456,2))&gt;9,VALUE(LEFT($E5456,2)),"0"&amp;VALUE(LEFT($E5456,2))),Sheet1!$E:$E,Sheet1!$F:$F)),"")</f>
        <v>長崎県</v>
      </c>
      <c r="G5456" s="4" t="str">
        <f t="shared" si="171"/>
        <v>公立</v>
      </c>
      <c r="H5456" s="7" t="str">
        <f>IF($D5456="上記以外の高等学校等",_xlfn.XLOOKUP(IF(VALUE(LEFT($E5456,2))&gt;10,VALUE(LEFT($E5456,2)),"0"&amp;VALUE(LEFT($E5456,2))),Sheet1!$E:$E,Sheet1!$F:$F)&amp;"所在の"&amp;$D5456,IF(OR($B5456=1,$B5456=2),$D5456&amp;$C5456,IF($B5456=3,$D5456&amp;"学校",IF($B5456=6,_xlfn.TEXTBEFORE($D5456,"高専")&amp;$C5456,IF($B5456=8,$C5456&amp;"（"&amp;$D5456&amp;"）",IF($B5456=9,$D5456,""))))))</f>
        <v>松浦高等学校</v>
      </c>
    </row>
    <row r="5457" spans="1:8">
      <c r="A5457" s="4">
        <v>2</v>
      </c>
      <c r="B5457" s="7">
        <v>1</v>
      </c>
      <c r="C5457" s="7" t="str">
        <f t="shared" si="170"/>
        <v>高等学校</v>
      </c>
      <c r="D5457" s="7" t="s">
        <v>1020</v>
      </c>
      <c r="E5457" s="8" t="s">
        <v>1021</v>
      </c>
      <c r="F5457" s="4" t="str">
        <f>IFERROR(IF(VALUE(LEFT($E5457,5))&gt;50000,"",_xlfn.XLOOKUP(IF(VALUE(LEFT($E5457,2))&gt;9,VALUE(LEFT($E5457,2)),"0"&amp;VALUE(LEFT($E5457,2))),Sheet1!$E:$E,Sheet1!$F:$F)),"")</f>
        <v>長崎県</v>
      </c>
      <c r="G5457" s="4" t="str">
        <f t="shared" si="171"/>
        <v>公立</v>
      </c>
      <c r="H5457" s="7" t="str">
        <f>IF($D5457="上記以外の高等学校等",_xlfn.XLOOKUP(IF(VALUE(LEFT($E5457,2))&gt;10,VALUE(LEFT($E5457,2)),"0"&amp;VALUE(LEFT($E5457,2))),Sheet1!$E:$E,Sheet1!$F:$F)&amp;"所在の"&amp;$D5457,IF(OR($B5457=1,$B5457=2),$D5457&amp;$C5457,IF($B5457=3,$D5457&amp;"学校",IF($B5457=6,_xlfn.TEXTBEFORE($D5457,"高専")&amp;$C5457,IF($B5457=8,$C5457&amp;"（"&amp;$D5457&amp;"）",IF($B5457=9,$D5457,""))))))</f>
        <v>北松農業高等学校</v>
      </c>
    </row>
    <row r="5458" spans="1:8">
      <c r="A5458" s="4">
        <v>2</v>
      </c>
      <c r="B5458" s="7">
        <v>1</v>
      </c>
      <c r="C5458" s="7" t="str">
        <f t="shared" si="170"/>
        <v>高等学校</v>
      </c>
      <c r="D5458" s="7" t="s">
        <v>1018</v>
      </c>
      <c r="E5458" s="8" t="s">
        <v>1019</v>
      </c>
      <c r="F5458" s="4" t="str">
        <f>IFERROR(IF(VALUE(LEFT($E5458,5))&gt;50000,"",_xlfn.XLOOKUP(IF(VALUE(LEFT($E5458,2))&gt;9,VALUE(LEFT($E5458,2)),"0"&amp;VALUE(LEFT($E5458,2))),Sheet1!$E:$E,Sheet1!$F:$F)),"")</f>
        <v>長崎県</v>
      </c>
      <c r="G5458" s="4" t="str">
        <f t="shared" si="171"/>
        <v>公立</v>
      </c>
      <c r="H5458" s="7" t="str">
        <f>IF($D5458="上記以外の高等学校等",_xlfn.XLOOKUP(IF(VALUE(LEFT($E5458,2))&gt;10,VALUE(LEFT($E5458,2)),"0"&amp;VALUE(LEFT($E5458,2))),Sheet1!$E:$E,Sheet1!$F:$F)&amp;"所在の"&amp;$D5458,IF(OR($B5458=1,$B5458=2),$D5458&amp;$C5458,IF($B5458=3,$D5458&amp;"学校",IF($B5458=6,_xlfn.TEXTBEFORE($D5458,"高専")&amp;$C5458,IF($B5458=8,$C5458&amp;"（"&amp;$D5458&amp;"）",IF($B5458=9,$D5458,""))))))</f>
        <v>鹿町工業高等学校</v>
      </c>
    </row>
    <row r="5459" spans="1:8">
      <c r="A5459" s="4">
        <v>2</v>
      </c>
      <c r="B5459" s="7">
        <v>1</v>
      </c>
      <c r="C5459" s="7" t="str">
        <f t="shared" si="170"/>
        <v>高等学校</v>
      </c>
      <c r="D5459" s="7" t="s">
        <v>1016</v>
      </c>
      <c r="E5459" s="8" t="s">
        <v>1017</v>
      </c>
      <c r="F5459" s="4" t="str">
        <f>IFERROR(IF(VALUE(LEFT($E5459,5))&gt;50000,"",_xlfn.XLOOKUP(IF(VALUE(LEFT($E5459,2))&gt;9,VALUE(LEFT($E5459,2)),"0"&amp;VALUE(LEFT($E5459,2))),Sheet1!$E:$E,Sheet1!$F:$F)),"")</f>
        <v>長崎県</v>
      </c>
      <c r="G5459" s="4" t="str">
        <f t="shared" si="171"/>
        <v>公立</v>
      </c>
      <c r="H5459" s="7" t="str">
        <f>IF($D5459="上記以外の高等学校等",_xlfn.XLOOKUP(IF(VALUE(LEFT($E5459,2))&gt;10,VALUE(LEFT($E5459,2)),"0"&amp;VALUE(LEFT($E5459,2))),Sheet1!$E:$E,Sheet1!$F:$F)&amp;"所在の"&amp;$D5459,IF(OR($B5459=1,$B5459=2),$D5459&amp;$C5459,IF($B5459=3,$D5459&amp;"学校",IF($B5459=6,_xlfn.TEXTBEFORE($D5459,"高専")&amp;$C5459,IF($B5459=8,$C5459&amp;"（"&amp;$D5459&amp;"）",IF($B5459=9,$D5459,""))))))</f>
        <v>北松西高等学校</v>
      </c>
    </row>
    <row r="5460" spans="1:8">
      <c r="A5460" s="4">
        <v>2</v>
      </c>
      <c r="B5460" s="7">
        <v>1</v>
      </c>
      <c r="C5460" s="7" t="str">
        <f t="shared" si="170"/>
        <v>高等学校</v>
      </c>
      <c r="D5460" s="7" t="s">
        <v>1014</v>
      </c>
      <c r="E5460" s="8" t="s">
        <v>1015</v>
      </c>
      <c r="F5460" s="4" t="str">
        <f>IFERROR(IF(VALUE(LEFT($E5460,5))&gt;50000,"",_xlfn.XLOOKUP(IF(VALUE(LEFT($E5460,2))&gt;9,VALUE(LEFT($E5460,2)),"0"&amp;VALUE(LEFT($E5460,2))),Sheet1!$E:$E,Sheet1!$F:$F)),"")</f>
        <v>長崎県</v>
      </c>
      <c r="G5460" s="4" t="str">
        <f t="shared" si="171"/>
        <v>公立</v>
      </c>
      <c r="H5460" s="7" t="str">
        <f>IF($D5460="上記以外の高等学校等",_xlfn.XLOOKUP(IF(VALUE(LEFT($E5460,2))&gt;10,VALUE(LEFT($E5460,2)),"0"&amp;VALUE(LEFT($E5460,2))),Sheet1!$E:$E,Sheet1!$F:$F)&amp;"所在の"&amp;$D5460,IF(OR($B5460=1,$B5460=2),$D5460&amp;$C5460,IF($B5460=3,$D5460&amp;"学校",IF($B5460=6,_xlfn.TEXTBEFORE($D5460,"高専")&amp;$C5460,IF($B5460=8,$C5460&amp;"（"&amp;$D5460&amp;"）",IF($B5460=9,$D5460,""))))))</f>
        <v>宇久高等学校</v>
      </c>
    </row>
    <row r="5461" spans="1:8">
      <c r="A5461" s="4">
        <v>2</v>
      </c>
      <c r="B5461" s="7">
        <v>1</v>
      </c>
      <c r="C5461" s="7" t="str">
        <f t="shared" si="170"/>
        <v>高等学校</v>
      </c>
      <c r="D5461" s="7" t="s">
        <v>1012</v>
      </c>
      <c r="E5461" s="8" t="s">
        <v>1013</v>
      </c>
      <c r="F5461" s="4" t="str">
        <f>IFERROR(IF(VALUE(LEFT($E5461,5))&gt;50000,"",_xlfn.XLOOKUP(IF(VALUE(LEFT($E5461,2))&gt;9,VALUE(LEFT($E5461,2)),"0"&amp;VALUE(LEFT($E5461,2))),Sheet1!$E:$E,Sheet1!$F:$F)),"")</f>
        <v>長崎県</v>
      </c>
      <c r="G5461" s="4" t="str">
        <f t="shared" si="171"/>
        <v>公立</v>
      </c>
      <c r="H5461" s="7" t="str">
        <f>IF($D5461="上記以外の高等学校等",_xlfn.XLOOKUP(IF(VALUE(LEFT($E5461,2))&gt;10,VALUE(LEFT($E5461,2)),"0"&amp;VALUE(LEFT($E5461,2))),Sheet1!$E:$E,Sheet1!$F:$F)&amp;"所在の"&amp;$D5461,IF(OR($B5461=1,$B5461=2),$D5461&amp;$C5461,IF($B5461=3,$D5461&amp;"学校",IF($B5461=6,_xlfn.TEXTBEFORE($D5461,"高専")&amp;$C5461,IF($B5461=8,$C5461&amp;"（"&amp;$D5461&amp;"）",IF($B5461=9,$D5461,""))))))</f>
        <v>五島高等学校</v>
      </c>
    </row>
    <row r="5462" spans="1:8">
      <c r="A5462" s="4">
        <v>2</v>
      </c>
      <c r="B5462" s="7">
        <v>1</v>
      </c>
      <c r="C5462" s="7" t="str">
        <f t="shared" si="170"/>
        <v>高等学校</v>
      </c>
      <c r="D5462" s="7" t="s">
        <v>1010</v>
      </c>
      <c r="E5462" s="8" t="s">
        <v>1011</v>
      </c>
      <c r="F5462" s="4" t="str">
        <f>IFERROR(IF(VALUE(LEFT($E5462,5))&gt;50000,"",_xlfn.XLOOKUP(IF(VALUE(LEFT($E5462,2))&gt;9,VALUE(LEFT($E5462,2)),"0"&amp;VALUE(LEFT($E5462,2))),Sheet1!$E:$E,Sheet1!$F:$F)),"")</f>
        <v>長崎県</v>
      </c>
      <c r="G5462" s="4" t="str">
        <f t="shared" si="171"/>
        <v>公立</v>
      </c>
      <c r="H5462" s="7" t="str">
        <f>IF($D5462="上記以外の高等学校等",_xlfn.XLOOKUP(IF(VALUE(LEFT($E5462,2))&gt;10,VALUE(LEFT($E5462,2)),"0"&amp;VALUE(LEFT($E5462,2))),Sheet1!$E:$E,Sheet1!$F:$F)&amp;"所在の"&amp;$D5462,IF(OR($B5462=1,$B5462=2),$D5462&amp;$C5462,IF($B5462=3,$D5462&amp;"学校",IF($B5462=6,_xlfn.TEXTBEFORE($D5462,"高専")&amp;$C5462,IF($B5462=8,$C5462&amp;"（"&amp;$D5462&amp;"）",IF($B5462=9,$D5462,""))))))</f>
        <v>五島南高等学校</v>
      </c>
    </row>
    <row r="5463" spans="1:8">
      <c r="A5463" s="4">
        <v>2</v>
      </c>
      <c r="B5463" s="7">
        <v>1</v>
      </c>
      <c r="C5463" s="7" t="str">
        <f t="shared" si="170"/>
        <v>高等学校</v>
      </c>
      <c r="D5463" s="7" t="s">
        <v>1008</v>
      </c>
      <c r="E5463" s="8" t="s">
        <v>1009</v>
      </c>
      <c r="F5463" s="4" t="str">
        <f>IFERROR(IF(VALUE(LEFT($E5463,5))&gt;50000,"",_xlfn.XLOOKUP(IF(VALUE(LEFT($E5463,2))&gt;9,VALUE(LEFT($E5463,2)),"0"&amp;VALUE(LEFT($E5463,2))),Sheet1!$E:$E,Sheet1!$F:$F)),"")</f>
        <v>長崎県</v>
      </c>
      <c r="G5463" s="4" t="str">
        <f t="shared" si="171"/>
        <v>公立</v>
      </c>
      <c r="H5463" s="7" t="str">
        <f>IF($D5463="上記以外の高等学校等",_xlfn.XLOOKUP(IF(VALUE(LEFT($E5463,2))&gt;10,VALUE(LEFT($E5463,2)),"0"&amp;VALUE(LEFT($E5463,2))),Sheet1!$E:$E,Sheet1!$F:$F)&amp;"所在の"&amp;$D5463,IF(OR($B5463=1,$B5463=2),$D5463&amp;$C5463,IF($B5463=3,$D5463&amp;"学校",IF($B5463=6,_xlfn.TEXTBEFORE($D5463,"高専")&amp;$C5463,IF($B5463=8,$C5463&amp;"（"&amp;$D5463&amp;"）",IF($B5463=9,$D5463,""))))))</f>
        <v>上五島高等学校</v>
      </c>
    </row>
    <row r="5464" spans="1:8">
      <c r="A5464" s="4">
        <v>2</v>
      </c>
      <c r="B5464" s="7">
        <v>1</v>
      </c>
      <c r="C5464" s="7" t="str">
        <f t="shared" si="170"/>
        <v>高等学校</v>
      </c>
      <c r="D5464" s="7" t="s">
        <v>1006</v>
      </c>
      <c r="E5464" s="8" t="s">
        <v>1007</v>
      </c>
      <c r="F5464" s="4" t="str">
        <f>IFERROR(IF(VALUE(LEFT($E5464,5))&gt;50000,"",_xlfn.XLOOKUP(IF(VALUE(LEFT($E5464,2))&gt;9,VALUE(LEFT($E5464,2)),"0"&amp;VALUE(LEFT($E5464,2))),Sheet1!$E:$E,Sheet1!$F:$F)),"")</f>
        <v>長崎県</v>
      </c>
      <c r="G5464" s="4" t="str">
        <f t="shared" si="171"/>
        <v>公立</v>
      </c>
      <c r="H5464" s="7" t="str">
        <f>IF($D5464="上記以外の高等学校等",_xlfn.XLOOKUP(IF(VALUE(LEFT($E5464,2))&gt;10,VALUE(LEFT($E5464,2)),"0"&amp;VALUE(LEFT($E5464,2))),Sheet1!$E:$E,Sheet1!$F:$F)&amp;"所在の"&amp;$D5464,IF(OR($B5464=1,$B5464=2),$D5464&amp;$C5464,IF($B5464=3,$D5464&amp;"学校",IF($B5464=6,_xlfn.TEXTBEFORE($D5464,"高専")&amp;$C5464,IF($B5464=8,$C5464&amp;"（"&amp;$D5464&amp;"）",IF($B5464=9,$D5464,""))))))</f>
        <v>中五島高等学校</v>
      </c>
    </row>
    <row r="5465" spans="1:8">
      <c r="A5465" s="4">
        <v>2</v>
      </c>
      <c r="B5465" s="7">
        <v>1</v>
      </c>
      <c r="C5465" s="7" t="str">
        <f t="shared" si="170"/>
        <v>高等学校</v>
      </c>
      <c r="D5465" s="7" t="s">
        <v>1004</v>
      </c>
      <c r="E5465" s="8" t="s">
        <v>1005</v>
      </c>
      <c r="F5465" s="4" t="str">
        <f>IFERROR(IF(VALUE(LEFT($E5465,5))&gt;50000,"",_xlfn.XLOOKUP(IF(VALUE(LEFT($E5465,2))&gt;9,VALUE(LEFT($E5465,2)),"0"&amp;VALUE(LEFT($E5465,2))),Sheet1!$E:$E,Sheet1!$F:$F)),"")</f>
        <v>長崎県</v>
      </c>
      <c r="G5465" s="4" t="str">
        <f t="shared" si="171"/>
        <v>公立</v>
      </c>
      <c r="H5465" s="7" t="str">
        <f>IF($D5465="上記以外の高等学校等",_xlfn.XLOOKUP(IF(VALUE(LEFT($E5465,2))&gt;10,VALUE(LEFT($E5465,2)),"0"&amp;VALUE(LEFT($E5465,2))),Sheet1!$E:$E,Sheet1!$F:$F)&amp;"所在の"&amp;$D5465,IF(OR($B5465=1,$B5465=2),$D5465&amp;$C5465,IF($B5465=3,$D5465&amp;"学校",IF($B5465=6,_xlfn.TEXTBEFORE($D5465,"高専")&amp;$C5465,IF($B5465=8,$C5465&amp;"（"&amp;$D5465&amp;"）",IF($B5465=9,$D5465,""))))))</f>
        <v>壱岐高等学校</v>
      </c>
    </row>
    <row r="5466" spans="1:8">
      <c r="A5466" s="4">
        <v>2</v>
      </c>
      <c r="B5466" s="7">
        <v>1</v>
      </c>
      <c r="C5466" s="7" t="str">
        <f t="shared" si="170"/>
        <v>高等学校</v>
      </c>
      <c r="D5466" s="7" t="s">
        <v>1002</v>
      </c>
      <c r="E5466" s="8" t="s">
        <v>1003</v>
      </c>
      <c r="F5466" s="4" t="str">
        <f>IFERROR(IF(VALUE(LEFT($E5466,5))&gt;50000,"",_xlfn.XLOOKUP(IF(VALUE(LEFT($E5466,2))&gt;9,VALUE(LEFT($E5466,2)),"0"&amp;VALUE(LEFT($E5466,2))),Sheet1!$E:$E,Sheet1!$F:$F)),"")</f>
        <v>長崎県</v>
      </c>
      <c r="G5466" s="4" t="str">
        <f t="shared" si="171"/>
        <v>公立</v>
      </c>
      <c r="H5466" s="7" t="str">
        <f>IF($D5466="上記以外の高等学校等",_xlfn.XLOOKUP(IF(VALUE(LEFT($E5466,2))&gt;10,VALUE(LEFT($E5466,2)),"0"&amp;VALUE(LEFT($E5466,2))),Sheet1!$E:$E,Sheet1!$F:$F)&amp;"所在の"&amp;$D5466,IF(OR($B5466=1,$B5466=2),$D5466&amp;$C5466,IF($B5466=3,$D5466&amp;"学校",IF($B5466=6,_xlfn.TEXTBEFORE($D5466,"高専")&amp;$C5466,IF($B5466=8,$C5466&amp;"（"&amp;$D5466&amp;"）",IF($B5466=9,$D5466,""))))))</f>
        <v>壱岐商業高等学校</v>
      </c>
    </row>
    <row r="5467" spans="1:8">
      <c r="A5467" s="4">
        <v>2</v>
      </c>
      <c r="B5467" s="7">
        <v>1</v>
      </c>
      <c r="C5467" s="7" t="str">
        <f t="shared" si="170"/>
        <v>高等学校</v>
      </c>
      <c r="D5467" s="7" t="s">
        <v>1000</v>
      </c>
      <c r="E5467" s="8" t="s">
        <v>1001</v>
      </c>
      <c r="F5467" s="4" t="str">
        <f>IFERROR(IF(VALUE(LEFT($E5467,5))&gt;50000,"",_xlfn.XLOOKUP(IF(VALUE(LEFT($E5467,2))&gt;9,VALUE(LEFT($E5467,2)),"0"&amp;VALUE(LEFT($E5467,2))),Sheet1!$E:$E,Sheet1!$F:$F)),"")</f>
        <v>長崎県</v>
      </c>
      <c r="G5467" s="4" t="str">
        <f t="shared" si="171"/>
        <v>公立</v>
      </c>
      <c r="H5467" s="7" t="str">
        <f>IF($D5467="上記以外の高等学校等",_xlfn.XLOOKUP(IF(VALUE(LEFT($E5467,2))&gt;10,VALUE(LEFT($E5467,2)),"0"&amp;VALUE(LEFT($E5467,2))),Sheet1!$E:$E,Sheet1!$F:$F)&amp;"所在の"&amp;$D5467,IF(OR($B5467=1,$B5467=2),$D5467&amp;$C5467,IF($B5467=3,$D5467&amp;"学校",IF($B5467=6,_xlfn.TEXTBEFORE($D5467,"高専")&amp;$C5467,IF($B5467=8,$C5467&amp;"（"&amp;$D5467&amp;"）",IF($B5467=9,$D5467,""))))))</f>
        <v>対馬高等学校</v>
      </c>
    </row>
    <row r="5468" spans="1:8">
      <c r="A5468" s="4">
        <v>2</v>
      </c>
      <c r="B5468" s="7">
        <v>1</v>
      </c>
      <c r="C5468" s="7" t="str">
        <f t="shared" si="170"/>
        <v>高等学校</v>
      </c>
      <c r="D5468" s="7" t="s">
        <v>998</v>
      </c>
      <c r="E5468" s="8" t="s">
        <v>999</v>
      </c>
      <c r="F5468" s="4" t="str">
        <f>IFERROR(IF(VALUE(LEFT($E5468,5))&gt;50000,"",_xlfn.XLOOKUP(IF(VALUE(LEFT($E5468,2))&gt;9,VALUE(LEFT($E5468,2)),"0"&amp;VALUE(LEFT($E5468,2))),Sheet1!$E:$E,Sheet1!$F:$F)),"")</f>
        <v>長崎県</v>
      </c>
      <c r="G5468" s="4" t="str">
        <f t="shared" si="171"/>
        <v>公立</v>
      </c>
      <c r="H5468" s="7" t="str">
        <f>IF($D5468="上記以外の高等学校等",_xlfn.XLOOKUP(IF(VALUE(LEFT($E5468,2))&gt;10,VALUE(LEFT($E5468,2)),"0"&amp;VALUE(LEFT($E5468,2))),Sheet1!$E:$E,Sheet1!$F:$F)&amp;"所在の"&amp;$D5468,IF(OR($B5468=1,$B5468=2),$D5468&amp;$C5468,IF($B5468=3,$D5468&amp;"学校",IF($B5468=6,_xlfn.TEXTBEFORE($D5468,"高専")&amp;$C5468,IF($B5468=8,$C5468&amp;"（"&amp;$D5468&amp;"）",IF($B5468=9,$D5468,""))))))</f>
        <v>上対馬高等学校</v>
      </c>
    </row>
    <row r="5469" spans="1:8">
      <c r="A5469" s="4">
        <v>2</v>
      </c>
      <c r="B5469" s="7">
        <v>1</v>
      </c>
      <c r="C5469" s="7" t="str">
        <f t="shared" si="170"/>
        <v>高等学校</v>
      </c>
      <c r="D5469" s="7" t="s">
        <v>996</v>
      </c>
      <c r="E5469" s="8" t="s">
        <v>997</v>
      </c>
      <c r="F5469" s="4" t="str">
        <f>IFERROR(IF(VALUE(LEFT($E5469,5))&gt;50000,"",_xlfn.XLOOKUP(IF(VALUE(LEFT($E5469,2))&gt;9,VALUE(LEFT($E5469,2)),"0"&amp;VALUE(LEFT($E5469,2))),Sheet1!$E:$E,Sheet1!$F:$F)),"")</f>
        <v>長崎県</v>
      </c>
      <c r="G5469" s="4" t="str">
        <f t="shared" si="171"/>
        <v>公立</v>
      </c>
      <c r="H5469" s="7" t="str">
        <f>IF($D5469="上記以外の高等学校等",_xlfn.XLOOKUP(IF(VALUE(LEFT($E5469,2))&gt;10,VALUE(LEFT($E5469,2)),"0"&amp;VALUE(LEFT($E5469,2))),Sheet1!$E:$E,Sheet1!$F:$F)&amp;"所在の"&amp;$D5469,IF(OR($B5469=1,$B5469=2),$D5469&amp;$C5469,IF($B5469=3,$D5469&amp;"学校",IF($B5469=6,_xlfn.TEXTBEFORE($D5469,"高専")&amp;$C5469,IF($B5469=8,$C5469&amp;"（"&amp;$D5469&amp;"）",IF($B5469=9,$D5469,""))))))</f>
        <v>豊玉高等学校</v>
      </c>
    </row>
    <row r="5470" spans="1:8">
      <c r="A5470" s="4">
        <v>2</v>
      </c>
      <c r="B5470" s="7">
        <v>1</v>
      </c>
      <c r="C5470" s="7" t="str">
        <f t="shared" si="170"/>
        <v>高等学校</v>
      </c>
      <c r="D5470" s="7" t="s">
        <v>994</v>
      </c>
      <c r="E5470" s="8" t="s">
        <v>995</v>
      </c>
      <c r="F5470" s="4" t="str">
        <f>IFERROR(IF(VALUE(LEFT($E5470,5))&gt;50000,"",_xlfn.XLOOKUP(IF(VALUE(LEFT($E5470,2))&gt;9,VALUE(LEFT($E5470,2)),"0"&amp;VALUE(LEFT($E5470,2))),Sheet1!$E:$E,Sheet1!$F:$F)),"")</f>
        <v>長崎県</v>
      </c>
      <c r="G5470" s="4" t="str">
        <f t="shared" si="171"/>
        <v>公立</v>
      </c>
      <c r="H5470" s="7" t="str">
        <f>IF($D5470="上記以外の高等学校等",_xlfn.XLOOKUP(IF(VALUE(LEFT($E5470,2))&gt;10,VALUE(LEFT($E5470,2)),"0"&amp;VALUE(LEFT($E5470,2))),Sheet1!$E:$E,Sheet1!$F:$F)&amp;"所在の"&amp;$D5470,IF(OR($B5470=1,$B5470=2),$D5470&amp;$C5470,IF($B5470=3,$D5470&amp;"学校",IF($B5470=6,_xlfn.TEXTBEFORE($D5470,"高専")&amp;$C5470,IF($B5470=8,$C5470&amp;"（"&amp;$D5470&amp;"）",IF($B5470=9,$D5470,""))))))</f>
        <v>五島海陽高等学校</v>
      </c>
    </row>
    <row r="5471" spans="1:8">
      <c r="A5471" s="4">
        <v>2</v>
      </c>
      <c r="B5471" s="7">
        <v>1</v>
      </c>
      <c r="C5471" s="7" t="str">
        <f t="shared" si="170"/>
        <v>高等学校</v>
      </c>
      <c r="D5471" s="7" t="s">
        <v>992</v>
      </c>
      <c r="E5471" s="8" t="s">
        <v>993</v>
      </c>
      <c r="F5471" s="4" t="str">
        <f>IFERROR(IF(VALUE(LEFT($E5471,5))&gt;50000,"",_xlfn.XLOOKUP(IF(VALUE(LEFT($E5471,2))&gt;9,VALUE(LEFT($E5471,2)),"0"&amp;VALUE(LEFT($E5471,2))),Sheet1!$E:$E,Sheet1!$F:$F)),"")</f>
        <v>長崎県</v>
      </c>
      <c r="G5471" s="4" t="str">
        <f t="shared" si="171"/>
        <v>公立</v>
      </c>
      <c r="H5471" s="7" t="str">
        <f>IF($D5471="上記以外の高等学校等",_xlfn.XLOOKUP(IF(VALUE(LEFT($E5471,2))&gt;10,VALUE(LEFT($E5471,2)),"0"&amp;VALUE(LEFT($E5471,2))),Sheet1!$E:$E,Sheet1!$F:$F)&amp;"所在の"&amp;$D5471,IF(OR($B5471=1,$B5471=2),$D5471&amp;$C5471,IF($B5471=3,$D5471&amp;"学校",IF($B5471=6,_xlfn.TEXTBEFORE($D5471,"高専")&amp;$C5471,IF($B5471=8,$C5471&amp;"（"&amp;$D5471&amp;"）",IF($B5471=9,$D5471,""))))))</f>
        <v>奈留高等学校</v>
      </c>
    </row>
    <row r="5472" spans="1:8">
      <c r="A5472" s="4">
        <v>3</v>
      </c>
      <c r="B5472" s="7">
        <v>1</v>
      </c>
      <c r="C5472" s="7" t="str">
        <f t="shared" si="170"/>
        <v>高等学校</v>
      </c>
      <c r="D5472" s="7" t="s">
        <v>990</v>
      </c>
      <c r="E5472" s="8" t="s">
        <v>991</v>
      </c>
      <c r="F5472" s="4" t="str">
        <f>IFERROR(IF(VALUE(LEFT($E5472,5))&gt;50000,"",_xlfn.XLOOKUP(IF(VALUE(LEFT($E5472,2))&gt;9,VALUE(LEFT($E5472,2)),"0"&amp;VALUE(LEFT($E5472,2))),Sheet1!$E:$E,Sheet1!$F:$F)),"")</f>
        <v>長崎県</v>
      </c>
      <c r="G5472" s="4" t="str">
        <f t="shared" si="171"/>
        <v>公立</v>
      </c>
      <c r="H5472" s="7" t="str">
        <f>IF($D5472="上記以外の高等学校等",_xlfn.XLOOKUP(IF(VALUE(LEFT($E5472,2))&gt;10,VALUE(LEFT($E5472,2)),"0"&amp;VALUE(LEFT($E5472,2))),Sheet1!$E:$E,Sheet1!$F:$F)&amp;"所在の"&amp;$D5472,IF(OR($B5472=1,$B5472=2),$D5472&amp;$C5472,IF($B5472=3,$D5472&amp;"学校",IF($B5472=6,_xlfn.TEXTBEFORE($D5472,"高専")&amp;$C5472,IF($B5472=8,$C5472&amp;"（"&amp;$D5472&amp;"）",IF($B5472=9,$D5472,""))))))</f>
        <v>長崎商業高等学校</v>
      </c>
    </row>
    <row r="5473" spans="1:8">
      <c r="A5473" s="4">
        <v>2</v>
      </c>
      <c r="B5473" s="7">
        <v>1</v>
      </c>
      <c r="C5473" s="7" t="str">
        <f t="shared" si="170"/>
        <v>高等学校</v>
      </c>
      <c r="D5473" s="7" t="s">
        <v>988</v>
      </c>
      <c r="E5473" s="8" t="s">
        <v>989</v>
      </c>
      <c r="F5473" s="4" t="str">
        <f>IFERROR(IF(VALUE(LEFT($E5473,5))&gt;50000,"",_xlfn.XLOOKUP(IF(VALUE(LEFT($E5473,2))&gt;9,VALUE(LEFT($E5473,2)),"0"&amp;VALUE(LEFT($E5473,2))),Sheet1!$E:$E,Sheet1!$F:$F)),"")</f>
        <v>長崎県</v>
      </c>
      <c r="G5473" s="4" t="str">
        <f t="shared" si="171"/>
        <v>公立</v>
      </c>
      <c r="H5473" s="7" t="str">
        <f>IF($D5473="上記以外の高等学校等",_xlfn.XLOOKUP(IF(VALUE(LEFT($E5473,2))&gt;10,VALUE(LEFT($E5473,2)),"0"&amp;VALUE(LEFT($E5473,2))),Sheet1!$E:$E,Sheet1!$F:$F)&amp;"所在の"&amp;$D5473,IF(OR($B5473=1,$B5473=2),$D5473&amp;$C5473,IF($B5473=3,$D5473&amp;"学校",IF($B5473=6,_xlfn.TEXTBEFORE($D5473,"高専")&amp;$C5473,IF($B5473=8,$C5473&amp;"（"&amp;$D5473&amp;"）",IF($B5473=9,$D5473,""))))))</f>
        <v>波佐見高等学校</v>
      </c>
    </row>
    <row r="5474" spans="1:8">
      <c r="A5474" s="4">
        <v>2</v>
      </c>
      <c r="B5474" s="7">
        <v>1</v>
      </c>
      <c r="C5474" s="7" t="str">
        <f t="shared" si="170"/>
        <v>高等学校</v>
      </c>
      <c r="D5474" s="7" t="s">
        <v>986</v>
      </c>
      <c r="E5474" s="8" t="s">
        <v>987</v>
      </c>
      <c r="F5474" s="4" t="str">
        <f>IFERROR(IF(VALUE(LEFT($E5474,5))&gt;50000,"",_xlfn.XLOOKUP(IF(VALUE(LEFT($E5474,2))&gt;9,VALUE(LEFT($E5474,2)),"0"&amp;VALUE(LEFT($E5474,2))),Sheet1!$E:$E,Sheet1!$F:$F)),"")</f>
        <v>長崎県</v>
      </c>
      <c r="G5474" s="4" t="str">
        <f t="shared" si="171"/>
        <v>公立</v>
      </c>
      <c r="H5474" s="7" t="str">
        <f>IF($D5474="上記以外の高等学校等",_xlfn.XLOOKUP(IF(VALUE(LEFT($E5474,2))&gt;10,VALUE(LEFT($E5474,2)),"0"&amp;VALUE(LEFT($E5474,2))),Sheet1!$E:$E,Sheet1!$F:$F)&amp;"所在の"&amp;$D5474,IF(OR($B5474=1,$B5474=2),$D5474&amp;$C5474,IF($B5474=3,$D5474&amp;"学校",IF($B5474=6,_xlfn.TEXTBEFORE($D5474,"高専")&amp;$C5474,IF($B5474=8,$C5474&amp;"（"&amp;$D5474&amp;"）",IF($B5474=9,$D5474,""))))))</f>
        <v>佐世保中央高等学校</v>
      </c>
    </row>
    <row r="5475" spans="1:8">
      <c r="A5475" s="4">
        <v>2</v>
      </c>
      <c r="B5475" s="7">
        <v>1</v>
      </c>
      <c r="C5475" s="7" t="str">
        <f t="shared" si="170"/>
        <v>高等学校</v>
      </c>
      <c r="D5475" s="7" t="s">
        <v>984</v>
      </c>
      <c r="E5475" s="8" t="s">
        <v>985</v>
      </c>
      <c r="F5475" s="4" t="str">
        <f>IFERROR(IF(VALUE(LEFT($E5475,5))&gt;50000,"",_xlfn.XLOOKUP(IF(VALUE(LEFT($E5475,2))&gt;9,VALUE(LEFT($E5475,2)),"0"&amp;VALUE(LEFT($E5475,2))),Sheet1!$E:$E,Sheet1!$F:$F)),"")</f>
        <v>長崎県</v>
      </c>
      <c r="G5475" s="4" t="str">
        <f t="shared" si="171"/>
        <v>公立</v>
      </c>
      <c r="H5475" s="7" t="str">
        <f>IF($D5475="上記以外の高等学校等",_xlfn.XLOOKUP(IF(VALUE(LEFT($E5475,2))&gt;10,VALUE(LEFT($E5475,2)),"0"&amp;VALUE(LEFT($E5475,2))),Sheet1!$E:$E,Sheet1!$F:$F)&amp;"所在の"&amp;$D5475,IF(OR($B5475=1,$B5475=2),$D5475&amp;$C5475,IF($B5475=3,$D5475&amp;"学校",IF($B5475=6,_xlfn.TEXTBEFORE($D5475,"高専")&amp;$C5475,IF($B5475=8,$C5475&amp;"（"&amp;$D5475&amp;"）",IF($B5475=9,$D5475,""))))))</f>
        <v>諫早農業高等学校</v>
      </c>
    </row>
    <row r="5476" spans="1:8">
      <c r="A5476" s="4">
        <v>2</v>
      </c>
      <c r="B5476" s="7">
        <v>1</v>
      </c>
      <c r="C5476" s="7" t="str">
        <f t="shared" si="170"/>
        <v>高等学校</v>
      </c>
      <c r="D5476" s="7" t="s">
        <v>982</v>
      </c>
      <c r="E5476" s="8" t="s">
        <v>983</v>
      </c>
      <c r="F5476" s="4" t="str">
        <f>IFERROR(IF(VALUE(LEFT($E5476,5))&gt;50000,"",_xlfn.XLOOKUP(IF(VALUE(LEFT($E5476,2))&gt;9,VALUE(LEFT($E5476,2)),"0"&amp;VALUE(LEFT($E5476,2))),Sheet1!$E:$E,Sheet1!$F:$F)),"")</f>
        <v>長崎県</v>
      </c>
      <c r="G5476" s="4" t="str">
        <f t="shared" si="171"/>
        <v>公立</v>
      </c>
      <c r="H5476" s="7" t="str">
        <f>IF($D5476="上記以外の高等学校等",_xlfn.XLOOKUP(IF(VALUE(LEFT($E5476,2))&gt;10,VALUE(LEFT($E5476,2)),"0"&amp;VALUE(LEFT($E5476,2))),Sheet1!$E:$E,Sheet1!$F:$F)&amp;"所在の"&amp;$D5476,IF(OR($B5476=1,$B5476=2),$D5476&amp;$C5476,IF($B5476=3,$D5476&amp;"学校",IF($B5476=6,_xlfn.TEXTBEFORE($D5476,"高専")&amp;$C5476,IF($B5476=8,$C5476&amp;"（"&amp;$D5476&amp;"）",IF($B5476=9,$D5476,""))))))</f>
        <v>長崎北陽台高等学校</v>
      </c>
    </row>
    <row r="5477" spans="1:8">
      <c r="A5477" s="4">
        <v>2</v>
      </c>
      <c r="B5477" s="7">
        <v>1</v>
      </c>
      <c r="C5477" s="7" t="str">
        <f t="shared" si="170"/>
        <v>高等学校</v>
      </c>
      <c r="D5477" s="7" t="s">
        <v>980</v>
      </c>
      <c r="E5477" s="8" t="s">
        <v>981</v>
      </c>
      <c r="F5477" s="4" t="str">
        <f>IFERROR(IF(VALUE(LEFT($E5477,5))&gt;50000,"",_xlfn.XLOOKUP(IF(VALUE(LEFT($E5477,2))&gt;9,VALUE(LEFT($E5477,2)),"0"&amp;VALUE(LEFT($E5477,2))),Sheet1!$E:$E,Sheet1!$F:$F)),"")</f>
        <v>長崎県</v>
      </c>
      <c r="G5477" s="4" t="str">
        <f t="shared" si="171"/>
        <v>公立</v>
      </c>
      <c r="H5477" s="7" t="str">
        <f>IF($D5477="上記以外の高等学校等",_xlfn.XLOOKUP(IF(VALUE(LEFT($E5477,2))&gt;10,VALUE(LEFT($E5477,2)),"0"&amp;VALUE(LEFT($E5477,2))),Sheet1!$E:$E,Sheet1!$F:$F)&amp;"所在の"&amp;$D5477,IF(OR($B5477=1,$B5477=2),$D5477&amp;$C5477,IF($B5477=3,$D5477&amp;"学校",IF($B5477=6,_xlfn.TEXTBEFORE($D5477,"高専")&amp;$C5477,IF($B5477=8,$C5477&amp;"（"&amp;$D5477&amp;"）",IF($B5477=9,$D5477,""))))))</f>
        <v>諫早東高等学校</v>
      </c>
    </row>
    <row r="5478" spans="1:8">
      <c r="A5478" s="4">
        <v>2</v>
      </c>
      <c r="B5478" s="7">
        <v>1</v>
      </c>
      <c r="C5478" s="7" t="str">
        <f t="shared" si="170"/>
        <v>高等学校</v>
      </c>
      <c r="D5478" s="7" t="s">
        <v>978</v>
      </c>
      <c r="E5478" s="8" t="s">
        <v>979</v>
      </c>
      <c r="F5478" s="4" t="str">
        <f>IFERROR(IF(VALUE(LEFT($E5478,5))&gt;50000,"",_xlfn.XLOOKUP(IF(VALUE(LEFT($E5478,2))&gt;9,VALUE(LEFT($E5478,2)),"0"&amp;VALUE(LEFT($E5478,2))),Sheet1!$E:$E,Sheet1!$F:$F)),"")</f>
        <v>長崎県</v>
      </c>
      <c r="G5478" s="4" t="str">
        <f t="shared" si="171"/>
        <v>公立</v>
      </c>
      <c r="H5478" s="7" t="str">
        <f>IF($D5478="上記以外の高等学校等",_xlfn.XLOOKUP(IF(VALUE(LEFT($E5478,2))&gt;10,VALUE(LEFT($E5478,2)),"0"&amp;VALUE(LEFT($E5478,2))),Sheet1!$E:$E,Sheet1!$F:$F)&amp;"所在の"&amp;$D5478,IF(OR($B5478=1,$B5478=2),$D5478&amp;$C5478,IF($B5478=3,$D5478&amp;"学校",IF($B5478=6,_xlfn.TEXTBEFORE($D5478,"高専")&amp;$C5478,IF($B5478=8,$C5478&amp;"（"&amp;$D5478&amp;"）",IF($B5478=9,$D5478,""))))))</f>
        <v>西陵高等学校</v>
      </c>
    </row>
    <row r="5479" spans="1:8">
      <c r="A5479" s="4">
        <v>2</v>
      </c>
      <c r="B5479" s="7">
        <v>1</v>
      </c>
      <c r="C5479" s="7" t="str">
        <f t="shared" si="170"/>
        <v>高等学校</v>
      </c>
      <c r="D5479" s="7" t="s">
        <v>976</v>
      </c>
      <c r="E5479" s="8" t="s">
        <v>977</v>
      </c>
      <c r="F5479" s="4" t="str">
        <f>IFERROR(IF(VALUE(LEFT($E5479,5))&gt;50000,"",_xlfn.XLOOKUP(IF(VALUE(LEFT($E5479,2))&gt;9,VALUE(LEFT($E5479,2)),"0"&amp;VALUE(LEFT($E5479,2))),Sheet1!$E:$E,Sheet1!$F:$F)),"")</f>
        <v>長崎県</v>
      </c>
      <c r="G5479" s="4" t="str">
        <f t="shared" si="171"/>
        <v>公立</v>
      </c>
      <c r="H5479" s="7" t="str">
        <f>IF($D5479="上記以外の高等学校等",_xlfn.XLOOKUP(IF(VALUE(LEFT($E5479,2))&gt;10,VALUE(LEFT($E5479,2)),"0"&amp;VALUE(LEFT($E5479,2))),Sheet1!$E:$E,Sheet1!$F:$F)&amp;"所在の"&amp;$D5479,IF(OR($B5479=1,$B5479=2),$D5479&amp;$C5479,IF($B5479=3,$D5479&amp;"学校",IF($B5479=6,_xlfn.TEXTBEFORE($D5479,"高専")&amp;$C5479,IF($B5479=8,$C5479&amp;"（"&amp;$D5479&amp;"）",IF($B5479=9,$D5479,""))))))</f>
        <v>鳴滝高等学校</v>
      </c>
    </row>
    <row r="5480" spans="1:8">
      <c r="A5480" s="4">
        <v>2</v>
      </c>
      <c r="B5480" s="7">
        <v>1</v>
      </c>
      <c r="C5480" s="7" t="str">
        <f t="shared" si="170"/>
        <v>高等学校</v>
      </c>
      <c r="D5480" s="7" t="s">
        <v>974</v>
      </c>
      <c r="E5480" s="8" t="s">
        <v>975</v>
      </c>
      <c r="F5480" s="4" t="str">
        <f>IFERROR(IF(VALUE(LEFT($E5480,5))&gt;50000,"",_xlfn.XLOOKUP(IF(VALUE(LEFT($E5480,2))&gt;9,VALUE(LEFT($E5480,2)),"0"&amp;VALUE(LEFT($E5480,2))),Sheet1!$E:$E,Sheet1!$F:$F)),"")</f>
        <v>長崎県</v>
      </c>
      <c r="G5480" s="4" t="str">
        <f t="shared" si="171"/>
        <v>公立</v>
      </c>
      <c r="H5480" s="7" t="str">
        <f>IF($D5480="上記以外の高等学校等",_xlfn.XLOOKUP(IF(VALUE(LEFT($E5480,2))&gt;10,VALUE(LEFT($E5480,2)),"0"&amp;VALUE(LEFT($E5480,2))),Sheet1!$E:$E,Sheet1!$F:$F)&amp;"所在の"&amp;$D5480,IF(OR($B5480=1,$B5480=2),$D5480&amp;$C5480,IF($B5480=3,$D5480&amp;"学校",IF($B5480=6,_xlfn.TEXTBEFORE($D5480,"高専")&amp;$C5480,IF($B5480=8,$C5480&amp;"（"&amp;$D5480&amp;"）",IF($B5480=9,$D5480,""))))))</f>
        <v>島原翔南高等学校</v>
      </c>
    </row>
    <row r="5481" spans="1:8">
      <c r="A5481" s="4">
        <v>2</v>
      </c>
      <c r="B5481" s="7">
        <v>3</v>
      </c>
      <c r="C5481" s="7" t="str">
        <f t="shared" si="170"/>
        <v>特別支援学校</v>
      </c>
      <c r="D5481" s="7" t="s">
        <v>972</v>
      </c>
      <c r="E5481" s="8" t="s">
        <v>973</v>
      </c>
      <c r="F5481" s="4" t="str">
        <f>IFERROR(IF(VALUE(LEFT($E5481,5))&gt;50000,"",_xlfn.XLOOKUP(IF(VALUE(LEFT($E5481,2))&gt;9,VALUE(LEFT($E5481,2)),"0"&amp;VALUE(LEFT($E5481,2))),Sheet1!$E:$E,Sheet1!$F:$F)),"")</f>
        <v>長崎県</v>
      </c>
      <c r="G5481" s="4" t="str">
        <f t="shared" si="171"/>
        <v>公立</v>
      </c>
      <c r="H5481" s="7" t="str">
        <f>IF($D5481="上記以外の高等学校等",_xlfn.XLOOKUP(IF(VALUE(LEFT($E5481,2))&gt;10,VALUE(LEFT($E5481,2)),"0"&amp;VALUE(LEFT($E5481,2))),Sheet1!$E:$E,Sheet1!$F:$F)&amp;"所在の"&amp;$D5481,IF(OR($B5481=1,$B5481=2),$D5481&amp;$C5481,IF($B5481=3,$D5481&amp;"学校",IF($B5481=6,_xlfn.TEXTBEFORE($D5481,"高専")&amp;$C5481,IF($B5481=8,$C5481&amp;"（"&amp;$D5481&amp;"）",IF($B5481=9,$D5481,""))))))</f>
        <v>時和特別支援学校</v>
      </c>
    </row>
    <row r="5482" spans="1:8">
      <c r="A5482" s="4">
        <v>2</v>
      </c>
      <c r="B5482" s="7">
        <v>3</v>
      </c>
      <c r="C5482" s="7" t="str">
        <f t="shared" si="170"/>
        <v>特別支援学校</v>
      </c>
      <c r="D5482" s="7" t="s">
        <v>970</v>
      </c>
      <c r="E5482" s="8" t="s">
        <v>971</v>
      </c>
      <c r="F5482" s="4" t="str">
        <f>IFERROR(IF(VALUE(LEFT($E5482,5))&gt;50000,"",_xlfn.XLOOKUP(IF(VALUE(LEFT($E5482,2))&gt;9,VALUE(LEFT($E5482,2)),"0"&amp;VALUE(LEFT($E5482,2))),Sheet1!$E:$E,Sheet1!$F:$F)),"")</f>
        <v>長崎県</v>
      </c>
      <c r="G5482" s="4" t="str">
        <f t="shared" si="171"/>
        <v>公立</v>
      </c>
      <c r="H5482" s="7" t="str">
        <f>IF($D5482="上記以外の高等学校等",_xlfn.XLOOKUP(IF(VALUE(LEFT($E5482,2))&gt;10,VALUE(LEFT($E5482,2)),"0"&amp;VALUE(LEFT($E5482,2))),Sheet1!$E:$E,Sheet1!$F:$F)&amp;"所在の"&amp;$D5482,IF(OR($B5482=1,$B5482=2),$D5482&amp;$C5482,IF($B5482=3,$D5482&amp;"学校",IF($B5482=6,_xlfn.TEXTBEFORE($D5482,"高専")&amp;$C5482,IF($B5482=8,$C5482&amp;"（"&amp;$D5482&amp;"）",IF($B5482=9,$D5482,""))))))</f>
        <v>長崎特別支援学校</v>
      </c>
    </row>
    <row r="5483" spans="1:8">
      <c r="A5483" s="4">
        <v>2</v>
      </c>
      <c r="B5483" s="7">
        <v>3</v>
      </c>
      <c r="C5483" s="7" t="str">
        <f t="shared" si="170"/>
        <v>特別支援学校</v>
      </c>
      <c r="D5483" s="7" t="s">
        <v>968</v>
      </c>
      <c r="E5483" s="8" t="s">
        <v>969</v>
      </c>
      <c r="F5483" s="4" t="str">
        <f>IFERROR(IF(VALUE(LEFT($E5483,5))&gt;50000,"",_xlfn.XLOOKUP(IF(VALUE(LEFT($E5483,2))&gt;9,VALUE(LEFT($E5483,2)),"0"&amp;VALUE(LEFT($E5483,2))),Sheet1!$E:$E,Sheet1!$F:$F)),"")</f>
        <v>長崎県</v>
      </c>
      <c r="G5483" s="4" t="str">
        <f t="shared" si="171"/>
        <v>公立</v>
      </c>
      <c r="H5483" s="7" t="str">
        <f>IF($D5483="上記以外の高等学校等",_xlfn.XLOOKUP(IF(VALUE(LEFT($E5483,2))&gt;10,VALUE(LEFT($E5483,2)),"0"&amp;VALUE(LEFT($E5483,2))),Sheet1!$E:$E,Sheet1!$F:$F)&amp;"所在の"&amp;$D5483,IF(OR($B5483=1,$B5483=2),$D5483&amp;$C5483,IF($B5483=3,$D5483&amp;"学校",IF($B5483=6,_xlfn.TEXTBEFORE($D5483,"高専")&amp;$C5483,IF($B5483=8,$C5483&amp;"（"&amp;$D5483&amp;"）",IF($B5483=9,$D5483,""))))))</f>
        <v>川棚特別支援学校</v>
      </c>
    </row>
    <row r="5484" spans="1:8">
      <c r="A5484" s="4">
        <v>2</v>
      </c>
      <c r="B5484" s="7">
        <v>3</v>
      </c>
      <c r="C5484" s="7" t="str">
        <f t="shared" si="170"/>
        <v>特別支援学校</v>
      </c>
      <c r="D5484" s="7" t="s">
        <v>966</v>
      </c>
      <c r="E5484" s="8" t="s">
        <v>967</v>
      </c>
      <c r="F5484" s="4" t="str">
        <f>IFERROR(IF(VALUE(LEFT($E5484,5))&gt;50000,"",_xlfn.XLOOKUP(IF(VALUE(LEFT($E5484,2))&gt;9,VALUE(LEFT($E5484,2)),"0"&amp;VALUE(LEFT($E5484,2))),Sheet1!$E:$E,Sheet1!$F:$F)),"")</f>
        <v>長崎県</v>
      </c>
      <c r="G5484" s="4" t="str">
        <f t="shared" si="171"/>
        <v>公立</v>
      </c>
      <c r="H5484" s="7" t="str">
        <f>IF($D5484="上記以外の高等学校等",_xlfn.XLOOKUP(IF(VALUE(LEFT($E5484,2))&gt;10,VALUE(LEFT($E5484,2)),"0"&amp;VALUE(LEFT($E5484,2))),Sheet1!$E:$E,Sheet1!$F:$F)&amp;"所在の"&amp;$D5484,IF(OR($B5484=1,$B5484=2),$D5484&amp;$C5484,IF($B5484=3,$D5484&amp;"学校",IF($B5484=6,_xlfn.TEXTBEFORE($D5484,"高専")&amp;$C5484,IF($B5484=8,$C5484&amp;"（"&amp;$D5484&amp;"）",IF($B5484=9,$D5484,""))))))</f>
        <v>島原特別支援学校</v>
      </c>
    </row>
    <row r="5485" spans="1:8">
      <c r="A5485" s="4">
        <v>2</v>
      </c>
      <c r="B5485" s="7">
        <v>3</v>
      </c>
      <c r="C5485" s="7" t="str">
        <f t="shared" si="170"/>
        <v>特別支援学校</v>
      </c>
      <c r="D5485" s="7" t="s">
        <v>612</v>
      </c>
      <c r="E5485" s="8" t="s">
        <v>965</v>
      </c>
      <c r="F5485" s="4" t="str">
        <f>IFERROR(IF(VALUE(LEFT($E5485,5))&gt;50000,"",_xlfn.XLOOKUP(IF(VALUE(LEFT($E5485,2))&gt;9,VALUE(LEFT($E5485,2)),"0"&amp;VALUE(LEFT($E5485,2))),Sheet1!$E:$E,Sheet1!$F:$F)),"")</f>
        <v>長崎県</v>
      </c>
      <c r="G5485" s="4" t="str">
        <f t="shared" si="171"/>
        <v>公立</v>
      </c>
      <c r="H5485" s="7" t="str">
        <f>IF($D5485="上記以外の高等学校等",_xlfn.XLOOKUP(IF(VALUE(LEFT($E5485,2))&gt;10,VALUE(LEFT($E5485,2)),"0"&amp;VALUE(LEFT($E5485,2))),Sheet1!$E:$E,Sheet1!$F:$F)&amp;"所在の"&amp;$D5485,IF(OR($B5485=1,$B5485=2),$D5485&amp;$C5485,IF($B5485=3,$D5485&amp;"学校",IF($B5485=6,_xlfn.TEXTBEFORE($D5485,"高専")&amp;$C5485,IF($B5485=8,$C5485&amp;"（"&amp;$D5485&amp;"）",IF($B5485=9,$D5485,""))))))</f>
        <v>盲学校</v>
      </c>
    </row>
    <row r="5486" spans="1:8">
      <c r="A5486" s="4">
        <v>2</v>
      </c>
      <c r="B5486" s="7">
        <v>3</v>
      </c>
      <c r="C5486" s="7" t="str">
        <f t="shared" si="170"/>
        <v>特別支援学校</v>
      </c>
      <c r="D5486" s="7" t="s">
        <v>610</v>
      </c>
      <c r="E5486" s="8" t="s">
        <v>964</v>
      </c>
      <c r="F5486" s="4" t="str">
        <f>IFERROR(IF(VALUE(LEFT($E5486,5))&gt;50000,"",_xlfn.XLOOKUP(IF(VALUE(LEFT($E5486,2))&gt;9,VALUE(LEFT($E5486,2)),"0"&amp;VALUE(LEFT($E5486,2))),Sheet1!$E:$E,Sheet1!$F:$F)),"")</f>
        <v>長崎県</v>
      </c>
      <c r="G5486" s="4" t="str">
        <f t="shared" si="171"/>
        <v>公立</v>
      </c>
      <c r="H5486" s="7" t="str">
        <f>IF($D5486="上記以外の高等学校等",_xlfn.XLOOKUP(IF(VALUE(LEFT($E5486,2))&gt;10,VALUE(LEFT($E5486,2)),"0"&amp;VALUE(LEFT($E5486,2))),Sheet1!$E:$E,Sheet1!$F:$F)&amp;"所在の"&amp;$D5486,IF(OR($B5486=1,$B5486=2),$D5486&amp;$C5486,IF($B5486=3,$D5486&amp;"学校",IF($B5486=6,_xlfn.TEXTBEFORE($D5486,"高専")&amp;$C5486,IF($B5486=8,$C5486&amp;"（"&amp;$D5486&amp;"）",IF($B5486=9,$D5486,""))))))</f>
        <v>ろう学校</v>
      </c>
    </row>
    <row r="5487" spans="1:8">
      <c r="A5487" s="4">
        <v>2</v>
      </c>
      <c r="B5487" s="7">
        <v>3</v>
      </c>
      <c r="C5487" s="7" t="str">
        <f t="shared" si="170"/>
        <v>特別支援学校</v>
      </c>
      <c r="D5487" s="7" t="s">
        <v>962</v>
      </c>
      <c r="E5487" s="8" t="s">
        <v>963</v>
      </c>
      <c r="F5487" s="4" t="str">
        <f>IFERROR(IF(VALUE(LEFT($E5487,5))&gt;50000,"",_xlfn.XLOOKUP(IF(VALUE(LEFT($E5487,2))&gt;9,VALUE(LEFT($E5487,2)),"0"&amp;VALUE(LEFT($E5487,2))),Sheet1!$E:$E,Sheet1!$F:$F)),"")</f>
        <v>長崎県</v>
      </c>
      <c r="G5487" s="4" t="str">
        <f t="shared" si="171"/>
        <v>公立</v>
      </c>
      <c r="H5487" s="7" t="str">
        <f>IF($D5487="上記以外の高等学校等",_xlfn.XLOOKUP(IF(VALUE(LEFT($E5487,2))&gt;10,VALUE(LEFT($E5487,2)),"0"&amp;VALUE(LEFT($E5487,2))),Sheet1!$E:$E,Sheet1!$F:$F)&amp;"所在の"&amp;$D5487,IF(OR($B5487=1,$B5487=2),$D5487&amp;$C5487,IF($B5487=3,$D5487&amp;"学校",IF($B5487=6,_xlfn.TEXTBEFORE($D5487,"高専")&amp;$C5487,IF($B5487=8,$C5487&amp;"（"&amp;$D5487&amp;"）",IF($B5487=9,$D5487,""))))))</f>
        <v>諫早特別支援学校</v>
      </c>
    </row>
    <row r="5488" spans="1:8">
      <c r="A5488" s="4">
        <v>2</v>
      </c>
      <c r="B5488" s="7">
        <v>3</v>
      </c>
      <c r="C5488" s="7" t="str">
        <f t="shared" si="170"/>
        <v>特別支援学校</v>
      </c>
      <c r="D5488" s="7" t="s">
        <v>960</v>
      </c>
      <c r="E5488" s="8" t="s">
        <v>961</v>
      </c>
      <c r="F5488" s="4" t="str">
        <f>IFERROR(IF(VALUE(LEFT($E5488,5))&gt;50000,"",_xlfn.XLOOKUP(IF(VALUE(LEFT($E5488,2))&gt;9,VALUE(LEFT($E5488,2)),"0"&amp;VALUE(LEFT($E5488,2))),Sheet1!$E:$E,Sheet1!$F:$F)),"")</f>
        <v>長崎県</v>
      </c>
      <c r="G5488" s="4" t="str">
        <f t="shared" si="171"/>
        <v>公立</v>
      </c>
      <c r="H5488" s="7" t="str">
        <f>IF($D5488="上記以外の高等学校等",_xlfn.XLOOKUP(IF(VALUE(LEFT($E5488,2))&gt;10,VALUE(LEFT($E5488,2)),"0"&amp;VALUE(LEFT($E5488,2))),Sheet1!$E:$E,Sheet1!$F:$F)&amp;"所在の"&amp;$D5488,IF(OR($B5488=1,$B5488=2),$D5488&amp;$C5488,IF($B5488=3,$D5488&amp;"学校",IF($B5488=6,_xlfn.TEXTBEFORE($D5488,"高専")&amp;$C5488,IF($B5488=8,$C5488&amp;"（"&amp;$D5488&amp;"）",IF($B5488=9,$D5488,""))))))</f>
        <v>桜が丘特別支援学校</v>
      </c>
    </row>
    <row r="5489" spans="1:8">
      <c r="A5489" s="4">
        <v>2</v>
      </c>
      <c r="B5489" s="7">
        <v>3</v>
      </c>
      <c r="C5489" s="7" t="str">
        <f t="shared" si="170"/>
        <v>特別支援学校</v>
      </c>
      <c r="D5489" s="7" t="s">
        <v>958</v>
      </c>
      <c r="E5489" s="8" t="s">
        <v>959</v>
      </c>
      <c r="F5489" s="4" t="str">
        <f>IFERROR(IF(VALUE(LEFT($E5489,5))&gt;50000,"",_xlfn.XLOOKUP(IF(VALUE(LEFT($E5489,2))&gt;9,VALUE(LEFT($E5489,2)),"0"&amp;VALUE(LEFT($E5489,2))),Sheet1!$E:$E,Sheet1!$F:$F)),"")</f>
        <v>長崎県</v>
      </c>
      <c r="G5489" s="4" t="str">
        <f t="shared" si="171"/>
        <v>公立</v>
      </c>
      <c r="H5489" s="7" t="str">
        <f>IF($D5489="上記以外の高等学校等",_xlfn.XLOOKUP(IF(VALUE(LEFT($E5489,2))&gt;10,VALUE(LEFT($E5489,2)),"0"&amp;VALUE(LEFT($E5489,2))),Sheet1!$E:$E,Sheet1!$F:$F)&amp;"所在の"&amp;$D5489,IF(OR($B5489=1,$B5489=2),$D5489&amp;$C5489,IF($B5489=3,$D5489&amp;"学校",IF($B5489=6,_xlfn.TEXTBEFORE($D5489,"高専")&amp;$C5489,IF($B5489=8,$C5489&amp;"（"&amp;$D5489&amp;"）",IF($B5489=9,$D5489,""))))))</f>
        <v>佐世保特別支援学校</v>
      </c>
    </row>
    <row r="5490" spans="1:8">
      <c r="A5490" s="4">
        <v>2</v>
      </c>
      <c r="B5490" s="7">
        <v>3</v>
      </c>
      <c r="C5490" s="7" t="str">
        <f t="shared" si="170"/>
        <v>特別支援学校</v>
      </c>
      <c r="D5490" s="7" t="s">
        <v>956</v>
      </c>
      <c r="E5490" s="8" t="s">
        <v>957</v>
      </c>
      <c r="F5490" s="4" t="str">
        <f>IFERROR(IF(VALUE(LEFT($E5490,5))&gt;50000,"",_xlfn.XLOOKUP(IF(VALUE(LEFT($E5490,2))&gt;9,VALUE(LEFT($E5490,2)),"0"&amp;VALUE(LEFT($E5490,2))),Sheet1!$E:$E,Sheet1!$F:$F)),"")</f>
        <v>長崎県</v>
      </c>
      <c r="G5490" s="4" t="str">
        <f t="shared" si="171"/>
        <v>公立</v>
      </c>
      <c r="H5490" s="7" t="str">
        <f>IF($D5490="上記以外の高等学校等",_xlfn.XLOOKUP(IF(VALUE(LEFT($E5490,2))&gt;10,VALUE(LEFT($E5490,2)),"0"&amp;VALUE(LEFT($E5490,2))),Sheet1!$E:$E,Sheet1!$F:$F)&amp;"所在の"&amp;$D5490,IF(OR($B5490=1,$B5490=2),$D5490&amp;$C5490,IF($B5490=3,$D5490&amp;"学校",IF($B5490=6,_xlfn.TEXTBEFORE($D5490,"高専")&amp;$C5490,IF($B5490=8,$C5490&amp;"（"&amp;$D5490&amp;"）",IF($B5490=9,$D5490,""))))))</f>
        <v>希望が丘高等特別支援学校</v>
      </c>
    </row>
    <row r="5491" spans="1:8">
      <c r="A5491" s="4">
        <v>2</v>
      </c>
      <c r="B5491" s="7">
        <v>3</v>
      </c>
      <c r="C5491" s="7" t="str">
        <f t="shared" si="170"/>
        <v>特別支援学校</v>
      </c>
      <c r="D5491" s="7" t="s">
        <v>954</v>
      </c>
      <c r="E5491" s="8" t="s">
        <v>955</v>
      </c>
      <c r="F5491" s="4" t="str">
        <f>IFERROR(IF(VALUE(LEFT($E5491,5))&gt;50000,"",_xlfn.XLOOKUP(IF(VALUE(LEFT($E5491,2))&gt;9,VALUE(LEFT($E5491,2)),"0"&amp;VALUE(LEFT($E5491,2))),Sheet1!$E:$E,Sheet1!$F:$F)),"")</f>
        <v>長崎県</v>
      </c>
      <c r="G5491" s="4" t="str">
        <f t="shared" si="171"/>
        <v>公立</v>
      </c>
      <c r="H5491" s="7" t="str">
        <f>IF($D5491="上記以外の高等学校等",_xlfn.XLOOKUP(IF(VALUE(LEFT($E5491,2))&gt;10,VALUE(LEFT($E5491,2)),"0"&amp;VALUE(LEFT($E5491,2))),Sheet1!$E:$E,Sheet1!$F:$F)&amp;"所在の"&amp;$D5491,IF(OR($B5491=1,$B5491=2),$D5491&amp;$C5491,IF($B5491=3,$D5491&amp;"学校",IF($B5491=6,_xlfn.TEXTBEFORE($D5491,"高専")&amp;$C5491,IF($B5491=8,$C5491&amp;"（"&amp;$D5491&amp;"）",IF($B5491=9,$D5491,""))))))</f>
        <v>鶴南特別支援学校</v>
      </c>
    </row>
    <row r="5492" spans="1:8">
      <c r="A5492" s="4">
        <v>2</v>
      </c>
      <c r="B5492" s="7">
        <v>3</v>
      </c>
      <c r="C5492" s="7" t="str">
        <f t="shared" si="170"/>
        <v>特別支援学校</v>
      </c>
      <c r="D5492" s="7" t="s">
        <v>952</v>
      </c>
      <c r="E5492" s="8" t="s">
        <v>953</v>
      </c>
      <c r="F5492" s="4" t="str">
        <f>IFERROR(IF(VALUE(LEFT($E5492,5))&gt;50000,"",_xlfn.XLOOKUP(IF(VALUE(LEFT($E5492,2))&gt;9,VALUE(LEFT($E5492,2)),"0"&amp;VALUE(LEFT($E5492,2))),Sheet1!$E:$E,Sheet1!$F:$F)),"")</f>
        <v>長崎県</v>
      </c>
      <c r="G5492" s="4" t="str">
        <f t="shared" si="171"/>
        <v>公立</v>
      </c>
      <c r="H5492" s="7" t="str">
        <f>IF($D5492="上記以外の高等学校等",_xlfn.XLOOKUP(IF(VALUE(LEFT($E5492,2))&gt;10,VALUE(LEFT($E5492,2)),"0"&amp;VALUE(LEFT($E5492,2))),Sheet1!$E:$E,Sheet1!$F:$F)&amp;"所在の"&amp;$D5492,IF(OR($B5492=1,$B5492=2),$D5492&amp;$C5492,IF($B5492=3,$D5492&amp;"学校",IF($B5492=6,_xlfn.TEXTBEFORE($D5492,"高専")&amp;$C5492,IF($B5492=8,$C5492&amp;"（"&amp;$D5492&amp;"）",IF($B5492=9,$D5492,""))))))</f>
        <v>虹の原特別支援学校</v>
      </c>
    </row>
    <row r="5493" spans="1:8">
      <c r="A5493" s="4">
        <v>7</v>
      </c>
      <c r="B5493" s="7">
        <v>1</v>
      </c>
      <c r="C5493" s="7" t="str">
        <f t="shared" si="170"/>
        <v>高等学校</v>
      </c>
      <c r="D5493" s="7" t="s">
        <v>950</v>
      </c>
      <c r="E5493" s="8" t="s">
        <v>951</v>
      </c>
      <c r="F5493" s="4" t="str">
        <f>IFERROR(IF(VALUE(LEFT($E5493,5))&gt;50000,"",_xlfn.XLOOKUP(IF(VALUE(LEFT($E5493,2))&gt;9,VALUE(LEFT($E5493,2)),"0"&amp;VALUE(LEFT($E5493,2))),Sheet1!$E:$E,Sheet1!$F:$F)),"")</f>
        <v>長崎県</v>
      </c>
      <c r="G5493" s="4" t="str">
        <f t="shared" si="171"/>
        <v>私立</v>
      </c>
      <c r="H5493" s="7" t="str">
        <f>IF($D5493="上記以外の高等学校等",_xlfn.XLOOKUP(IF(VALUE(LEFT($E5493,2))&gt;10,VALUE(LEFT($E5493,2)),"0"&amp;VALUE(LEFT($E5493,2))),Sheet1!$E:$E,Sheet1!$F:$F)&amp;"所在の"&amp;$D5493,IF(OR($B5493=1,$B5493=2),$D5493&amp;$C5493,IF($B5493=3,$D5493&amp;"学校",IF($B5493=6,_xlfn.TEXTBEFORE($D5493,"高専")&amp;$C5493,IF($B5493=8,$C5493&amp;"（"&amp;$D5493&amp;"）",IF($B5493=9,$D5493,""))))))</f>
        <v>海星高等学校</v>
      </c>
    </row>
    <row r="5494" spans="1:8">
      <c r="A5494" s="4">
        <v>7</v>
      </c>
      <c r="B5494" s="7">
        <v>1</v>
      </c>
      <c r="C5494" s="7" t="str">
        <f t="shared" si="170"/>
        <v>高等学校</v>
      </c>
      <c r="D5494" s="7" t="s">
        <v>948</v>
      </c>
      <c r="E5494" s="8" t="s">
        <v>949</v>
      </c>
      <c r="F5494" s="4" t="str">
        <f>IFERROR(IF(VALUE(LEFT($E5494,5))&gt;50000,"",_xlfn.XLOOKUP(IF(VALUE(LEFT($E5494,2))&gt;9,VALUE(LEFT($E5494,2)),"0"&amp;VALUE(LEFT($E5494,2))),Sheet1!$E:$E,Sheet1!$F:$F)),"")</f>
        <v>長崎県</v>
      </c>
      <c r="G5494" s="4" t="str">
        <f t="shared" si="171"/>
        <v>私立</v>
      </c>
      <c r="H5494" s="7" t="str">
        <f>IF($D5494="上記以外の高等学校等",_xlfn.XLOOKUP(IF(VALUE(LEFT($E5494,2))&gt;10,VALUE(LEFT($E5494,2)),"0"&amp;VALUE(LEFT($E5494,2))),Sheet1!$E:$E,Sheet1!$F:$F)&amp;"所在の"&amp;$D5494,IF(OR($B5494=1,$B5494=2),$D5494&amp;$C5494,IF($B5494=3,$D5494&amp;"学校",IF($B5494=6,_xlfn.TEXTBEFORE($D5494,"高専")&amp;$C5494,IF($B5494=8,$C5494&amp;"（"&amp;$D5494&amp;"）",IF($B5494=9,$D5494,""))))))</f>
        <v>長崎南山高等学校</v>
      </c>
    </row>
    <row r="5495" spans="1:8">
      <c r="A5495" s="4">
        <v>7</v>
      </c>
      <c r="B5495" s="7">
        <v>1</v>
      </c>
      <c r="C5495" s="7" t="str">
        <f t="shared" si="170"/>
        <v>高等学校</v>
      </c>
      <c r="D5495" s="7" t="s">
        <v>946</v>
      </c>
      <c r="E5495" s="8" t="s">
        <v>947</v>
      </c>
      <c r="F5495" s="4" t="str">
        <f>IFERROR(IF(VALUE(LEFT($E5495,5))&gt;50000,"",_xlfn.XLOOKUP(IF(VALUE(LEFT($E5495,2))&gt;9,VALUE(LEFT($E5495,2)),"0"&amp;VALUE(LEFT($E5495,2))),Sheet1!$E:$E,Sheet1!$F:$F)),"")</f>
        <v>長崎県</v>
      </c>
      <c r="G5495" s="4" t="str">
        <f t="shared" si="171"/>
        <v>私立</v>
      </c>
      <c r="H5495" s="7" t="str">
        <f>IF($D5495="上記以外の高等学校等",_xlfn.XLOOKUP(IF(VALUE(LEFT($E5495,2))&gt;10,VALUE(LEFT($E5495,2)),"0"&amp;VALUE(LEFT($E5495,2))),Sheet1!$E:$E,Sheet1!$F:$F)&amp;"所在の"&amp;$D5495,IF(OR($B5495=1,$B5495=2),$D5495&amp;$C5495,IF($B5495=3,$D5495&amp;"学校",IF($B5495=6,_xlfn.TEXTBEFORE($D5495,"高専")&amp;$C5495,IF($B5495=8,$C5495&amp;"（"&amp;$D5495&amp;"）",IF($B5495=9,$D5495,""))))))</f>
        <v>活水高等学校</v>
      </c>
    </row>
    <row r="5496" spans="1:8">
      <c r="A5496" s="4">
        <v>7</v>
      </c>
      <c r="B5496" s="7">
        <v>1</v>
      </c>
      <c r="C5496" s="7" t="str">
        <f t="shared" si="170"/>
        <v>高等学校</v>
      </c>
      <c r="D5496" s="7" t="s">
        <v>944</v>
      </c>
      <c r="E5496" s="8" t="s">
        <v>945</v>
      </c>
      <c r="F5496" s="4" t="str">
        <f>IFERROR(IF(VALUE(LEFT($E5496,5))&gt;50000,"",_xlfn.XLOOKUP(IF(VALUE(LEFT($E5496,2))&gt;9,VALUE(LEFT($E5496,2)),"0"&amp;VALUE(LEFT($E5496,2))),Sheet1!$E:$E,Sheet1!$F:$F)),"")</f>
        <v>長崎県</v>
      </c>
      <c r="G5496" s="4" t="str">
        <f t="shared" si="171"/>
        <v>私立</v>
      </c>
      <c r="H5496" s="7" t="str">
        <f>IF($D5496="上記以外の高等学校等",_xlfn.XLOOKUP(IF(VALUE(LEFT($E5496,2))&gt;10,VALUE(LEFT($E5496,2)),"0"&amp;VALUE(LEFT($E5496,2))),Sheet1!$E:$E,Sheet1!$F:$F)&amp;"所在の"&amp;$D5496,IF(OR($B5496=1,$B5496=2),$D5496&amp;$C5496,IF($B5496=3,$D5496&amp;"学校",IF($B5496=6,_xlfn.TEXTBEFORE($D5496,"高専")&amp;$C5496,IF($B5496=8,$C5496&amp;"（"&amp;$D5496&amp;"）",IF($B5496=9,$D5496,""))))))</f>
        <v>鶴鳴高等学校</v>
      </c>
    </row>
    <row r="5497" spans="1:8">
      <c r="A5497" s="4">
        <v>7</v>
      </c>
      <c r="B5497" s="7">
        <v>1</v>
      </c>
      <c r="C5497" s="7" t="str">
        <f t="shared" si="170"/>
        <v>高等学校</v>
      </c>
      <c r="D5497" s="7" t="s">
        <v>942</v>
      </c>
      <c r="E5497" s="8" t="s">
        <v>943</v>
      </c>
      <c r="F5497" s="4" t="str">
        <f>IFERROR(IF(VALUE(LEFT($E5497,5))&gt;50000,"",_xlfn.XLOOKUP(IF(VALUE(LEFT($E5497,2))&gt;9,VALUE(LEFT($E5497,2)),"0"&amp;VALUE(LEFT($E5497,2))),Sheet1!$E:$E,Sheet1!$F:$F)),"")</f>
        <v>長崎県</v>
      </c>
      <c r="G5497" s="4" t="str">
        <f t="shared" si="171"/>
        <v>私立</v>
      </c>
      <c r="H5497" s="7" t="str">
        <f>IF($D5497="上記以外の高等学校等",_xlfn.XLOOKUP(IF(VALUE(LEFT($E5497,2))&gt;10,VALUE(LEFT($E5497,2)),"0"&amp;VALUE(LEFT($E5497,2))),Sheet1!$E:$E,Sheet1!$F:$F)&amp;"所在の"&amp;$D5497,IF(OR($B5497=1,$B5497=2),$D5497&amp;$C5497,IF($B5497=3,$D5497&amp;"学校",IF($B5497=6,_xlfn.TEXTBEFORE($D5497,"高専")&amp;$C5497,IF($B5497=8,$C5497&amp;"（"&amp;$D5497&amp;"）",IF($B5497=9,$D5497,""))))))</f>
        <v>瓊浦高等学校</v>
      </c>
    </row>
    <row r="5498" spans="1:8">
      <c r="A5498" s="4">
        <v>7</v>
      </c>
      <c r="B5498" s="7">
        <v>1</v>
      </c>
      <c r="C5498" s="7" t="str">
        <f t="shared" si="170"/>
        <v>高等学校</v>
      </c>
      <c r="D5498" s="7" t="s">
        <v>940</v>
      </c>
      <c r="E5498" s="8" t="s">
        <v>941</v>
      </c>
      <c r="F5498" s="4" t="str">
        <f>IFERROR(IF(VALUE(LEFT($E5498,5))&gt;50000,"",_xlfn.XLOOKUP(IF(VALUE(LEFT($E5498,2))&gt;9,VALUE(LEFT($E5498,2)),"0"&amp;VALUE(LEFT($E5498,2))),Sheet1!$E:$E,Sheet1!$F:$F)),"")</f>
        <v>長崎県</v>
      </c>
      <c r="G5498" s="4" t="str">
        <f t="shared" si="171"/>
        <v>私立</v>
      </c>
      <c r="H5498" s="7" t="str">
        <f>IF($D5498="上記以外の高等学校等",_xlfn.XLOOKUP(IF(VALUE(LEFT($E5498,2))&gt;10,VALUE(LEFT($E5498,2)),"0"&amp;VALUE(LEFT($E5498,2))),Sheet1!$E:$E,Sheet1!$F:$F)&amp;"所在の"&amp;$D5498,IF(OR($B5498=1,$B5498=2),$D5498&amp;$C5498,IF($B5498=3,$D5498&amp;"学校",IF($B5498=6,_xlfn.TEXTBEFORE($D5498,"高専")&amp;$C5498,IF($B5498=8,$C5498&amp;"（"&amp;$D5498&amp;"）",IF($B5498=9,$D5498,""))))))</f>
        <v>長崎玉成高等学校</v>
      </c>
    </row>
    <row r="5499" spans="1:8">
      <c r="A5499" s="4">
        <v>7</v>
      </c>
      <c r="B5499" s="7">
        <v>1</v>
      </c>
      <c r="C5499" s="7" t="str">
        <f t="shared" si="170"/>
        <v>高等学校</v>
      </c>
      <c r="D5499" s="7" t="s">
        <v>938</v>
      </c>
      <c r="E5499" s="8" t="s">
        <v>939</v>
      </c>
      <c r="F5499" s="4" t="str">
        <f>IFERROR(IF(VALUE(LEFT($E5499,5))&gt;50000,"",_xlfn.XLOOKUP(IF(VALUE(LEFT($E5499,2))&gt;9,VALUE(LEFT($E5499,2)),"0"&amp;VALUE(LEFT($E5499,2))),Sheet1!$E:$E,Sheet1!$F:$F)),"")</f>
        <v>長崎県</v>
      </c>
      <c r="G5499" s="4" t="str">
        <f t="shared" si="171"/>
        <v>私立</v>
      </c>
      <c r="H5499" s="7" t="str">
        <f>IF($D5499="上記以外の高等学校等",_xlfn.XLOOKUP(IF(VALUE(LEFT($E5499,2))&gt;10,VALUE(LEFT($E5499,2)),"0"&amp;VALUE(LEFT($E5499,2))),Sheet1!$E:$E,Sheet1!$F:$F)&amp;"所在の"&amp;$D5499,IF(OR($B5499=1,$B5499=2),$D5499&amp;$C5499,IF($B5499=3,$D5499&amp;"学校",IF($B5499=6,_xlfn.TEXTBEFORE($D5499,"高専")&amp;$C5499,IF($B5499=8,$C5499&amp;"（"&amp;$D5499&amp;"）",IF($B5499=9,$D5499,""))))))</f>
        <v>純心女子高等学校</v>
      </c>
    </row>
    <row r="5500" spans="1:8">
      <c r="A5500" s="4">
        <v>7</v>
      </c>
      <c r="B5500" s="7">
        <v>1</v>
      </c>
      <c r="C5500" s="7" t="str">
        <f t="shared" si="170"/>
        <v>高等学校</v>
      </c>
      <c r="D5500" s="7" t="s">
        <v>936</v>
      </c>
      <c r="E5500" s="8" t="s">
        <v>937</v>
      </c>
      <c r="F5500" s="4" t="str">
        <f>IFERROR(IF(VALUE(LEFT($E5500,5))&gt;50000,"",_xlfn.XLOOKUP(IF(VALUE(LEFT($E5500,2))&gt;9,VALUE(LEFT($E5500,2)),"0"&amp;VALUE(LEFT($E5500,2))),Sheet1!$E:$E,Sheet1!$F:$F)),"")</f>
        <v>長崎県</v>
      </c>
      <c r="G5500" s="4" t="str">
        <f t="shared" si="171"/>
        <v>私立</v>
      </c>
      <c r="H5500" s="7" t="str">
        <f>IF($D5500="上記以外の高等学校等",_xlfn.XLOOKUP(IF(VALUE(LEFT($E5500,2))&gt;10,VALUE(LEFT($E5500,2)),"0"&amp;VALUE(LEFT($E5500,2))),Sheet1!$E:$E,Sheet1!$F:$F)&amp;"所在の"&amp;$D5500,IF(OR($B5500=1,$B5500=2),$D5500&amp;$C5500,IF($B5500=3,$D5500&amp;"学校",IF($B5500=6,_xlfn.TEXTBEFORE($D5500,"高専")&amp;$C5500,IF($B5500=8,$C5500&amp;"（"&amp;$D5500&amp;"）",IF($B5500=9,$D5500,""))))))</f>
        <v>長崎女子商業高等学校</v>
      </c>
    </row>
    <row r="5501" spans="1:8">
      <c r="A5501" s="4">
        <v>7</v>
      </c>
      <c r="B5501" s="7">
        <v>1</v>
      </c>
      <c r="C5501" s="7" t="str">
        <f t="shared" si="170"/>
        <v>高等学校</v>
      </c>
      <c r="D5501" s="7" t="s">
        <v>934</v>
      </c>
      <c r="E5501" s="8" t="s">
        <v>935</v>
      </c>
      <c r="F5501" s="4" t="str">
        <f>IFERROR(IF(VALUE(LEFT($E5501,5))&gt;50000,"",_xlfn.XLOOKUP(IF(VALUE(LEFT($E5501,2))&gt;9,VALUE(LEFT($E5501,2)),"0"&amp;VALUE(LEFT($E5501,2))),Sheet1!$E:$E,Sheet1!$F:$F)),"")</f>
        <v>長崎県</v>
      </c>
      <c r="G5501" s="4" t="str">
        <f t="shared" si="171"/>
        <v>私立</v>
      </c>
      <c r="H5501" s="7" t="str">
        <f>IF($D5501="上記以外の高等学校等",_xlfn.XLOOKUP(IF(VALUE(LEFT($E5501,2))&gt;10,VALUE(LEFT($E5501,2)),"0"&amp;VALUE(LEFT($E5501,2))),Sheet1!$E:$E,Sheet1!$F:$F)&amp;"所在の"&amp;$D5501,IF(OR($B5501=1,$B5501=2),$D5501&amp;$C5501,IF($B5501=3,$D5501&amp;"学校",IF($B5501=6,_xlfn.TEXTBEFORE($D5501,"高専")&amp;$C5501,IF($B5501=8,$C5501&amp;"（"&amp;$D5501&amp;"）",IF($B5501=9,$D5501,""))))))</f>
        <v>長崎総合科学大学附属高等学校</v>
      </c>
    </row>
    <row r="5502" spans="1:8">
      <c r="A5502" s="4">
        <v>7</v>
      </c>
      <c r="B5502" s="7">
        <v>1</v>
      </c>
      <c r="C5502" s="7" t="str">
        <f t="shared" si="170"/>
        <v>高等学校</v>
      </c>
      <c r="D5502" s="7" t="s">
        <v>932</v>
      </c>
      <c r="E5502" s="8" t="s">
        <v>933</v>
      </c>
      <c r="F5502" s="4" t="str">
        <f>IFERROR(IF(VALUE(LEFT($E5502,5))&gt;50000,"",_xlfn.XLOOKUP(IF(VALUE(LEFT($E5502,2))&gt;9,VALUE(LEFT($E5502,2)),"0"&amp;VALUE(LEFT($E5502,2))),Sheet1!$E:$E,Sheet1!$F:$F)),"")</f>
        <v>長崎県</v>
      </c>
      <c r="G5502" s="4" t="str">
        <f t="shared" si="171"/>
        <v>私立</v>
      </c>
      <c r="H5502" s="7" t="str">
        <f>IF($D5502="上記以外の高等学校等",_xlfn.XLOOKUP(IF(VALUE(LEFT($E5502,2))&gt;10,VALUE(LEFT($E5502,2)),"0"&amp;VALUE(LEFT($E5502,2))),Sheet1!$E:$E,Sheet1!$F:$F)&amp;"所在の"&amp;$D5502,IF(OR($B5502=1,$B5502=2),$D5502&amp;$C5502,IF($B5502=3,$D5502&amp;"学校",IF($B5502=6,_xlfn.TEXTBEFORE($D5502,"高専")&amp;$C5502,IF($B5502=8,$C5502&amp;"（"&amp;$D5502&amp;"）",IF($B5502=9,$D5502,""))))))</f>
        <v>創成館高等学校</v>
      </c>
    </row>
    <row r="5503" spans="1:8">
      <c r="A5503" s="4">
        <v>7</v>
      </c>
      <c r="B5503" s="7">
        <v>1</v>
      </c>
      <c r="C5503" s="7" t="str">
        <f t="shared" si="170"/>
        <v>高等学校</v>
      </c>
      <c r="D5503" s="7" t="s">
        <v>930</v>
      </c>
      <c r="E5503" s="8" t="s">
        <v>931</v>
      </c>
      <c r="F5503" s="4" t="str">
        <f>IFERROR(IF(VALUE(LEFT($E5503,5))&gt;50000,"",_xlfn.XLOOKUP(IF(VALUE(LEFT($E5503,2))&gt;9,VALUE(LEFT($E5503,2)),"0"&amp;VALUE(LEFT($E5503,2))),Sheet1!$E:$E,Sheet1!$F:$F)),"")</f>
        <v>長崎県</v>
      </c>
      <c r="G5503" s="4" t="str">
        <f t="shared" si="171"/>
        <v>私立</v>
      </c>
      <c r="H5503" s="7" t="str">
        <f>IF($D5503="上記以外の高等学校等",_xlfn.XLOOKUP(IF(VALUE(LEFT($E5503,2))&gt;10,VALUE(LEFT($E5503,2)),"0"&amp;VALUE(LEFT($E5503,2))),Sheet1!$E:$E,Sheet1!$F:$F)&amp;"所在の"&amp;$D5503,IF(OR($B5503=1,$B5503=2),$D5503&amp;$C5503,IF($B5503=3,$D5503&amp;"学校",IF($B5503=6,_xlfn.TEXTBEFORE($D5503,"高専")&amp;$C5503,IF($B5503=8,$C5503&amp;"（"&amp;$D5503&amp;"）",IF($B5503=9,$D5503,""))))))</f>
        <v>聖母の騎士高等学校</v>
      </c>
    </row>
    <row r="5504" spans="1:8">
      <c r="A5504" s="4">
        <v>7</v>
      </c>
      <c r="B5504" s="7">
        <v>1</v>
      </c>
      <c r="C5504" s="7" t="str">
        <f t="shared" si="170"/>
        <v>高等学校</v>
      </c>
      <c r="D5504" s="7" t="s">
        <v>928</v>
      </c>
      <c r="E5504" s="8" t="s">
        <v>929</v>
      </c>
      <c r="F5504" s="4" t="str">
        <f>IFERROR(IF(VALUE(LEFT($E5504,5))&gt;50000,"",_xlfn.XLOOKUP(IF(VALUE(LEFT($E5504,2))&gt;9,VALUE(LEFT($E5504,2)),"0"&amp;VALUE(LEFT($E5504,2))),Sheet1!$E:$E,Sheet1!$F:$F)),"")</f>
        <v>長崎県</v>
      </c>
      <c r="G5504" s="4" t="str">
        <f t="shared" si="171"/>
        <v>私立</v>
      </c>
      <c r="H5504" s="7" t="str">
        <f>IF($D5504="上記以外の高等学校等",_xlfn.XLOOKUP(IF(VALUE(LEFT($E5504,2))&gt;10,VALUE(LEFT($E5504,2)),"0"&amp;VALUE(LEFT($E5504,2))),Sheet1!$E:$E,Sheet1!$F:$F)&amp;"所在の"&amp;$D5504,IF(OR($B5504=1,$B5504=2),$D5504&amp;$C5504,IF($B5504=3,$D5504&amp;"学校",IF($B5504=6,_xlfn.TEXTBEFORE($D5504,"高専")&amp;$C5504,IF($B5504=8,$C5504&amp;"（"&amp;$D5504&amp;"）",IF($B5504=9,$D5504,""))))))</f>
        <v>西海学園高等学校</v>
      </c>
    </row>
    <row r="5505" spans="1:8">
      <c r="A5505" s="4">
        <v>7</v>
      </c>
      <c r="B5505" s="7">
        <v>1</v>
      </c>
      <c r="C5505" s="7" t="str">
        <f t="shared" si="170"/>
        <v>高等学校</v>
      </c>
      <c r="D5505" s="7" t="s">
        <v>926</v>
      </c>
      <c r="E5505" s="8" t="s">
        <v>927</v>
      </c>
      <c r="F5505" s="4" t="str">
        <f>IFERROR(IF(VALUE(LEFT($E5505,5))&gt;50000,"",_xlfn.XLOOKUP(IF(VALUE(LEFT($E5505,2))&gt;9,VALUE(LEFT($E5505,2)),"0"&amp;VALUE(LEFT($E5505,2))),Sheet1!$E:$E,Sheet1!$F:$F)),"")</f>
        <v>長崎県</v>
      </c>
      <c r="G5505" s="4" t="str">
        <f t="shared" si="171"/>
        <v>私立</v>
      </c>
      <c r="H5505" s="7" t="str">
        <f>IF($D5505="上記以外の高等学校等",_xlfn.XLOOKUP(IF(VALUE(LEFT($E5505,2))&gt;10,VALUE(LEFT($E5505,2)),"0"&amp;VALUE(LEFT($E5505,2))),Sheet1!$E:$E,Sheet1!$F:$F)&amp;"所在の"&amp;$D5505,IF(OR($B5505=1,$B5505=2),$D5505&amp;$C5505,IF($B5505=3,$D5505&amp;"学校",IF($B5505=6,_xlfn.TEXTBEFORE($D5505,"高専")&amp;$C5505,IF($B5505=8,$C5505&amp;"（"&amp;$D5505&amp;"）",IF($B5505=9,$D5505,""))))))</f>
        <v>久田学園佐世保女子高等学校</v>
      </c>
    </row>
    <row r="5506" spans="1:8">
      <c r="A5506" s="4">
        <v>7</v>
      </c>
      <c r="B5506" s="7">
        <v>1</v>
      </c>
      <c r="C5506" s="7" t="str">
        <f t="shared" si="170"/>
        <v>高等学校</v>
      </c>
      <c r="D5506" s="7" t="s">
        <v>924</v>
      </c>
      <c r="E5506" s="8" t="s">
        <v>925</v>
      </c>
      <c r="F5506" s="4" t="str">
        <f>IFERROR(IF(VALUE(LEFT($E5506,5))&gt;50000,"",_xlfn.XLOOKUP(IF(VALUE(LEFT($E5506,2))&gt;9,VALUE(LEFT($E5506,2)),"0"&amp;VALUE(LEFT($E5506,2))),Sheet1!$E:$E,Sheet1!$F:$F)),"")</f>
        <v>長崎県</v>
      </c>
      <c r="G5506" s="4" t="str">
        <f t="shared" si="171"/>
        <v>私立</v>
      </c>
      <c r="H5506" s="7" t="str">
        <f>IF($D5506="上記以外の高等学校等",_xlfn.XLOOKUP(IF(VALUE(LEFT($E5506,2))&gt;10,VALUE(LEFT($E5506,2)),"0"&amp;VALUE(LEFT($E5506,2))),Sheet1!$E:$E,Sheet1!$F:$F)&amp;"所在の"&amp;$D5506,IF(OR($B5506=1,$B5506=2),$D5506&amp;$C5506,IF($B5506=3,$D5506&amp;"学校",IF($B5506=6,_xlfn.TEXTBEFORE($D5506,"高専")&amp;$C5506,IF($B5506=8,$C5506&amp;"（"&amp;$D5506&amp;"）",IF($B5506=9,$D5506,""))))))</f>
        <v>九州文化学園高等学校</v>
      </c>
    </row>
    <row r="5507" spans="1:8">
      <c r="A5507" s="4">
        <v>7</v>
      </c>
      <c r="B5507" s="7">
        <v>1</v>
      </c>
      <c r="C5507" s="7" t="str">
        <f t="shared" ref="C5507:C5570" si="172">IF($B5507=1,"高等学校",IF($B5507=2,"中等教育学校",IF($B5507=3,"特別支援学校",IF($B5507=6,"高等専門学校",IF($B5507=8,"高等学校卒業程度認定試験等","")))))</f>
        <v>高等学校</v>
      </c>
      <c r="D5507" s="7" t="s">
        <v>922</v>
      </c>
      <c r="E5507" s="8" t="s">
        <v>923</v>
      </c>
      <c r="F5507" s="4" t="str">
        <f>IFERROR(IF(VALUE(LEFT($E5507,5))&gt;50000,"",_xlfn.XLOOKUP(IF(VALUE(LEFT($E5507,2))&gt;9,VALUE(LEFT($E5507,2)),"0"&amp;VALUE(LEFT($E5507,2))),Sheet1!$E:$E,Sheet1!$F:$F)),"")</f>
        <v>長崎県</v>
      </c>
      <c r="G5507" s="4" t="str">
        <f t="shared" ref="G5507:G5570" si="173">IF($A5507=1,"国立",IF($A5507=7,"私立",IF($A5507&lt;7,"公立","")))</f>
        <v>私立</v>
      </c>
      <c r="H5507" s="7" t="str">
        <f>IF($D5507="上記以外の高等学校等",_xlfn.XLOOKUP(IF(VALUE(LEFT($E5507,2))&gt;10,VALUE(LEFT($E5507,2)),"0"&amp;VALUE(LEFT($E5507,2))),Sheet1!$E:$E,Sheet1!$F:$F)&amp;"所在の"&amp;$D5507,IF(OR($B5507=1,$B5507=2),$D5507&amp;$C5507,IF($B5507=3,$D5507&amp;"学校",IF($B5507=6,_xlfn.TEXTBEFORE($D5507,"高専")&amp;$C5507,IF($B5507=8,$C5507&amp;"（"&amp;$D5507&amp;"）",IF($B5507=9,$D5507,""))))))</f>
        <v>聖和女子学院高等学校</v>
      </c>
    </row>
    <row r="5508" spans="1:8">
      <c r="A5508" s="4">
        <v>7</v>
      </c>
      <c r="B5508" s="7">
        <v>1</v>
      </c>
      <c r="C5508" s="7" t="str">
        <f t="shared" si="172"/>
        <v>高等学校</v>
      </c>
      <c r="D5508" s="7" t="s">
        <v>109</v>
      </c>
      <c r="E5508" s="8" t="s">
        <v>921</v>
      </c>
      <c r="F5508" s="4" t="str">
        <f>IFERROR(IF(VALUE(LEFT($E5508,5))&gt;50000,"",_xlfn.XLOOKUP(IF(VALUE(LEFT($E5508,2))&gt;9,VALUE(LEFT($E5508,2)),"0"&amp;VALUE(LEFT($E5508,2))),Sheet1!$E:$E,Sheet1!$F:$F)),"")</f>
        <v>長崎県</v>
      </c>
      <c r="G5508" s="4" t="str">
        <f t="shared" si="173"/>
        <v>私立</v>
      </c>
      <c r="H5508" s="7" t="str">
        <f>IF($D5508="上記以外の高等学校等",_xlfn.XLOOKUP(IF(VALUE(LEFT($E5508,2))&gt;10,VALUE(LEFT($E5508,2)),"0"&amp;VALUE(LEFT($E5508,2))),Sheet1!$E:$E,Sheet1!$F:$F)&amp;"所在の"&amp;$D5508,IF(OR($B5508=1,$B5508=2),$D5508&amp;$C5508,IF($B5508=3,$D5508&amp;"学校",IF($B5508=6,_xlfn.TEXTBEFORE($D5508,"高専")&amp;$C5508,IF($B5508=8,$C5508&amp;"（"&amp;$D5508&amp;"）",IF($B5508=9,$D5508,""))))))</f>
        <v>向陽高等学校</v>
      </c>
    </row>
    <row r="5509" spans="1:8">
      <c r="A5509" s="4">
        <v>7</v>
      </c>
      <c r="B5509" s="7">
        <v>1</v>
      </c>
      <c r="C5509" s="7" t="str">
        <f t="shared" si="172"/>
        <v>高等学校</v>
      </c>
      <c r="D5509" s="7" t="s">
        <v>919</v>
      </c>
      <c r="E5509" s="8" t="s">
        <v>920</v>
      </c>
      <c r="F5509" s="4" t="str">
        <f>IFERROR(IF(VALUE(LEFT($E5509,5))&gt;50000,"",_xlfn.XLOOKUP(IF(VALUE(LEFT($E5509,2))&gt;9,VALUE(LEFT($E5509,2)),"0"&amp;VALUE(LEFT($E5509,2))),Sheet1!$E:$E,Sheet1!$F:$F)),"")</f>
        <v>長崎県</v>
      </c>
      <c r="G5509" s="4" t="str">
        <f t="shared" si="173"/>
        <v>私立</v>
      </c>
      <c r="H5509" s="7" t="str">
        <f>IF($D5509="上記以外の高等学校等",_xlfn.XLOOKUP(IF(VALUE(LEFT($E5509,2))&gt;10,VALUE(LEFT($E5509,2)),"0"&amp;VALUE(LEFT($E5509,2))),Sheet1!$E:$E,Sheet1!$F:$F)&amp;"所在の"&amp;$D5509,IF(OR($B5509=1,$B5509=2),$D5509&amp;$C5509,IF($B5509=3,$D5509&amp;"学校",IF($B5509=6,_xlfn.TEXTBEFORE($D5509,"高専")&amp;$C5509,IF($B5509=8,$C5509&amp;"（"&amp;$D5509&amp;"）",IF($B5509=9,$D5509,""))))))</f>
        <v>鎮西学院高等学校</v>
      </c>
    </row>
    <row r="5510" spans="1:8">
      <c r="A5510" s="4">
        <v>7</v>
      </c>
      <c r="B5510" s="7">
        <v>1</v>
      </c>
      <c r="C5510" s="7" t="str">
        <f t="shared" si="172"/>
        <v>高等学校</v>
      </c>
      <c r="D5510" s="7" t="s">
        <v>917</v>
      </c>
      <c r="E5510" s="8" t="s">
        <v>918</v>
      </c>
      <c r="F5510" s="4" t="str">
        <f>IFERROR(IF(VALUE(LEFT($E5510,5))&gt;50000,"",_xlfn.XLOOKUP(IF(VALUE(LEFT($E5510,2))&gt;9,VALUE(LEFT($E5510,2)),"0"&amp;VALUE(LEFT($E5510,2))),Sheet1!$E:$E,Sheet1!$F:$F)),"")</f>
        <v>長崎県</v>
      </c>
      <c r="G5510" s="4" t="str">
        <f t="shared" si="173"/>
        <v>私立</v>
      </c>
      <c r="H5510" s="7" t="str">
        <f>IF($D5510="上記以外の高等学校等",_xlfn.XLOOKUP(IF(VALUE(LEFT($E5510,2))&gt;10,VALUE(LEFT($E5510,2)),"0"&amp;VALUE(LEFT($E5510,2))),Sheet1!$E:$E,Sheet1!$F:$F)&amp;"所在の"&amp;$D5510,IF(OR($B5510=1,$B5510=2),$D5510&amp;$C5510,IF($B5510=3,$D5510&amp;"学校",IF($B5510=6,_xlfn.TEXTBEFORE($D5510,"高専")&amp;$C5510,IF($B5510=8,$C5510&amp;"（"&amp;$D5510&amp;"）",IF($B5510=9,$D5510,""))))))</f>
        <v>島原中央高等学校</v>
      </c>
    </row>
    <row r="5511" spans="1:8">
      <c r="A5511" s="4">
        <v>7</v>
      </c>
      <c r="B5511" s="7">
        <v>1</v>
      </c>
      <c r="C5511" s="7" t="str">
        <f t="shared" si="172"/>
        <v>高等学校</v>
      </c>
      <c r="D5511" s="7" t="s">
        <v>915</v>
      </c>
      <c r="E5511" s="8" t="s">
        <v>916</v>
      </c>
      <c r="F5511" s="4" t="str">
        <f>IFERROR(IF(VALUE(LEFT($E5511,5))&gt;50000,"",_xlfn.XLOOKUP(IF(VALUE(LEFT($E5511,2))&gt;9,VALUE(LEFT($E5511,2)),"0"&amp;VALUE(LEFT($E5511,2))),Sheet1!$E:$E,Sheet1!$F:$F)),"")</f>
        <v>長崎県</v>
      </c>
      <c r="G5511" s="4" t="str">
        <f t="shared" si="173"/>
        <v>私立</v>
      </c>
      <c r="H5511" s="7" t="str">
        <f>IF($D5511="上記以外の高等学校等",_xlfn.XLOOKUP(IF(VALUE(LEFT($E5511,2))&gt;10,VALUE(LEFT($E5511,2)),"0"&amp;VALUE(LEFT($E5511,2))),Sheet1!$E:$E,Sheet1!$F:$F)&amp;"所在の"&amp;$D5511,IF(OR($B5511=1,$B5511=2),$D5511&amp;$C5511,IF($B5511=3,$D5511&amp;"学校",IF($B5511=6,_xlfn.TEXTBEFORE($D5511,"高専")&amp;$C5511,IF($B5511=8,$C5511&amp;"（"&amp;$D5511&amp;"）",IF($B5511=9,$D5511,""))))))</f>
        <v>佐世保実業高等学校</v>
      </c>
    </row>
    <row r="5512" spans="1:8">
      <c r="A5512" s="4">
        <v>7</v>
      </c>
      <c r="B5512" s="7">
        <v>1</v>
      </c>
      <c r="C5512" s="7" t="str">
        <f t="shared" si="172"/>
        <v>高等学校</v>
      </c>
      <c r="D5512" s="7" t="s">
        <v>913</v>
      </c>
      <c r="E5512" s="8" t="s">
        <v>914</v>
      </c>
      <c r="F5512" s="4" t="str">
        <f>IFERROR(IF(VALUE(LEFT($E5512,5))&gt;50000,"",_xlfn.XLOOKUP(IF(VALUE(LEFT($E5512,2))&gt;9,VALUE(LEFT($E5512,2)),"0"&amp;VALUE(LEFT($E5512,2))),Sheet1!$E:$E,Sheet1!$F:$F)),"")</f>
        <v>長崎県</v>
      </c>
      <c r="G5512" s="4" t="str">
        <f t="shared" si="173"/>
        <v>私立</v>
      </c>
      <c r="H5512" s="7" t="str">
        <f>IF($D5512="上記以外の高等学校等",_xlfn.XLOOKUP(IF(VALUE(LEFT($E5512,2))&gt;10,VALUE(LEFT($E5512,2)),"0"&amp;VALUE(LEFT($E5512,2))),Sheet1!$E:$E,Sheet1!$F:$F)&amp;"所在の"&amp;$D5512,IF(OR($B5512=1,$B5512=2),$D5512&amp;$C5512,IF($B5512=3,$D5512&amp;"学校",IF($B5512=6,_xlfn.TEXTBEFORE($D5512,"高専")&amp;$C5512,IF($B5512=8,$C5512&amp;"（"&amp;$D5512&amp;"）",IF($B5512=9,$D5512,""))))))</f>
        <v>長崎日本大学高等学校</v>
      </c>
    </row>
    <row r="5513" spans="1:8">
      <c r="A5513" s="4">
        <v>7</v>
      </c>
      <c r="B5513" s="7">
        <v>1</v>
      </c>
      <c r="C5513" s="7" t="str">
        <f t="shared" si="172"/>
        <v>高等学校</v>
      </c>
      <c r="D5513" s="7" t="s">
        <v>911</v>
      </c>
      <c r="E5513" s="8" t="s">
        <v>912</v>
      </c>
      <c r="F5513" s="4" t="str">
        <f>IFERROR(IF(VALUE(LEFT($E5513,5))&gt;50000,"",_xlfn.XLOOKUP(IF(VALUE(LEFT($E5513,2))&gt;9,VALUE(LEFT($E5513,2)),"0"&amp;VALUE(LEFT($E5513,2))),Sheet1!$E:$E,Sheet1!$F:$F)),"")</f>
        <v>長崎県</v>
      </c>
      <c r="G5513" s="4" t="str">
        <f t="shared" si="173"/>
        <v>私立</v>
      </c>
      <c r="H5513" s="7" t="str">
        <f>IF($D5513="上記以外の高等学校等",_xlfn.XLOOKUP(IF(VALUE(LEFT($E5513,2))&gt;10,VALUE(LEFT($E5513,2)),"0"&amp;VALUE(LEFT($E5513,2))),Sheet1!$E:$E,Sheet1!$F:$F)&amp;"所在の"&amp;$D5513,IF(OR($B5513=1,$B5513=2),$D5513&amp;$C5513,IF($B5513=3,$D5513&amp;"学校",IF($B5513=6,_xlfn.TEXTBEFORE($D5513,"高専")&amp;$C5513,IF($B5513=8,$C5513&amp;"（"&amp;$D5513&amp;"）",IF($B5513=9,$D5513,""))))))</f>
        <v>青雲高等学校</v>
      </c>
    </row>
    <row r="5514" spans="1:8">
      <c r="A5514" s="4">
        <v>7</v>
      </c>
      <c r="B5514" s="7">
        <v>1</v>
      </c>
      <c r="C5514" s="7" t="str">
        <f t="shared" si="172"/>
        <v>高等学校</v>
      </c>
      <c r="D5514" s="7" t="s">
        <v>909</v>
      </c>
      <c r="E5514" s="8" t="s">
        <v>910</v>
      </c>
      <c r="F5514" s="4" t="str">
        <f>IFERROR(IF(VALUE(LEFT($E5514,5))&gt;50000,"",_xlfn.XLOOKUP(IF(VALUE(LEFT($E5514,2))&gt;9,VALUE(LEFT($E5514,2)),"0"&amp;VALUE(LEFT($E5514,2))),Sheet1!$E:$E,Sheet1!$F:$F)),"")</f>
        <v>長崎県</v>
      </c>
      <c r="G5514" s="4" t="str">
        <f t="shared" si="173"/>
        <v>私立</v>
      </c>
      <c r="H5514" s="7" t="str">
        <f>IF($D5514="上記以外の高等学校等",_xlfn.XLOOKUP(IF(VALUE(LEFT($E5514,2))&gt;10,VALUE(LEFT($E5514,2)),"0"&amp;VALUE(LEFT($E5514,2))),Sheet1!$E:$E,Sheet1!$F:$F)&amp;"所在の"&amp;$D5514,IF(OR($B5514=1,$B5514=2),$D5514&amp;$C5514,IF($B5514=3,$D5514&amp;"学校",IF($B5514=6,_xlfn.TEXTBEFORE($D5514,"高専")&amp;$C5514,IF($B5514=8,$C5514&amp;"（"&amp;$D5514&amp;"）",IF($B5514=9,$D5514,""))))))</f>
        <v>精道三川台高等学校</v>
      </c>
    </row>
    <row r="5515" spans="1:8">
      <c r="A5515" s="4">
        <v>7</v>
      </c>
      <c r="B5515" s="7">
        <v>1</v>
      </c>
      <c r="C5515" s="7" t="str">
        <f t="shared" si="172"/>
        <v>高等学校</v>
      </c>
      <c r="D5515" s="7" t="s">
        <v>907</v>
      </c>
      <c r="E5515" s="8" t="s">
        <v>908</v>
      </c>
      <c r="F5515" s="4" t="str">
        <f>IFERROR(IF(VALUE(LEFT($E5515,5))&gt;50000,"",_xlfn.XLOOKUP(IF(VALUE(LEFT($E5515,2))&gt;9,VALUE(LEFT($E5515,2)),"0"&amp;VALUE(LEFT($E5515,2))),Sheet1!$E:$E,Sheet1!$F:$F)),"")</f>
        <v>長崎県</v>
      </c>
      <c r="G5515" s="4" t="str">
        <f t="shared" si="173"/>
        <v>私立</v>
      </c>
      <c r="H5515" s="7" t="str">
        <f>IF($D5515="上記以外の高等学校等",_xlfn.XLOOKUP(IF(VALUE(LEFT($E5515,2))&gt;10,VALUE(LEFT($E5515,2)),"0"&amp;VALUE(LEFT($E5515,2))),Sheet1!$E:$E,Sheet1!$F:$F)&amp;"所在の"&amp;$D5515,IF(OR($B5515=1,$B5515=2),$D5515&amp;$C5515,IF($B5515=3,$D5515&amp;"学校",IF($B5515=6,_xlfn.TEXTBEFORE($D5515,"高専")&amp;$C5515,IF($B5515=8,$C5515&amp;"（"&amp;$D5515&amp;"）",IF($B5515=9,$D5515,""))))))</f>
        <v>こころ未来高等学校</v>
      </c>
    </row>
    <row r="5516" spans="1:8">
      <c r="A5516" s="4">
        <v>7</v>
      </c>
      <c r="B5516" s="7">
        <v>1</v>
      </c>
      <c r="C5516" s="7" t="str">
        <f t="shared" si="172"/>
        <v>高等学校</v>
      </c>
      <c r="D5516" s="7" t="s">
        <v>905</v>
      </c>
      <c r="E5516" s="8" t="s">
        <v>906</v>
      </c>
      <c r="F5516" s="4" t="str">
        <f>IFERROR(IF(VALUE(LEFT($E5516,5))&gt;50000,"",_xlfn.XLOOKUP(IF(VALUE(LEFT($E5516,2))&gt;9,VALUE(LEFT($E5516,2)),"0"&amp;VALUE(LEFT($E5516,2))),Sheet1!$E:$E,Sheet1!$F:$F)),"")</f>
        <v>長崎県</v>
      </c>
      <c r="G5516" s="4" t="str">
        <f t="shared" si="173"/>
        <v>私立</v>
      </c>
      <c r="H5516" s="7" t="str">
        <f>IF($D5516="上記以外の高等学校等",_xlfn.XLOOKUP(IF(VALUE(LEFT($E5516,2))&gt;10,VALUE(LEFT($E5516,2)),"0"&amp;VALUE(LEFT($E5516,2))),Sheet1!$E:$E,Sheet1!$F:$F)&amp;"所在の"&amp;$D5516,IF(OR($B5516=1,$B5516=2),$D5516&amp;$C5516,IF($B5516=3,$D5516&amp;"学校",IF($B5516=6,_xlfn.TEXTBEFORE($D5516,"高専")&amp;$C5516,IF($B5516=8,$C5516&amp;"（"&amp;$D5516&amp;"）",IF($B5516=9,$D5516,""))))))</f>
        <v>こころ咲良高等学校</v>
      </c>
    </row>
    <row r="5517" spans="1:8">
      <c r="A5517" s="4">
        <v>9</v>
      </c>
      <c r="B5517" s="7">
        <v>9</v>
      </c>
      <c r="C5517" s="7" t="str">
        <f t="shared" si="172"/>
        <v/>
      </c>
      <c r="D5517" s="7" t="s">
        <v>35</v>
      </c>
      <c r="E5517" s="8" t="s">
        <v>904</v>
      </c>
      <c r="F5517" s="4" t="str">
        <f>IFERROR(IF(VALUE(LEFT($E5517,5))&gt;50000,"",_xlfn.XLOOKUP(IF(VALUE(LEFT($E5517,2))&gt;9,VALUE(LEFT($E5517,2)),"0"&amp;VALUE(LEFT($E5517,2))),Sheet1!$E:$E,Sheet1!$F:$F)),"")</f>
        <v>長崎県</v>
      </c>
      <c r="G5517" s="4" t="str">
        <f t="shared" si="173"/>
        <v/>
      </c>
      <c r="H5517" s="7" t="str">
        <f>IF($D5517="上記以外の高等学校等",_xlfn.XLOOKUP(IF(VALUE(LEFT($E5517,2))&gt;10,VALUE(LEFT($E5517,2)),"0"&amp;VALUE(LEFT($E5517,2))),Sheet1!$E:$E,Sheet1!$F:$F)&amp;"所在の"&amp;$D5517,IF(OR($B5517=1,$B5517=2),$D5517&amp;$C5517,IF($B5517=3,$D5517&amp;"学校",IF($B5517=6,_xlfn.TEXTBEFORE($D5517,"高専")&amp;$C5517,IF($B5517=8,$C5517&amp;"（"&amp;$D5517&amp;"）",IF($B5517=9,$D5517,""))))))</f>
        <v>長崎県所在の上記以外の高等学校等</v>
      </c>
    </row>
    <row r="5518" spans="1:8">
      <c r="A5518" s="4">
        <v>1</v>
      </c>
      <c r="B5518" s="7">
        <v>3</v>
      </c>
      <c r="C5518" s="7" t="str">
        <f t="shared" si="172"/>
        <v>特別支援学校</v>
      </c>
      <c r="D5518" s="7" t="s">
        <v>902</v>
      </c>
      <c r="E5518" s="8" t="s">
        <v>903</v>
      </c>
      <c r="F5518" s="4" t="str">
        <f>IFERROR(IF(VALUE(LEFT($E5518,5))&gt;50000,"",_xlfn.XLOOKUP(IF(VALUE(LEFT($E5518,2))&gt;9,VALUE(LEFT($E5518,2)),"0"&amp;VALUE(LEFT($E5518,2))),Sheet1!$E:$E,Sheet1!$F:$F)),"")</f>
        <v>熊本県</v>
      </c>
      <c r="G5518" s="4" t="str">
        <f t="shared" si="173"/>
        <v>国立</v>
      </c>
      <c r="H5518" s="7" t="str">
        <f>IF($D5518="上記以外の高等学校等",_xlfn.XLOOKUP(IF(VALUE(LEFT($E5518,2))&gt;10,VALUE(LEFT($E5518,2)),"0"&amp;VALUE(LEFT($E5518,2))),Sheet1!$E:$E,Sheet1!$F:$F)&amp;"所在の"&amp;$D5518,IF(OR($B5518=1,$B5518=2),$D5518&amp;$C5518,IF($B5518=3,$D5518&amp;"学校",IF($B5518=6,_xlfn.TEXTBEFORE($D5518,"高専")&amp;$C5518,IF($B5518=8,$C5518&amp;"（"&amp;$D5518&amp;"）",IF($B5518=9,$D5518,""))))))</f>
        <v>熊本大学教育学部附属特別支援学校</v>
      </c>
    </row>
    <row r="5519" spans="1:8">
      <c r="A5519" s="4">
        <v>1</v>
      </c>
      <c r="B5519" s="7">
        <v>6</v>
      </c>
      <c r="C5519" s="7" t="str">
        <f t="shared" si="172"/>
        <v>高等専門学校</v>
      </c>
      <c r="D5519" s="7" t="s">
        <v>900</v>
      </c>
      <c r="E5519" s="8" t="s">
        <v>901</v>
      </c>
      <c r="F5519" s="4" t="str">
        <f>IFERROR(IF(VALUE(LEFT($E5519,5))&gt;50000,"",_xlfn.XLOOKUP(IF(VALUE(LEFT($E5519,2))&gt;9,VALUE(LEFT($E5519,2)),"0"&amp;VALUE(LEFT($E5519,2))),Sheet1!$E:$E,Sheet1!$F:$F)),"")</f>
        <v>熊本県</v>
      </c>
      <c r="G5519" s="4" t="str">
        <f t="shared" si="173"/>
        <v>国立</v>
      </c>
      <c r="H5519" s="7" t="str">
        <f>IF($D5519="上記以外の高等学校等",_xlfn.XLOOKUP(IF(VALUE(LEFT($E5519,2))&gt;10,VALUE(LEFT($E5519,2)),"0"&amp;VALUE(LEFT($E5519,2))),Sheet1!$E:$E,Sheet1!$F:$F)&amp;"所在の"&amp;$D5519,IF(OR($B5519=1,$B5519=2),$D5519&amp;$C5519,IF($B5519=3,$D5519&amp;"学校",IF($B5519=6,_xlfn.TEXTBEFORE($D5519,"高専")&amp;$C5519,IF($B5519=8,$C5519&amp;"（"&amp;$D5519&amp;"）",IF($B5519=9,$D5519,""))))))</f>
        <v>熊本高等専門学校</v>
      </c>
    </row>
    <row r="5520" spans="1:8">
      <c r="A5520" s="4">
        <v>2</v>
      </c>
      <c r="B5520" s="7">
        <v>1</v>
      </c>
      <c r="C5520" s="7" t="str">
        <f t="shared" si="172"/>
        <v>高等学校</v>
      </c>
      <c r="D5520" s="7" t="s">
        <v>898</v>
      </c>
      <c r="E5520" s="8" t="s">
        <v>899</v>
      </c>
      <c r="F5520" s="4" t="str">
        <f>IFERROR(IF(VALUE(LEFT($E5520,5))&gt;50000,"",_xlfn.XLOOKUP(IF(VALUE(LEFT($E5520,2))&gt;9,VALUE(LEFT($E5520,2)),"0"&amp;VALUE(LEFT($E5520,2))),Sheet1!$E:$E,Sheet1!$F:$F)),"")</f>
        <v>熊本県</v>
      </c>
      <c r="G5520" s="4" t="str">
        <f t="shared" si="173"/>
        <v>公立</v>
      </c>
      <c r="H5520" s="7" t="str">
        <f>IF($D5520="上記以外の高等学校等",_xlfn.XLOOKUP(IF(VALUE(LEFT($E5520,2))&gt;10,VALUE(LEFT($E5520,2)),"0"&amp;VALUE(LEFT($E5520,2))),Sheet1!$E:$E,Sheet1!$F:$F)&amp;"所在の"&amp;$D5520,IF(OR($B5520=1,$B5520=2),$D5520&amp;$C5520,IF($B5520=3,$D5520&amp;"学校",IF($B5520=6,_xlfn.TEXTBEFORE($D5520,"高専")&amp;$C5520,IF($B5520=8,$C5520&amp;"（"&amp;$D5520&amp;"）",IF($B5520=9,$D5520,""))))))</f>
        <v>済々黌高等学校</v>
      </c>
    </row>
    <row r="5521" spans="1:8">
      <c r="A5521" s="4">
        <v>2</v>
      </c>
      <c r="B5521" s="7">
        <v>1</v>
      </c>
      <c r="C5521" s="7" t="str">
        <f t="shared" si="172"/>
        <v>高等学校</v>
      </c>
      <c r="D5521" s="7" t="s">
        <v>896</v>
      </c>
      <c r="E5521" s="8" t="s">
        <v>897</v>
      </c>
      <c r="F5521" s="4" t="str">
        <f>IFERROR(IF(VALUE(LEFT($E5521,5))&gt;50000,"",_xlfn.XLOOKUP(IF(VALUE(LEFT($E5521,2))&gt;9,VALUE(LEFT($E5521,2)),"0"&amp;VALUE(LEFT($E5521,2))),Sheet1!$E:$E,Sheet1!$F:$F)),"")</f>
        <v>熊本県</v>
      </c>
      <c r="G5521" s="4" t="str">
        <f t="shared" si="173"/>
        <v>公立</v>
      </c>
      <c r="H5521" s="7" t="str">
        <f>IF($D5521="上記以外の高等学校等",_xlfn.XLOOKUP(IF(VALUE(LEFT($E5521,2))&gt;10,VALUE(LEFT($E5521,2)),"0"&amp;VALUE(LEFT($E5521,2))),Sheet1!$E:$E,Sheet1!$F:$F)&amp;"所在の"&amp;$D5521,IF(OR($B5521=1,$B5521=2),$D5521&amp;$C5521,IF($B5521=3,$D5521&amp;"学校",IF($B5521=6,_xlfn.TEXTBEFORE($D5521,"高専")&amp;$C5521,IF($B5521=8,$C5521&amp;"（"&amp;$D5521&amp;"）",IF($B5521=9,$D5521,""))))))</f>
        <v>熊本高等学校</v>
      </c>
    </row>
    <row r="5522" spans="1:8">
      <c r="A5522" s="4">
        <v>2</v>
      </c>
      <c r="B5522" s="7">
        <v>1</v>
      </c>
      <c r="C5522" s="7" t="str">
        <f t="shared" si="172"/>
        <v>高等学校</v>
      </c>
      <c r="D5522" s="7" t="s">
        <v>894</v>
      </c>
      <c r="E5522" s="8" t="s">
        <v>895</v>
      </c>
      <c r="F5522" s="4" t="str">
        <f>IFERROR(IF(VALUE(LEFT($E5522,5))&gt;50000,"",_xlfn.XLOOKUP(IF(VALUE(LEFT($E5522,2))&gt;9,VALUE(LEFT($E5522,2)),"0"&amp;VALUE(LEFT($E5522,2))),Sheet1!$E:$E,Sheet1!$F:$F)),"")</f>
        <v>熊本県</v>
      </c>
      <c r="G5522" s="4" t="str">
        <f t="shared" si="173"/>
        <v>公立</v>
      </c>
      <c r="H5522" s="7" t="str">
        <f>IF($D5522="上記以外の高等学校等",_xlfn.XLOOKUP(IF(VALUE(LEFT($E5522,2))&gt;10,VALUE(LEFT($E5522,2)),"0"&amp;VALUE(LEFT($E5522,2))),Sheet1!$E:$E,Sheet1!$F:$F)&amp;"所在の"&amp;$D5522,IF(OR($B5522=1,$B5522=2),$D5522&amp;$C5522,IF($B5522=3,$D5522&amp;"学校",IF($B5522=6,_xlfn.TEXTBEFORE($D5522,"高専")&amp;$C5522,IF($B5522=8,$C5522&amp;"（"&amp;$D5522&amp;"）",IF($B5522=9,$D5522,""))))))</f>
        <v>第一高等学校</v>
      </c>
    </row>
    <row r="5523" spans="1:8">
      <c r="A5523" s="4">
        <v>2</v>
      </c>
      <c r="B5523" s="7">
        <v>1</v>
      </c>
      <c r="C5523" s="7" t="str">
        <f t="shared" si="172"/>
        <v>高等学校</v>
      </c>
      <c r="D5523" s="7" t="s">
        <v>892</v>
      </c>
      <c r="E5523" s="8" t="s">
        <v>893</v>
      </c>
      <c r="F5523" s="4" t="str">
        <f>IFERROR(IF(VALUE(LEFT($E5523,5))&gt;50000,"",_xlfn.XLOOKUP(IF(VALUE(LEFT($E5523,2))&gt;9,VALUE(LEFT($E5523,2)),"0"&amp;VALUE(LEFT($E5523,2))),Sheet1!$E:$E,Sheet1!$F:$F)),"")</f>
        <v>熊本県</v>
      </c>
      <c r="G5523" s="4" t="str">
        <f t="shared" si="173"/>
        <v>公立</v>
      </c>
      <c r="H5523" s="7" t="str">
        <f>IF($D5523="上記以外の高等学校等",_xlfn.XLOOKUP(IF(VALUE(LEFT($E5523,2))&gt;10,VALUE(LEFT($E5523,2)),"0"&amp;VALUE(LEFT($E5523,2))),Sheet1!$E:$E,Sheet1!$F:$F)&amp;"所在の"&amp;$D5523,IF(OR($B5523=1,$B5523=2),$D5523&amp;$C5523,IF($B5523=3,$D5523&amp;"学校",IF($B5523=6,_xlfn.TEXTBEFORE($D5523,"高専")&amp;$C5523,IF($B5523=8,$C5523&amp;"（"&amp;$D5523&amp;"）",IF($B5523=9,$D5523,""))))))</f>
        <v>第二高等学校</v>
      </c>
    </row>
    <row r="5524" spans="1:8">
      <c r="A5524" s="4">
        <v>2</v>
      </c>
      <c r="B5524" s="7">
        <v>1</v>
      </c>
      <c r="C5524" s="7" t="str">
        <f t="shared" si="172"/>
        <v>高等学校</v>
      </c>
      <c r="D5524" s="7" t="s">
        <v>890</v>
      </c>
      <c r="E5524" s="8" t="s">
        <v>891</v>
      </c>
      <c r="F5524" s="4" t="str">
        <f>IFERROR(IF(VALUE(LEFT($E5524,5))&gt;50000,"",_xlfn.XLOOKUP(IF(VALUE(LEFT($E5524,2))&gt;9,VALUE(LEFT($E5524,2)),"0"&amp;VALUE(LEFT($E5524,2))),Sheet1!$E:$E,Sheet1!$F:$F)),"")</f>
        <v>熊本県</v>
      </c>
      <c r="G5524" s="4" t="str">
        <f t="shared" si="173"/>
        <v>公立</v>
      </c>
      <c r="H5524" s="7" t="str">
        <f>IF($D5524="上記以外の高等学校等",_xlfn.XLOOKUP(IF(VALUE(LEFT($E5524,2))&gt;10,VALUE(LEFT($E5524,2)),"0"&amp;VALUE(LEFT($E5524,2))),Sheet1!$E:$E,Sheet1!$F:$F)&amp;"所在の"&amp;$D5524,IF(OR($B5524=1,$B5524=2),$D5524&amp;$C5524,IF($B5524=3,$D5524&amp;"学校",IF($B5524=6,_xlfn.TEXTBEFORE($D5524,"高専")&amp;$C5524,IF($B5524=8,$C5524&amp;"（"&amp;$D5524&amp;"）",IF($B5524=9,$D5524,""))))))</f>
        <v>熊本西高等学校</v>
      </c>
    </row>
    <row r="5525" spans="1:8">
      <c r="A5525" s="4">
        <v>2</v>
      </c>
      <c r="B5525" s="7">
        <v>1</v>
      </c>
      <c r="C5525" s="7" t="str">
        <f t="shared" si="172"/>
        <v>高等学校</v>
      </c>
      <c r="D5525" s="7" t="s">
        <v>888</v>
      </c>
      <c r="E5525" s="8" t="s">
        <v>889</v>
      </c>
      <c r="F5525" s="4" t="str">
        <f>IFERROR(IF(VALUE(LEFT($E5525,5))&gt;50000,"",_xlfn.XLOOKUP(IF(VALUE(LEFT($E5525,2))&gt;9,VALUE(LEFT($E5525,2)),"0"&amp;VALUE(LEFT($E5525,2))),Sheet1!$E:$E,Sheet1!$F:$F)),"")</f>
        <v>熊本県</v>
      </c>
      <c r="G5525" s="4" t="str">
        <f t="shared" si="173"/>
        <v>公立</v>
      </c>
      <c r="H5525" s="7" t="str">
        <f>IF($D5525="上記以外の高等学校等",_xlfn.XLOOKUP(IF(VALUE(LEFT($E5525,2))&gt;10,VALUE(LEFT($E5525,2)),"0"&amp;VALUE(LEFT($E5525,2))),Sheet1!$E:$E,Sheet1!$F:$F)&amp;"所在の"&amp;$D5525,IF(OR($B5525=1,$B5525=2),$D5525&amp;$C5525,IF($B5525=3,$D5525&amp;"学校",IF($B5525=6,_xlfn.TEXTBEFORE($D5525,"高専")&amp;$C5525,IF($B5525=8,$C5525&amp;"（"&amp;$D5525&amp;"）",IF($B5525=9,$D5525,""))))))</f>
        <v>熊本工業高等学校</v>
      </c>
    </row>
    <row r="5526" spans="1:8">
      <c r="A5526" s="4">
        <v>2</v>
      </c>
      <c r="B5526" s="7">
        <v>1</v>
      </c>
      <c r="C5526" s="7" t="str">
        <f t="shared" si="172"/>
        <v>高等学校</v>
      </c>
      <c r="D5526" s="7" t="s">
        <v>886</v>
      </c>
      <c r="E5526" s="8" t="s">
        <v>887</v>
      </c>
      <c r="F5526" s="4" t="str">
        <f>IFERROR(IF(VALUE(LEFT($E5526,5))&gt;50000,"",_xlfn.XLOOKUP(IF(VALUE(LEFT($E5526,2))&gt;9,VALUE(LEFT($E5526,2)),"0"&amp;VALUE(LEFT($E5526,2))),Sheet1!$E:$E,Sheet1!$F:$F)),"")</f>
        <v>熊本県</v>
      </c>
      <c r="G5526" s="4" t="str">
        <f t="shared" si="173"/>
        <v>公立</v>
      </c>
      <c r="H5526" s="7" t="str">
        <f>IF($D5526="上記以外の高等学校等",_xlfn.XLOOKUP(IF(VALUE(LEFT($E5526,2))&gt;10,VALUE(LEFT($E5526,2)),"0"&amp;VALUE(LEFT($E5526,2))),Sheet1!$E:$E,Sheet1!$F:$F)&amp;"所在の"&amp;$D5526,IF(OR($B5526=1,$B5526=2),$D5526&amp;$C5526,IF($B5526=3,$D5526&amp;"学校",IF($B5526=6,_xlfn.TEXTBEFORE($D5526,"高専")&amp;$C5526,IF($B5526=8,$C5526&amp;"（"&amp;$D5526&amp;"）",IF($B5526=9,$D5526,""))))))</f>
        <v>熊本商業高等学校</v>
      </c>
    </row>
    <row r="5527" spans="1:8">
      <c r="A5527" s="4">
        <v>2</v>
      </c>
      <c r="B5527" s="7">
        <v>1</v>
      </c>
      <c r="C5527" s="7" t="str">
        <f t="shared" si="172"/>
        <v>高等学校</v>
      </c>
      <c r="D5527" s="7" t="s">
        <v>884</v>
      </c>
      <c r="E5527" s="8" t="s">
        <v>885</v>
      </c>
      <c r="F5527" s="4" t="str">
        <f>IFERROR(IF(VALUE(LEFT($E5527,5))&gt;50000,"",_xlfn.XLOOKUP(IF(VALUE(LEFT($E5527,2))&gt;9,VALUE(LEFT($E5527,2)),"0"&amp;VALUE(LEFT($E5527,2))),Sheet1!$E:$E,Sheet1!$F:$F)),"")</f>
        <v>熊本県</v>
      </c>
      <c r="G5527" s="4" t="str">
        <f t="shared" si="173"/>
        <v>公立</v>
      </c>
      <c r="H5527" s="7" t="str">
        <f>IF($D5527="上記以外の高等学校等",_xlfn.XLOOKUP(IF(VALUE(LEFT($E5527,2))&gt;10,VALUE(LEFT($E5527,2)),"0"&amp;VALUE(LEFT($E5527,2))),Sheet1!$E:$E,Sheet1!$F:$F)&amp;"所在の"&amp;$D5527,IF(OR($B5527=1,$B5527=2),$D5527&amp;$C5527,IF($B5527=3,$D5527&amp;"学校",IF($B5527=6,_xlfn.TEXTBEFORE($D5527,"高専")&amp;$C5527,IF($B5527=8,$C5527&amp;"（"&amp;$D5527&amp;"）",IF($B5527=9,$D5527,""))))))</f>
        <v>熊本農業高等学校</v>
      </c>
    </row>
    <row r="5528" spans="1:8">
      <c r="A5528" s="4">
        <v>2</v>
      </c>
      <c r="B5528" s="7">
        <v>1</v>
      </c>
      <c r="C5528" s="7" t="str">
        <f t="shared" si="172"/>
        <v>高等学校</v>
      </c>
      <c r="D5528" s="7" t="s">
        <v>882</v>
      </c>
      <c r="E5528" s="8" t="s">
        <v>883</v>
      </c>
      <c r="F5528" s="4" t="str">
        <f>IFERROR(IF(VALUE(LEFT($E5528,5))&gt;50000,"",_xlfn.XLOOKUP(IF(VALUE(LEFT($E5528,2))&gt;9,VALUE(LEFT($E5528,2)),"0"&amp;VALUE(LEFT($E5528,2))),Sheet1!$E:$E,Sheet1!$F:$F)),"")</f>
        <v>熊本県</v>
      </c>
      <c r="G5528" s="4" t="str">
        <f t="shared" si="173"/>
        <v>公立</v>
      </c>
      <c r="H5528" s="7" t="str">
        <f>IF($D5528="上記以外の高等学校等",_xlfn.XLOOKUP(IF(VALUE(LEFT($E5528,2))&gt;10,VALUE(LEFT($E5528,2)),"0"&amp;VALUE(LEFT($E5528,2))),Sheet1!$E:$E,Sheet1!$F:$F)&amp;"所在の"&amp;$D5528,IF(OR($B5528=1,$B5528=2),$D5528&amp;$C5528,IF($B5528=3,$D5528&amp;"学校",IF($B5528=6,_xlfn.TEXTBEFORE($D5528,"高専")&amp;$C5528,IF($B5528=8,$C5528&amp;"（"&amp;$D5528&amp;"）",IF($B5528=9,$D5528,""))))))</f>
        <v>玉名高等学校</v>
      </c>
    </row>
    <row r="5529" spans="1:8">
      <c r="A5529" s="4">
        <v>2</v>
      </c>
      <c r="B5529" s="7">
        <v>1</v>
      </c>
      <c r="C5529" s="7" t="str">
        <f t="shared" si="172"/>
        <v>高等学校</v>
      </c>
      <c r="D5529" s="7" t="s">
        <v>880</v>
      </c>
      <c r="E5529" s="8" t="s">
        <v>881</v>
      </c>
      <c r="F5529" s="4" t="str">
        <f>IFERROR(IF(VALUE(LEFT($E5529,5))&gt;50000,"",_xlfn.XLOOKUP(IF(VALUE(LEFT($E5529,2))&gt;9,VALUE(LEFT($E5529,2)),"0"&amp;VALUE(LEFT($E5529,2))),Sheet1!$E:$E,Sheet1!$F:$F)),"")</f>
        <v>熊本県</v>
      </c>
      <c r="G5529" s="4" t="str">
        <f t="shared" si="173"/>
        <v>公立</v>
      </c>
      <c r="H5529" s="7" t="str">
        <f>IF($D5529="上記以外の高等学校等",_xlfn.XLOOKUP(IF(VALUE(LEFT($E5529,2))&gt;10,VALUE(LEFT($E5529,2)),"0"&amp;VALUE(LEFT($E5529,2))),Sheet1!$E:$E,Sheet1!$F:$F)&amp;"所在の"&amp;$D5529,IF(OR($B5529=1,$B5529=2),$D5529&amp;$C5529,IF($B5529=3,$D5529&amp;"学校",IF($B5529=6,_xlfn.TEXTBEFORE($D5529,"高専")&amp;$C5529,IF($B5529=8,$C5529&amp;"（"&amp;$D5529&amp;"）",IF($B5529=9,$D5529,""))))))</f>
        <v>北稜高等学校</v>
      </c>
    </row>
    <row r="5530" spans="1:8">
      <c r="A5530" s="4">
        <v>2</v>
      </c>
      <c r="B5530" s="7">
        <v>1</v>
      </c>
      <c r="C5530" s="7" t="str">
        <f t="shared" si="172"/>
        <v>高等学校</v>
      </c>
      <c r="D5530" s="7" t="s">
        <v>878</v>
      </c>
      <c r="E5530" s="8" t="s">
        <v>879</v>
      </c>
      <c r="F5530" s="4" t="str">
        <f>IFERROR(IF(VALUE(LEFT($E5530,5))&gt;50000,"",_xlfn.XLOOKUP(IF(VALUE(LEFT($E5530,2))&gt;9,VALUE(LEFT($E5530,2)),"0"&amp;VALUE(LEFT($E5530,2))),Sheet1!$E:$E,Sheet1!$F:$F)),"")</f>
        <v>熊本県</v>
      </c>
      <c r="G5530" s="4" t="str">
        <f t="shared" si="173"/>
        <v>公立</v>
      </c>
      <c r="H5530" s="7" t="str">
        <f>IF($D5530="上記以外の高等学校等",_xlfn.XLOOKUP(IF(VALUE(LEFT($E5530,2))&gt;10,VALUE(LEFT($E5530,2)),"0"&amp;VALUE(LEFT($E5530,2))),Sheet1!$E:$E,Sheet1!$F:$F)&amp;"所在の"&amp;$D5530,IF(OR($B5530=1,$B5530=2),$D5530&amp;$C5530,IF($B5530=3,$D5530&amp;"学校",IF($B5530=6,_xlfn.TEXTBEFORE($D5530,"高専")&amp;$C5530,IF($B5530=8,$C5530&amp;"（"&amp;$D5530&amp;"）",IF($B5530=9,$D5530,""))))))</f>
        <v>玉名工業高等学校</v>
      </c>
    </row>
    <row r="5531" spans="1:8">
      <c r="A5531" s="4">
        <v>2</v>
      </c>
      <c r="B5531" s="7">
        <v>1</v>
      </c>
      <c r="C5531" s="7" t="str">
        <f t="shared" si="172"/>
        <v>高等学校</v>
      </c>
      <c r="D5531" s="7" t="s">
        <v>876</v>
      </c>
      <c r="E5531" s="8" t="s">
        <v>877</v>
      </c>
      <c r="F5531" s="4" t="str">
        <f>IFERROR(IF(VALUE(LEFT($E5531,5))&gt;50000,"",_xlfn.XLOOKUP(IF(VALUE(LEFT($E5531,2))&gt;9,VALUE(LEFT($E5531,2)),"0"&amp;VALUE(LEFT($E5531,2))),Sheet1!$E:$E,Sheet1!$F:$F)),"")</f>
        <v>熊本県</v>
      </c>
      <c r="G5531" s="4" t="str">
        <f t="shared" si="173"/>
        <v>公立</v>
      </c>
      <c r="H5531" s="7" t="str">
        <f>IF($D5531="上記以外の高等学校等",_xlfn.XLOOKUP(IF(VALUE(LEFT($E5531,2))&gt;10,VALUE(LEFT($E5531,2)),"0"&amp;VALUE(LEFT($E5531,2))),Sheet1!$E:$E,Sheet1!$F:$F)&amp;"所在の"&amp;$D5531,IF(OR($B5531=1,$B5531=2),$D5531&amp;$C5531,IF($B5531=3,$D5531&amp;"学校",IF($B5531=6,_xlfn.TEXTBEFORE($D5531,"高専")&amp;$C5531,IF($B5531=8,$C5531&amp;"（"&amp;$D5531&amp;"）",IF($B5531=9,$D5531,""))))))</f>
        <v>鹿本高等学校</v>
      </c>
    </row>
    <row r="5532" spans="1:8">
      <c r="A5532" s="4">
        <v>2</v>
      </c>
      <c r="B5532" s="7">
        <v>1</v>
      </c>
      <c r="C5532" s="7" t="str">
        <f t="shared" si="172"/>
        <v>高等学校</v>
      </c>
      <c r="D5532" s="7" t="s">
        <v>874</v>
      </c>
      <c r="E5532" s="8" t="s">
        <v>875</v>
      </c>
      <c r="F5532" s="4" t="str">
        <f>IFERROR(IF(VALUE(LEFT($E5532,5))&gt;50000,"",_xlfn.XLOOKUP(IF(VALUE(LEFT($E5532,2))&gt;9,VALUE(LEFT($E5532,2)),"0"&amp;VALUE(LEFT($E5532,2))),Sheet1!$E:$E,Sheet1!$F:$F)),"")</f>
        <v>熊本県</v>
      </c>
      <c r="G5532" s="4" t="str">
        <f t="shared" si="173"/>
        <v>公立</v>
      </c>
      <c r="H5532" s="7" t="str">
        <f>IF($D5532="上記以外の高等学校等",_xlfn.XLOOKUP(IF(VALUE(LEFT($E5532,2))&gt;10,VALUE(LEFT($E5532,2)),"0"&amp;VALUE(LEFT($E5532,2))),Sheet1!$E:$E,Sheet1!$F:$F)&amp;"所在の"&amp;$D5532,IF(OR($B5532=1,$B5532=2),$D5532&amp;$C5532,IF($B5532=3,$D5532&amp;"学校",IF($B5532=6,_xlfn.TEXTBEFORE($D5532,"高専")&amp;$C5532,IF($B5532=8,$C5532&amp;"（"&amp;$D5532&amp;"）",IF($B5532=9,$D5532,""))))))</f>
        <v>鹿本商工高等学校</v>
      </c>
    </row>
    <row r="5533" spans="1:8">
      <c r="A5533" s="4">
        <v>2</v>
      </c>
      <c r="B5533" s="7">
        <v>1</v>
      </c>
      <c r="C5533" s="7" t="str">
        <f t="shared" si="172"/>
        <v>高等学校</v>
      </c>
      <c r="D5533" s="7" t="s">
        <v>872</v>
      </c>
      <c r="E5533" s="8" t="s">
        <v>873</v>
      </c>
      <c r="F5533" s="4" t="str">
        <f>IFERROR(IF(VALUE(LEFT($E5533,5))&gt;50000,"",_xlfn.XLOOKUP(IF(VALUE(LEFT($E5533,2))&gt;9,VALUE(LEFT($E5533,2)),"0"&amp;VALUE(LEFT($E5533,2))),Sheet1!$E:$E,Sheet1!$F:$F)),"")</f>
        <v>熊本県</v>
      </c>
      <c r="G5533" s="4" t="str">
        <f t="shared" si="173"/>
        <v>公立</v>
      </c>
      <c r="H5533" s="7" t="str">
        <f>IF($D5533="上記以外の高等学校等",_xlfn.XLOOKUP(IF(VALUE(LEFT($E5533,2))&gt;10,VALUE(LEFT($E5533,2)),"0"&amp;VALUE(LEFT($E5533,2))),Sheet1!$E:$E,Sheet1!$F:$F)&amp;"所在の"&amp;$D5533,IF(OR($B5533=1,$B5533=2),$D5533&amp;$C5533,IF($B5533=3,$D5533&amp;"学校",IF($B5533=6,_xlfn.TEXTBEFORE($D5533,"高専")&amp;$C5533,IF($B5533=8,$C5533&amp;"（"&amp;$D5533&amp;"）",IF($B5533=9,$D5533,""))))))</f>
        <v>鹿本農業高等学校</v>
      </c>
    </row>
    <row r="5534" spans="1:8">
      <c r="A5534" s="4">
        <v>2</v>
      </c>
      <c r="B5534" s="7">
        <v>1</v>
      </c>
      <c r="C5534" s="7" t="str">
        <f t="shared" si="172"/>
        <v>高等学校</v>
      </c>
      <c r="D5534" s="7" t="s">
        <v>870</v>
      </c>
      <c r="E5534" s="8" t="s">
        <v>871</v>
      </c>
      <c r="F5534" s="4" t="str">
        <f>IFERROR(IF(VALUE(LEFT($E5534,5))&gt;50000,"",_xlfn.XLOOKUP(IF(VALUE(LEFT($E5534,2))&gt;9,VALUE(LEFT($E5534,2)),"0"&amp;VALUE(LEFT($E5534,2))),Sheet1!$E:$E,Sheet1!$F:$F)),"")</f>
        <v>熊本県</v>
      </c>
      <c r="G5534" s="4" t="str">
        <f t="shared" si="173"/>
        <v>公立</v>
      </c>
      <c r="H5534" s="7" t="str">
        <f>IF($D5534="上記以外の高等学校等",_xlfn.XLOOKUP(IF(VALUE(LEFT($E5534,2))&gt;10,VALUE(LEFT($E5534,2)),"0"&amp;VALUE(LEFT($E5534,2))),Sheet1!$E:$E,Sheet1!$F:$F)&amp;"所在の"&amp;$D5534,IF(OR($B5534=1,$B5534=2),$D5534&amp;$C5534,IF($B5534=3,$D5534&amp;"学校",IF($B5534=6,_xlfn.TEXTBEFORE($D5534,"高専")&amp;$C5534,IF($B5534=8,$C5534&amp;"（"&amp;$D5534&amp;"）",IF($B5534=9,$D5534,""))))))</f>
        <v>菊池高等学校</v>
      </c>
    </row>
    <row r="5535" spans="1:8">
      <c r="A5535" s="4">
        <v>2</v>
      </c>
      <c r="B5535" s="7">
        <v>1</v>
      </c>
      <c r="C5535" s="7" t="str">
        <f t="shared" si="172"/>
        <v>高等学校</v>
      </c>
      <c r="D5535" s="7" t="s">
        <v>868</v>
      </c>
      <c r="E5535" s="8" t="s">
        <v>869</v>
      </c>
      <c r="F5535" s="4" t="str">
        <f>IFERROR(IF(VALUE(LEFT($E5535,5))&gt;50000,"",_xlfn.XLOOKUP(IF(VALUE(LEFT($E5535,2))&gt;9,VALUE(LEFT($E5535,2)),"0"&amp;VALUE(LEFT($E5535,2))),Sheet1!$E:$E,Sheet1!$F:$F)),"")</f>
        <v>熊本県</v>
      </c>
      <c r="G5535" s="4" t="str">
        <f t="shared" si="173"/>
        <v>公立</v>
      </c>
      <c r="H5535" s="7" t="str">
        <f>IF($D5535="上記以外の高等学校等",_xlfn.XLOOKUP(IF(VALUE(LEFT($E5535,2))&gt;10,VALUE(LEFT($E5535,2)),"0"&amp;VALUE(LEFT($E5535,2))),Sheet1!$E:$E,Sheet1!$F:$F)&amp;"所在の"&amp;$D5535,IF(OR($B5535=1,$B5535=2),$D5535&amp;$C5535,IF($B5535=3,$D5535&amp;"学校",IF($B5535=6,_xlfn.TEXTBEFORE($D5535,"高専")&amp;$C5535,IF($B5535=8,$C5535&amp;"（"&amp;$D5535&amp;"）",IF($B5535=9,$D5535,""))))))</f>
        <v>菊池農業高等学校</v>
      </c>
    </row>
    <row r="5536" spans="1:8">
      <c r="A5536" s="4">
        <v>2</v>
      </c>
      <c r="B5536" s="7">
        <v>1</v>
      </c>
      <c r="C5536" s="7" t="str">
        <f t="shared" si="172"/>
        <v>高等学校</v>
      </c>
      <c r="D5536" s="7" t="s">
        <v>866</v>
      </c>
      <c r="E5536" s="8" t="s">
        <v>867</v>
      </c>
      <c r="F5536" s="4" t="str">
        <f>IFERROR(IF(VALUE(LEFT($E5536,5))&gt;50000,"",_xlfn.XLOOKUP(IF(VALUE(LEFT($E5536,2))&gt;9,VALUE(LEFT($E5536,2)),"0"&amp;VALUE(LEFT($E5536,2))),Sheet1!$E:$E,Sheet1!$F:$F)),"")</f>
        <v>熊本県</v>
      </c>
      <c r="G5536" s="4" t="str">
        <f t="shared" si="173"/>
        <v>公立</v>
      </c>
      <c r="H5536" s="7" t="str">
        <f>IF($D5536="上記以外の高等学校等",_xlfn.XLOOKUP(IF(VALUE(LEFT($E5536,2))&gt;10,VALUE(LEFT($E5536,2)),"0"&amp;VALUE(LEFT($E5536,2))),Sheet1!$E:$E,Sheet1!$F:$F)&amp;"所在の"&amp;$D5536,IF(OR($B5536=1,$B5536=2),$D5536&amp;$C5536,IF($B5536=3,$D5536&amp;"学校",IF($B5536=6,_xlfn.TEXTBEFORE($D5536,"高専")&amp;$C5536,IF($B5536=8,$C5536&amp;"（"&amp;$D5536&amp;"）",IF($B5536=9,$D5536,""))))))</f>
        <v>大津高等学校</v>
      </c>
    </row>
    <row r="5537" spans="1:8">
      <c r="A5537" s="4">
        <v>2</v>
      </c>
      <c r="B5537" s="7">
        <v>1</v>
      </c>
      <c r="C5537" s="7" t="str">
        <f t="shared" si="172"/>
        <v>高等学校</v>
      </c>
      <c r="D5537" s="7" t="s">
        <v>864</v>
      </c>
      <c r="E5537" s="8" t="s">
        <v>865</v>
      </c>
      <c r="F5537" s="4" t="str">
        <f>IFERROR(IF(VALUE(LEFT($E5537,5))&gt;50000,"",_xlfn.XLOOKUP(IF(VALUE(LEFT($E5537,2))&gt;9,VALUE(LEFT($E5537,2)),"0"&amp;VALUE(LEFT($E5537,2))),Sheet1!$E:$E,Sheet1!$F:$F)),"")</f>
        <v>熊本県</v>
      </c>
      <c r="G5537" s="4" t="str">
        <f t="shared" si="173"/>
        <v>公立</v>
      </c>
      <c r="H5537" s="7" t="str">
        <f>IF($D5537="上記以外の高等学校等",_xlfn.XLOOKUP(IF(VALUE(LEFT($E5537,2))&gt;10,VALUE(LEFT($E5537,2)),"0"&amp;VALUE(LEFT($E5537,2))),Sheet1!$E:$E,Sheet1!$F:$F)&amp;"所在の"&amp;$D5537,IF(OR($B5537=1,$B5537=2),$D5537&amp;$C5537,IF($B5537=3,$D5537&amp;"学校",IF($B5537=6,_xlfn.TEXTBEFORE($D5537,"高専")&amp;$C5537,IF($B5537=8,$C5537&amp;"（"&amp;$D5537&amp;"）",IF($B5537=9,$D5537,""))))))</f>
        <v>翔陽高等学校</v>
      </c>
    </row>
    <row r="5538" spans="1:8">
      <c r="A5538" s="4">
        <v>2</v>
      </c>
      <c r="B5538" s="7">
        <v>1</v>
      </c>
      <c r="C5538" s="7" t="str">
        <f t="shared" si="172"/>
        <v>高等学校</v>
      </c>
      <c r="D5538" s="7" t="s">
        <v>862</v>
      </c>
      <c r="E5538" s="8" t="s">
        <v>863</v>
      </c>
      <c r="F5538" s="4" t="str">
        <f>IFERROR(IF(VALUE(LEFT($E5538,5))&gt;50000,"",_xlfn.XLOOKUP(IF(VALUE(LEFT($E5538,2))&gt;9,VALUE(LEFT($E5538,2)),"0"&amp;VALUE(LEFT($E5538,2))),Sheet1!$E:$E,Sheet1!$F:$F)),"")</f>
        <v>熊本県</v>
      </c>
      <c r="G5538" s="4" t="str">
        <f t="shared" si="173"/>
        <v>公立</v>
      </c>
      <c r="H5538" s="7" t="str">
        <f>IF($D5538="上記以外の高等学校等",_xlfn.XLOOKUP(IF(VALUE(LEFT($E5538,2))&gt;10,VALUE(LEFT($E5538,2)),"0"&amp;VALUE(LEFT($E5538,2))),Sheet1!$E:$E,Sheet1!$F:$F)&amp;"所在の"&amp;$D5538,IF(OR($B5538=1,$B5538=2),$D5538&amp;$C5538,IF($B5538=3,$D5538&amp;"学校",IF($B5538=6,_xlfn.TEXTBEFORE($D5538,"高専")&amp;$C5538,IF($B5538=8,$C5538&amp;"（"&amp;$D5538&amp;"）",IF($B5538=9,$D5538,""))))))</f>
        <v>小国高等学校</v>
      </c>
    </row>
    <row r="5539" spans="1:8">
      <c r="A5539" s="4">
        <v>2</v>
      </c>
      <c r="B5539" s="7">
        <v>1</v>
      </c>
      <c r="C5539" s="7" t="str">
        <f t="shared" si="172"/>
        <v>高等学校</v>
      </c>
      <c r="D5539" s="7" t="s">
        <v>860</v>
      </c>
      <c r="E5539" s="8" t="s">
        <v>861</v>
      </c>
      <c r="F5539" s="4" t="str">
        <f>IFERROR(IF(VALUE(LEFT($E5539,5))&gt;50000,"",_xlfn.XLOOKUP(IF(VALUE(LEFT($E5539,2))&gt;9,VALUE(LEFT($E5539,2)),"0"&amp;VALUE(LEFT($E5539,2))),Sheet1!$E:$E,Sheet1!$F:$F)),"")</f>
        <v>熊本県</v>
      </c>
      <c r="G5539" s="4" t="str">
        <f t="shared" si="173"/>
        <v>公立</v>
      </c>
      <c r="H5539" s="7" t="str">
        <f>IF($D5539="上記以外の高等学校等",_xlfn.XLOOKUP(IF(VALUE(LEFT($E5539,2))&gt;10,VALUE(LEFT($E5539,2)),"0"&amp;VALUE(LEFT($E5539,2))),Sheet1!$E:$E,Sheet1!$F:$F)&amp;"所在の"&amp;$D5539,IF(OR($B5539=1,$B5539=2),$D5539&amp;$C5539,IF($B5539=3,$D5539&amp;"学校",IF($B5539=6,_xlfn.TEXTBEFORE($D5539,"高専")&amp;$C5539,IF($B5539=8,$C5539&amp;"（"&amp;$D5539&amp;"）",IF($B5539=9,$D5539,""))))))</f>
        <v>高森高等学校</v>
      </c>
    </row>
    <row r="5540" spans="1:8">
      <c r="A5540" s="4">
        <v>2</v>
      </c>
      <c r="B5540" s="7">
        <v>1</v>
      </c>
      <c r="C5540" s="7" t="str">
        <f t="shared" si="172"/>
        <v>高等学校</v>
      </c>
      <c r="D5540" s="7" t="s">
        <v>858</v>
      </c>
      <c r="E5540" s="8" t="s">
        <v>859</v>
      </c>
      <c r="F5540" s="4" t="str">
        <f>IFERROR(IF(VALUE(LEFT($E5540,5))&gt;50000,"",_xlfn.XLOOKUP(IF(VALUE(LEFT($E5540,2))&gt;9,VALUE(LEFT($E5540,2)),"0"&amp;VALUE(LEFT($E5540,2))),Sheet1!$E:$E,Sheet1!$F:$F)),"")</f>
        <v>熊本県</v>
      </c>
      <c r="G5540" s="4" t="str">
        <f t="shared" si="173"/>
        <v>公立</v>
      </c>
      <c r="H5540" s="7" t="str">
        <f>IF($D5540="上記以外の高等学校等",_xlfn.XLOOKUP(IF(VALUE(LEFT($E5540,2))&gt;10,VALUE(LEFT($E5540,2)),"0"&amp;VALUE(LEFT($E5540,2))),Sheet1!$E:$E,Sheet1!$F:$F)&amp;"所在の"&amp;$D5540,IF(OR($B5540=1,$B5540=2),$D5540&amp;$C5540,IF($B5540=3,$D5540&amp;"学校",IF($B5540=6,_xlfn.TEXTBEFORE($D5540,"高専")&amp;$C5540,IF($B5540=8,$C5540&amp;"（"&amp;$D5540&amp;"）",IF($B5540=9,$D5540,""))))))</f>
        <v>御船高等学校</v>
      </c>
    </row>
    <row r="5541" spans="1:8">
      <c r="A5541" s="4">
        <v>2</v>
      </c>
      <c r="B5541" s="7">
        <v>1</v>
      </c>
      <c r="C5541" s="7" t="str">
        <f t="shared" si="172"/>
        <v>高等学校</v>
      </c>
      <c r="D5541" s="7" t="s">
        <v>856</v>
      </c>
      <c r="E5541" s="8" t="s">
        <v>857</v>
      </c>
      <c r="F5541" s="4" t="str">
        <f>IFERROR(IF(VALUE(LEFT($E5541,5))&gt;50000,"",_xlfn.XLOOKUP(IF(VALUE(LEFT($E5541,2))&gt;9,VALUE(LEFT($E5541,2)),"0"&amp;VALUE(LEFT($E5541,2))),Sheet1!$E:$E,Sheet1!$F:$F)),"")</f>
        <v>熊本県</v>
      </c>
      <c r="G5541" s="4" t="str">
        <f t="shared" si="173"/>
        <v>公立</v>
      </c>
      <c r="H5541" s="7" t="str">
        <f>IF($D5541="上記以外の高等学校等",_xlfn.XLOOKUP(IF(VALUE(LEFT($E5541,2))&gt;10,VALUE(LEFT($E5541,2)),"0"&amp;VALUE(LEFT($E5541,2))),Sheet1!$E:$E,Sheet1!$F:$F)&amp;"所在の"&amp;$D5541,IF(OR($B5541=1,$B5541=2),$D5541&amp;$C5541,IF($B5541=3,$D5541&amp;"学校",IF($B5541=6,_xlfn.TEXTBEFORE($D5541,"高専")&amp;$C5541,IF($B5541=8,$C5541&amp;"（"&amp;$D5541&amp;"）",IF($B5541=9,$D5541,""))))))</f>
        <v>甲佐高等学校</v>
      </c>
    </row>
    <row r="5542" spans="1:8">
      <c r="A5542" s="4">
        <v>2</v>
      </c>
      <c r="B5542" s="7">
        <v>1</v>
      </c>
      <c r="C5542" s="7" t="str">
        <f t="shared" si="172"/>
        <v>高等学校</v>
      </c>
      <c r="D5542" s="7" t="s">
        <v>854</v>
      </c>
      <c r="E5542" s="8" t="s">
        <v>855</v>
      </c>
      <c r="F5542" s="4" t="str">
        <f>IFERROR(IF(VALUE(LEFT($E5542,5))&gt;50000,"",_xlfn.XLOOKUP(IF(VALUE(LEFT($E5542,2))&gt;9,VALUE(LEFT($E5542,2)),"0"&amp;VALUE(LEFT($E5542,2))),Sheet1!$E:$E,Sheet1!$F:$F)),"")</f>
        <v>熊本県</v>
      </c>
      <c r="G5542" s="4" t="str">
        <f t="shared" si="173"/>
        <v>公立</v>
      </c>
      <c r="H5542" s="7" t="str">
        <f>IF($D5542="上記以外の高等学校等",_xlfn.XLOOKUP(IF(VALUE(LEFT($E5542,2))&gt;10,VALUE(LEFT($E5542,2)),"0"&amp;VALUE(LEFT($E5542,2))),Sheet1!$E:$E,Sheet1!$F:$F)&amp;"所在の"&amp;$D5542,IF(OR($B5542=1,$B5542=2),$D5542&amp;$C5542,IF($B5542=3,$D5542&amp;"学校",IF($B5542=6,_xlfn.TEXTBEFORE($D5542,"高専")&amp;$C5542,IF($B5542=8,$C5542&amp;"（"&amp;$D5542&amp;"）",IF($B5542=9,$D5542,""))))))</f>
        <v>矢部高等学校</v>
      </c>
    </row>
    <row r="5543" spans="1:8">
      <c r="A5543" s="4">
        <v>2</v>
      </c>
      <c r="B5543" s="7">
        <v>1</v>
      </c>
      <c r="C5543" s="7" t="str">
        <f t="shared" si="172"/>
        <v>高等学校</v>
      </c>
      <c r="D5543" s="7" t="s">
        <v>852</v>
      </c>
      <c r="E5543" s="8" t="s">
        <v>853</v>
      </c>
      <c r="F5543" s="4" t="str">
        <f>IFERROR(IF(VALUE(LEFT($E5543,5))&gt;50000,"",_xlfn.XLOOKUP(IF(VALUE(LEFT($E5543,2))&gt;9,VALUE(LEFT($E5543,2)),"0"&amp;VALUE(LEFT($E5543,2))),Sheet1!$E:$E,Sheet1!$F:$F)),"")</f>
        <v>熊本県</v>
      </c>
      <c r="G5543" s="4" t="str">
        <f t="shared" si="173"/>
        <v>公立</v>
      </c>
      <c r="H5543" s="7" t="str">
        <f>IF($D5543="上記以外の高等学校等",_xlfn.XLOOKUP(IF(VALUE(LEFT($E5543,2))&gt;10,VALUE(LEFT($E5543,2)),"0"&amp;VALUE(LEFT($E5543,2))),Sheet1!$E:$E,Sheet1!$F:$F)&amp;"所在の"&amp;$D5543,IF(OR($B5543=1,$B5543=2),$D5543&amp;$C5543,IF($B5543=3,$D5543&amp;"学校",IF($B5543=6,_xlfn.TEXTBEFORE($D5543,"高専")&amp;$C5543,IF($B5543=8,$C5543&amp;"（"&amp;$D5543&amp;"）",IF($B5543=9,$D5543,""))))))</f>
        <v>宇土高等学校</v>
      </c>
    </row>
    <row r="5544" spans="1:8">
      <c r="A5544" s="4">
        <v>2</v>
      </c>
      <c r="B5544" s="7">
        <v>1</v>
      </c>
      <c r="C5544" s="7" t="str">
        <f t="shared" si="172"/>
        <v>高等学校</v>
      </c>
      <c r="D5544" s="7" t="s">
        <v>850</v>
      </c>
      <c r="E5544" s="8" t="s">
        <v>851</v>
      </c>
      <c r="F5544" s="4" t="str">
        <f>IFERROR(IF(VALUE(LEFT($E5544,5))&gt;50000,"",_xlfn.XLOOKUP(IF(VALUE(LEFT($E5544,2))&gt;9,VALUE(LEFT($E5544,2)),"0"&amp;VALUE(LEFT($E5544,2))),Sheet1!$E:$E,Sheet1!$F:$F)),"")</f>
        <v>熊本県</v>
      </c>
      <c r="G5544" s="4" t="str">
        <f t="shared" si="173"/>
        <v>公立</v>
      </c>
      <c r="H5544" s="7" t="str">
        <f>IF($D5544="上記以外の高等学校等",_xlfn.XLOOKUP(IF(VALUE(LEFT($E5544,2))&gt;10,VALUE(LEFT($E5544,2)),"0"&amp;VALUE(LEFT($E5544,2))),Sheet1!$E:$E,Sheet1!$F:$F)&amp;"所在の"&amp;$D5544,IF(OR($B5544=1,$B5544=2),$D5544&amp;$C5544,IF($B5544=3,$D5544&amp;"学校",IF($B5544=6,_xlfn.TEXTBEFORE($D5544,"高専")&amp;$C5544,IF($B5544=8,$C5544&amp;"（"&amp;$D5544&amp;"）",IF($B5544=9,$D5544,""))))))</f>
        <v>松橋高等学校</v>
      </c>
    </row>
    <row r="5545" spans="1:8">
      <c r="A5545" s="4">
        <v>2</v>
      </c>
      <c r="B5545" s="7">
        <v>1</v>
      </c>
      <c r="C5545" s="7" t="str">
        <f t="shared" si="172"/>
        <v>高等学校</v>
      </c>
      <c r="D5545" s="7" t="s">
        <v>848</v>
      </c>
      <c r="E5545" s="8" t="s">
        <v>849</v>
      </c>
      <c r="F5545" s="4" t="str">
        <f>IFERROR(IF(VALUE(LEFT($E5545,5))&gt;50000,"",_xlfn.XLOOKUP(IF(VALUE(LEFT($E5545,2))&gt;9,VALUE(LEFT($E5545,2)),"0"&amp;VALUE(LEFT($E5545,2))),Sheet1!$E:$E,Sheet1!$F:$F)),"")</f>
        <v>熊本県</v>
      </c>
      <c r="G5545" s="4" t="str">
        <f t="shared" si="173"/>
        <v>公立</v>
      </c>
      <c r="H5545" s="7" t="str">
        <f>IF($D5545="上記以外の高等学校等",_xlfn.XLOOKUP(IF(VALUE(LEFT($E5545,2))&gt;10,VALUE(LEFT($E5545,2)),"0"&amp;VALUE(LEFT($E5545,2))),Sheet1!$E:$E,Sheet1!$F:$F)&amp;"所在の"&amp;$D5545,IF(OR($B5545=1,$B5545=2),$D5545&amp;$C5545,IF($B5545=3,$D5545&amp;"学校",IF($B5545=6,_xlfn.TEXTBEFORE($D5545,"高専")&amp;$C5545,IF($B5545=8,$C5545&amp;"（"&amp;$D5545&amp;"）",IF($B5545=9,$D5545,""))))))</f>
        <v>小川工業高等学校</v>
      </c>
    </row>
    <row r="5546" spans="1:8">
      <c r="A5546" s="4">
        <v>2</v>
      </c>
      <c r="B5546" s="7">
        <v>1</v>
      </c>
      <c r="C5546" s="7" t="str">
        <f t="shared" si="172"/>
        <v>高等学校</v>
      </c>
      <c r="D5546" s="7" t="s">
        <v>846</v>
      </c>
      <c r="E5546" s="8" t="s">
        <v>847</v>
      </c>
      <c r="F5546" s="4" t="str">
        <f>IFERROR(IF(VALUE(LEFT($E5546,5))&gt;50000,"",_xlfn.XLOOKUP(IF(VALUE(LEFT($E5546,2))&gt;9,VALUE(LEFT($E5546,2)),"0"&amp;VALUE(LEFT($E5546,2))),Sheet1!$E:$E,Sheet1!$F:$F)),"")</f>
        <v>熊本県</v>
      </c>
      <c r="G5546" s="4" t="str">
        <f t="shared" si="173"/>
        <v>公立</v>
      </c>
      <c r="H5546" s="7" t="str">
        <f>IF($D5546="上記以外の高等学校等",_xlfn.XLOOKUP(IF(VALUE(LEFT($E5546,2))&gt;10,VALUE(LEFT($E5546,2)),"0"&amp;VALUE(LEFT($E5546,2))),Sheet1!$E:$E,Sheet1!$F:$F)&amp;"所在の"&amp;$D5546,IF(OR($B5546=1,$B5546=2),$D5546&amp;$C5546,IF($B5546=3,$D5546&amp;"学校",IF($B5546=6,_xlfn.TEXTBEFORE($D5546,"高専")&amp;$C5546,IF($B5546=8,$C5546&amp;"（"&amp;$D5546&amp;"）",IF($B5546=9,$D5546,""))))))</f>
        <v>八代高等学校</v>
      </c>
    </row>
    <row r="5547" spans="1:8">
      <c r="A5547" s="4">
        <v>2</v>
      </c>
      <c r="B5547" s="7">
        <v>1</v>
      </c>
      <c r="C5547" s="7" t="str">
        <f t="shared" si="172"/>
        <v>高等学校</v>
      </c>
      <c r="D5547" s="7" t="s">
        <v>844</v>
      </c>
      <c r="E5547" s="8" t="s">
        <v>845</v>
      </c>
      <c r="F5547" s="4" t="str">
        <f>IFERROR(IF(VALUE(LEFT($E5547,5))&gt;50000,"",_xlfn.XLOOKUP(IF(VALUE(LEFT($E5547,2))&gt;9,VALUE(LEFT($E5547,2)),"0"&amp;VALUE(LEFT($E5547,2))),Sheet1!$E:$E,Sheet1!$F:$F)),"")</f>
        <v>熊本県</v>
      </c>
      <c r="G5547" s="4" t="str">
        <f t="shared" si="173"/>
        <v>公立</v>
      </c>
      <c r="H5547" s="7" t="str">
        <f>IF($D5547="上記以外の高等学校等",_xlfn.XLOOKUP(IF(VALUE(LEFT($E5547,2))&gt;10,VALUE(LEFT($E5547,2)),"0"&amp;VALUE(LEFT($E5547,2))),Sheet1!$E:$E,Sheet1!$F:$F)&amp;"所在の"&amp;$D5547,IF(OR($B5547=1,$B5547=2),$D5547&amp;$C5547,IF($B5547=3,$D5547&amp;"学校",IF($B5547=6,_xlfn.TEXTBEFORE($D5547,"高専")&amp;$C5547,IF($B5547=8,$C5547&amp;"（"&amp;$D5547&amp;"）",IF($B5547=9,$D5547,""))))))</f>
        <v>八代東高等学校</v>
      </c>
    </row>
    <row r="5548" spans="1:8">
      <c r="A5548" s="4">
        <v>2</v>
      </c>
      <c r="B5548" s="7">
        <v>1</v>
      </c>
      <c r="C5548" s="7" t="str">
        <f t="shared" si="172"/>
        <v>高等学校</v>
      </c>
      <c r="D5548" s="7" t="s">
        <v>842</v>
      </c>
      <c r="E5548" s="8" t="s">
        <v>843</v>
      </c>
      <c r="F5548" s="4" t="str">
        <f>IFERROR(IF(VALUE(LEFT($E5548,5))&gt;50000,"",_xlfn.XLOOKUP(IF(VALUE(LEFT($E5548,2))&gt;9,VALUE(LEFT($E5548,2)),"0"&amp;VALUE(LEFT($E5548,2))),Sheet1!$E:$E,Sheet1!$F:$F)),"")</f>
        <v>熊本県</v>
      </c>
      <c r="G5548" s="4" t="str">
        <f t="shared" si="173"/>
        <v>公立</v>
      </c>
      <c r="H5548" s="7" t="str">
        <f>IF($D5548="上記以外の高等学校等",_xlfn.XLOOKUP(IF(VALUE(LEFT($E5548,2))&gt;10,VALUE(LEFT($E5548,2)),"0"&amp;VALUE(LEFT($E5548,2))),Sheet1!$E:$E,Sheet1!$F:$F)&amp;"所在の"&amp;$D5548,IF(OR($B5548=1,$B5548=2),$D5548&amp;$C5548,IF($B5548=3,$D5548&amp;"学校",IF($B5548=6,_xlfn.TEXTBEFORE($D5548,"高専")&amp;$C5548,IF($B5548=8,$C5548&amp;"（"&amp;$D5548&amp;"）",IF($B5548=9,$D5548,""))))))</f>
        <v>八代工業高等学校</v>
      </c>
    </row>
    <row r="5549" spans="1:8">
      <c r="A5549" s="4">
        <v>2</v>
      </c>
      <c r="B5549" s="7">
        <v>1</v>
      </c>
      <c r="C5549" s="7" t="str">
        <f t="shared" si="172"/>
        <v>高等学校</v>
      </c>
      <c r="D5549" s="7" t="s">
        <v>840</v>
      </c>
      <c r="E5549" s="8" t="s">
        <v>841</v>
      </c>
      <c r="F5549" s="4" t="str">
        <f>IFERROR(IF(VALUE(LEFT($E5549,5))&gt;50000,"",_xlfn.XLOOKUP(IF(VALUE(LEFT($E5549,2))&gt;9,VALUE(LEFT($E5549,2)),"0"&amp;VALUE(LEFT($E5549,2))),Sheet1!$E:$E,Sheet1!$F:$F)),"")</f>
        <v>熊本県</v>
      </c>
      <c r="G5549" s="4" t="str">
        <f t="shared" si="173"/>
        <v>公立</v>
      </c>
      <c r="H5549" s="7" t="str">
        <f>IF($D5549="上記以外の高等学校等",_xlfn.XLOOKUP(IF(VALUE(LEFT($E5549,2))&gt;10,VALUE(LEFT($E5549,2)),"0"&amp;VALUE(LEFT($E5549,2))),Sheet1!$E:$E,Sheet1!$F:$F)&amp;"所在の"&amp;$D5549,IF(OR($B5549=1,$B5549=2),$D5549&amp;$C5549,IF($B5549=3,$D5549&amp;"学校",IF($B5549=6,_xlfn.TEXTBEFORE($D5549,"高専")&amp;$C5549,IF($B5549=8,$C5549&amp;"（"&amp;$D5549&amp;"）",IF($B5549=9,$D5549,""))))))</f>
        <v>八代農業高等学校</v>
      </c>
    </row>
    <row r="5550" spans="1:8">
      <c r="A5550" s="4">
        <v>2</v>
      </c>
      <c r="B5550" s="7">
        <v>1</v>
      </c>
      <c r="C5550" s="7" t="str">
        <f t="shared" si="172"/>
        <v>高等学校</v>
      </c>
      <c r="D5550" s="7" t="s">
        <v>838</v>
      </c>
      <c r="E5550" s="8" t="s">
        <v>839</v>
      </c>
      <c r="F5550" s="4" t="str">
        <f>IFERROR(IF(VALUE(LEFT($E5550,5))&gt;50000,"",_xlfn.XLOOKUP(IF(VALUE(LEFT($E5550,2))&gt;9,VALUE(LEFT($E5550,2)),"0"&amp;VALUE(LEFT($E5550,2))),Sheet1!$E:$E,Sheet1!$F:$F)),"")</f>
        <v>熊本県</v>
      </c>
      <c r="G5550" s="4" t="str">
        <f t="shared" si="173"/>
        <v>公立</v>
      </c>
      <c r="H5550" s="7" t="str">
        <f>IF($D5550="上記以外の高等学校等",_xlfn.XLOOKUP(IF(VALUE(LEFT($E5550,2))&gt;10,VALUE(LEFT($E5550,2)),"0"&amp;VALUE(LEFT($E5550,2))),Sheet1!$E:$E,Sheet1!$F:$F)&amp;"所在の"&amp;$D5550,IF(OR($B5550=1,$B5550=2),$D5550&amp;$C5550,IF($B5550=3,$D5550&amp;"学校",IF($B5550=6,_xlfn.TEXTBEFORE($D5550,"高専")&amp;$C5550,IF($B5550=8,$C5550&amp;"（"&amp;$D5550&amp;"）",IF($B5550=9,$D5550,""))))))</f>
        <v>芦北高等学校</v>
      </c>
    </row>
    <row r="5551" spans="1:8">
      <c r="A5551" s="4">
        <v>2</v>
      </c>
      <c r="B5551" s="7">
        <v>1</v>
      </c>
      <c r="C5551" s="7" t="str">
        <f t="shared" si="172"/>
        <v>高等学校</v>
      </c>
      <c r="D5551" s="7" t="s">
        <v>836</v>
      </c>
      <c r="E5551" s="8" t="s">
        <v>837</v>
      </c>
      <c r="F5551" s="4" t="str">
        <f>IFERROR(IF(VALUE(LEFT($E5551,5))&gt;50000,"",_xlfn.XLOOKUP(IF(VALUE(LEFT($E5551,2))&gt;9,VALUE(LEFT($E5551,2)),"0"&amp;VALUE(LEFT($E5551,2))),Sheet1!$E:$E,Sheet1!$F:$F)),"")</f>
        <v>熊本県</v>
      </c>
      <c r="G5551" s="4" t="str">
        <f t="shared" si="173"/>
        <v>公立</v>
      </c>
      <c r="H5551" s="7" t="str">
        <f>IF($D5551="上記以外の高等学校等",_xlfn.XLOOKUP(IF(VALUE(LEFT($E5551,2))&gt;10,VALUE(LEFT($E5551,2)),"0"&amp;VALUE(LEFT($E5551,2))),Sheet1!$E:$E,Sheet1!$F:$F)&amp;"所在の"&amp;$D5551,IF(OR($B5551=1,$B5551=2),$D5551&amp;$C5551,IF($B5551=3,$D5551&amp;"学校",IF($B5551=6,_xlfn.TEXTBEFORE($D5551,"高専")&amp;$C5551,IF($B5551=8,$C5551&amp;"（"&amp;$D5551&amp;"）",IF($B5551=9,$D5551,""))))))</f>
        <v>人吉高等学校</v>
      </c>
    </row>
    <row r="5552" spans="1:8">
      <c r="A5552" s="4">
        <v>2</v>
      </c>
      <c r="B5552" s="7">
        <v>1</v>
      </c>
      <c r="C5552" s="7" t="str">
        <f t="shared" si="172"/>
        <v>高等学校</v>
      </c>
      <c r="D5552" s="7" t="s">
        <v>834</v>
      </c>
      <c r="E5552" s="8" t="s">
        <v>835</v>
      </c>
      <c r="F5552" s="4" t="str">
        <f>IFERROR(IF(VALUE(LEFT($E5552,5))&gt;50000,"",_xlfn.XLOOKUP(IF(VALUE(LEFT($E5552,2))&gt;9,VALUE(LEFT($E5552,2)),"0"&amp;VALUE(LEFT($E5552,2))),Sheet1!$E:$E,Sheet1!$F:$F)),"")</f>
        <v>熊本県</v>
      </c>
      <c r="G5552" s="4" t="str">
        <f t="shared" si="173"/>
        <v>公立</v>
      </c>
      <c r="H5552" s="7" t="str">
        <f>IF($D5552="上記以外の高等学校等",_xlfn.XLOOKUP(IF(VALUE(LEFT($E5552,2))&gt;10,VALUE(LEFT($E5552,2)),"0"&amp;VALUE(LEFT($E5552,2))),Sheet1!$E:$E,Sheet1!$F:$F)&amp;"所在の"&amp;$D5552,IF(OR($B5552=1,$B5552=2),$D5552&amp;$C5552,IF($B5552=3,$D5552&amp;"学校",IF($B5552=6,_xlfn.TEXTBEFORE($D5552,"高専")&amp;$C5552,IF($B5552=8,$C5552&amp;"（"&amp;$D5552&amp;"）",IF($B5552=9,$D5552,""))))))</f>
        <v>球磨工業高等学校</v>
      </c>
    </row>
    <row r="5553" spans="1:8">
      <c r="A5553" s="4">
        <v>2</v>
      </c>
      <c r="B5553" s="7">
        <v>1</v>
      </c>
      <c r="C5553" s="7" t="str">
        <f t="shared" si="172"/>
        <v>高等学校</v>
      </c>
      <c r="D5553" s="7" t="s">
        <v>832</v>
      </c>
      <c r="E5553" s="8" t="s">
        <v>833</v>
      </c>
      <c r="F5553" s="4" t="str">
        <f>IFERROR(IF(VALUE(LEFT($E5553,5))&gt;50000,"",_xlfn.XLOOKUP(IF(VALUE(LEFT($E5553,2))&gt;9,VALUE(LEFT($E5553,2)),"0"&amp;VALUE(LEFT($E5553,2))),Sheet1!$E:$E,Sheet1!$F:$F)),"")</f>
        <v>熊本県</v>
      </c>
      <c r="G5553" s="4" t="str">
        <f t="shared" si="173"/>
        <v>公立</v>
      </c>
      <c r="H5553" s="7" t="str">
        <f>IF($D5553="上記以外の高等学校等",_xlfn.XLOOKUP(IF(VALUE(LEFT($E5553,2))&gt;10,VALUE(LEFT($E5553,2)),"0"&amp;VALUE(LEFT($E5553,2))),Sheet1!$E:$E,Sheet1!$F:$F)&amp;"所在の"&amp;$D5553,IF(OR($B5553=1,$B5553=2),$D5553&amp;$C5553,IF($B5553=3,$D5553&amp;"学校",IF($B5553=6,_xlfn.TEXTBEFORE($D5553,"高専")&amp;$C5553,IF($B5553=8,$C5553&amp;"（"&amp;$D5553&amp;"）",IF($B5553=9,$D5553,""))))))</f>
        <v>天草高等学校</v>
      </c>
    </row>
    <row r="5554" spans="1:8">
      <c r="A5554" s="4">
        <v>2</v>
      </c>
      <c r="B5554" s="7">
        <v>1</v>
      </c>
      <c r="C5554" s="7" t="str">
        <f t="shared" si="172"/>
        <v>高等学校</v>
      </c>
      <c r="D5554" s="7" t="s">
        <v>830</v>
      </c>
      <c r="E5554" s="8" t="s">
        <v>831</v>
      </c>
      <c r="F5554" s="4" t="str">
        <f>IFERROR(IF(VALUE(LEFT($E5554,5))&gt;50000,"",_xlfn.XLOOKUP(IF(VALUE(LEFT($E5554,2))&gt;9,VALUE(LEFT($E5554,2)),"0"&amp;VALUE(LEFT($E5554,2))),Sheet1!$E:$E,Sheet1!$F:$F)),"")</f>
        <v>熊本県</v>
      </c>
      <c r="G5554" s="4" t="str">
        <f t="shared" si="173"/>
        <v>公立</v>
      </c>
      <c r="H5554" s="7" t="str">
        <f>IF($D5554="上記以外の高等学校等",_xlfn.XLOOKUP(IF(VALUE(LEFT($E5554,2))&gt;10,VALUE(LEFT($E5554,2)),"0"&amp;VALUE(LEFT($E5554,2))),Sheet1!$E:$E,Sheet1!$F:$F)&amp;"所在の"&amp;$D5554,IF(OR($B5554=1,$B5554=2),$D5554&amp;$C5554,IF($B5554=3,$D5554&amp;"学校",IF($B5554=6,_xlfn.TEXTBEFORE($D5554,"高専")&amp;$C5554,IF($B5554=8,$C5554&amp;"（"&amp;$D5554&amp;"）",IF($B5554=9,$D5554,""))))))</f>
        <v>天草工業高等学校</v>
      </c>
    </row>
    <row r="5555" spans="1:8">
      <c r="A5555" s="4">
        <v>3</v>
      </c>
      <c r="B5555" s="7">
        <v>1</v>
      </c>
      <c r="C5555" s="7" t="str">
        <f t="shared" si="172"/>
        <v>高等学校</v>
      </c>
      <c r="D5555" s="7" t="s">
        <v>828</v>
      </c>
      <c r="E5555" s="8" t="s">
        <v>829</v>
      </c>
      <c r="F5555" s="4" t="str">
        <f>IFERROR(IF(VALUE(LEFT($E5555,5))&gt;50000,"",_xlfn.XLOOKUP(IF(VALUE(LEFT($E5555,2))&gt;9,VALUE(LEFT($E5555,2)),"0"&amp;VALUE(LEFT($E5555,2))),Sheet1!$E:$E,Sheet1!$F:$F)),"")</f>
        <v>熊本県</v>
      </c>
      <c r="G5555" s="4" t="str">
        <f t="shared" si="173"/>
        <v>公立</v>
      </c>
      <c r="H5555" s="7" t="str">
        <f>IF($D5555="上記以外の高等学校等",_xlfn.XLOOKUP(IF(VALUE(LEFT($E5555,2))&gt;10,VALUE(LEFT($E5555,2)),"0"&amp;VALUE(LEFT($E5555,2))),Sheet1!$E:$E,Sheet1!$F:$F)&amp;"所在の"&amp;$D5555,IF(OR($B5555=1,$B5555=2),$D5555&amp;$C5555,IF($B5555=3,$D5555&amp;"学校",IF($B5555=6,_xlfn.TEXTBEFORE($D5555,"高専")&amp;$C5555,IF($B5555=8,$C5555&amp;"（"&amp;$D5555&amp;"）",IF($B5555=9,$D5555,""))))))</f>
        <v>必由館高等学校</v>
      </c>
    </row>
    <row r="5556" spans="1:8">
      <c r="A5556" s="4">
        <v>3</v>
      </c>
      <c r="B5556" s="7">
        <v>1</v>
      </c>
      <c r="C5556" s="7" t="str">
        <f t="shared" si="172"/>
        <v>高等学校</v>
      </c>
      <c r="D5556" s="7" t="s">
        <v>826</v>
      </c>
      <c r="E5556" s="8" t="s">
        <v>827</v>
      </c>
      <c r="F5556" s="4" t="str">
        <f>IFERROR(IF(VALUE(LEFT($E5556,5))&gt;50000,"",_xlfn.XLOOKUP(IF(VALUE(LEFT($E5556,2))&gt;9,VALUE(LEFT($E5556,2)),"0"&amp;VALUE(LEFT($E5556,2))),Sheet1!$E:$E,Sheet1!$F:$F)),"")</f>
        <v>熊本県</v>
      </c>
      <c r="G5556" s="4" t="str">
        <f t="shared" si="173"/>
        <v>公立</v>
      </c>
      <c r="H5556" s="7" t="str">
        <f>IF($D5556="上記以外の高等学校等",_xlfn.XLOOKUP(IF(VALUE(LEFT($E5556,2))&gt;10,VALUE(LEFT($E5556,2)),"0"&amp;VALUE(LEFT($E5556,2))),Sheet1!$E:$E,Sheet1!$F:$F)&amp;"所在の"&amp;$D5556,IF(OR($B5556=1,$B5556=2),$D5556&amp;$C5556,IF($B5556=3,$D5556&amp;"学校",IF($B5556=6,_xlfn.TEXTBEFORE($D5556,"高専")&amp;$C5556,IF($B5556=8,$C5556&amp;"（"&amp;$D5556&amp;"）",IF($B5556=9,$D5556,""))))))</f>
        <v>千原台高等学校</v>
      </c>
    </row>
    <row r="5557" spans="1:8">
      <c r="A5557" s="4">
        <v>2</v>
      </c>
      <c r="B5557" s="7">
        <v>1</v>
      </c>
      <c r="C5557" s="7" t="str">
        <f t="shared" si="172"/>
        <v>高等学校</v>
      </c>
      <c r="D5557" s="7" t="s">
        <v>824</v>
      </c>
      <c r="E5557" s="8" t="s">
        <v>825</v>
      </c>
      <c r="F5557" s="4" t="str">
        <f>IFERROR(IF(VALUE(LEFT($E5557,5))&gt;50000,"",_xlfn.XLOOKUP(IF(VALUE(LEFT($E5557,2))&gt;9,VALUE(LEFT($E5557,2)),"0"&amp;VALUE(LEFT($E5557,2))),Sheet1!$E:$E,Sheet1!$F:$F)),"")</f>
        <v>熊本県</v>
      </c>
      <c r="G5557" s="4" t="str">
        <f t="shared" si="173"/>
        <v>公立</v>
      </c>
      <c r="H5557" s="7" t="str">
        <f>IF($D5557="上記以外の高等学校等",_xlfn.XLOOKUP(IF(VALUE(LEFT($E5557,2))&gt;10,VALUE(LEFT($E5557,2)),"0"&amp;VALUE(LEFT($E5557,2))),Sheet1!$E:$E,Sheet1!$F:$F)&amp;"所在の"&amp;$D5557,IF(OR($B5557=1,$B5557=2),$D5557&amp;$C5557,IF($B5557=3,$D5557&amp;"学校",IF($B5557=6,_xlfn.TEXTBEFORE($D5557,"高専")&amp;$C5557,IF($B5557=8,$C5557&amp;"（"&amp;$D5557&amp;"）",IF($B5557=9,$D5557,""))))))</f>
        <v>湧心館高等学校</v>
      </c>
    </row>
    <row r="5558" spans="1:8">
      <c r="A5558" s="4">
        <v>2</v>
      </c>
      <c r="B5558" s="7">
        <v>1</v>
      </c>
      <c r="C5558" s="7" t="str">
        <f t="shared" si="172"/>
        <v>高等学校</v>
      </c>
      <c r="D5558" s="7" t="s">
        <v>822</v>
      </c>
      <c r="E5558" s="8" t="s">
        <v>823</v>
      </c>
      <c r="F5558" s="4" t="str">
        <f>IFERROR(IF(VALUE(LEFT($E5558,5))&gt;50000,"",_xlfn.XLOOKUP(IF(VALUE(LEFT($E5558,2))&gt;9,VALUE(LEFT($E5558,2)),"0"&amp;VALUE(LEFT($E5558,2))),Sheet1!$E:$E,Sheet1!$F:$F)),"")</f>
        <v>熊本県</v>
      </c>
      <c r="G5558" s="4" t="str">
        <f t="shared" si="173"/>
        <v>公立</v>
      </c>
      <c r="H5558" s="7" t="str">
        <f>IF($D5558="上記以外の高等学校等",_xlfn.XLOOKUP(IF(VALUE(LEFT($E5558,2))&gt;10,VALUE(LEFT($E5558,2)),"0"&amp;VALUE(LEFT($E5558,2))),Sheet1!$E:$E,Sheet1!$F:$F)&amp;"所在の"&amp;$D5558,IF(OR($B5558=1,$B5558=2),$D5558&amp;$C5558,IF($B5558=3,$D5558&amp;"学校",IF($B5558=6,_xlfn.TEXTBEFORE($D5558,"高専")&amp;$C5558,IF($B5558=8,$C5558&amp;"（"&amp;$D5558&amp;"）",IF($B5558=9,$D5558,""))))))</f>
        <v>熊本北高等学校</v>
      </c>
    </row>
    <row r="5559" spans="1:8">
      <c r="A5559" s="4">
        <v>2</v>
      </c>
      <c r="B5559" s="7">
        <v>1</v>
      </c>
      <c r="C5559" s="7" t="str">
        <f t="shared" si="172"/>
        <v>高等学校</v>
      </c>
      <c r="D5559" s="7" t="s">
        <v>820</v>
      </c>
      <c r="E5559" s="8" t="s">
        <v>821</v>
      </c>
      <c r="F5559" s="4" t="str">
        <f>IFERROR(IF(VALUE(LEFT($E5559,5))&gt;50000,"",_xlfn.XLOOKUP(IF(VALUE(LEFT($E5559,2))&gt;9,VALUE(LEFT($E5559,2)),"0"&amp;VALUE(LEFT($E5559,2))),Sheet1!$E:$E,Sheet1!$F:$F)),"")</f>
        <v>熊本県</v>
      </c>
      <c r="G5559" s="4" t="str">
        <f t="shared" si="173"/>
        <v>公立</v>
      </c>
      <c r="H5559" s="7" t="str">
        <f>IF($D5559="上記以外の高等学校等",_xlfn.XLOOKUP(IF(VALUE(LEFT($E5559,2))&gt;10,VALUE(LEFT($E5559,2)),"0"&amp;VALUE(LEFT($E5559,2))),Sheet1!$E:$E,Sheet1!$F:$F)&amp;"所在の"&amp;$D5559,IF(OR($B5559=1,$B5559=2),$D5559&amp;$C5559,IF($B5559=3,$D5559&amp;"学校",IF($B5559=6,_xlfn.TEXTBEFORE($D5559,"高専")&amp;$C5559,IF($B5559=8,$C5559&amp;"（"&amp;$D5559&amp;"）",IF($B5559=9,$D5559,""))))))</f>
        <v>東稜高等学校</v>
      </c>
    </row>
    <row r="5560" spans="1:8">
      <c r="A5560" s="4">
        <v>2</v>
      </c>
      <c r="B5560" s="7">
        <v>1</v>
      </c>
      <c r="C5560" s="7" t="str">
        <f t="shared" si="172"/>
        <v>高等学校</v>
      </c>
      <c r="D5560" s="7" t="s">
        <v>818</v>
      </c>
      <c r="E5560" s="8" t="s">
        <v>819</v>
      </c>
      <c r="F5560" s="4" t="str">
        <f>IFERROR(IF(VALUE(LEFT($E5560,5))&gt;50000,"",_xlfn.XLOOKUP(IF(VALUE(LEFT($E5560,2))&gt;9,VALUE(LEFT($E5560,2)),"0"&amp;VALUE(LEFT($E5560,2))),Sheet1!$E:$E,Sheet1!$F:$F)),"")</f>
        <v>熊本県</v>
      </c>
      <c r="G5560" s="4" t="str">
        <f t="shared" si="173"/>
        <v>公立</v>
      </c>
      <c r="H5560" s="7" t="str">
        <f>IF($D5560="上記以外の高等学校等",_xlfn.XLOOKUP(IF(VALUE(LEFT($E5560,2))&gt;10,VALUE(LEFT($E5560,2)),"0"&amp;VALUE(LEFT($E5560,2))),Sheet1!$E:$E,Sheet1!$F:$F)&amp;"所在の"&amp;$D5560,IF(OR($B5560=1,$B5560=2),$D5560&amp;$C5560,IF($B5560=3,$D5560&amp;"学校",IF($B5560=6,_xlfn.TEXTBEFORE($D5560,"高専")&amp;$C5560,IF($B5560=8,$C5560&amp;"（"&amp;$D5560&amp;"）",IF($B5560=9,$D5560,""))))))</f>
        <v>阿蘇中央高等学校</v>
      </c>
    </row>
    <row r="5561" spans="1:8">
      <c r="A5561" s="4">
        <v>2</v>
      </c>
      <c r="B5561" s="7">
        <v>1</v>
      </c>
      <c r="C5561" s="7" t="str">
        <f t="shared" si="172"/>
        <v>高等学校</v>
      </c>
      <c r="D5561" s="7" t="s">
        <v>816</v>
      </c>
      <c r="E5561" s="8" t="s">
        <v>817</v>
      </c>
      <c r="F5561" s="4" t="str">
        <f>IFERROR(IF(VALUE(LEFT($E5561,5))&gt;50000,"",_xlfn.XLOOKUP(IF(VALUE(LEFT($E5561,2))&gt;9,VALUE(LEFT($E5561,2)),"0"&amp;VALUE(LEFT($E5561,2))),Sheet1!$E:$E,Sheet1!$F:$F)),"")</f>
        <v>熊本県</v>
      </c>
      <c r="G5561" s="4" t="str">
        <f t="shared" si="173"/>
        <v>公立</v>
      </c>
      <c r="H5561" s="7" t="str">
        <f>IF($D5561="上記以外の高等学校等",_xlfn.XLOOKUP(IF(VALUE(LEFT($E5561,2))&gt;10,VALUE(LEFT($E5561,2)),"0"&amp;VALUE(LEFT($E5561,2))),Sheet1!$E:$E,Sheet1!$F:$F)&amp;"所在の"&amp;$D5561,IF(OR($B5561=1,$B5561=2),$D5561&amp;$C5561,IF($B5561=3,$D5561&amp;"学校",IF($B5561=6,_xlfn.TEXTBEFORE($D5561,"高専")&amp;$C5561,IF($B5561=8,$C5561&amp;"（"&amp;$D5561&amp;"）",IF($B5561=9,$D5561,""))))))</f>
        <v>八代清流高等学校</v>
      </c>
    </row>
    <row r="5562" spans="1:8">
      <c r="A5562" s="4">
        <v>2</v>
      </c>
      <c r="B5562" s="7">
        <v>1</v>
      </c>
      <c r="C5562" s="7" t="str">
        <f t="shared" si="172"/>
        <v>高等学校</v>
      </c>
      <c r="D5562" s="7" t="s">
        <v>814</v>
      </c>
      <c r="E5562" s="8" t="s">
        <v>815</v>
      </c>
      <c r="F5562" s="4" t="str">
        <f>IFERROR(IF(VALUE(LEFT($E5562,5))&gt;50000,"",_xlfn.XLOOKUP(IF(VALUE(LEFT($E5562,2))&gt;9,VALUE(LEFT($E5562,2)),"0"&amp;VALUE(LEFT($E5562,2))),Sheet1!$E:$E,Sheet1!$F:$F)),"")</f>
        <v>熊本県</v>
      </c>
      <c r="G5562" s="4" t="str">
        <f t="shared" si="173"/>
        <v>公立</v>
      </c>
      <c r="H5562" s="7" t="str">
        <f>IF($D5562="上記以外の高等学校等",_xlfn.XLOOKUP(IF(VALUE(LEFT($E5562,2))&gt;10,VALUE(LEFT($E5562,2)),"0"&amp;VALUE(LEFT($E5562,2))),Sheet1!$E:$E,Sheet1!$F:$F)&amp;"所在の"&amp;$D5562,IF(OR($B5562=1,$B5562=2),$D5562&amp;$C5562,IF($B5562=3,$D5562&amp;"学校",IF($B5562=6,_xlfn.TEXTBEFORE($D5562,"高専")&amp;$C5562,IF($B5562=8,$C5562&amp;"（"&amp;$D5562&amp;"）",IF($B5562=9,$D5562,""))))))</f>
        <v>上天草高等学校</v>
      </c>
    </row>
    <row r="5563" spans="1:8">
      <c r="A5563" s="4">
        <v>2</v>
      </c>
      <c r="B5563" s="7">
        <v>1</v>
      </c>
      <c r="C5563" s="7" t="str">
        <f t="shared" si="172"/>
        <v>高等学校</v>
      </c>
      <c r="D5563" s="7" t="s">
        <v>812</v>
      </c>
      <c r="E5563" s="8" t="s">
        <v>813</v>
      </c>
      <c r="F5563" s="4" t="str">
        <f>IFERROR(IF(VALUE(LEFT($E5563,5))&gt;50000,"",_xlfn.XLOOKUP(IF(VALUE(LEFT($E5563,2))&gt;9,VALUE(LEFT($E5563,2)),"0"&amp;VALUE(LEFT($E5563,2))),Sheet1!$E:$E,Sheet1!$F:$F)),"")</f>
        <v>熊本県</v>
      </c>
      <c r="G5563" s="4" t="str">
        <f t="shared" si="173"/>
        <v>公立</v>
      </c>
      <c r="H5563" s="7" t="str">
        <f>IF($D5563="上記以外の高等学校等",_xlfn.XLOOKUP(IF(VALUE(LEFT($E5563,2))&gt;10,VALUE(LEFT($E5563,2)),"0"&amp;VALUE(LEFT($E5563,2))),Sheet1!$E:$E,Sheet1!$F:$F)&amp;"所在の"&amp;$D5563,IF(OR($B5563=1,$B5563=2),$D5563&amp;$C5563,IF($B5563=3,$D5563&amp;"学校",IF($B5563=6,_xlfn.TEXTBEFORE($D5563,"高専")&amp;$C5563,IF($B5563=8,$C5563&amp;"（"&amp;$D5563&amp;"）",IF($B5563=9,$D5563,""))))))</f>
        <v>水俣高等学校</v>
      </c>
    </row>
    <row r="5564" spans="1:8">
      <c r="A5564" s="4">
        <v>2</v>
      </c>
      <c r="B5564" s="7">
        <v>1</v>
      </c>
      <c r="C5564" s="7" t="str">
        <f t="shared" si="172"/>
        <v>高等学校</v>
      </c>
      <c r="D5564" s="7" t="s">
        <v>810</v>
      </c>
      <c r="E5564" s="8" t="s">
        <v>811</v>
      </c>
      <c r="F5564" s="4" t="str">
        <f>IFERROR(IF(VALUE(LEFT($E5564,5))&gt;50000,"",_xlfn.XLOOKUP(IF(VALUE(LEFT($E5564,2))&gt;9,VALUE(LEFT($E5564,2)),"0"&amp;VALUE(LEFT($E5564,2))),Sheet1!$E:$E,Sheet1!$F:$F)),"")</f>
        <v>熊本県</v>
      </c>
      <c r="G5564" s="4" t="str">
        <f t="shared" si="173"/>
        <v>公立</v>
      </c>
      <c r="H5564" s="7" t="str">
        <f>IF($D5564="上記以外の高等学校等",_xlfn.XLOOKUP(IF(VALUE(LEFT($E5564,2))&gt;10,VALUE(LEFT($E5564,2)),"0"&amp;VALUE(LEFT($E5564,2))),Sheet1!$E:$E,Sheet1!$F:$F)&amp;"所在の"&amp;$D5564,IF(OR($B5564=1,$B5564=2),$D5564&amp;$C5564,IF($B5564=3,$D5564&amp;"学校",IF($B5564=6,_xlfn.TEXTBEFORE($D5564,"高専")&amp;$C5564,IF($B5564=8,$C5564&amp;"（"&amp;$D5564&amp;"）",IF($B5564=9,$D5564,""))))))</f>
        <v>岱志高等学校</v>
      </c>
    </row>
    <row r="5565" spans="1:8">
      <c r="A5565" s="4">
        <v>2</v>
      </c>
      <c r="B5565" s="7">
        <v>1</v>
      </c>
      <c r="C5565" s="7" t="str">
        <f t="shared" si="172"/>
        <v>高等学校</v>
      </c>
      <c r="D5565" s="7" t="s">
        <v>808</v>
      </c>
      <c r="E5565" s="8" t="s">
        <v>809</v>
      </c>
      <c r="F5565" s="4" t="str">
        <f>IFERROR(IF(VALUE(LEFT($E5565,5))&gt;50000,"",_xlfn.XLOOKUP(IF(VALUE(LEFT($E5565,2))&gt;9,VALUE(LEFT($E5565,2)),"0"&amp;VALUE(LEFT($E5565,2))),Sheet1!$E:$E,Sheet1!$F:$F)),"")</f>
        <v>熊本県</v>
      </c>
      <c r="G5565" s="4" t="str">
        <f t="shared" si="173"/>
        <v>公立</v>
      </c>
      <c r="H5565" s="7" t="str">
        <f>IF($D5565="上記以外の高等学校等",_xlfn.XLOOKUP(IF(VALUE(LEFT($E5565,2))&gt;10,VALUE(LEFT($E5565,2)),"0"&amp;VALUE(LEFT($E5565,2))),Sheet1!$E:$E,Sheet1!$F:$F)&amp;"所在の"&amp;$D5565,IF(OR($B5565=1,$B5565=2),$D5565&amp;$C5565,IF($B5565=3,$D5565&amp;"学校",IF($B5565=6,_xlfn.TEXTBEFORE($D5565,"高専")&amp;$C5565,IF($B5565=8,$C5565&amp;"（"&amp;$D5565&amp;"）",IF($B5565=9,$D5565,""))))))</f>
        <v>天草拓心高等学校</v>
      </c>
    </row>
    <row r="5566" spans="1:8">
      <c r="A5566" s="4">
        <v>2</v>
      </c>
      <c r="B5566" s="7">
        <v>1</v>
      </c>
      <c r="C5566" s="7" t="str">
        <f t="shared" si="172"/>
        <v>高等学校</v>
      </c>
      <c r="D5566" s="7" t="s">
        <v>806</v>
      </c>
      <c r="E5566" s="8" t="s">
        <v>807</v>
      </c>
      <c r="F5566" s="4" t="str">
        <f>IFERROR(IF(VALUE(LEFT($E5566,5))&gt;50000,"",_xlfn.XLOOKUP(IF(VALUE(LEFT($E5566,2))&gt;9,VALUE(LEFT($E5566,2)),"0"&amp;VALUE(LEFT($E5566,2))),Sheet1!$E:$E,Sheet1!$F:$F)),"")</f>
        <v>熊本県</v>
      </c>
      <c r="G5566" s="4" t="str">
        <f t="shared" si="173"/>
        <v>公立</v>
      </c>
      <c r="H5566" s="7" t="str">
        <f>IF($D5566="上記以外の高等学校等",_xlfn.XLOOKUP(IF(VALUE(LEFT($E5566,2))&gt;10,VALUE(LEFT($E5566,2)),"0"&amp;VALUE(LEFT($E5566,2))),Sheet1!$E:$E,Sheet1!$F:$F)&amp;"所在の"&amp;$D5566,IF(OR($B5566=1,$B5566=2),$D5566&amp;$C5566,IF($B5566=3,$D5566&amp;"学校",IF($B5566=6,_xlfn.TEXTBEFORE($D5566,"高専")&amp;$C5566,IF($B5566=8,$C5566&amp;"（"&amp;$D5566&amp;"）",IF($B5566=9,$D5566,""))))))</f>
        <v>牛深高等学校</v>
      </c>
    </row>
    <row r="5567" spans="1:8">
      <c r="A5567" s="4">
        <v>2</v>
      </c>
      <c r="B5567" s="7">
        <v>1</v>
      </c>
      <c r="C5567" s="7" t="str">
        <f t="shared" si="172"/>
        <v>高等学校</v>
      </c>
      <c r="D5567" s="7" t="s">
        <v>804</v>
      </c>
      <c r="E5567" s="8" t="s">
        <v>805</v>
      </c>
      <c r="F5567" s="4" t="str">
        <f>IFERROR(IF(VALUE(LEFT($E5567,5))&gt;50000,"",_xlfn.XLOOKUP(IF(VALUE(LEFT($E5567,2))&gt;9,VALUE(LEFT($E5567,2)),"0"&amp;VALUE(LEFT($E5567,2))),Sheet1!$E:$E,Sheet1!$F:$F)),"")</f>
        <v>熊本県</v>
      </c>
      <c r="G5567" s="4" t="str">
        <f t="shared" si="173"/>
        <v>公立</v>
      </c>
      <c r="H5567" s="7" t="str">
        <f>IF($D5567="上記以外の高等学校等",_xlfn.XLOOKUP(IF(VALUE(LEFT($E5567,2))&gt;10,VALUE(LEFT($E5567,2)),"0"&amp;VALUE(LEFT($E5567,2))),Sheet1!$E:$E,Sheet1!$F:$F)&amp;"所在の"&amp;$D5567,IF(OR($B5567=1,$B5567=2),$D5567&amp;$C5567,IF($B5567=3,$D5567&amp;"学校",IF($B5567=6,_xlfn.TEXTBEFORE($D5567,"高専")&amp;$C5567,IF($B5567=8,$C5567&amp;"（"&amp;$D5567&amp;"）",IF($B5567=9,$D5567,""))))))</f>
        <v>球磨中央高等学校</v>
      </c>
    </row>
    <row r="5568" spans="1:8">
      <c r="A5568" s="4">
        <v>2</v>
      </c>
      <c r="B5568" s="7">
        <v>1</v>
      </c>
      <c r="C5568" s="7" t="str">
        <f t="shared" si="172"/>
        <v>高等学校</v>
      </c>
      <c r="D5568" s="7" t="s">
        <v>802</v>
      </c>
      <c r="E5568" s="8" t="s">
        <v>803</v>
      </c>
      <c r="F5568" s="4" t="str">
        <f>IFERROR(IF(VALUE(LEFT($E5568,5))&gt;50000,"",_xlfn.XLOOKUP(IF(VALUE(LEFT($E5568,2))&gt;9,VALUE(LEFT($E5568,2)),"0"&amp;VALUE(LEFT($E5568,2))),Sheet1!$E:$E,Sheet1!$F:$F)),"")</f>
        <v>熊本県</v>
      </c>
      <c r="G5568" s="4" t="str">
        <f t="shared" si="173"/>
        <v>公立</v>
      </c>
      <c r="H5568" s="7" t="str">
        <f>IF($D5568="上記以外の高等学校等",_xlfn.XLOOKUP(IF(VALUE(LEFT($E5568,2))&gt;10,VALUE(LEFT($E5568,2)),"0"&amp;VALUE(LEFT($E5568,2))),Sheet1!$E:$E,Sheet1!$F:$F)&amp;"所在の"&amp;$D5568,IF(OR($B5568=1,$B5568=2),$D5568&amp;$C5568,IF($B5568=3,$D5568&amp;"学校",IF($B5568=6,_xlfn.TEXTBEFORE($D5568,"高専")&amp;$C5568,IF($B5568=8,$C5568&amp;"（"&amp;$D5568&amp;"）",IF($B5568=9,$D5568,""))))))</f>
        <v>南稜高等学校</v>
      </c>
    </row>
    <row r="5569" spans="1:8">
      <c r="A5569" s="4">
        <v>2</v>
      </c>
      <c r="B5569" s="7">
        <v>3</v>
      </c>
      <c r="C5569" s="7" t="str">
        <f t="shared" si="172"/>
        <v>特別支援学校</v>
      </c>
      <c r="D5569" s="7" t="s">
        <v>800</v>
      </c>
      <c r="E5569" s="8" t="s">
        <v>801</v>
      </c>
      <c r="F5569" s="4" t="str">
        <f>IFERROR(IF(VALUE(LEFT($E5569,5))&gt;50000,"",_xlfn.XLOOKUP(IF(VALUE(LEFT($E5569,2))&gt;9,VALUE(LEFT($E5569,2)),"0"&amp;VALUE(LEFT($E5569,2))),Sheet1!$E:$E,Sheet1!$F:$F)),"")</f>
        <v>熊本県</v>
      </c>
      <c r="G5569" s="4" t="str">
        <f t="shared" si="173"/>
        <v>公立</v>
      </c>
      <c r="H5569" s="7" t="str">
        <f>IF($D5569="上記以外の高等学校等",_xlfn.XLOOKUP(IF(VALUE(LEFT($E5569,2))&gt;10,VALUE(LEFT($E5569,2)),"0"&amp;VALUE(LEFT($E5569,2))),Sheet1!$E:$E,Sheet1!$F:$F)&amp;"所在の"&amp;$D5569,IF(OR($B5569=1,$B5569=2),$D5569&amp;$C5569,IF($B5569=3,$D5569&amp;"学校",IF($B5569=6,_xlfn.TEXTBEFORE($D5569,"高専")&amp;$C5569,IF($B5569=8,$C5569&amp;"（"&amp;$D5569&amp;"）",IF($B5569=9,$D5569,""))))))</f>
        <v>熊本かがやきの森支援学校</v>
      </c>
    </row>
    <row r="5570" spans="1:8">
      <c r="A5570" s="4">
        <v>3</v>
      </c>
      <c r="B5570" s="7">
        <v>3</v>
      </c>
      <c r="C5570" s="7" t="str">
        <f t="shared" si="172"/>
        <v>特別支援学校</v>
      </c>
      <c r="D5570" s="7" t="s">
        <v>798</v>
      </c>
      <c r="E5570" s="8" t="s">
        <v>799</v>
      </c>
      <c r="F5570" s="4" t="str">
        <f>IFERROR(IF(VALUE(LEFT($E5570,5))&gt;50000,"",_xlfn.XLOOKUP(IF(VALUE(LEFT($E5570,2))&gt;9,VALUE(LEFT($E5570,2)),"0"&amp;VALUE(LEFT($E5570,2))),Sheet1!$E:$E,Sheet1!$F:$F)),"")</f>
        <v>熊本県</v>
      </c>
      <c r="G5570" s="4" t="str">
        <f t="shared" si="173"/>
        <v>公立</v>
      </c>
      <c r="H5570" s="7" t="str">
        <f>IF($D5570="上記以外の高等学校等",_xlfn.XLOOKUP(IF(VALUE(LEFT($E5570,2))&gt;10,VALUE(LEFT($E5570,2)),"0"&amp;VALUE(LEFT($E5570,2))),Sheet1!$E:$E,Sheet1!$F:$F)&amp;"所在の"&amp;$D5570,IF(OR($B5570=1,$B5570=2),$D5570&amp;$C5570,IF($B5570=3,$D5570&amp;"学校",IF($B5570=6,_xlfn.TEXTBEFORE($D5570,"高専")&amp;$C5570,IF($B5570=8,$C5570&amp;"（"&amp;$D5570&amp;"）",IF($B5570=9,$D5570,""))))))</f>
        <v>平成さくら学校</v>
      </c>
    </row>
    <row r="5571" spans="1:8">
      <c r="A5571" s="4">
        <v>2</v>
      </c>
      <c r="B5571" s="7">
        <v>3</v>
      </c>
      <c r="C5571" s="7" t="str">
        <f t="shared" ref="C5571:C5634" si="174">IF($B5571=1,"高等学校",IF($B5571=2,"中等教育学校",IF($B5571=3,"特別支援学校",IF($B5571=6,"高等専門学校",IF($B5571=8,"高等学校卒業程度認定試験等","")))))</f>
        <v>特別支援学校</v>
      </c>
      <c r="D5571" s="7" t="s">
        <v>796</v>
      </c>
      <c r="E5571" s="8" t="s">
        <v>797</v>
      </c>
      <c r="F5571" s="4" t="str">
        <f>IFERROR(IF(VALUE(LEFT($E5571,5))&gt;50000,"",_xlfn.XLOOKUP(IF(VALUE(LEFT($E5571,2))&gt;9,VALUE(LEFT($E5571,2)),"0"&amp;VALUE(LEFT($E5571,2))),Sheet1!$E:$E,Sheet1!$F:$F)),"")</f>
        <v>熊本県</v>
      </c>
      <c r="G5571" s="4" t="str">
        <f t="shared" ref="G5571:G5634" si="175">IF($A5571=1,"国立",IF($A5571=7,"私立",IF($A5571&lt;7,"公立","")))</f>
        <v>公立</v>
      </c>
      <c r="H5571" s="7" t="str">
        <f>IF($D5571="上記以外の高等学校等",_xlfn.XLOOKUP(IF(VALUE(LEFT($E5571,2))&gt;10,VALUE(LEFT($E5571,2)),"0"&amp;VALUE(LEFT($E5571,2))),Sheet1!$E:$E,Sheet1!$F:$F)&amp;"所在の"&amp;$D5571,IF(OR($B5571=1,$B5571=2),$D5571&amp;$C5571,IF($B5571=3,$D5571&amp;"学校",IF($B5571=6,_xlfn.TEXTBEFORE($D5571,"高専")&amp;$C5571,IF($B5571=8,$C5571&amp;"（"&amp;$D5571&amp;"）",IF($B5571=9,$D5571,""))))))</f>
        <v>熊本はばたき高等支援学校</v>
      </c>
    </row>
    <row r="5572" spans="1:8">
      <c r="A5572" s="4">
        <v>2</v>
      </c>
      <c r="B5572" s="7">
        <v>3</v>
      </c>
      <c r="C5572" s="7" t="str">
        <f t="shared" si="174"/>
        <v>特別支援学校</v>
      </c>
      <c r="D5572" s="7" t="s">
        <v>794</v>
      </c>
      <c r="E5572" s="8" t="s">
        <v>795</v>
      </c>
      <c r="F5572" s="4" t="str">
        <f>IFERROR(IF(VALUE(LEFT($E5572,5))&gt;50000,"",_xlfn.XLOOKUP(IF(VALUE(LEFT($E5572,2))&gt;9,VALUE(LEFT($E5572,2)),"0"&amp;VALUE(LEFT($E5572,2))),Sheet1!$E:$E,Sheet1!$F:$F)),"")</f>
        <v>熊本県</v>
      </c>
      <c r="G5572" s="4" t="str">
        <f t="shared" si="175"/>
        <v>公立</v>
      </c>
      <c r="H5572" s="7" t="str">
        <f>IF($D5572="上記以外の高等学校等",_xlfn.XLOOKUP(IF(VALUE(LEFT($E5572,2))&gt;10,VALUE(LEFT($E5572,2)),"0"&amp;VALUE(LEFT($E5572,2))),Sheet1!$E:$E,Sheet1!$F:$F)&amp;"所在の"&amp;$D5572,IF(OR($B5572=1,$B5572=2),$D5572&amp;$C5572,IF($B5572=3,$D5572&amp;"学校",IF($B5572=6,_xlfn.TEXTBEFORE($D5572,"高専")&amp;$C5572,IF($B5572=8,$C5572&amp;"（"&amp;$D5572&amp;"）",IF($B5572=9,$D5572,""))))))</f>
        <v>鏡わかあゆ高等支援学校</v>
      </c>
    </row>
    <row r="5573" spans="1:8">
      <c r="A5573" s="4">
        <v>2</v>
      </c>
      <c r="B5573" s="7">
        <v>3</v>
      </c>
      <c r="C5573" s="7" t="str">
        <f t="shared" si="174"/>
        <v>特別支援学校</v>
      </c>
      <c r="D5573" s="7" t="s">
        <v>792</v>
      </c>
      <c r="E5573" s="8" t="s">
        <v>793</v>
      </c>
      <c r="F5573" s="4" t="str">
        <f>IFERROR(IF(VALUE(LEFT($E5573,5))&gt;50000,"",_xlfn.XLOOKUP(IF(VALUE(LEFT($E5573,2))&gt;9,VALUE(LEFT($E5573,2)),"0"&amp;VALUE(LEFT($E5573,2))),Sheet1!$E:$E,Sheet1!$F:$F)),"")</f>
        <v>熊本県</v>
      </c>
      <c r="G5573" s="4" t="str">
        <f t="shared" si="175"/>
        <v>公立</v>
      </c>
      <c r="H5573" s="7" t="str">
        <f>IF($D5573="上記以外の高等学校等",_xlfn.XLOOKUP(IF(VALUE(LEFT($E5573,2))&gt;10,VALUE(LEFT($E5573,2)),"0"&amp;VALUE(LEFT($E5573,2))),Sheet1!$E:$E,Sheet1!$F:$F)&amp;"所在の"&amp;$D5573,IF(OR($B5573=1,$B5573=2),$D5573&amp;$C5573,IF($B5573=3,$D5573&amp;"学校",IF($B5573=6,_xlfn.TEXTBEFORE($D5573,"高専")&amp;$C5573,IF($B5573=8,$C5573&amp;"（"&amp;$D5573&amp;"）",IF($B5573=9,$D5573,""))))))</f>
        <v>かもと稲田支援学校</v>
      </c>
    </row>
    <row r="5574" spans="1:8">
      <c r="A5574" s="4">
        <v>2</v>
      </c>
      <c r="B5574" s="7">
        <v>3</v>
      </c>
      <c r="C5574" s="7" t="str">
        <f t="shared" si="174"/>
        <v>特別支援学校</v>
      </c>
      <c r="D5574" s="7" t="s">
        <v>790</v>
      </c>
      <c r="E5574" s="8" t="s">
        <v>791</v>
      </c>
      <c r="F5574" s="4" t="str">
        <f>IFERROR(IF(VALUE(LEFT($E5574,5))&gt;50000,"",_xlfn.XLOOKUP(IF(VALUE(LEFT($E5574,2))&gt;9,VALUE(LEFT($E5574,2)),"0"&amp;VALUE(LEFT($E5574,2))),Sheet1!$E:$E,Sheet1!$F:$F)),"")</f>
        <v>熊本県</v>
      </c>
      <c r="G5574" s="4" t="str">
        <f t="shared" si="175"/>
        <v>公立</v>
      </c>
      <c r="H5574" s="7" t="str">
        <f>IF($D5574="上記以外の高等学校等",_xlfn.XLOOKUP(IF(VALUE(LEFT($E5574,2))&gt;10,VALUE(LEFT($E5574,2)),"0"&amp;VALUE(LEFT($E5574,2))),Sheet1!$E:$E,Sheet1!$F:$F)&amp;"所在の"&amp;$D5574,IF(OR($B5574=1,$B5574=2),$D5574&amp;$C5574,IF($B5574=3,$D5574&amp;"学校",IF($B5574=6,_xlfn.TEXTBEFORE($D5574,"高専")&amp;$C5574,IF($B5574=8,$C5574&amp;"（"&amp;$D5574&amp;"）",IF($B5574=9,$D5574,""))))))</f>
        <v>菊池支援学校</v>
      </c>
    </row>
    <row r="5575" spans="1:8">
      <c r="A5575" s="4">
        <v>2</v>
      </c>
      <c r="B5575" s="7">
        <v>3</v>
      </c>
      <c r="C5575" s="7" t="str">
        <f t="shared" si="174"/>
        <v>特別支援学校</v>
      </c>
      <c r="D5575" s="7" t="s">
        <v>788</v>
      </c>
      <c r="E5575" s="8" t="s">
        <v>789</v>
      </c>
      <c r="F5575" s="4" t="str">
        <f>IFERROR(IF(VALUE(LEFT($E5575,5))&gt;50000,"",_xlfn.XLOOKUP(IF(VALUE(LEFT($E5575,2))&gt;9,VALUE(LEFT($E5575,2)),"0"&amp;VALUE(LEFT($E5575,2))),Sheet1!$E:$E,Sheet1!$F:$F)),"")</f>
        <v>熊本県</v>
      </c>
      <c r="G5575" s="4" t="str">
        <f t="shared" si="175"/>
        <v>公立</v>
      </c>
      <c r="H5575" s="7" t="str">
        <f>IF($D5575="上記以外の高等学校等",_xlfn.XLOOKUP(IF(VALUE(LEFT($E5575,2))&gt;10,VALUE(LEFT($E5575,2)),"0"&amp;VALUE(LEFT($E5575,2))),Sheet1!$E:$E,Sheet1!$F:$F)&amp;"所在の"&amp;$D5575,IF(OR($B5575=1,$B5575=2),$D5575&amp;$C5575,IF($B5575=3,$D5575&amp;"学校",IF($B5575=6,_xlfn.TEXTBEFORE($D5575,"高専")&amp;$C5575,IF($B5575=8,$C5575&amp;"（"&amp;$D5575&amp;"）",IF($B5575=9,$D5575,""))))))</f>
        <v>芦北支援学校</v>
      </c>
    </row>
    <row r="5576" spans="1:8">
      <c r="A5576" s="4">
        <v>2</v>
      </c>
      <c r="B5576" s="7">
        <v>3</v>
      </c>
      <c r="C5576" s="7" t="str">
        <f t="shared" si="174"/>
        <v>特別支援学校</v>
      </c>
      <c r="D5576" s="7" t="s">
        <v>786</v>
      </c>
      <c r="E5576" s="8" t="s">
        <v>787</v>
      </c>
      <c r="F5576" s="4" t="str">
        <f>IFERROR(IF(VALUE(LEFT($E5576,5))&gt;50000,"",_xlfn.XLOOKUP(IF(VALUE(LEFT($E5576,2))&gt;9,VALUE(LEFT($E5576,2)),"0"&amp;VALUE(LEFT($E5576,2))),Sheet1!$E:$E,Sheet1!$F:$F)),"")</f>
        <v>熊本県</v>
      </c>
      <c r="G5576" s="4" t="str">
        <f t="shared" si="175"/>
        <v>公立</v>
      </c>
      <c r="H5576" s="7" t="str">
        <f>IF($D5576="上記以外の高等学校等",_xlfn.XLOOKUP(IF(VALUE(LEFT($E5576,2))&gt;10,VALUE(LEFT($E5576,2)),"0"&amp;VALUE(LEFT($E5576,2))),Sheet1!$E:$E,Sheet1!$F:$F)&amp;"所在の"&amp;$D5576,IF(OR($B5576=1,$B5576=2),$D5576&amp;$C5576,IF($B5576=3,$D5576&amp;"学校",IF($B5576=6,_xlfn.TEXTBEFORE($D5576,"高専")&amp;$C5576,IF($B5576=8,$C5576&amp;"（"&amp;$D5576&amp;"）",IF($B5576=9,$D5576,""))))))</f>
        <v>苓北支援学校</v>
      </c>
    </row>
    <row r="5577" spans="1:8">
      <c r="A5577" s="4">
        <v>2</v>
      </c>
      <c r="B5577" s="7">
        <v>3</v>
      </c>
      <c r="C5577" s="7" t="str">
        <f t="shared" si="174"/>
        <v>特別支援学校</v>
      </c>
      <c r="D5577" s="7" t="s">
        <v>784</v>
      </c>
      <c r="E5577" s="8" t="s">
        <v>785</v>
      </c>
      <c r="F5577" s="4" t="str">
        <f>IFERROR(IF(VALUE(LEFT($E5577,5))&gt;50000,"",_xlfn.XLOOKUP(IF(VALUE(LEFT($E5577,2))&gt;9,VALUE(LEFT($E5577,2)),"0"&amp;VALUE(LEFT($E5577,2))),Sheet1!$E:$E,Sheet1!$F:$F)),"")</f>
        <v>熊本県</v>
      </c>
      <c r="G5577" s="4" t="str">
        <f t="shared" si="175"/>
        <v>公立</v>
      </c>
      <c r="H5577" s="7" t="str">
        <f>IF($D5577="上記以外の高等学校等",_xlfn.XLOOKUP(IF(VALUE(LEFT($E5577,2))&gt;10,VALUE(LEFT($E5577,2)),"0"&amp;VALUE(LEFT($E5577,2))),Sheet1!$E:$E,Sheet1!$F:$F)&amp;"所在の"&amp;$D5577,IF(OR($B5577=1,$B5577=2),$D5577&amp;$C5577,IF($B5577=3,$D5577&amp;"学校",IF($B5577=6,_xlfn.TEXTBEFORE($D5577,"高専")&amp;$C5577,IF($B5577=8,$C5577&amp;"（"&amp;$D5577&amp;"）",IF($B5577=9,$D5577,""))))))</f>
        <v>ひのくに高等支援学校</v>
      </c>
    </row>
    <row r="5578" spans="1:8">
      <c r="A5578" s="4">
        <v>2</v>
      </c>
      <c r="B5578" s="7">
        <v>3</v>
      </c>
      <c r="C5578" s="7" t="str">
        <f t="shared" si="174"/>
        <v>特別支援学校</v>
      </c>
      <c r="D5578" s="7" t="s">
        <v>782</v>
      </c>
      <c r="E5578" s="8" t="s">
        <v>783</v>
      </c>
      <c r="F5578" s="4" t="str">
        <f>IFERROR(IF(VALUE(LEFT($E5578,5))&gt;50000,"",_xlfn.XLOOKUP(IF(VALUE(LEFT($E5578,2))&gt;9,VALUE(LEFT($E5578,2)),"0"&amp;VALUE(LEFT($E5578,2))),Sheet1!$E:$E,Sheet1!$F:$F)),"")</f>
        <v>熊本県</v>
      </c>
      <c r="G5578" s="4" t="str">
        <f t="shared" si="175"/>
        <v>公立</v>
      </c>
      <c r="H5578" s="7" t="str">
        <f>IF($D5578="上記以外の高等学校等",_xlfn.XLOOKUP(IF(VALUE(LEFT($E5578,2))&gt;10,VALUE(LEFT($E5578,2)),"0"&amp;VALUE(LEFT($E5578,2))),Sheet1!$E:$E,Sheet1!$F:$F)&amp;"所在の"&amp;$D5578,IF(OR($B5578=1,$B5578=2),$D5578&amp;$C5578,IF($B5578=3,$D5578&amp;"学校",IF($B5578=6,_xlfn.TEXTBEFORE($D5578,"高専")&amp;$C5578,IF($B5578=8,$C5578&amp;"（"&amp;$D5578&amp;"）",IF($B5578=9,$D5578,""))))))</f>
        <v>小国支援学校</v>
      </c>
    </row>
    <row r="5579" spans="1:8">
      <c r="A5579" s="4">
        <v>3</v>
      </c>
      <c r="B5579" s="7">
        <v>3</v>
      </c>
      <c r="C5579" s="7" t="str">
        <f t="shared" si="174"/>
        <v>特別支援学校</v>
      </c>
      <c r="D5579" s="7" t="s">
        <v>780</v>
      </c>
      <c r="E5579" s="8" t="s">
        <v>781</v>
      </c>
      <c r="F5579" s="4" t="str">
        <f>IFERROR(IF(VALUE(LEFT($E5579,5))&gt;50000,"",_xlfn.XLOOKUP(IF(VALUE(LEFT($E5579,2))&gt;9,VALUE(LEFT($E5579,2)),"0"&amp;VALUE(LEFT($E5579,2))),Sheet1!$E:$E,Sheet1!$F:$F)),"")</f>
        <v>熊本県</v>
      </c>
      <c r="G5579" s="4" t="str">
        <f t="shared" si="175"/>
        <v>公立</v>
      </c>
      <c r="H5579" s="7" t="str">
        <f>IF($D5579="上記以外の高等学校等",_xlfn.XLOOKUP(IF(VALUE(LEFT($E5579,2))&gt;10,VALUE(LEFT($E5579,2)),"0"&amp;VALUE(LEFT($E5579,2))),Sheet1!$E:$E,Sheet1!$F:$F)&amp;"所在の"&amp;$D5579,IF(OR($B5579=1,$B5579=2),$D5579&amp;$C5579,IF($B5579=3,$D5579&amp;"学校",IF($B5579=6,_xlfn.TEXTBEFORE($D5579,"高専")&amp;$C5579,IF($B5579=8,$C5579&amp;"（"&amp;$D5579&amp;"）",IF($B5579=9,$D5579,""))))))</f>
        <v>八代支援学校</v>
      </c>
    </row>
    <row r="5580" spans="1:8">
      <c r="A5580" s="4">
        <v>2</v>
      </c>
      <c r="B5580" s="7">
        <v>3</v>
      </c>
      <c r="C5580" s="7" t="str">
        <f t="shared" si="174"/>
        <v>特別支援学校</v>
      </c>
      <c r="D5580" s="7" t="s">
        <v>612</v>
      </c>
      <c r="E5580" s="8" t="s">
        <v>779</v>
      </c>
      <c r="F5580" s="4" t="str">
        <f>IFERROR(IF(VALUE(LEFT($E5580,5))&gt;50000,"",_xlfn.XLOOKUP(IF(VALUE(LEFT($E5580,2))&gt;9,VALUE(LEFT($E5580,2)),"0"&amp;VALUE(LEFT($E5580,2))),Sheet1!$E:$E,Sheet1!$F:$F)),"")</f>
        <v>熊本県</v>
      </c>
      <c r="G5580" s="4" t="str">
        <f t="shared" si="175"/>
        <v>公立</v>
      </c>
      <c r="H5580" s="7" t="str">
        <f>IF($D5580="上記以外の高等学校等",_xlfn.XLOOKUP(IF(VALUE(LEFT($E5580,2))&gt;10,VALUE(LEFT($E5580,2)),"0"&amp;VALUE(LEFT($E5580,2))),Sheet1!$E:$E,Sheet1!$F:$F)&amp;"所在の"&amp;$D5580,IF(OR($B5580=1,$B5580=2),$D5580&amp;$C5580,IF($B5580=3,$D5580&amp;"学校",IF($B5580=6,_xlfn.TEXTBEFORE($D5580,"高専")&amp;$C5580,IF($B5580=8,$C5580&amp;"（"&amp;$D5580&amp;"）",IF($B5580=9,$D5580,""))))))</f>
        <v>盲学校</v>
      </c>
    </row>
    <row r="5581" spans="1:8">
      <c r="A5581" s="4">
        <v>2</v>
      </c>
      <c r="B5581" s="7">
        <v>3</v>
      </c>
      <c r="C5581" s="7" t="str">
        <f t="shared" si="174"/>
        <v>特別支援学校</v>
      </c>
      <c r="D5581" s="7" t="s">
        <v>777</v>
      </c>
      <c r="E5581" s="8" t="s">
        <v>778</v>
      </c>
      <c r="F5581" s="4" t="str">
        <f>IFERROR(IF(VALUE(LEFT($E5581,5))&gt;50000,"",_xlfn.XLOOKUP(IF(VALUE(LEFT($E5581,2))&gt;9,VALUE(LEFT($E5581,2)),"0"&amp;VALUE(LEFT($E5581,2))),Sheet1!$E:$E,Sheet1!$F:$F)),"")</f>
        <v>熊本県</v>
      </c>
      <c r="G5581" s="4" t="str">
        <f t="shared" si="175"/>
        <v>公立</v>
      </c>
      <c r="H5581" s="7" t="str">
        <f>IF($D5581="上記以外の高等学校等",_xlfn.XLOOKUP(IF(VALUE(LEFT($E5581,2))&gt;10,VALUE(LEFT($E5581,2)),"0"&amp;VALUE(LEFT($E5581,2))),Sheet1!$E:$E,Sheet1!$F:$F)&amp;"所在の"&amp;$D5581,IF(OR($B5581=1,$B5581=2),$D5581&amp;$C5581,IF($B5581=3,$D5581&amp;"学校",IF($B5581=6,_xlfn.TEXTBEFORE($D5581,"高専")&amp;$C5581,IF($B5581=8,$C5581&amp;"（"&amp;$D5581&amp;"）",IF($B5581=9,$D5581,""))))))</f>
        <v>熊本聾学校</v>
      </c>
    </row>
    <row r="5582" spans="1:8">
      <c r="A5582" s="4">
        <v>2</v>
      </c>
      <c r="B5582" s="7">
        <v>3</v>
      </c>
      <c r="C5582" s="7" t="str">
        <f t="shared" si="174"/>
        <v>特別支援学校</v>
      </c>
      <c r="D5582" s="7" t="s">
        <v>775</v>
      </c>
      <c r="E5582" s="8" t="s">
        <v>776</v>
      </c>
      <c r="F5582" s="4" t="str">
        <f>IFERROR(IF(VALUE(LEFT($E5582,5))&gt;50000,"",_xlfn.XLOOKUP(IF(VALUE(LEFT($E5582,2))&gt;9,VALUE(LEFT($E5582,2)),"0"&amp;VALUE(LEFT($E5582,2))),Sheet1!$E:$E,Sheet1!$F:$F)),"")</f>
        <v>熊本県</v>
      </c>
      <c r="G5582" s="4" t="str">
        <f t="shared" si="175"/>
        <v>公立</v>
      </c>
      <c r="H5582" s="7" t="str">
        <f>IF($D5582="上記以外の高等学校等",_xlfn.XLOOKUP(IF(VALUE(LEFT($E5582,2))&gt;10,VALUE(LEFT($E5582,2)),"0"&amp;VALUE(LEFT($E5582,2))),Sheet1!$E:$E,Sheet1!$F:$F)&amp;"所在の"&amp;$D5582,IF(OR($B5582=1,$B5582=2),$D5582&amp;$C5582,IF($B5582=3,$D5582&amp;"学校",IF($B5582=6,_xlfn.TEXTBEFORE($D5582,"高専")&amp;$C5582,IF($B5582=8,$C5582&amp;"（"&amp;$D5582&amp;"）",IF($B5582=9,$D5582,""))))))</f>
        <v>松橋支援学校</v>
      </c>
    </row>
    <row r="5583" spans="1:8">
      <c r="A5583" s="4">
        <v>2</v>
      </c>
      <c r="B5583" s="7">
        <v>3</v>
      </c>
      <c r="C5583" s="7" t="str">
        <f t="shared" si="174"/>
        <v>特別支援学校</v>
      </c>
      <c r="D5583" s="7" t="s">
        <v>773</v>
      </c>
      <c r="E5583" s="8" t="s">
        <v>774</v>
      </c>
      <c r="F5583" s="4" t="str">
        <f>IFERROR(IF(VALUE(LEFT($E5583,5))&gt;50000,"",_xlfn.XLOOKUP(IF(VALUE(LEFT($E5583,2))&gt;9,VALUE(LEFT($E5583,2)),"0"&amp;VALUE(LEFT($E5583,2))),Sheet1!$E:$E,Sheet1!$F:$F)),"")</f>
        <v>熊本県</v>
      </c>
      <c r="G5583" s="4" t="str">
        <f t="shared" si="175"/>
        <v>公立</v>
      </c>
      <c r="H5583" s="7" t="str">
        <f>IF($D5583="上記以外の高等学校等",_xlfn.XLOOKUP(IF(VALUE(LEFT($E5583,2))&gt;10,VALUE(LEFT($E5583,2)),"0"&amp;VALUE(LEFT($E5583,2))),Sheet1!$E:$E,Sheet1!$F:$F)&amp;"所在の"&amp;$D5583,IF(OR($B5583=1,$B5583=2),$D5583&amp;$C5583,IF($B5583=3,$D5583&amp;"学校",IF($B5583=6,_xlfn.TEXTBEFORE($D5583,"高専")&amp;$C5583,IF($B5583=8,$C5583&amp;"（"&amp;$D5583&amp;"）",IF($B5583=9,$D5583,""))))))</f>
        <v>松橋西支援学校</v>
      </c>
    </row>
    <row r="5584" spans="1:8">
      <c r="A5584" s="4">
        <v>2</v>
      </c>
      <c r="B5584" s="7">
        <v>3</v>
      </c>
      <c r="C5584" s="7" t="str">
        <f t="shared" si="174"/>
        <v>特別支援学校</v>
      </c>
      <c r="D5584" s="7" t="s">
        <v>771</v>
      </c>
      <c r="E5584" s="8" t="s">
        <v>772</v>
      </c>
      <c r="F5584" s="4" t="str">
        <f>IFERROR(IF(VALUE(LEFT($E5584,5))&gt;50000,"",_xlfn.XLOOKUP(IF(VALUE(LEFT($E5584,2))&gt;9,VALUE(LEFT($E5584,2)),"0"&amp;VALUE(LEFT($E5584,2))),Sheet1!$E:$E,Sheet1!$F:$F)),"")</f>
        <v>熊本県</v>
      </c>
      <c r="G5584" s="4" t="str">
        <f t="shared" si="175"/>
        <v>公立</v>
      </c>
      <c r="H5584" s="7" t="str">
        <f>IF($D5584="上記以外の高等学校等",_xlfn.XLOOKUP(IF(VALUE(LEFT($E5584,2))&gt;10,VALUE(LEFT($E5584,2)),"0"&amp;VALUE(LEFT($E5584,2))),Sheet1!$E:$E,Sheet1!$F:$F)&amp;"所在の"&amp;$D5584,IF(OR($B5584=1,$B5584=2),$D5584&amp;$C5584,IF($B5584=3,$D5584&amp;"学校",IF($B5584=6,_xlfn.TEXTBEFORE($D5584,"高専")&amp;$C5584,IF($B5584=8,$C5584&amp;"（"&amp;$D5584&amp;"）",IF($B5584=9,$D5584,""))))))</f>
        <v>荒尾支援学校</v>
      </c>
    </row>
    <row r="5585" spans="1:8">
      <c r="A5585" s="4">
        <v>2</v>
      </c>
      <c r="B5585" s="7">
        <v>3</v>
      </c>
      <c r="C5585" s="7" t="str">
        <f t="shared" si="174"/>
        <v>特別支援学校</v>
      </c>
      <c r="D5585" s="7" t="s">
        <v>769</v>
      </c>
      <c r="E5585" s="8" t="s">
        <v>770</v>
      </c>
      <c r="F5585" s="4" t="str">
        <f>IFERROR(IF(VALUE(LEFT($E5585,5))&gt;50000,"",_xlfn.XLOOKUP(IF(VALUE(LEFT($E5585,2))&gt;9,VALUE(LEFT($E5585,2)),"0"&amp;VALUE(LEFT($E5585,2))),Sheet1!$E:$E,Sheet1!$F:$F)),"")</f>
        <v>熊本県</v>
      </c>
      <c r="G5585" s="4" t="str">
        <f t="shared" si="175"/>
        <v>公立</v>
      </c>
      <c r="H5585" s="7" t="str">
        <f>IF($D5585="上記以外の高等学校等",_xlfn.XLOOKUP(IF(VALUE(LEFT($E5585,2))&gt;10,VALUE(LEFT($E5585,2)),"0"&amp;VALUE(LEFT($E5585,2))),Sheet1!$E:$E,Sheet1!$F:$F)&amp;"所在の"&amp;$D5585,IF(OR($B5585=1,$B5585=2),$D5585&amp;$C5585,IF($B5585=3,$D5585&amp;"学校",IF($B5585=6,_xlfn.TEXTBEFORE($D5585,"高専")&amp;$C5585,IF($B5585=8,$C5585&amp;"（"&amp;$D5585&amp;"）",IF($B5585=9,$D5585,""))))))</f>
        <v>天草支援学校</v>
      </c>
    </row>
    <row r="5586" spans="1:8">
      <c r="A5586" s="4">
        <v>2</v>
      </c>
      <c r="B5586" s="7">
        <v>3</v>
      </c>
      <c r="C5586" s="7" t="str">
        <f t="shared" si="174"/>
        <v>特別支援学校</v>
      </c>
      <c r="D5586" s="7" t="s">
        <v>767</v>
      </c>
      <c r="E5586" s="8" t="s">
        <v>768</v>
      </c>
      <c r="F5586" s="4" t="str">
        <f>IFERROR(IF(VALUE(LEFT($E5586,5))&gt;50000,"",_xlfn.XLOOKUP(IF(VALUE(LEFT($E5586,2))&gt;9,VALUE(LEFT($E5586,2)),"0"&amp;VALUE(LEFT($E5586,2))),Sheet1!$E:$E,Sheet1!$F:$F)),"")</f>
        <v>熊本県</v>
      </c>
      <c r="G5586" s="4" t="str">
        <f t="shared" si="175"/>
        <v>公立</v>
      </c>
      <c r="H5586" s="7" t="str">
        <f>IF($D5586="上記以外の高等学校等",_xlfn.XLOOKUP(IF(VALUE(LEFT($E5586,2))&gt;10,VALUE(LEFT($E5586,2)),"0"&amp;VALUE(LEFT($E5586,2))),Sheet1!$E:$E,Sheet1!$F:$F)&amp;"所在の"&amp;$D5586,IF(OR($B5586=1,$B5586=2),$D5586&amp;$C5586,IF($B5586=3,$D5586&amp;"学校",IF($B5586=6,_xlfn.TEXTBEFORE($D5586,"高専")&amp;$C5586,IF($B5586=8,$C5586&amp;"（"&amp;$D5586&amp;"）",IF($B5586=9,$D5586,""))))))</f>
        <v>球磨支援学校</v>
      </c>
    </row>
    <row r="5587" spans="1:8">
      <c r="A5587" s="4">
        <v>2</v>
      </c>
      <c r="B5587" s="7">
        <v>3</v>
      </c>
      <c r="C5587" s="7" t="str">
        <f t="shared" si="174"/>
        <v>特別支援学校</v>
      </c>
      <c r="D5587" s="7" t="s">
        <v>765</v>
      </c>
      <c r="E5587" s="8" t="s">
        <v>766</v>
      </c>
      <c r="F5587" s="4" t="str">
        <f>IFERROR(IF(VALUE(LEFT($E5587,5))&gt;50000,"",_xlfn.XLOOKUP(IF(VALUE(LEFT($E5587,2))&gt;9,VALUE(LEFT($E5587,2)),"0"&amp;VALUE(LEFT($E5587,2))),Sheet1!$E:$E,Sheet1!$F:$F)),"")</f>
        <v>熊本県</v>
      </c>
      <c r="G5587" s="4" t="str">
        <f t="shared" si="175"/>
        <v>公立</v>
      </c>
      <c r="H5587" s="7" t="str">
        <f>IF($D5587="上記以外の高等学校等",_xlfn.XLOOKUP(IF(VALUE(LEFT($E5587,2))&gt;10,VALUE(LEFT($E5587,2)),"0"&amp;VALUE(LEFT($E5587,2))),Sheet1!$E:$E,Sheet1!$F:$F)&amp;"所在の"&amp;$D5587,IF(OR($B5587=1,$B5587=2),$D5587&amp;$C5587,IF($B5587=3,$D5587&amp;"学校",IF($B5587=6,_xlfn.TEXTBEFORE($D5587,"高専")&amp;$C5587,IF($B5587=8,$C5587&amp;"（"&amp;$D5587&amp;"）",IF($B5587=9,$D5587,""))))))</f>
        <v>大津支援学校</v>
      </c>
    </row>
    <row r="5588" spans="1:8">
      <c r="A5588" s="4">
        <v>2</v>
      </c>
      <c r="B5588" s="7">
        <v>3</v>
      </c>
      <c r="C5588" s="7" t="str">
        <f t="shared" si="174"/>
        <v>特別支援学校</v>
      </c>
      <c r="D5588" s="7" t="s">
        <v>763</v>
      </c>
      <c r="E5588" s="8" t="s">
        <v>764</v>
      </c>
      <c r="F5588" s="4" t="str">
        <f>IFERROR(IF(VALUE(LEFT($E5588,5))&gt;50000,"",_xlfn.XLOOKUP(IF(VALUE(LEFT($E5588,2))&gt;9,VALUE(LEFT($E5588,2)),"0"&amp;VALUE(LEFT($E5588,2))),Sheet1!$E:$E,Sheet1!$F:$F)),"")</f>
        <v>熊本県</v>
      </c>
      <c r="G5588" s="4" t="str">
        <f t="shared" si="175"/>
        <v>公立</v>
      </c>
      <c r="H5588" s="7" t="str">
        <f>IF($D5588="上記以外の高等学校等",_xlfn.XLOOKUP(IF(VALUE(LEFT($E5588,2))&gt;10,VALUE(LEFT($E5588,2)),"0"&amp;VALUE(LEFT($E5588,2))),Sheet1!$E:$E,Sheet1!$F:$F)&amp;"所在の"&amp;$D5588,IF(OR($B5588=1,$B5588=2),$D5588&amp;$C5588,IF($B5588=3,$D5588&amp;"学校",IF($B5588=6,_xlfn.TEXTBEFORE($D5588,"高専")&amp;$C5588,IF($B5588=8,$C5588&amp;"（"&amp;$D5588&amp;"）",IF($B5588=9,$D5588,""))))))</f>
        <v>黒石原支援学校</v>
      </c>
    </row>
    <row r="5589" spans="1:8">
      <c r="A5589" s="4">
        <v>7</v>
      </c>
      <c r="B5589" s="7">
        <v>1</v>
      </c>
      <c r="C5589" s="7" t="str">
        <f t="shared" si="174"/>
        <v>高等学校</v>
      </c>
      <c r="D5589" s="7" t="s">
        <v>761</v>
      </c>
      <c r="E5589" s="8" t="s">
        <v>762</v>
      </c>
      <c r="F5589" s="4" t="str">
        <f>IFERROR(IF(VALUE(LEFT($E5589,5))&gt;50000,"",_xlfn.XLOOKUP(IF(VALUE(LEFT($E5589,2))&gt;9,VALUE(LEFT($E5589,2)),"0"&amp;VALUE(LEFT($E5589,2))),Sheet1!$E:$E,Sheet1!$F:$F)),"")</f>
        <v>熊本県</v>
      </c>
      <c r="G5589" s="4" t="str">
        <f t="shared" si="175"/>
        <v>私立</v>
      </c>
      <c r="H5589" s="7" t="str">
        <f>IF($D5589="上記以外の高等学校等",_xlfn.XLOOKUP(IF(VALUE(LEFT($E5589,2))&gt;10,VALUE(LEFT($E5589,2)),"0"&amp;VALUE(LEFT($E5589,2))),Sheet1!$E:$E,Sheet1!$F:$F)&amp;"所在の"&amp;$D5589,IF(OR($B5589=1,$B5589=2),$D5589&amp;$C5589,IF($B5589=3,$D5589&amp;"学校",IF($B5589=6,_xlfn.TEXTBEFORE($D5589,"高専")&amp;$C5589,IF($B5589=8,$C5589&amp;"（"&amp;$D5589&amp;"）",IF($B5589=9,$D5589,""))))))</f>
        <v>尚絅高等学校</v>
      </c>
    </row>
    <row r="5590" spans="1:8">
      <c r="A5590" s="4">
        <v>7</v>
      </c>
      <c r="B5590" s="7">
        <v>1</v>
      </c>
      <c r="C5590" s="7" t="str">
        <f t="shared" si="174"/>
        <v>高等学校</v>
      </c>
      <c r="D5590" s="7" t="s">
        <v>759</v>
      </c>
      <c r="E5590" s="8" t="s">
        <v>760</v>
      </c>
      <c r="F5590" s="4" t="str">
        <f>IFERROR(IF(VALUE(LEFT($E5590,5))&gt;50000,"",_xlfn.XLOOKUP(IF(VALUE(LEFT($E5590,2))&gt;9,VALUE(LEFT($E5590,2)),"0"&amp;VALUE(LEFT($E5590,2))),Sheet1!$E:$E,Sheet1!$F:$F)),"")</f>
        <v>熊本県</v>
      </c>
      <c r="G5590" s="4" t="str">
        <f t="shared" si="175"/>
        <v>私立</v>
      </c>
      <c r="H5590" s="7" t="str">
        <f>IF($D5590="上記以外の高等学校等",_xlfn.XLOOKUP(IF(VALUE(LEFT($E5590,2))&gt;10,VALUE(LEFT($E5590,2)),"0"&amp;VALUE(LEFT($E5590,2))),Sheet1!$E:$E,Sheet1!$F:$F)&amp;"所在の"&amp;$D5590,IF(OR($B5590=1,$B5590=2),$D5590&amp;$C5590,IF($B5590=3,$D5590&amp;"学校",IF($B5590=6,_xlfn.TEXTBEFORE($D5590,"高専")&amp;$C5590,IF($B5590=8,$C5590&amp;"（"&amp;$D5590&amp;"）",IF($B5590=9,$D5590,""))))))</f>
        <v>熊本信愛女学院高等学校</v>
      </c>
    </row>
    <row r="5591" spans="1:8">
      <c r="A5591" s="4">
        <v>7</v>
      </c>
      <c r="B5591" s="7">
        <v>1</v>
      </c>
      <c r="C5591" s="7" t="str">
        <f t="shared" si="174"/>
        <v>高等学校</v>
      </c>
      <c r="D5591" s="7" t="s">
        <v>757</v>
      </c>
      <c r="E5591" s="8" t="s">
        <v>758</v>
      </c>
      <c r="F5591" s="4" t="str">
        <f>IFERROR(IF(VALUE(LEFT($E5591,5))&gt;50000,"",_xlfn.XLOOKUP(IF(VALUE(LEFT($E5591,2))&gt;9,VALUE(LEFT($E5591,2)),"0"&amp;VALUE(LEFT($E5591,2))),Sheet1!$E:$E,Sheet1!$F:$F)),"")</f>
        <v>熊本県</v>
      </c>
      <c r="G5591" s="4" t="str">
        <f t="shared" si="175"/>
        <v>私立</v>
      </c>
      <c r="H5591" s="7" t="str">
        <f>IF($D5591="上記以外の高等学校等",_xlfn.XLOOKUP(IF(VALUE(LEFT($E5591,2))&gt;10,VALUE(LEFT($E5591,2)),"0"&amp;VALUE(LEFT($E5591,2))),Sheet1!$E:$E,Sheet1!$F:$F)&amp;"所在の"&amp;$D5591,IF(OR($B5591=1,$B5591=2),$D5591&amp;$C5591,IF($B5591=3,$D5591&amp;"学校",IF($B5591=6,_xlfn.TEXTBEFORE($D5591,"高専")&amp;$C5591,IF($B5591=8,$C5591&amp;"（"&amp;$D5591&amp;"）",IF($B5591=9,$D5591,""))))))</f>
        <v>熊本中央高等学校</v>
      </c>
    </row>
    <row r="5592" spans="1:8">
      <c r="A5592" s="4">
        <v>7</v>
      </c>
      <c r="B5592" s="7">
        <v>1</v>
      </c>
      <c r="C5592" s="7" t="str">
        <f t="shared" si="174"/>
        <v>高等学校</v>
      </c>
      <c r="D5592" s="7" t="s">
        <v>755</v>
      </c>
      <c r="E5592" s="8" t="s">
        <v>756</v>
      </c>
      <c r="F5592" s="4" t="str">
        <f>IFERROR(IF(VALUE(LEFT($E5592,5))&gt;50000,"",_xlfn.XLOOKUP(IF(VALUE(LEFT($E5592,2))&gt;9,VALUE(LEFT($E5592,2)),"0"&amp;VALUE(LEFT($E5592,2))),Sheet1!$E:$E,Sheet1!$F:$F)),"")</f>
        <v>熊本県</v>
      </c>
      <c r="G5592" s="4" t="str">
        <f t="shared" si="175"/>
        <v>私立</v>
      </c>
      <c r="H5592" s="7" t="str">
        <f>IF($D5592="上記以外の高等学校等",_xlfn.XLOOKUP(IF(VALUE(LEFT($E5592,2))&gt;10,VALUE(LEFT($E5592,2)),"0"&amp;VALUE(LEFT($E5592,2))),Sheet1!$E:$E,Sheet1!$F:$F)&amp;"所在の"&amp;$D5592,IF(OR($B5592=1,$B5592=2),$D5592&amp;$C5592,IF($B5592=3,$D5592&amp;"学校",IF($B5592=6,_xlfn.TEXTBEFORE($D5592,"高専")&amp;$C5592,IF($B5592=8,$C5592&amp;"（"&amp;$D5592&amp;"）",IF($B5592=9,$D5592,""))))))</f>
        <v>開新高等学校</v>
      </c>
    </row>
    <row r="5593" spans="1:8">
      <c r="A5593" s="4">
        <v>7</v>
      </c>
      <c r="B5593" s="7">
        <v>1</v>
      </c>
      <c r="C5593" s="7" t="str">
        <f t="shared" si="174"/>
        <v>高等学校</v>
      </c>
      <c r="D5593" s="7" t="s">
        <v>753</v>
      </c>
      <c r="E5593" s="8" t="s">
        <v>754</v>
      </c>
      <c r="F5593" s="4" t="str">
        <f>IFERROR(IF(VALUE(LEFT($E5593,5))&gt;50000,"",_xlfn.XLOOKUP(IF(VALUE(LEFT($E5593,2))&gt;9,VALUE(LEFT($E5593,2)),"0"&amp;VALUE(LEFT($E5593,2))),Sheet1!$E:$E,Sheet1!$F:$F)),"")</f>
        <v>熊本県</v>
      </c>
      <c r="G5593" s="4" t="str">
        <f t="shared" si="175"/>
        <v>私立</v>
      </c>
      <c r="H5593" s="7" t="str">
        <f>IF($D5593="上記以外の高等学校等",_xlfn.XLOOKUP(IF(VALUE(LEFT($E5593,2))&gt;10,VALUE(LEFT($E5593,2)),"0"&amp;VALUE(LEFT($E5593,2))),Sheet1!$E:$E,Sheet1!$F:$F)&amp;"所在の"&amp;$D5593,IF(OR($B5593=1,$B5593=2),$D5593&amp;$C5593,IF($B5593=3,$D5593&amp;"学校",IF($B5593=6,_xlfn.TEXTBEFORE($D5593,"高専")&amp;$C5593,IF($B5593=8,$C5593&amp;"（"&amp;$D5593&amp;"）",IF($B5593=9,$D5593,""))))))</f>
        <v>鎮西高等学校</v>
      </c>
    </row>
    <row r="5594" spans="1:8">
      <c r="A5594" s="4">
        <v>7</v>
      </c>
      <c r="B5594" s="7">
        <v>1</v>
      </c>
      <c r="C5594" s="7" t="str">
        <f t="shared" si="174"/>
        <v>高等学校</v>
      </c>
      <c r="D5594" s="7" t="s">
        <v>751</v>
      </c>
      <c r="E5594" s="8" t="s">
        <v>752</v>
      </c>
      <c r="F5594" s="4" t="str">
        <f>IFERROR(IF(VALUE(LEFT($E5594,5))&gt;50000,"",_xlfn.XLOOKUP(IF(VALUE(LEFT($E5594,2))&gt;9,VALUE(LEFT($E5594,2)),"0"&amp;VALUE(LEFT($E5594,2))),Sheet1!$E:$E,Sheet1!$F:$F)),"")</f>
        <v>熊本県</v>
      </c>
      <c r="G5594" s="4" t="str">
        <f t="shared" si="175"/>
        <v>私立</v>
      </c>
      <c r="H5594" s="7" t="str">
        <f>IF($D5594="上記以外の高等学校等",_xlfn.XLOOKUP(IF(VALUE(LEFT($E5594,2))&gt;10,VALUE(LEFT($E5594,2)),"0"&amp;VALUE(LEFT($E5594,2))),Sheet1!$E:$E,Sheet1!$F:$F)&amp;"所在の"&amp;$D5594,IF(OR($B5594=1,$B5594=2),$D5594&amp;$C5594,IF($B5594=3,$D5594&amp;"学校",IF($B5594=6,_xlfn.TEXTBEFORE($D5594,"高専")&amp;$C5594,IF($B5594=8,$C5594&amp;"（"&amp;$D5594&amp;"）",IF($B5594=9,$D5594,""))))))</f>
        <v>八代白百合学園高等学校</v>
      </c>
    </row>
    <row r="5595" spans="1:8">
      <c r="A5595" s="4">
        <v>7</v>
      </c>
      <c r="B5595" s="7">
        <v>1</v>
      </c>
      <c r="C5595" s="7" t="str">
        <f t="shared" si="174"/>
        <v>高等学校</v>
      </c>
      <c r="D5595" s="7" t="s">
        <v>749</v>
      </c>
      <c r="E5595" s="8" t="s">
        <v>750</v>
      </c>
      <c r="F5595" s="4" t="str">
        <f>IFERROR(IF(VALUE(LEFT($E5595,5))&gt;50000,"",_xlfn.XLOOKUP(IF(VALUE(LEFT($E5595,2))&gt;9,VALUE(LEFT($E5595,2)),"0"&amp;VALUE(LEFT($E5595,2))),Sheet1!$E:$E,Sheet1!$F:$F)),"")</f>
        <v>熊本県</v>
      </c>
      <c r="G5595" s="4" t="str">
        <f t="shared" si="175"/>
        <v>私立</v>
      </c>
      <c r="H5595" s="7" t="str">
        <f>IF($D5595="上記以外の高等学校等",_xlfn.XLOOKUP(IF(VALUE(LEFT($E5595,2))&gt;10,VALUE(LEFT($E5595,2)),"0"&amp;VALUE(LEFT($E5595,2))),Sheet1!$E:$E,Sheet1!$F:$F)&amp;"所在の"&amp;$D5595,IF(OR($B5595=1,$B5595=2),$D5595&amp;$C5595,IF($B5595=3,$D5595&amp;"学校",IF($B5595=6,_xlfn.TEXTBEFORE($D5595,"高専")&amp;$C5595,IF($B5595=8,$C5595&amp;"（"&amp;$D5595&amp;"）",IF($B5595=9,$D5595,""))))))</f>
        <v>九州学院高等学校</v>
      </c>
    </row>
    <row r="5596" spans="1:8">
      <c r="A5596" s="4">
        <v>7</v>
      </c>
      <c r="B5596" s="7">
        <v>1</v>
      </c>
      <c r="C5596" s="7" t="str">
        <f t="shared" si="174"/>
        <v>高等学校</v>
      </c>
      <c r="D5596" s="7" t="s">
        <v>747</v>
      </c>
      <c r="E5596" s="8" t="s">
        <v>748</v>
      </c>
      <c r="F5596" s="4" t="str">
        <f>IFERROR(IF(VALUE(LEFT($E5596,5))&gt;50000,"",_xlfn.XLOOKUP(IF(VALUE(LEFT($E5596,2))&gt;9,VALUE(LEFT($E5596,2)),"0"&amp;VALUE(LEFT($E5596,2))),Sheet1!$E:$E,Sheet1!$F:$F)),"")</f>
        <v>熊本県</v>
      </c>
      <c r="G5596" s="4" t="str">
        <f t="shared" si="175"/>
        <v>私立</v>
      </c>
      <c r="H5596" s="7" t="str">
        <f>IF($D5596="上記以外の高等学校等",_xlfn.XLOOKUP(IF(VALUE(LEFT($E5596,2))&gt;10,VALUE(LEFT($E5596,2)),"0"&amp;VALUE(LEFT($E5596,2))),Sheet1!$E:$E,Sheet1!$F:$F)&amp;"所在の"&amp;$D5596,IF(OR($B5596=1,$B5596=2),$D5596&amp;$C5596,IF($B5596=3,$D5596&amp;"学校",IF($B5596=6,_xlfn.TEXTBEFORE($D5596,"高専")&amp;$C5596,IF($B5596=8,$C5596&amp;"（"&amp;$D5596&amp;"）",IF($B5596=9,$D5596,""))))))</f>
        <v>慶誠高等学校</v>
      </c>
    </row>
    <row r="5597" spans="1:8">
      <c r="A5597" s="4">
        <v>7</v>
      </c>
      <c r="B5597" s="7">
        <v>1</v>
      </c>
      <c r="C5597" s="7" t="str">
        <f t="shared" si="174"/>
        <v>高等学校</v>
      </c>
      <c r="D5597" s="7" t="s">
        <v>745</v>
      </c>
      <c r="E5597" s="8" t="s">
        <v>746</v>
      </c>
      <c r="F5597" s="4" t="str">
        <f>IFERROR(IF(VALUE(LEFT($E5597,5))&gt;50000,"",_xlfn.XLOOKUP(IF(VALUE(LEFT($E5597,2))&gt;9,VALUE(LEFT($E5597,2)),"0"&amp;VALUE(LEFT($E5597,2))),Sheet1!$E:$E,Sheet1!$F:$F)),"")</f>
        <v>熊本県</v>
      </c>
      <c r="G5597" s="4" t="str">
        <f t="shared" si="175"/>
        <v>私立</v>
      </c>
      <c r="H5597" s="7" t="str">
        <f>IF($D5597="上記以外の高等学校等",_xlfn.XLOOKUP(IF(VALUE(LEFT($E5597,2))&gt;10,VALUE(LEFT($E5597,2)),"0"&amp;VALUE(LEFT($E5597,2))),Sheet1!$E:$E,Sheet1!$F:$F)&amp;"所在の"&amp;$D5597,IF(OR($B5597=1,$B5597=2),$D5597&amp;$C5597,IF($B5597=3,$D5597&amp;"学校",IF($B5597=6,_xlfn.TEXTBEFORE($D5597,"高専")&amp;$C5597,IF($B5597=8,$C5597&amp;"（"&amp;$D5597&amp;"）",IF($B5597=9,$D5597,""))))))</f>
        <v>玉名女子高等学校</v>
      </c>
    </row>
    <row r="5598" spans="1:8">
      <c r="A5598" s="4">
        <v>7</v>
      </c>
      <c r="B5598" s="7">
        <v>1</v>
      </c>
      <c r="C5598" s="7" t="str">
        <f t="shared" si="174"/>
        <v>高等学校</v>
      </c>
      <c r="D5598" s="7" t="s">
        <v>743</v>
      </c>
      <c r="E5598" s="8" t="s">
        <v>744</v>
      </c>
      <c r="F5598" s="4" t="str">
        <f>IFERROR(IF(VALUE(LEFT($E5598,5))&gt;50000,"",_xlfn.XLOOKUP(IF(VALUE(LEFT($E5598,2))&gt;9,VALUE(LEFT($E5598,2)),"0"&amp;VALUE(LEFT($E5598,2))),Sheet1!$E:$E,Sheet1!$F:$F)),"")</f>
        <v>熊本県</v>
      </c>
      <c r="G5598" s="4" t="str">
        <f t="shared" si="175"/>
        <v>私立</v>
      </c>
      <c r="H5598" s="7" t="str">
        <f>IF($D5598="上記以外の高等学校等",_xlfn.XLOOKUP(IF(VALUE(LEFT($E5598,2))&gt;10,VALUE(LEFT($E5598,2)),"0"&amp;VALUE(LEFT($E5598,2))),Sheet1!$E:$E,Sheet1!$F:$F)&amp;"所在の"&amp;$D5598,IF(OR($B5598=1,$B5598=2),$D5598&amp;$C5598,IF($B5598=3,$D5598&amp;"学校",IF($B5598=6,_xlfn.TEXTBEFORE($D5598,"高専")&amp;$C5598,IF($B5598=8,$C5598&amp;"（"&amp;$D5598&amp;"）",IF($B5598=9,$D5598,""))))))</f>
        <v>ルーテル学院高等学校</v>
      </c>
    </row>
    <row r="5599" spans="1:8">
      <c r="A5599" s="4">
        <v>7</v>
      </c>
      <c r="B5599" s="7">
        <v>1</v>
      </c>
      <c r="C5599" s="7" t="str">
        <f t="shared" si="174"/>
        <v>高等学校</v>
      </c>
      <c r="D5599" s="7" t="s">
        <v>741</v>
      </c>
      <c r="E5599" s="8" t="s">
        <v>742</v>
      </c>
      <c r="F5599" s="4" t="str">
        <f>IFERROR(IF(VALUE(LEFT($E5599,5))&gt;50000,"",_xlfn.XLOOKUP(IF(VALUE(LEFT($E5599,2))&gt;9,VALUE(LEFT($E5599,2)),"0"&amp;VALUE(LEFT($E5599,2))),Sheet1!$E:$E,Sheet1!$F:$F)),"")</f>
        <v>熊本県</v>
      </c>
      <c r="G5599" s="4" t="str">
        <f t="shared" si="175"/>
        <v>私立</v>
      </c>
      <c r="H5599" s="7" t="str">
        <f>IF($D5599="上記以外の高等学校等",_xlfn.XLOOKUP(IF(VALUE(LEFT($E5599,2))&gt;10,VALUE(LEFT($E5599,2)),"0"&amp;VALUE(LEFT($E5599,2))),Sheet1!$E:$E,Sheet1!$F:$F)&amp;"所在の"&amp;$D5599,IF(OR($B5599=1,$B5599=2),$D5599&amp;$C5599,IF($B5599=3,$D5599&amp;"学校",IF($B5599=6,_xlfn.TEXTBEFORE($D5599,"高専")&amp;$C5599,IF($B5599=8,$C5599&amp;"（"&amp;$D5599&amp;"）",IF($B5599=9,$D5599,""))))))</f>
        <v>熊本国府高等学校</v>
      </c>
    </row>
    <row r="5600" spans="1:8">
      <c r="A5600" s="4">
        <v>7</v>
      </c>
      <c r="B5600" s="7">
        <v>1</v>
      </c>
      <c r="C5600" s="7" t="str">
        <f t="shared" si="174"/>
        <v>高等学校</v>
      </c>
      <c r="D5600" s="7" t="s">
        <v>739</v>
      </c>
      <c r="E5600" s="8" t="s">
        <v>740</v>
      </c>
      <c r="F5600" s="4" t="str">
        <f>IFERROR(IF(VALUE(LEFT($E5600,5))&gt;50000,"",_xlfn.XLOOKUP(IF(VALUE(LEFT($E5600,2))&gt;9,VALUE(LEFT($E5600,2)),"0"&amp;VALUE(LEFT($E5600,2))),Sheet1!$E:$E,Sheet1!$F:$F)),"")</f>
        <v>熊本県</v>
      </c>
      <c r="G5600" s="4" t="str">
        <f t="shared" si="175"/>
        <v>私立</v>
      </c>
      <c r="H5600" s="7" t="str">
        <f>IF($D5600="上記以外の高等学校等",_xlfn.XLOOKUP(IF(VALUE(LEFT($E5600,2))&gt;10,VALUE(LEFT($E5600,2)),"0"&amp;VALUE(LEFT($E5600,2))),Sheet1!$E:$E,Sheet1!$F:$F)&amp;"所在の"&amp;$D5600,IF(OR($B5600=1,$B5600=2),$D5600&amp;$C5600,IF($B5600=3,$D5600&amp;"学校",IF($B5600=6,_xlfn.TEXTBEFORE($D5600,"高専")&amp;$C5600,IF($B5600=8,$C5600&amp;"（"&amp;$D5600&amp;"）",IF($B5600=9,$D5600,""))))))</f>
        <v>秀岳館高等学校</v>
      </c>
    </row>
    <row r="5601" spans="1:8">
      <c r="A5601" s="4">
        <v>7</v>
      </c>
      <c r="B5601" s="7">
        <v>1</v>
      </c>
      <c r="C5601" s="7" t="str">
        <f t="shared" si="174"/>
        <v>高等学校</v>
      </c>
      <c r="D5601" s="7" t="s">
        <v>737</v>
      </c>
      <c r="E5601" s="8" t="s">
        <v>738</v>
      </c>
      <c r="F5601" s="4" t="str">
        <f>IFERROR(IF(VALUE(LEFT($E5601,5))&gt;50000,"",_xlfn.XLOOKUP(IF(VALUE(LEFT($E5601,2))&gt;9,VALUE(LEFT($E5601,2)),"0"&amp;VALUE(LEFT($E5601,2))),Sheet1!$E:$E,Sheet1!$F:$F)),"")</f>
        <v>熊本県</v>
      </c>
      <c r="G5601" s="4" t="str">
        <f t="shared" si="175"/>
        <v>私立</v>
      </c>
      <c r="H5601" s="7" t="str">
        <f>IF($D5601="上記以外の高等学校等",_xlfn.XLOOKUP(IF(VALUE(LEFT($E5601,2))&gt;10,VALUE(LEFT($E5601,2)),"0"&amp;VALUE(LEFT($E5601,2))),Sheet1!$E:$E,Sheet1!$F:$F)&amp;"所在の"&amp;$D5601,IF(OR($B5601=1,$B5601=2),$D5601&amp;$C5601,IF($B5601=3,$D5601&amp;"学校",IF($B5601=6,_xlfn.TEXTBEFORE($D5601,"高専")&amp;$C5601,IF($B5601=8,$C5601&amp;"（"&amp;$D5601&amp;"）",IF($B5601=9,$D5601,""))))))</f>
        <v>熊本学園大学付属高等学校</v>
      </c>
    </row>
    <row r="5602" spans="1:8">
      <c r="A5602" s="4">
        <v>7</v>
      </c>
      <c r="B5602" s="7">
        <v>1</v>
      </c>
      <c r="C5602" s="7" t="str">
        <f t="shared" si="174"/>
        <v>高等学校</v>
      </c>
      <c r="D5602" s="7" t="s">
        <v>735</v>
      </c>
      <c r="E5602" s="8" t="s">
        <v>736</v>
      </c>
      <c r="F5602" s="4" t="str">
        <f>IFERROR(IF(VALUE(LEFT($E5602,5))&gt;50000,"",_xlfn.XLOOKUP(IF(VALUE(LEFT($E5602,2))&gt;9,VALUE(LEFT($E5602,2)),"0"&amp;VALUE(LEFT($E5602,2))),Sheet1!$E:$E,Sheet1!$F:$F)),"")</f>
        <v>熊本県</v>
      </c>
      <c r="G5602" s="4" t="str">
        <f t="shared" si="175"/>
        <v>私立</v>
      </c>
      <c r="H5602" s="7" t="str">
        <f>IF($D5602="上記以外の高等学校等",_xlfn.XLOOKUP(IF(VALUE(LEFT($E5602,2))&gt;10,VALUE(LEFT($E5602,2)),"0"&amp;VALUE(LEFT($E5602,2))),Sheet1!$E:$E,Sheet1!$F:$F)&amp;"所在の"&amp;$D5602,IF(OR($B5602=1,$B5602=2),$D5602&amp;$C5602,IF($B5602=3,$D5602&amp;"学校",IF($B5602=6,_xlfn.TEXTBEFORE($D5602,"高専")&amp;$C5602,IF($B5602=8,$C5602&amp;"（"&amp;$D5602&amp;"）",IF($B5602=9,$D5602,""))))))</f>
        <v>熊本マリスト学園高等学校</v>
      </c>
    </row>
    <row r="5603" spans="1:8">
      <c r="A5603" s="4">
        <v>7</v>
      </c>
      <c r="B5603" s="7">
        <v>1</v>
      </c>
      <c r="C5603" s="7" t="str">
        <f t="shared" si="174"/>
        <v>高等学校</v>
      </c>
      <c r="D5603" s="7" t="s">
        <v>733</v>
      </c>
      <c r="E5603" s="8" t="s">
        <v>734</v>
      </c>
      <c r="F5603" s="4" t="str">
        <f>IFERROR(IF(VALUE(LEFT($E5603,5))&gt;50000,"",_xlfn.XLOOKUP(IF(VALUE(LEFT($E5603,2))&gt;9,VALUE(LEFT($E5603,2)),"0"&amp;VALUE(LEFT($E5603,2))),Sheet1!$E:$E,Sheet1!$F:$F)),"")</f>
        <v>熊本県</v>
      </c>
      <c r="G5603" s="4" t="str">
        <f t="shared" si="175"/>
        <v>私立</v>
      </c>
      <c r="H5603" s="7" t="str">
        <f>IF($D5603="上記以外の高等学校等",_xlfn.XLOOKUP(IF(VALUE(LEFT($E5603,2))&gt;10,VALUE(LEFT($E5603,2)),"0"&amp;VALUE(LEFT($E5603,2))),Sheet1!$E:$E,Sheet1!$F:$F)&amp;"所在の"&amp;$D5603,IF(OR($B5603=1,$B5603=2),$D5603&amp;$C5603,IF($B5603=3,$D5603&amp;"学校",IF($B5603=6,_xlfn.TEXTBEFORE($D5603,"高専")&amp;$C5603,IF($B5603=8,$C5603&amp;"（"&amp;$D5603&amp;"）",IF($B5603=9,$D5603,""))))))</f>
        <v>有明高等学校</v>
      </c>
    </row>
    <row r="5604" spans="1:8">
      <c r="A5604" s="4">
        <v>7</v>
      </c>
      <c r="B5604" s="7">
        <v>1</v>
      </c>
      <c r="C5604" s="7" t="str">
        <f t="shared" si="174"/>
        <v>高等学校</v>
      </c>
      <c r="D5604" s="7" t="s">
        <v>731</v>
      </c>
      <c r="E5604" s="8" t="s">
        <v>732</v>
      </c>
      <c r="F5604" s="4" t="str">
        <f>IFERROR(IF(VALUE(LEFT($E5604,5))&gt;50000,"",_xlfn.XLOOKUP(IF(VALUE(LEFT($E5604,2))&gt;9,VALUE(LEFT($E5604,2)),"0"&amp;VALUE(LEFT($E5604,2))),Sheet1!$E:$E,Sheet1!$F:$F)),"")</f>
        <v>熊本県</v>
      </c>
      <c r="G5604" s="4" t="str">
        <f t="shared" si="175"/>
        <v>私立</v>
      </c>
      <c r="H5604" s="7" t="str">
        <f>IF($D5604="上記以外の高等学校等",_xlfn.XLOOKUP(IF(VALUE(LEFT($E5604,2))&gt;10,VALUE(LEFT($E5604,2)),"0"&amp;VALUE(LEFT($E5604,2))),Sheet1!$E:$E,Sheet1!$F:$F)&amp;"所在の"&amp;$D5604,IF(OR($B5604=1,$B5604=2),$D5604&amp;$C5604,IF($B5604=3,$D5604&amp;"学校",IF($B5604=6,_xlfn.TEXTBEFORE($D5604,"高専")&amp;$C5604,IF($B5604=8,$C5604&amp;"（"&amp;$D5604&amp;"）",IF($B5604=9,$D5604,""))))))</f>
        <v>文徳高等学校</v>
      </c>
    </row>
    <row r="5605" spans="1:8">
      <c r="A5605" s="4">
        <v>7</v>
      </c>
      <c r="B5605" s="7">
        <v>1</v>
      </c>
      <c r="C5605" s="7" t="str">
        <f t="shared" si="174"/>
        <v>高等学校</v>
      </c>
      <c r="D5605" s="7" t="s">
        <v>729</v>
      </c>
      <c r="E5605" s="8" t="s">
        <v>730</v>
      </c>
      <c r="F5605" s="4" t="str">
        <f>IFERROR(IF(VALUE(LEFT($E5605,5))&gt;50000,"",_xlfn.XLOOKUP(IF(VALUE(LEFT($E5605,2))&gt;9,VALUE(LEFT($E5605,2)),"0"&amp;VALUE(LEFT($E5605,2))),Sheet1!$E:$E,Sheet1!$F:$F)),"")</f>
        <v>熊本県</v>
      </c>
      <c r="G5605" s="4" t="str">
        <f t="shared" si="175"/>
        <v>私立</v>
      </c>
      <c r="H5605" s="7" t="str">
        <f>IF($D5605="上記以外の高等学校等",_xlfn.XLOOKUP(IF(VALUE(LEFT($E5605,2))&gt;10,VALUE(LEFT($E5605,2)),"0"&amp;VALUE(LEFT($E5605,2))),Sheet1!$E:$E,Sheet1!$F:$F)&amp;"所在の"&amp;$D5605,IF(OR($B5605=1,$B5605=2),$D5605&amp;$C5605,IF($B5605=3,$D5605&amp;"学校",IF($B5605=6,_xlfn.TEXTBEFORE($D5605,"高専")&amp;$C5605,IF($B5605=8,$C5605&amp;"（"&amp;$D5605&amp;"）",IF($B5605=9,$D5605,""))))))</f>
        <v>東海大学付属熊本星翔高等学校</v>
      </c>
    </row>
    <row r="5606" spans="1:8">
      <c r="A5606" s="4">
        <v>7</v>
      </c>
      <c r="B5606" s="7">
        <v>1</v>
      </c>
      <c r="C5606" s="7" t="str">
        <f t="shared" si="174"/>
        <v>高等学校</v>
      </c>
      <c r="D5606" s="7" t="s">
        <v>727</v>
      </c>
      <c r="E5606" s="8" t="s">
        <v>728</v>
      </c>
      <c r="F5606" s="4" t="str">
        <f>IFERROR(IF(VALUE(LEFT($E5606,5))&gt;50000,"",_xlfn.XLOOKUP(IF(VALUE(LEFT($E5606,2))&gt;9,VALUE(LEFT($E5606,2)),"0"&amp;VALUE(LEFT($E5606,2))),Sheet1!$E:$E,Sheet1!$F:$F)),"")</f>
        <v>熊本県</v>
      </c>
      <c r="G5606" s="4" t="str">
        <f t="shared" si="175"/>
        <v>私立</v>
      </c>
      <c r="H5606" s="7" t="str">
        <f>IF($D5606="上記以外の高等学校等",_xlfn.XLOOKUP(IF(VALUE(LEFT($E5606,2))&gt;10,VALUE(LEFT($E5606,2)),"0"&amp;VALUE(LEFT($E5606,2))),Sheet1!$E:$E,Sheet1!$F:$F)&amp;"所在の"&amp;$D5606,IF(OR($B5606=1,$B5606=2),$D5606&amp;$C5606,IF($B5606=3,$D5606&amp;"学校",IF($B5606=6,_xlfn.TEXTBEFORE($D5606,"高専")&amp;$C5606,IF($B5606=8,$C5606&amp;"（"&amp;$D5606&amp;"）",IF($B5606=9,$D5606,""))))))</f>
        <v>真和高等学校</v>
      </c>
    </row>
    <row r="5607" spans="1:8">
      <c r="A5607" s="4">
        <v>7</v>
      </c>
      <c r="B5607" s="7">
        <v>1</v>
      </c>
      <c r="C5607" s="7" t="str">
        <f t="shared" si="174"/>
        <v>高等学校</v>
      </c>
      <c r="D5607" s="7" t="s">
        <v>725</v>
      </c>
      <c r="E5607" s="8" t="s">
        <v>726</v>
      </c>
      <c r="F5607" s="4" t="str">
        <f>IFERROR(IF(VALUE(LEFT($E5607,5))&gt;50000,"",_xlfn.XLOOKUP(IF(VALUE(LEFT($E5607,2))&gt;9,VALUE(LEFT($E5607,2)),"0"&amp;VALUE(LEFT($E5607,2))),Sheet1!$E:$E,Sheet1!$F:$F)),"")</f>
        <v>熊本県</v>
      </c>
      <c r="G5607" s="4" t="str">
        <f t="shared" si="175"/>
        <v>私立</v>
      </c>
      <c r="H5607" s="7" t="str">
        <f>IF($D5607="上記以外の高等学校等",_xlfn.XLOOKUP(IF(VALUE(LEFT($E5607,2))&gt;10,VALUE(LEFT($E5607,2)),"0"&amp;VALUE(LEFT($E5607,2))),Sheet1!$E:$E,Sheet1!$F:$F)&amp;"所在の"&amp;$D5607,IF(OR($B5607=1,$B5607=2),$D5607&amp;$C5607,IF($B5607=3,$D5607&amp;"学校",IF($B5607=6,_xlfn.TEXTBEFORE($D5607,"高専")&amp;$C5607,IF($B5607=8,$C5607&amp;"（"&amp;$D5607&amp;"）",IF($B5607=9,$D5607,""))))))</f>
        <v>菊池女子高等学校</v>
      </c>
    </row>
    <row r="5608" spans="1:8">
      <c r="A5608" s="4">
        <v>7</v>
      </c>
      <c r="B5608" s="7">
        <v>1</v>
      </c>
      <c r="C5608" s="7" t="str">
        <f t="shared" si="174"/>
        <v>高等学校</v>
      </c>
      <c r="D5608" s="7" t="s">
        <v>723</v>
      </c>
      <c r="E5608" s="8" t="s">
        <v>724</v>
      </c>
      <c r="F5608" s="4" t="str">
        <f>IFERROR(IF(VALUE(LEFT($E5608,5))&gt;50000,"",_xlfn.XLOOKUP(IF(VALUE(LEFT($E5608,2))&gt;9,VALUE(LEFT($E5608,2)),"0"&amp;VALUE(LEFT($E5608,2))),Sheet1!$E:$E,Sheet1!$F:$F)),"")</f>
        <v>熊本県</v>
      </c>
      <c r="G5608" s="4" t="str">
        <f t="shared" si="175"/>
        <v>私立</v>
      </c>
      <c r="H5608" s="7" t="str">
        <f>IF($D5608="上記以外の高等学校等",_xlfn.XLOOKUP(IF(VALUE(LEFT($E5608,2))&gt;10,VALUE(LEFT($E5608,2)),"0"&amp;VALUE(LEFT($E5608,2))),Sheet1!$E:$E,Sheet1!$F:$F)&amp;"所在の"&amp;$D5608,IF(OR($B5608=1,$B5608=2),$D5608&amp;$C5608,IF($B5608=3,$D5608&amp;"学校",IF($B5608=6,_xlfn.TEXTBEFORE($D5608,"高専")&amp;$C5608,IF($B5608=8,$C5608&amp;"（"&amp;$D5608&amp;"）",IF($B5608=9,$D5608,""))))))</f>
        <v>専修大学熊本玉名高等学校</v>
      </c>
    </row>
    <row r="5609" spans="1:8">
      <c r="A5609" s="4">
        <v>7</v>
      </c>
      <c r="B5609" s="7">
        <v>1</v>
      </c>
      <c r="C5609" s="7" t="str">
        <f t="shared" si="174"/>
        <v>高等学校</v>
      </c>
      <c r="D5609" s="7" t="s">
        <v>721</v>
      </c>
      <c r="E5609" s="8" t="s">
        <v>722</v>
      </c>
      <c r="F5609" s="4" t="str">
        <f>IFERROR(IF(VALUE(LEFT($E5609,5))&gt;50000,"",_xlfn.XLOOKUP(IF(VALUE(LEFT($E5609,2))&gt;9,VALUE(LEFT($E5609,2)),"0"&amp;VALUE(LEFT($E5609,2))),Sheet1!$E:$E,Sheet1!$F:$F)),"")</f>
        <v>熊本県</v>
      </c>
      <c r="G5609" s="4" t="str">
        <f t="shared" si="175"/>
        <v>私立</v>
      </c>
      <c r="H5609" s="7" t="str">
        <f>IF($D5609="上記以外の高等学校等",_xlfn.XLOOKUP(IF(VALUE(LEFT($E5609,2))&gt;10,VALUE(LEFT($E5609,2)),"0"&amp;VALUE(LEFT($E5609,2))),Sheet1!$E:$E,Sheet1!$F:$F)&amp;"所在の"&amp;$D5609,IF(OR($B5609=1,$B5609=2),$D5609&amp;$C5609,IF($B5609=3,$D5609&amp;"学校",IF($B5609=6,_xlfn.TEXTBEFORE($D5609,"高専")&amp;$C5609,IF($B5609=8,$C5609&amp;"（"&amp;$D5609&amp;"）",IF($B5609=9,$D5609,""))))))</f>
        <v>城北高等学校</v>
      </c>
    </row>
    <row r="5610" spans="1:8">
      <c r="A5610" s="4">
        <v>7</v>
      </c>
      <c r="B5610" s="7">
        <v>1</v>
      </c>
      <c r="C5610" s="7" t="str">
        <f t="shared" si="174"/>
        <v>高等学校</v>
      </c>
      <c r="D5610" s="7" t="s">
        <v>719</v>
      </c>
      <c r="E5610" s="8" t="s">
        <v>720</v>
      </c>
      <c r="F5610" s="4" t="str">
        <f>IFERROR(IF(VALUE(LEFT($E5610,5))&gt;50000,"",_xlfn.XLOOKUP(IF(VALUE(LEFT($E5610,2))&gt;9,VALUE(LEFT($E5610,2)),"0"&amp;VALUE(LEFT($E5610,2))),Sheet1!$E:$E,Sheet1!$F:$F)),"")</f>
        <v>熊本県</v>
      </c>
      <c r="G5610" s="4" t="str">
        <f t="shared" si="175"/>
        <v>私立</v>
      </c>
      <c r="H5610" s="7" t="str">
        <f>IF($D5610="上記以外の高等学校等",_xlfn.XLOOKUP(IF(VALUE(LEFT($E5610,2))&gt;10,VALUE(LEFT($E5610,2)),"0"&amp;VALUE(LEFT($E5610,2))),Sheet1!$E:$E,Sheet1!$F:$F)&amp;"所在の"&amp;$D5610,IF(OR($B5610=1,$B5610=2),$D5610&amp;$C5610,IF($B5610=3,$D5610&amp;"学校",IF($B5610=6,_xlfn.TEXTBEFORE($D5610,"高専")&amp;$C5610,IF($B5610=8,$C5610&amp;"（"&amp;$D5610&amp;"）",IF($B5610=9,$D5610,""))))))</f>
        <v>勇志国際高等学校</v>
      </c>
    </row>
    <row r="5611" spans="1:8">
      <c r="A5611" s="4">
        <v>7</v>
      </c>
      <c r="B5611" s="7">
        <v>1</v>
      </c>
      <c r="C5611" s="7" t="str">
        <f t="shared" si="174"/>
        <v>高等学校</v>
      </c>
      <c r="D5611" s="7" t="s">
        <v>717</v>
      </c>
      <c r="E5611" s="8" t="s">
        <v>718</v>
      </c>
      <c r="F5611" s="4" t="str">
        <f>IFERROR(IF(VALUE(LEFT($E5611,5))&gt;50000,"",_xlfn.XLOOKUP(IF(VALUE(LEFT($E5611,2))&gt;9,VALUE(LEFT($E5611,2)),"0"&amp;VALUE(LEFT($E5611,2))),Sheet1!$E:$E,Sheet1!$F:$F)),"")</f>
        <v>熊本県</v>
      </c>
      <c r="G5611" s="4" t="str">
        <f t="shared" si="175"/>
        <v>私立</v>
      </c>
      <c r="H5611" s="7" t="str">
        <f>IF($D5611="上記以外の高等学校等",_xlfn.XLOOKUP(IF(VALUE(LEFT($E5611,2))&gt;10,VALUE(LEFT($E5611,2)),"0"&amp;VALUE(LEFT($E5611,2))),Sheet1!$E:$E,Sheet1!$F:$F)&amp;"所在の"&amp;$D5611,IF(OR($B5611=1,$B5611=2),$D5611&amp;$C5611,IF($B5611=3,$D5611&amp;"学校",IF($B5611=6,_xlfn.TEXTBEFORE($D5611,"高専")&amp;$C5611,IF($B5611=8,$C5611&amp;"（"&amp;$D5611&amp;"）",IF($B5611=9,$D5611,""))))))</f>
        <v>くまもと清陵高等学校</v>
      </c>
    </row>
    <row r="5612" spans="1:8">
      <c r="A5612" s="4">
        <v>7</v>
      </c>
      <c r="B5612" s="7">
        <v>1</v>
      </c>
      <c r="C5612" s="7" t="str">
        <f t="shared" si="174"/>
        <v>高等学校</v>
      </c>
      <c r="D5612" s="7" t="s">
        <v>715</v>
      </c>
      <c r="E5612" s="8" t="s">
        <v>716</v>
      </c>
      <c r="F5612" s="4" t="str">
        <f>IFERROR(IF(VALUE(LEFT($E5612,5))&gt;50000,"",_xlfn.XLOOKUP(IF(VALUE(LEFT($E5612,2))&gt;9,VALUE(LEFT($E5612,2)),"0"&amp;VALUE(LEFT($E5612,2))),Sheet1!$E:$E,Sheet1!$F:$F)),"")</f>
        <v>熊本県</v>
      </c>
      <c r="G5612" s="4" t="str">
        <f t="shared" si="175"/>
        <v>私立</v>
      </c>
      <c r="H5612" s="7" t="str">
        <f>IF($D5612="上記以外の高等学校等",_xlfn.XLOOKUP(IF(VALUE(LEFT($E5612,2))&gt;10,VALUE(LEFT($E5612,2)),"0"&amp;VALUE(LEFT($E5612,2))),Sheet1!$E:$E,Sheet1!$F:$F)&amp;"所在の"&amp;$D5612,IF(OR($B5612=1,$B5612=2),$D5612&amp;$C5612,IF($B5612=3,$D5612&amp;"学校",IF($B5612=6,_xlfn.TEXTBEFORE($D5612,"高専")&amp;$C5612,IF($B5612=8,$C5612&amp;"（"&amp;$D5612&amp;"）",IF($B5612=9,$D5612,""))))))</f>
        <v>一ツ葉高等学校</v>
      </c>
    </row>
    <row r="5613" spans="1:8">
      <c r="A5613" s="4">
        <v>7</v>
      </c>
      <c r="B5613" s="7">
        <v>1</v>
      </c>
      <c r="C5613" s="7" t="str">
        <f t="shared" si="174"/>
        <v>高等学校</v>
      </c>
      <c r="D5613" s="7" t="s">
        <v>713</v>
      </c>
      <c r="E5613" s="8" t="s">
        <v>714</v>
      </c>
      <c r="F5613" s="4" t="str">
        <f>IFERROR(IF(VALUE(LEFT($E5613,5))&gt;50000,"",_xlfn.XLOOKUP(IF(VALUE(LEFT($E5613,2))&gt;9,VALUE(LEFT($E5613,2)),"0"&amp;VALUE(LEFT($E5613,2))),Sheet1!$E:$E,Sheet1!$F:$F)),"")</f>
        <v>熊本県</v>
      </c>
      <c r="G5613" s="4" t="str">
        <f t="shared" si="175"/>
        <v>私立</v>
      </c>
      <c r="H5613" s="7" t="str">
        <f>IF($D5613="上記以外の高等学校等",_xlfn.XLOOKUP(IF(VALUE(LEFT($E5613,2))&gt;10,VALUE(LEFT($E5613,2)),"0"&amp;VALUE(LEFT($E5613,2))),Sheet1!$E:$E,Sheet1!$F:$F)&amp;"所在の"&amp;$D5613,IF(OR($B5613=1,$B5613=2),$D5613&amp;$C5613,IF($B5613=3,$D5613&amp;"学校",IF($B5613=6,_xlfn.TEXTBEFORE($D5613,"高専")&amp;$C5613,IF($B5613=8,$C5613&amp;"（"&amp;$D5613&amp;"）",IF($B5613=9,$D5613,""))))))</f>
        <v>やまと高等学校</v>
      </c>
    </row>
    <row r="5614" spans="1:8">
      <c r="A5614" s="4">
        <v>9</v>
      </c>
      <c r="B5614" s="7">
        <v>9</v>
      </c>
      <c r="C5614" s="7" t="str">
        <f t="shared" si="174"/>
        <v/>
      </c>
      <c r="D5614" s="7" t="s">
        <v>35</v>
      </c>
      <c r="E5614" s="8" t="s">
        <v>712</v>
      </c>
      <c r="F5614" s="4" t="str">
        <f>IFERROR(IF(VALUE(LEFT($E5614,5))&gt;50000,"",_xlfn.XLOOKUP(IF(VALUE(LEFT($E5614,2))&gt;9,VALUE(LEFT($E5614,2)),"0"&amp;VALUE(LEFT($E5614,2))),Sheet1!$E:$E,Sheet1!$F:$F)),"")</f>
        <v>熊本県</v>
      </c>
      <c r="G5614" s="4" t="str">
        <f t="shared" si="175"/>
        <v/>
      </c>
      <c r="H5614" s="7" t="str">
        <f>IF($D5614="上記以外の高等学校等",_xlfn.XLOOKUP(IF(VALUE(LEFT($E5614,2))&gt;10,VALUE(LEFT($E5614,2)),"0"&amp;VALUE(LEFT($E5614,2))),Sheet1!$E:$E,Sheet1!$F:$F)&amp;"所在の"&amp;$D5614,IF(OR($B5614=1,$B5614=2),$D5614&amp;$C5614,IF($B5614=3,$D5614&amp;"学校",IF($B5614=6,_xlfn.TEXTBEFORE($D5614,"高専")&amp;$C5614,IF($B5614=8,$C5614&amp;"（"&amp;$D5614&amp;"）",IF($B5614=9,$D5614,""))))))</f>
        <v>熊本県所在の上記以外の高等学校等</v>
      </c>
    </row>
    <row r="5615" spans="1:8">
      <c r="A5615" s="4">
        <v>1</v>
      </c>
      <c r="B5615" s="7">
        <v>3</v>
      </c>
      <c r="C5615" s="7" t="str">
        <f t="shared" si="174"/>
        <v>特別支援学校</v>
      </c>
      <c r="D5615" s="7" t="s">
        <v>710</v>
      </c>
      <c r="E5615" s="8" t="s">
        <v>711</v>
      </c>
      <c r="F5615" s="4" t="str">
        <f>IFERROR(IF(VALUE(LEFT($E5615,5))&gt;50000,"",_xlfn.XLOOKUP(IF(VALUE(LEFT($E5615,2))&gt;9,VALUE(LEFT($E5615,2)),"0"&amp;VALUE(LEFT($E5615,2))),Sheet1!$E:$E,Sheet1!$F:$F)),"")</f>
        <v>大分県</v>
      </c>
      <c r="G5615" s="4" t="str">
        <f t="shared" si="175"/>
        <v>国立</v>
      </c>
      <c r="H5615" s="7" t="str">
        <f>IF($D5615="上記以外の高等学校等",_xlfn.XLOOKUP(IF(VALUE(LEFT($E5615,2))&gt;10,VALUE(LEFT($E5615,2)),"0"&amp;VALUE(LEFT($E5615,2))),Sheet1!$E:$E,Sheet1!$F:$F)&amp;"所在の"&amp;$D5615,IF(OR($B5615=1,$B5615=2),$D5615&amp;$C5615,IF($B5615=3,$D5615&amp;"学校",IF($B5615=6,_xlfn.TEXTBEFORE($D5615,"高専")&amp;$C5615,IF($B5615=8,$C5615&amp;"（"&amp;$D5615&amp;"）",IF($B5615=9,$D5615,""))))))</f>
        <v>大分大学教育学部附属特別支援学校</v>
      </c>
    </row>
    <row r="5616" spans="1:8">
      <c r="A5616" s="4">
        <v>1</v>
      </c>
      <c r="B5616" s="7">
        <v>6</v>
      </c>
      <c r="C5616" s="7" t="str">
        <f t="shared" si="174"/>
        <v>高等専門学校</v>
      </c>
      <c r="D5616" s="7" t="s">
        <v>708</v>
      </c>
      <c r="E5616" s="8" t="s">
        <v>709</v>
      </c>
      <c r="F5616" s="4" t="str">
        <f>IFERROR(IF(VALUE(LEFT($E5616,5))&gt;50000,"",_xlfn.XLOOKUP(IF(VALUE(LEFT($E5616,2))&gt;9,VALUE(LEFT($E5616,2)),"0"&amp;VALUE(LEFT($E5616,2))),Sheet1!$E:$E,Sheet1!$F:$F)),"")</f>
        <v>大分県</v>
      </c>
      <c r="G5616" s="4" t="str">
        <f t="shared" si="175"/>
        <v>国立</v>
      </c>
      <c r="H5616" s="7" t="str">
        <f>IF($D5616="上記以外の高等学校等",_xlfn.XLOOKUP(IF(VALUE(LEFT($E5616,2))&gt;10,VALUE(LEFT($E5616,2)),"0"&amp;VALUE(LEFT($E5616,2))),Sheet1!$E:$E,Sheet1!$F:$F)&amp;"所在の"&amp;$D5616,IF(OR($B5616=1,$B5616=2),$D5616&amp;$C5616,IF($B5616=3,$D5616&amp;"学校",IF($B5616=6,_xlfn.TEXTBEFORE($D5616,"高専")&amp;$C5616,IF($B5616=8,$C5616&amp;"（"&amp;$D5616&amp;"）",IF($B5616=9,$D5616,""))))))</f>
        <v>大分工業高等専門学校</v>
      </c>
    </row>
    <row r="5617" spans="1:8">
      <c r="A5617" s="4">
        <v>2</v>
      </c>
      <c r="B5617" s="7">
        <v>1</v>
      </c>
      <c r="C5617" s="7" t="str">
        <f t="shared" si="174"/>
        <v>高等学校</v>
      </c>
      <c r="D5617" s="7" t="s">
        <v>706</v>
      </c>
      <c r="E5617" s="8" t="s">
        <v>707</v>
      </c>
      <c r="F5617" s="4" t="str">
        <f>IFERROR(IF(VALUE(LEFT($E5617,5))&gt;50000,"",_xlfn.XLOOKUP(IF(VALUE(LEFT($E5617,2))&gt;9,VALUE(LEFT($E5617,2)),"0"&amp;VALUE(LEFT($E5617,2))),Sheet1!$E:$E,Sheet1!$F:$F)),"")</f>
        <v>大分県</v>
      </c>
      <c r="G5617" s="4" t="str">
        <f t="shared" si="175"/>
        <v>公立</v>
      </c>
      <c r="H5617" s="7" t="str">
        <f>IF($D5617="上記以外の高等学校等",_xlfn.XLOOKUP(IF(VALUE(LEFT($E5617,2))&gt;10,VALUE(LEFT($E5617,2)),"0"&amp;VALUE(LEFT($E5617,2))),Sheet1!$E:$E,Sheet1!$F:$F)&amp;"所在の"&amp;$D5617,IF(OR($B5617=1,$B5617=2),$D5617&amp;$C5617,IF($B5617=3,$D5617&amp;"学校",IF($B5617=6,_xlfn.TEXTBEFORE($D5617,"高専")&amp;$C5617,IF($B5617=8,$C5617&amp;"（"&amp;$D5617&amp;"）",IF($B5617=9,$D5617,""))))))</f>
        <v>高田高等学校</v>
      </c>
    </row>
    <row r="5618" spans="1:8">
      <c r="A5618" s="4">
        <v>2</v>
      </c>
      <c r="B5618" s="7">
        <v>1</v>
      </c>
      <c r="C5618" s="7" t="str">
        <f t="shared" si="174"/>
        <v>高等学校</v>
      </c>
      <c r="D5618" s="7" t="s">
        <v>704</v>
      </c>
      <c r="E5618" s="8" t="s">
        <v>705</v>
      </c>
      <c r="F5618" s="4" t="str">
        <f>IFERROR(IF(VALUE(LEFT($E5618,5))&gt;50000,"",_xlfn.XLOOKUP(IF(VALUE(LEFT($E5618,2))&gt;9,VALUE(LEFT($E5618,2)),"0"&amp;VALUE(LEFT($E5618,2))),Sheet1!$E:$E,Sheet1!$F:$F)),"")</f>
        <v>大分県</v>
      </c>
      <c r="G5618" s="4" t="str">
        <f t="shared" si="175"/>
        <v>公立</v>
      </c>
      <c r="H5618" s="7" t="str">
        <f>IF($D5618="上記以外の高等学校等",_xlfn.XLOOKUP(IF(VALUE(LEFT($E5618,2))&gt;10,VALUE(LEFT($E5618,2)),"0"&amp;VALUE(LEFT($E5618,2))),Sheet1!$E:$E,Sheet1!$F:$F)&amp;"所在の"&amp;$D5618,IF(OR($B5618=1,$B5618=2),$D5618&amp;$C5618,IF($B5618=3,$D5618&amp;"学校",IF($B5618=6,_xlfn.TEXTBEFORE($D5618,"高専")&amp;$C5618,IF($B5618=8,$C5618&amp;"（"&amp;$D5618&amp;"）",IF($B5618=9,$D5618,""))))))</f>
        <v>杵築高等学校</v>
      </c>
    </row>
    <row r="5619" spans="1:8">
      <c r="A5619" s="4">
        <v>2</v>
      </c>
      <c r="B5619" s="7">
        <v>1</v>
      </c>
      <c r="C5619" s="7" t="str">
        <f t="shared" si="174"/>
        <v>高等学校</v>
      </c>
      <c r="D5619" s="7" t="s">
        <v>702</v>
      </c>
      <c r="E5619" s="8" t="s">
        <v>703</v>
      </c>
      <c r="F5619" s="4" t="str">
        <f>IFERROR(IF(VALUE(LEFT($E5619,5))&gt;50000,"",_xlfn.XLOOKUP(IF(VALUE(LEFT($E5619,2))&gt;9,VALUE(LEFT($E5619,2)),"0"&amp;VALUE(LEFT($E5619,2))),Sheet1!$E:$E,Sheet1!$F:$F)),"")</f>
        <v>大分県</v>
      </c>
      <c r="G5619" s="4" t="str">
        <f t="shared" si="175"/>
        <v>公立</v>
      </c>
      <c r="H5619" s="7" t="str">
        <f>IF($D5619="上記以外の高等学校等",_xlfn.XLOOKUP(IF(VALUE(LEFT($E5619,2))&gt;10,VALUE(LEFT($E5619,2)),"0"&amp;VALUE(LEFT($E5619,2))),Sheet1!$E:$E,Sheet1!$F:$F)&amp;"所在の"&amp;$D5619,IF(OR($B5619=1,$B5619=2),$D5619&amp;$C5619,IF($B5619=3,$D5619&amp;"学校",IF($B5619=6,_xlfn.TEXTBEFORE($D5619,"高専")&amp;$C5619,IF($B5619=8,$C5619&amp;"（"&amp;$D5619&amp;"）",IF($B5619=9,$D5619,""))))))</f>
        <v>別府鶴見丘高等学校</v>
      </c>
    </row>
    <row r="5620" spans="1:8">
      <c r="A5620" s="4">
        <v>2</v>
      </c>
      <c r="B5620" s="7">
        <v>1</v>
      </c>
      <c r="C5620" s="7" t="str">
        <f t="shared" si="174"/>
        <v>高等学校</v>
      </c>
      <c r="D5620" s="7" t="s">
        <v>700</v>
      </c>
      <c r="E5620" s="8" t="s">
        <v>701</v>
      </c>
      <c r="F5620" s="4" t="str">
        <f>IFERROR(IF(VALUE(LEFT($E5620,5))&gt;50000,"",_xlfn.XLOOKUP(IF(VALUE(LEFT($E5620,2))&gt;9,VALUE(LEFT($E5620,2)),"0"&amp;VALUE(LEFT($E5620,2))),Sheet1!$E:$E,Sheet1!$F:$F)),"")</f>
        <v>大分県</v>
      </c>
      <c r="G5620" s="4" t="str">
        <f t="shared" si="175"/>
        <v>公立</v>
      </c>
      <c r="H5620" s="7" t="str">
        <f>IF($D5620="上記以外の高等学校等",_xlfn.XLOOKUP(IF(VALUE(LEFT($E5620,2))&gt;10,VALUE(LEFT($E5620,2)),"0"&amp;VALUE(LEFT($E5620,2))),Sheet1!$E:$E,Sheet1!$F:$F)&amp;"所在の"&amp;$D5620,IF(OR($B5620=1,$B5620=2),$D5620&amp;$C5620,IF($B5620=3,$D5620&amp;"学校",IF($B5620=6,_xlfn.TEXTBEFORE($D5620,"高専")&amp;$C5620,IF($B5620=8,$C5620&amp;"（"&amp;$D5620&amp;"）",IF($B5620=9,$D5620,""))))))</f>
        <v>芸術緑丘高等学校</v>
      </c>
    </row>
    <row r="5621" spans="1:8">
      <c r="A5621" s="4">
        <v>2</v>
      </c>
      <c r="B5621" s="7">
        <v>1</v>
      </c>
      <c r="C5621" s="7" t="str">
        <f t="shared" si="174"/>
        <v>高等学校</v>
      </c>
      <c r="D5621" s="7" t="s">
        <v>698</v>
      </c>
      <c r="E5621" s="8" t="s">
        <v>699</v>
      </c>
      <c r="F5621" s="4" t="str">
        <f>IFERROR(IF(VALUE(LEFT($E5621,5))&gt;50000,"",_xlfn.XLOOKUP(IF(VALUE(LEFT($E5621,2))&gt;9,VALUE(LEFT($E5621,2)),"0"&amp;VALUE(LEFT($E5621,2))),Sheet1!$E:$E,Sheet1!$F:$F)),"")</f>
        <v>大分県</v>
      </c>
      <c r="G5621" s="4" t="str">
        <f t="shared" si="175"/>
        <v>公立</v>
      </c>
      <c r="H5621" s="7" t="str">
        <f>IF($D5621="上記以外の高等学校等",_xlfn.XLOOKUP(IF(VALUE(LEFT($E5621,2))&gt;10,VALUE(LEFT($E5621,2)),"0"&amp;VALUE(LEFT($E5621,2))),Sheet1!$E:$E,Sheet1!$F:$F)&amp;"所在の"&amp;$D5621,IF(OR($B5621=1,$B5621=2),$D5621&amp;$C5621,IF($B5621=3,$D5621&amp;"学校",IF($B5621=6,_xlfn.TEXTBEFORE($D5621,"高専")&amp;$C5621,IF($B5621=8,$C5621&amp;"（"&amp;$D5621&amp;"）",IF($B5621=9,$D5621,""))))))</f>
        <v>大分上野丘高等学校</v>
      </c>
    </row>
    <row r="5622" spans="1:8">
      <c r="A5622" s="4">
        <v>2</v>
      </c>
      <c r="B5622" s="7">
        <v>1</v>
      </c>
      <c r="C5622" s="7" t="str">
        <f t="shared" si="174"/>
        <v>高等学校</v>
      </c>
      <c r="D5622" s="7" t="s">
        <v>696</v>
      </c>
      <c r="E5622" s="8" t="s">
        <v>697</v>
      </c>
      <c r="F5622" s="4" t="str">
        <f>IFERROR(IF(VALUE(LEFT($E5622,5))&gt;50000,"",_xlfn.XLOOKUP(IF(VALUE(LEFT($E5622,2))&gt;9,VALUE(LEFT($E5622,2)),"0"&amp;VALUE(LEFT($E5622,2))),Sheet1!$E:$E,Sheet1!$F:$F)),"")</f>
        <v>大分県</v>
      </c>
      <c r="G5622" s="4" t="str">
        <f t="shared" si="175"/>
        <v>公立</v>
      </c>
      <c r="H5622" s="7" t="str">
        <f>IF($D5622="上記以外の高等学校等",_xlfn.XLOOKUP(IF(VALUE(LEFT($E5622,2))&gt;10,VALUE(LEFT($E5622,2)),"0"&amp;VALUE(LEFT($E5622,2))),Sheet1!$E:$E,Sheet1!$F:$F)&amp;"所在の"&amp;$D5622,IF(OR($B5622=1,$B5622=2),$D5622&amp;$C5622,IF($B5622=3,$D5622&amp;"学校",IF($B5622=6,_xlfn.TEXTBEFORE($D5622,"高専")&amp;$C5622,IF($B5622=8,$C5622&amp;"（"&amp;$D5622&amp;"）",IF($B5622=9,$D5622,""))))))</f>
        <v>大分舞鶴高等学校</v>
      </c>
    </row>
    <row r="5623" spans="1:8">
      <c r="A5623" s="4">
        <v>2</v>
      </c>
      <c r="B5623" s="7">
        <v>1</v>
      </c>
      <c r="C5623" s="7" t="str">
        <f t="shared" si="174"/>
        <v>高等学校</v>
      </c>
      <c r="D5623" s="7" t="s">
        <v>694</v>
      </c>
      <c r="E5623" s="8" t="s">
        <v>695</v>
      </c>
      <c r="F5623" s="4" t="str">
        <f>IFERROR(IF(VALUE(LEFT($E5623,5))&gt;50000,"",_xlfn.XLOOKUP(IF(VALUE(LEFT($E5623,2))&gt;9,VALUE(LEFT($E5623,2)),"0"&amp;VALUE(LEFT($E5623,2))),Sheet1!$E:$E,Sheet1!$F:$F)),"")</f>
        <v>大分県</v>
      </c>
      <c r="G5623" s="4" t="str">
        <f t="shared" si="175"/>
        <v>公立</v>
      </c>
      <c r="H5623" s="7" t="str">
        <f>IF($D5623="上記以外の高等学校等",_xlfn.XLOOKUP(IF(VALUE(LEFT($E5623,2))&gt;10,VALUE(LEFT($E5623,2)),"0"&amp;VALUE(LEFT($E5623,2))),Sheet1!$E:$E,Sheet1!$F:$F)&amp;"所在の"&amp;$D5623,IF(OR($B5623=1,$B5623=2),$D5623&amp;$C5623,IF($B5623=3,$D5623&amp;"学校",IF($B5623=6,_xlfn.TEXTBEFORE($D5623,"高専")&amp;$C5623,IF($B5623=8,$C5623&amp;"（"&amp;$D5623&amp;"）",IF($B5623=9,$D5623,""))))))</f>
        <v>大分雄城台高等学校</v>
      </c>
    </row>
    <row r="5624" spans="1:8">
      <c r="A5624" s="4">
        <v>2</v>
      </c>
      <c r="B5624" s="7">
        <v>1</v>
      </c>
      <c r="C5624" s="7" t="str">
        <f t="shared" si="174"/>
        <v>高等学校</v>
      </c>
      <c r="D5624" s="7" t="s">
        <v>692</v>
      </c>
      <c r="E5624" s="8" t="s">
        <v>693</v>
      </c>
      <c r="F5624" s="4" t="str">
        <f>IFERROR(IF(VALUE(LEFT($E5624,5))&gt;50000,"",_xlfn.XLOOKUP(IF(VALUE(LEFT($E5624,2))&gt;9,VALUE(LEFT($E5624,2)),"0"&amp;VALUE(LEFT($E5624,2))),Sheet1!$E:$E,Sheet1!$F:$F)),"")</f>
        <v>大分県</v>
      </c>
      <c r="G5624" s="4" t="str">
        <f t="shared" si="175"/>
        <v>公立</v>
      </c>
      <c r="H5624" s="7" t="str">
        <f>IF($D5624="上記以外の高等学校等",_xlfn.XLOOKUP(IF(VALUE(LEFT($E5624,2))&gt;10,VALUE(LEFT($E5624,2)),"0"&amp;VALUE(LEFT($E5624,2))),Sheet1!$E:$E,Sheet1!$F:$F)&amp;"所在の"&amp;$D5624,IF(OR($B5624=1,$B5624=2),$D5624&amp;$C5624,IF($B5624=3,$D5624&amp;"学校",IF($B5624=6,_xlfn.TEXTBEFORE($D5624,"高専")&amp;$C5624,IF($B5624=8,$C5624&amp;"（"&amp;$D5624&amp;"）",IF($B5624=9,$D5624,""))))))</f>
        <v>大分工業高等学校</v>
      </c>
    </row>
    <row r="5625" spans="1:8">
      <c r="A5625" s="4">
        <v>2</v>
      </c>
      <c r="B5625" s="7">
        <v>1</v>
      </c>
      <c r="C5625" s="7" t="str">
        <f t="shared" si="174"/>
        <v>高等学校</v>
      </c>
      <c r="D5625" s="7" t="s">
        <v>690</v>
      </c>
      <c r="E5625" s="8" t="s">
        <v>691</v>
      </c>
      <c r="F5625" s="4" t="str">
        <f>IFERROR(IF(VALUE(LEFT($E5625,5))&gt;50000,"",_xlfn.XLOOKUP(IF(VALUE(LEFT($E5625,2))&gt;9,VALUE(LEFT($E5625,2)),"0"&amp;VALUE(LEFT($E5625,2))),Sheet1!$E:$E,Sheet1!$F:$F)),"")</f>
        <v>大分県</v>
      </c>
      <c r="G5625" s="4" t="str">
        <f t="shared" si="175"/>
        <v>公立</v>
      </c>
      <c r="H5625" s="7" t="str">
        <f>IF($D5625="上記以外の高等学校等",_xlfn.XLOOKUP(IF(VALUE(LEFT($E5625,2))&gt;10,VALUE(LEFT($E5625,2)),"0"&amp;VALUE(LEFT($E5625,2))),Sheet1!$E:$E,Sheet1!$F:$F)&amp;"所在の"&amp;$D5625,IF(OR($B5625=1,$B5625=2),$D5625&amp;$C5625,IF($B5625=3,$D5625&amp;"学校",IF($B5625=6,_xlfn.TEXTBEFORE($D5625,"高専")&amp;$C5625,IF($B5625=8,$C5625&amp;"（"&amp;$D5625&amp;"）",IF($B5625=9,$D5625,""))))))</f>
        <v>大分商業高等学校</v>
      </c>
    </row>
    <row r="5626" spans="1:8">
      <c r="A5626" s="4">
        <v>2</v>
      </c>
      <c r="B5626" s="7">
        <v>1</v>
      </c>
      <c r="C5626" s="7" t="str">
        <f t="shared" si="174"/>
        <v>高等学校</v>
      </c>
      <c r="D5626" s="7" t="s">
        <v>688</v>
      </c>
      <c r="E5626" s="8" t="s">
        <v>689</v>
      </c>
      <c r="F5626" s="4" t="str">
        <f>IFERROR(IF(VALUE(LEFT($E5626,5))&gt;50000,"",_xlfn.XLOOKUP(IF(VALUE(LEFT($E5626,2))&gt;9,VALUE(LEFT($E5626,2)),"0"&amp;VALUE(LEFT($E5626,2))),Sheet1!$E:$E,Sheet1!$F:$F)),"")</f>
        <v>大分県</v>
      </c>
      <c r="G5626" s="4" t="str">
        <f t="shared" si="175"/>
        <v>公立</v>
      </c>
      <c r="H5626" s="7" t="str">
        <f>IF($D5626="上記以外の高等学校等",_xlfn.XLOOKUP(IF(VALUE(LEFT($E5626,2))&gt;10,VALUE(LEFT($E5626,2)),"0"&amp;VALUE(LEFT($E5626,2))),Sheet1!$E:$E,Sheet1!$F:$F)&amp;"所在の"&amp;$D5626,IF(OR($B5626=1,$B5626=2),$D5626&amp;$C5626,IF($B5626=3,$D5626&amp;"学校",IF($B5626=6,_xlfn.TEXTBEFORE($D5626,"高専")&amp;$C5626,IF($B5626=8,$C5626&amp;"（"&amp;$D5626&amp;"）",IF($B5626=9,$D5626,""))))))</f>
        <v>大分西高等学校</v>
      </c>
    </row>
    <row r="5627" spans="1:8">
      <c r="A5627" s="4">
        <v>2</v>
      </c>
      <c r="B5627" s="7">
        <v>1</v>
      </c>
      <c r="C5627" s="7" t="str">
        <f t="shared" si="174"/>
        <v>高等学校</v>
      </c>
      <c r="D5627" s="7" t="s">
        <v>686</v>
      </c>
      <c r="E5627" s="8" t="s">
        <v>687</v>
      </c>
      <c r="F5627" s="4" t="str">
        <f>IFERROR(IF(VALUE(LEFT($E5627,5))&gt;50000,"",_xlfn.XLOOKUP(IF(VALUE(LEFT($E5627,2))&gt;9,VALUE(LEFT($E5627,2)),"0"&amp;VALUE(LEFT($E5627,2))),Sheet1!$E:$E,Sheet1!$F:$F)),"")</f>
        <v>大分県</v>
      </c>
      <c r="G5627" s="4" t="str">
        <f t="shared" si="175"/>
        <v>公立</v>
      </c>
      <c r="H5627" s="7" t="str">
        <f>IF($D5627="上記以外の高等学校等",_xlfn.XLOOKUP(IF(VALUE(LEFT($E5627,2))&gt;10,VALUE(LEFT($E5627,2)),"0"&amp;VALUE(LEFT($E5627,2))),Sheet1!$E:$E,Sheet1!$F:$F)&amp;"所在の"&amp;$D5627,IF(OR($B5627=1,$B5627=2),$D5627&amp;$C5627,IF($B5627=3,$D5627&amp;"学校",IF($B5627=6,_xlfn.TEXTBEFORE($D5627,"高専")&amp;$C5627,IF($B5627=8,$C5627&amp;"（"&amp;$D5627&amp;"）",IF($B5627=9,$D5627,""))))))</f>
        <v>由布高等学校</v>
      </c>
    </row>
    <row r="5628" spans="1:8">
      <c r="A5628" s="4">
        <v>2</v>
      </c>
      <c r="B5628" s="7">
        <v>1</v>
      </c>
      <c r="C5628" s="7" t="str">
        <f t="shared" si="174"/>
        <v>高等学校</v>
      </c>
      <c r="D5628" s="7" t="s">
        <v>684</v>
      </c>
      <c r="E5628" s="8" t="s">
        <v>685</v>
      </c>
      <c r="F5628" s="4" t="str">
        <f>IFERROR(IF(VALUE(LEFT($E5628,5))&gt;50000,"",_xlfn.XLOOKUP(IF(VALUE(LEFT($E5628,2))&gt;9,VALUE(LEFT($E5628,2)),"0"&amp;VALUE(LEFT($E5628,2))),Sheet1!$E:$E,Sheet1!$F:$F)),"")</f>
        <v>大分県</v>
      </c>
      <c r="G5628" s="4" t="str">
        <f t="shared" si="175"/>
        <v>公立</v>
      </c>
      <c r="H5628" s="7" t="str">
        <f>IF($D5628="上記以外の高等学校等",_xlfn.XLOOKUP(IF(VALUE(LEFT($E5628,2))&gt;10,VALUE(LEFT($E5628,2)),"0"&amp;VALUE(LEFT($E5628,2))),Sheet1!$E:$E,Sheet1!$F:$F)&amp;"所在の"&amp;$D5628,IF(OR($B5628=1,$B5628=2),$D5628&amp;$C5628,IF($B5628=3,$D5628&amp;"学校",IF($B5628=6,_xlfn.TEXTBEFORE($D5628,"高専")&amp;$C5628,IF($B5628=8,$C5628&amp;"（"&amp;$D5628&amp;"）",IF($B5628=9,$D5628,""))))))</f>
        <v>大分鶴崎高等学校</v>
      </c>
    </row>
    <row r="5629" spans="1:8">
      <c r="A5629" s="4">
        <v>2</v>
      </c>
      <c r="B5629" s="7">
        <v>1</v>
      </c>
      <c r="C5629" s="7" t="str">
        <f t="shared" si="174"/>
        <v>高等学校</v>
      </c>
      <c r="D5629" s="7" t="s">
        <v>682</v>
      </c>
      <c r="E5629" s="8" t="s">
        <v>683</v>
      </c>
      <c r="F5629" s="4" t="str">
        <f>IFERROR(IF(VALUE(LEFT($E5629,5))&gt;50000,"",_xlfn.XLOOKUP(IF(VALUE(LEFT($E5629,2))&gt;9,VALUE(LEFT($E5629,2)),"0"&amp;VALUE(LEFT($E5629,2))),Sheet1!$E:$E,Sheet1!$F:$F)),"")</f>
        <v>大分県</v>
      </c>
      <c r="G5629" s="4" t="str">
        <f t="shared" si="175"/>
        <v>公立</v>
      </c>
      <c r="H5629" s="7" t="str">
        <f>IF($D5629="上記以外の高等学校等",_xlfn.XLOOKUP(IF(VALUE(LEFT($E5629,2))&gt;10,VALUE(LEFT($E5629,2)),"0"&amp;VALUE(LEFT($E5629,2))),Sheet1!$E:$E,Sheet1!$F:$F)&amp;"所在の"&amp;$D5629,IF(OR($B5629=1,$B5629=2),$D5629&amp;$C5629,IF($B5629=3,$D5629&amp;"学校",IF($B5629=6,_xlfn.TEXTBEFORE($D5629,"高専")&amp;$C5629,IF($B5629=8,$C5629&amp;"（"&amp;$D5629&amp;"）",IF($B5629=9,$D5629,""))))))</f>
        <v>鶴崎工業高等学校</v>
      </c>
    </row>
    <row r="5630" spans="1:8">
      <c r="A5630" s="4">
        <v>2</v>
      </c>
      <c r="B5630" s="7">
        <v>1</v>
      </c>
      <c r="C5630" s="7" t="str">
        <f t="shared" si="174"/>
        <v>高等学校</v>
      </c>
      <c r="D5630" s="7" t="s">
        <v>680</v>
      </c>
      <c r="E5630" s="8" t="s">
        <v>681</v>
      </c>
      <c r="F5630" s="4" t="str">
        <f>IFERROR(IF(VALUE(LEFT($E5630,5))&gt;50000,"",_xlfn.XLOOKUP(IF(VALUE(LEFT($E5630,2))&gt;9,VALUE(LEFT($E5630,2)),"0"&amp;VALUE(LEFT($E5630,2))),Sheet1!$E:$E,Sheet1!$F:$F)),"")</f>
        <v>大分県</v>
      </c>
      <c r="G5630" s="4" t="str">
        <f t="shared" si="175"/>
        <v>公立</v>
      </c>
      <c r="H5630" s="7" t="str">
        <f>IF($D5630="上記以外の高等学校等",_xlfn.XLOOKUP(IF(VALUE(LEFT($E5630,2))&gt;10,VALUE(LEFT($E5630,2)),"0"&amp;VALUE(LEFT($E5630,2))),Sheet1!$E:$E,Sheet1!$F:$F)&amp;"所在の"&amp;$D5630,IF(OR($B5630=1,$B5630=2),$D5630&amp;$C5630,IF($B5630=3,$D5630&amp;"学校",IF($B5630=6,_xlfn.TEXTBEFORE($D5630,"高専")&amp;$C5630,IF($B5630=8,$C5630&amp;"（"&amp;$D5630&amp;"）",IF($B5630=9,$D5630,""))))))</f>
        <v>大分東高等学校</v>
      </c>
    </row>
    <row r="5631" spans="1:8">
      <c r="A5631" s="4">
        <v>2</v>
      </c>
      <c r="B5631" s="7">
        <v>1</v>
      </c>
      <c r="C5631" s="7" t="str">
        <f t="shared" si="174"/>
        <v>高等学校</v>
      </c>
      <c r="D5631" s="7" t="s">
        <v>678</v>
      </c>
      <c r="E5631" s="8" t="s">
        <v>679</v>
      </c>
      <c r="F5631" s="4" t="str">
        <f>IFERROR(IF(VALUE(LEFT($E5631,5))&gt;50000,"",_xlfn.XLOOKUP(IF(VALUE(LEFT($E5631,2))&gt;9,VALUE(LEFT($E5631,2)),"0"&amp;VALUE(LEFT($E5631,2))),Sheet1!$E:$E,Sheet1!$F:$F)),"")</f>
        <v>大分県</v>
      </c>
      <c r="G5631" s="4" t="str">
        <f t="shared" si="175"/>
        <v>公立</v>
      </c>
      <c r="H5631" s="7" t="str">
        <f>IF($D5631="上記以外の高等学校等",_xlfn.XLOOKUP(IF(VALUE(LEFT($E5631,2))&gt;10,VALUE(LEFT($E5631,2)),"0"&amp;VALUE(LEFT($E5631,2))),Sheet1!$E:$E,Sheet1!$F:$F)&amp;"所在の"&amp;$D5631,IF(OR($B5631=1,$B5631=2),$D5631&amp;$C5631,IF($B5631=3,$D5631&amp;"学校",IF($B5631=6,_xlfn.TEXTBEFORE($D5631,"高専")&amp;$C5631,IF($B5631=8,$C5631&amp;"（"&amp;$D5631&amp;"）",IF($B5631=9,$D5631,""))))))</f>
        <v>臼杵高等学校</v>
      </c>
    </row>
    <row r="5632" spans="1:8">
      <c r="A5632" s="4">
        <v>2</v>
      </c>
      <c r="B5632" s="7">
        <v>1</v>
      </c>
      <c r="C5632" s="7" t="str">
        <f t="shared" si="174"/>
        <v>高等学校</v>
      </c>
      <c r="D5632" s="7" t="s">
        <v>676</v>
      </c>
      <c r="E5632" s="8" t="s">
        <v>677</v>
      </c>
      <c r="F5632" s="4" t="str">
        <f>IFERROR(IF(VALUE(LEFT($E5632,5))&gt;50000,"",_xlfn.XLOOKUP(IF(VALUE(LEFT($E5632,2))&gt;9,VALUE(LEFT($E5632,2)),"0"&amp;VALUE(LEFT($E5632,2))),Sheet1!$E:$E,Sheet1!$F:$F)),"")</f>
        <v>大分県</v>
      </c>
      <c r="G5632" s="4" t="str">
        <f t="shared" si="175"/>
        <v>公立</v>
      </c>
      <c r="H5632" s="7" t="str">
        <f>IF($D5632="上記以外の高等学校等",_xlfn.XLOOKUP(IF(VALUE(LEFT($E5632,2))&gt;10,VALUE(LEFT($E5632,2)),"0"&amp;VALUE(LEFT($E5632,2))),Sheet1!$E:$E,Sheet1!$F:$F)&amp;"所在の"&amp;$D5632,IF(OR($B5632=1,$B5632=2),$D5632&amp;$C5632,IF($B5632=3,$D5632&amp;"学校",IF($B5632=6,_xlfn.TEXTBEFORE($D5632,"高専")&amp;$C5632,IF($B5632=8,$C5632&amp;"（"&amp;$D5632&amp;"）",IF($B5632=9,$D5632,""))))))</f>
        <v>津久見高等学校</v>
      </c>
    </row>
    <row r="5633" spans="1:8">
      <c r="A5633" s="4">
        <v>2</v>
      </c>
      <c r="B5633" s="7">
        <v>1</v>
      </c>
      <c r="C5633" s="7" t="str">
        <f t="shared" si="174"/>
        <v>高等学校</v>
      </c>
      <c r="D5633" s="7" t="s">
        <v>674</v>
      </c>
      <c r="E5633" s="8" t="s">
        <v>675</v>
      </c>
      <c r="F5633" s="4" t="str">
        <f>IFERROR(IF(VALUE(LEFT($E5633,5))&gt;50000,"",_xlfn.XLOOKUP(IF(VALUE(LEFT($E5633,2))&gt;9,VALUE(LEFT($E5633,2)),"0"&amp;VALUE(LEFT($E5633,2))),Sheet1!$E:$E,Sheet1!$F:$F)),"")</f>
        <v>大分県</v>
      </c>
      <c r="G5633" s="4" t="str">
        <f t="shared" si="175"/>
        <v>公立</v>
      </c>
      <c r="H5633" s="7" t="str">
        <f>IF($D5633="上記以外の高等学校等",_xlfn.XLOOKUP(IF(VALUE(LEFT($E5633,2))&gt;10,VALUE(LEFT($E5633,2)),"0"&amp;VALUE(LEFT($E5633,2))),Sheet1!$E:$E,Sheet1!$F:$F)&amp;"所在の"&amp;$D5633,IF(OR($B5633=1,$B5633=2),$D5633&amp;$C5633,IF($B5633=3,$D5633&amp;"学校",IF($B5633=6,_xlfn.TEXTBEFORE($D5633,"高専")&amp;$C5633,IF($B5633=8,$C5633&amp;"（"&amp;$D5633&amp;"）",IF($B5633=9,$D5633,""))))))</f>
        <v>佐伯鶴城高等学校</v>
      </c>
    </row>
    <row r="5634" spans="1:8">
      <c r="A5634" s="4">
        <v>2</v>
      </c>
      <c r="B5634" s="7">
        <v>1</v>
      </c>
      <c r="C5634" s="7" t="str">
        <f t="shared" si="174"/>
        <v>高等学校</v>
      </c>
      <c r="D5634" s="7" t="s">
        <v>672</v>
      </c>
      <c r="E5634" s="8" t="s">
        <v>673</v>
      </c>
      <c r="F5634" s="4" t="str">
        <f>IFERROR(IF(VALUE(LEFT($E5634,5))&gt;50000,"",_xlfn.XLOOKUP(IF(VALUE(LEFT($E5634,2))&gt;9,VALUE(LEFT($E5634,2)),"0"&amp;VALUE(LEFT($E5634,2))),Sheet1!$E:$E,Sheet1!$F:$F)),"")</f>
        <v>大分県</v>
      </c>
      <c r="G5634" s="4" t="str">
        <f t="shared" si="175"/>
        <v>公立</v>
      </c>
      <c r="H5634" s="7" t="str">
        <f>IF($D5634="上記以外の高等学校等",_xlfn.XLOOKUP(IF(VALUE(LEFT($E5634,2))&gt;10,VALUE(LEFT($E5634,2)),"0"&amp;VALUE(LEFT($E5634,2))),Sheet1!$E:$E,Sheet1!$F:$F)&amp;"所在の"&amp;$D5634,IF(OR($B5634=1,$B5634=2),$D5634&amp;$C5634,IF($B5634=3,$D5634&amp;"学校",IF($B5634=6,_xlfn.TEXTBEFORE($D5634,"高専")&amp;$C5634,IF($B5634=8,$C5634&amp;"（"&amp;$D5634&amp;"）",IF($B5634=9,$D5634,""))))))</f>
        <v>竹田高等学校</v>
      </c>
    </row>
    <row r="5635" spans="1:8">
      <c r="A5635" s="4">
        <v>2</v>
      </c>
      <c r="B5635" s="7">
        <v>1</v>
      </c>
      <c r="C5635" s="7" t="str">
        <f t="shared" ref="C5635:C5698" si="176">IF($B5635=1,"高等学校",IF($B5635=2,"中等教育学校",IF($B5635=3,"特別支援学校",IF($B5635=6,"高等専門学校",IF($B5635=8,"高等学校卒業程度認定試験等","")))))</f>
        <v>高等学校</v>
      </c>
      <c r="D5635" s="7" t="s">
        <v>670</v>
      </c>
      <c r="E5635" s="8" t="s">
        <v>671</v>
      </c>
      <c r="F5635" s="4" t="str">
        <f>IFERROR(IF(VALUE(LEFT($E5635,5))&gt;50000,"",_xlfn.XLOOKUP(IF(VALUE(LEFT($E5635,2))&gt;9,VALUE(LEFT($E5635,2)),"0"&amp;VALUE(LEFT($E5635,2))),Sheet1!$E:$E,Sheet1!$F:$F)),"")</f>
        <v>大分県</v>
      </c>
      <c r="G5635" s="4" t="str">
        <f t="shared" ref="G5635:G5698" si="177">IF($A5635=1,"国立",IF($A5635=7,"私立",IF($A5635&lt;7,"公立","")))</f>
        <v>公立</v>
      </c>
      <c r="H5635" s="7" t="str">
        <f>IF($D5635="上記以外の高等学校等",_xlfn.XLOOKUP(IF(VALUE(LEFT($E5635,2))&gt;10,VALUE(LEFT($E5635,2)),"0"&amp;VALUE(LEFT($E5635,2))),Sheet1!$E:$E,Sheet1!$F:$F)&amp;"所在の"&amp;$D5635,IF(OR($B5635=1,$B5635=2),$D5635&amp;$C5635,IF($B5635=3,$D5635&amp;"学校",IF($B5635=6,_xlfn.TEXTBEFORE($D5635,"高専")&amp;$C5635,IF($B5635=8,$C5635&amp;"（"&amp;$D5635&amp;"）",IF($B5635=9,$D5635,""))))))</f>
        <v>日田高等学校</v>
      </c>
    </row>
    <row r="5636" spans="1:8">
      <c r="A5636" s="4">
        <v>2</v>
      </c>
      <c r="B5636" s="7">
        <v>1</v>
      </c>
      <c r="C5636" s="7" t="str">
        <f t="shared" si="176"/>
        <v>高等学校</v>
      </c>
      <c r="D5636" s="7" t="s">
        <v>668</v>
      </c>
      <c r="E5636" s="8" t="s">
        <v>669</v>
      </c>
      <c r="F5636" s="4" t="str">
        <f>IFERROR(IF(VALUE(LEFT($E5636,5))&gt;50000,"",_xlfn.XLOOKUP(IF(VALUE(LEFT($E5636,2))&gt;9,VALUE(LEFT($E5636,2)),"0"&amp;VALUE(LEFT($E5636,2))),Sheet1!$E:$E,Sheet1!$F:$F)),"")</f>
        <v>大分県</v>
      </c>
      <c r="G5636" s="4" t="str">
        <f t="shared" si="177"/>
        <v>公立</v>
      </c>
      <c r="H5636" s="7" t="str">
        <f>IF($D5636="上記以外の高等学校等",_xlfn.XLOOKUP(IF(VALUE(LEFT($E5636,2))&gt;10,VALUE(LEFT($E5636,2)),"0"&amp;VALUE(LEFT($E5636,2))),Sheet1!$E:$E,Sheet1!$F:$F)&amp;"所在の"&amp;$D5636,IF(OR($B5636=1,$B5636=2),$D5636&amp;$C5636,IF($B5636=3,$D5636&amp;"学校",IF($B5636=6,_xlfn.TEXTBEFORE($D5636,"高専")&amp;$C5636,IF($B5636=8,$C5636&amp;"（"&amp;$D5636&amp;"）",IF($B5636=9,$D5636,""))))))</f>
        <v>日田三隈高等学校</v>
      </c>
    </row>
    <row r="5637" spans="1:8">
      <c r="A5637" s="4">
        <v>2</v>
      </c>
      <c r="B5637" s="7">
        <v>1</v>
      </c>
      <c r="C5637" s="7" t="str">
        <f t="shared" si="176"/>
        <v>高等学校</v>
      </c>
      <c r="D5637" s="7" t="s">
        <v>666</v>
      </c>
      <c r="E5637" s="8" t="s">
        <v>667</v>
      </c>
      <c r="F5637" s="4" t="str">
        <f>IFERROR(IF(VALUE(LEFT($E5637,5))&gt;50000,"",_xlfn.XLOOKUP(IF(VALUE(LEFT($E5637,2))&gt;9,VALUE(LEFT($E5637,2)),"0"&amp;VALUE(LEFT($E5637,2))),Sheet1!$E:$E,Sheet1!$F:$F)),"")</f>
        <v>大分県</v>
      </c>
      <c r="G5637" s="4" t="str">
        <f t="shared" si="177"/>
        <v>公立</v>
      </c>
      <c r="H5637" s="7" t="str">
        <f>IF($D5637="上記以外の高等学校等",_xlfn.XLOOKUP(IF(VALUE(LEFT($E5637,2))&gt;10,VALUE(LEFT($E5637,2)),"0"&amp;VALUE(LEFT($E5637,2))),Sheet1!$E:$E,Sheet1!$F:$F)&amp;"所在の"&amp;$D5637,IF(OR($B5637=1,$B5637=2),$D5637&amp;$C5637,IF($B5637=3,$D5637&amp;"学校",IF($B5637=6,_xlfn.TEXTBEFORE($D5637,"高専")&amp;$C5637,IF($B5637=8,$C5637&amp;"（"&amp;$D5637&amp;"）",IF($B5637=9,$D5637,""))))))</f>
        <v>日田林工高等学校</v>
      </c>
    </row>
    <row r="5638" spans="1:8">
      <c r="A5638" s="4">
        <v>2</v>
      </c>
      <c r="B5638" s="7">
        <v>1</v>
      </c>
      <c r="C5638" s="7" t="str">
        <f t="shared" si="176"/>
        <v>高等学校</v>
      </c>
      <c r="D5638" s="7" t="s">
        <v>664</v>
      </c>
      <c r="E5638" s="8" t="s">
        <v>665</v>
      </c>
      <c r="F5638" s="4" t="str">
        <f>IFERROR(IF(VALUE(LEFT($E5638,5))&gt;50000,"",_xlfn.XLOOKUP(IF(VALUE(LEFT($E5638,2))&gt;9,VALUE(LEFT($E5638,2)),"0"&amp;VALUE(LEFT($E5638,2))),Sheet1!$E:$E,Sheet1!$F:$F)),"")</f>
        <v>大分県</v>
      </c>
      <c r="G5638" s="4" t="str">
        <f t="shared" si="177"/>
        <v>公立</v>
      </c>
      <c r="H5638" s="7" t="str">
        <f>IF($D5638="上記以外の高等学校等",_xlfn.XLOOKUP(IF(VALUE(LEFT($E5638,2))&gt;10,VALUE(LEFT($E5638,2)),"0"&amp;VALUE(LEFT($E5638,2))),Sheet1!$E:$E,Sheet1!$F:$F)&amp;"所在の"&amp;$D5638,IF(OR($B5638=1,$B5638=2),$D5638&amp;$C5638,IF($B5638=3,$D5638&amp;"学校",IF($B5638=6,_xlfn.TEXTBEFORE($D5638,"高専")&amp;$C5638,IF($B5638=8,$C5638&amp;"（"&amp;$D5638&amp;"）",IF($B5638=9,$D5638,""))))))</f>
        <v>中津南高等学校</v>
      </c>
    </row>
    <row r="5639" spans="1:8">
      <c r="A5639" s="4">
        <v>2</v>
      </c>
      <c r="B5639" s="7">
        <v>1</v>
      </c>
      <c r="C5639" s="7" t="str">
        <f t="shared" si="176"/>
        <v>高等学校</v>
      </c>
      <c r="D5639" s="7" t="s">
        <v>662</v>
      </c>
      <c r="E5639" s="8" t="s">
        <v>663</v>
      </c>
      <c r="F5639" s="4" t="str">
        <f>IFERROR(IF(VALUE(LEFT($E5639,5))&gt;50000,"",_xlfn.XLOOKUP(IF(VALUE(LEFT($E5639,2))&gt;9,VALUE(LEFT($E5639,2)),"0"&amp;VALUE(LEFT($E5639,2))),Sheet1!$E:$E,Sheet1!$F:$F)),"")</f>
        <v>大分県</v>
      </c>
      <c r="G5639" s="4" t="str">
        <f t="shared" si="177"/>
        <v>公立</v>
      </c>
      <c r="H5639" s="7" t="str">
        <f>IF($D5639="上記以外の高等学校等",_xlfn.XLOOKUP(IF(VALUE(LEFT($E5639,2))&gt;10,VALUE(LEFT($E5639,2)),"0"&amp;VALUE(LEFT($E5639,2))),Sheet1!$E:$E,Sheet1!$F:$F)&amp;"所在の"&amp;$D5639,IF(OR($B5639=1,$B5639=2),$D5639&amp;$C5639,IF($B5639=3,$D5639&amp;"学校",IF($B5639=6,_xlfn.TEXTBEFORE($D5639,"高専")&amp;$C5639,IF($B5639=8,$C5639&amp;"（"&amp;$D5639&amp;"）",IF($B5639=9,$D5639,""))))))</f>
        <v>中津北高等学校</v>
      </c>
    </row>
    <row r="5640" spans="1:8">
      <c r="A5640" s="4">
        <v>2</v>
      </c>
      <c r="B5640" s="7">
        <v>1</v>
      </c>
      <c r="C5640" s="7" t="str">
        <f t="shared" si="176"/>
        <v>高等学校</v>
      </c>
      <c r="D5640" s="7" t="s">
        <v>660</v>
      </c>
      <c r="E5640" s="8" t="s">
        <v>661</v>
      </c>
      <c r="F5640" s="4" t="str">
        <f>IFERROR(IF(VALUE(LEFT($E5640,5))&gt;50000,"",_xlfn.XLOOKUP(IF(VALUE(LEFT($E5640,2))&gt;9,VALUE(LEFT($E5640,2)),"0"&amp;VALUE(LEFT($E5640,2))),Sheet1!$E:$E,Sheet1!$F:$F)),"")</f>
        <v>大分県</v>
      </c>
      <c r="G5640" s="4" t="str">
        <f t="shared" si="177"/>
        <v>公立</v>
      </c>
      <c r="H5640" s="7" t="str">
        <f>IF($D5640="上記以外の高等学校等",_xlfn.XLOOKUP(IF(VALUE(LEFT($E5640,2))&gt;10,VALUE(LEFT($E5640,2)),"0"&amp;VALUE(LEFT($E5640,2))),Sheet1!$E:$E,Sheet1!$F:$F)&amp;"所在の"&amp;$D5640,IF(OR($B5640=1,$B5640=2),$D5640&amp;$C5640,IF($B5640=3,$D5640&amp;"学校",IF($B5640=6,_xlfn.TEXTBEFORE($D5640,"高専")&amp;$C5640,IF($B5640=8,$C5640&amp;"（"&amp;$D5640&amp;"）",IF($B5640=9,$D5640,""))))))</f>
        <v>宇佐産業科学高等学校</v>
      </c>
    </row>
    <row r="5641" spans="1:8">
      <c r="A5641" s="4">
        <v>2</v>
      </c>
      <c r="B5641" s="7">
        <v>1</v>
      </c>
      <c r="C5641" s="7" t="str">
        <f t="shared" si="176"/>
        <v>高等学校</v>
      </c>
      <c r="D5641" s="7" t="s">
        <v>658</v>
      </c>
      <c r="E5641" s="8" t="s">
        <v>659</v>
      </c>
      <c r="F5641" s="4" t="str">
        <f>IFERROR(IF(VALUE(LEFT($E5641,5))&gt;50000,"",_xlfn.XLOOKUP(IF(VALUE(LEFT($E5641,2))&gt;9,VALUE(LEFT($E5641,2)),"0"&amp;VALUE(LEFT($E5641,2))),Sheet1!$E:$E,Sheet1!$F:$F)),"")</f>
        <v>大分県</v>
      </c>
      <c r="G5641" s="4" t="str">
        <f t="shared" si="177"/>
        <v>公立</v>
      </c>
      <c r="H5641" s="7" t="str">
        <f>IF($D5641="上記以外の高等学校等",_xlfn.XLOOKUP(IF(VALUE(LEFT($E5641,2))&gt;10,VALUE(LEFT($E5641,2)),"0"&amp;VALUE(LEFT($E5641,2))),Sheet1!$E:$E,Sheet1!$F:$F)&amp;"所在の"&amp;$D5641,IF(OR($B5641=1,$B5641=2),$D5641&amp;$C5641,IF($B5641=3,$D5641&amp;"学校",IF($B5641=6,_xlfn.TEXTBEFORE($D5641,"高専")&amp;$C5641,IF($B5641=8,$C5641&amp;"（"&amp;$D5641&amp;"）",IF($B5641=9,$D5641,""))))))</f>
        <v>安心院高等学校</v>
      </c>
    </row>
    <row r="5642" spans="1:8">
      <c r="A5642" s="4">
        <v>2</v>
      </c>
      <c r="B5642" s="7">
        <v>1</v>
      </c>
      <c r="C5642" s="7" t="str">
        <f t="shared" si="176"/>
        <v>高等学校</v>
      </c>
      <c r="D5642" s="7" t="s">
        <v>656</v>
      </c>
      <c r="E5642" s="8" t="s">
        <v>657</v>
      </c>
      <c r="F5642" s="4" t="str">
        <f>IFERROR(IF(VALUE(LEFT($E5642,5))&gt;50000,"",_xlfn.XLOOKUP(IF(VALUE(LEFT($E5642,2))&gt;9,VALUE(LEFT($E5642,2)),"0"&amp;VALUE(LEFT($E5642,2))),Sheet1!$E:$E,Sheet1!$F:$F)),"")</f>
        <v>大分県</v>
      </c>
      <c r="G5642" s="4" t="str">
        <f t="shared" si="177"/>
        <v>公立</v>
      </c>
      <c r="H5642" s="7" t="str">
        <f>IF($D5642="上記以外の高等学校等",_xlfn.XLOOKUP(IF(VALUE(LEFT($E5642,2))&gt;10,VALUE(LEFT($E5642,2)),"0"&amp;VALUE(LEFT($E5642,2))),Sheet1!$E:$E,Sheet1!$F:$F)&amp;"所在の"&amp;$D5642,IF(OR($B5642=1,$B5642=2),$D5642&amp;$C5642,IF($B5642=3,$D5642&amp;"学校",IF($B5642=6,_xlfn.TEXTBEFORE($D5642,"高専")&amp;$C5642,IF($B5642=8,$C5642&amp;"（"&amp;$D5642&amp;"）",IF($B5642=9,$D5642,""))))))</f>
        <v>大分南高等学校</v>
      </c>
    </row>
    <row r="5643" spans="1:8">
      <c r="A5643" s="4">
        <v>2</v>
      </c>
      <c r="B5643" s="7">
        <v>1</v>
      </c>
      <c r="C5643" s="7" t="str">
        <f t="shared" si="176"/>
        <v>高等学校</v>
      </c>
      <c r="D5643" s="7" t="s">
        <v>654</v>
      </c>
      <c r="E5643" s="8" t="s">
        <v>655</v>
      </c>
      <c r="F5643" s="4" t="str">
        <f>IFERROR(IF(VALUE(LEFT($E5643,5))&gt;50000,"",_xlfn.XLOOKUP(IF(VALUE(LEFT($E5643,2))&gt;9,VALUE(LEFT($E5643,2)),"0"&amp;VALUE(LEFT($E5643,2))),Sheet1!$E:$E,Sheet1!$F:$F)),"")</f>
        <v>大分県</v>
      </c>
      <c r="G5643" s="4" t="str">
        <f t="shared" si="177"/>
        <v>公立</v>
      </c>
      <c r="H5643" s="7" t="str">
        <f>IF($D5643="上記以外の高等学校等",_xlfn.XLOOKUP(IF(VALUE(LEFT($E5643,2))&gt;10,VALUE(LEFT($E5643,2)),"0"&amp;VALUE(LEFT($E5643,2))),Sheet1!$E:$E,Sheet1!$F:$F)&amp;"所在の"&amp;$D5643,IF(OR($B5643=1,$B5643=2),$D5643&amp;$C5643,IF($B5643=3,$D5643&amp;"学校",IF($B5643=6,_xlfn.TEXTBEFORE($D5643,"高専")&amp;$C5643,IF($B5643=8,$C5643&amp;"（"&amp;$D5643&amp;"）",IF($B5643=9,$D5643,""))))))</f>
        <v>大分豊府高等学校</v>
      </c>
    </row>
    <row r="5644" spans="1:8">
      <c r="A5644" s="4">
        <v>2</v>
      </c>
      <c r="B5644" s="7">
        <v>1</v>
      </c>
      <c r="C5644" s="7" t="str">
        <f t="shared" si="176"/>
        <v>高等学校</v>
      </c>
      <c r="D5644" s="7" t="s">
        <v>652</v>
      </c>
      <c r="E5644" s="8" t="s">
        <v>653</v>
      </c>
      <c r="F5644" s="4" t="str">
        <f>IFERROR(IF(VALUE(LEFT($E5644,5))&gt;50000,"",_xlfn.XLOOKUP(IF(VALUE(LEFT($E5644,2))&gt;9,VALUE(LEFT($E5644,2)),"0"&amp;VALUE(LEFT($E5644,2))),Sheet1!$E:$E,Sheet1!$F:$F)),"")</f>
        <v>大分県</v>
      </c>
      <c r="G5644" s="4" t="str">
        <f t="shared" si="177"/>
        <v>公立</v>
      </c>
      <c r="H5644" s="7" t="str">
        <f>IF($D5644="上記以外の高等学校等",_xlfn.XLOOKUP(IF(VALUE(LEFT($E5644,2))&gt;10,VALUE(LEFT($E5644,2)),"0"&amp;VALUE(LEFT($E5644,2))),Sheet1!$E:$E,Sheet1!$F:$F)&amp;"所在の"&amp;$D5644,IF(OR($B5644=1,$B5644=2),$D5644&amp;$C5644,IF($B5644=3,$D5644&amp;"学校",IF($B5644=6,_xlfn.TEXTBEFORE($D5644,"高専")&amp;$C5644,IF($B5644=8,$C5644&amp;"（"&amp;$D5644&amp;"）",IF($B5644=9,$D5644,""))))))</f>
        <v>情報科学高等学校</v>
      </c>
    </row>
    <row r="5645" spans="1:8">
      <c r="A5645" s="4">
        <v>2</v>
      </c>
      <c r="B5645" s="7">
        <v>1</v>
      </c>
      <c r="C5645" s="7" t="str">
        <f t="shared" si="176"/>
        <v>高等学校</v>
      </c>
      <c r="D5645" s="7" t="s">
        <v>650</v>
      </c>
      <c r="E5645" s="8" t="s">
        <v>651</v>
      </c>
      <c r="F5645" s="4" t="str">
        <f>IFERROR(IF(VALUE(LEFT($E5645,5))&gt;50000,"",_xlfn.XLOOKUP(IF(VALUE(LEFT($E5645,2))&gt;9,VALUE(LEFT($E5645,2)),"0"&amp;VALUE(LEFT($E5645,2))),Sheet1!$E:$E,Sheet1!$F:$F)),"")</f>
        <v>大分県</v>
      </c>
      <c r="G5645" s="4" t="str">
        <f t="shared" si="177"/>
        <v>公立</v>
      </c>
      <c r="H5645" s="7" t="str">
        <f>IF($D5645="上記以外の高等学校等",_xlfn.XLOOKUP(IF(VALUE(LEFT($E5645,2))&gt;10,VALUE(LEFT($E5645,2)),"0"&amp;VALUE(LEFT($E5645,2))),Sheet1!$E:$E,Sheet1!$F:$F)&amp;"所在の"&amp;$D5645,IF(OR($B5645=1,$B5645=2),$D5645&amp;$C5645,IF($B5645=3,$D5645&amp;"学校",IF($B5645=6,_xlfn.TEXTBEFORE($D5645,"高専")&amp;$C5645,IF($B5645=8,$C5645&amp;"（"&amp;$D5645&amp;"）",IF($B5645=9,$D5645,""))))))</f>
        <v>三重総合高等学校</v>
      </c>
    </row>
    <row r="5646" spans="1:8">
      <c r="A5646" s="4">
        <v>2</v>
      </c>
      <c r="B5646" s="7">
        <v>1</v>
      </c>
      <c r="C5646" s="7" t="str">
        <f t="shared" si="176"/>
        <v>高等学校</v>
      </c>
      <c r="D5646" s="7" t="s">
        <v>648</v>
      </c>
      <c r="E5646" s="8" t="s">
        <v>649</v>
      </c>
      <c r="F5646" s="4" t="str">
        <f>IFERROR(IF(VALUE(LEFT($E5646,5))&gt;50000,"",_xlfn.XLOOKUP(IF(VALUE(LEFT($E5646,2))&gt;9,VALUE(LEFT($E5646,2)),"0"&amp;VALUE(LEFT($E5646,2))),Sheet1!$E:$E,Sheet1!$F:$F)),"")</f>
        <v>大分県</v>
      </c>
      <c r="G5646" s="4" t="str">
        <f t="shared" si="177"/>
        <v>公立</v>
      </c>
      <c r="H5646" s="7" t="str">
        <f>IF($D5646="上記以外の高等学校等",_xlfn.XLOOKUP(IF(VALUE(LEFT($E5646,2))&gt;10,VALUE(LEFT($E5646,2)),"0"&amp;VALUE(LEFT($E5646,2))),Sheet1!$E:$E,Sheet1!$F:$F)&amp;"所在の"&amp;$D5646,IF(OR($B5646=1,$B5646=2),$D5646&amp;$C5646,IF($B5646=3,$D5646&amp;"学校",IF($B5646=6,_xlfn.TEXTBEFORE($D5646,"高専")&amp;$C5646,IF($B5646=8,$C5646&amp;"（"&amp;$D5646&amp;"）",IF($B5646=9,$D5646,""))))))</f>
        <v>宇佐高等学校</v>
      </c>
    </row>
    <row r="5647" spans="1:8">
      <c r="A5647" s="4">
        <v>2</v>
      </c>
      <c r="B5647" s="7">
        <v>1</v>
      </c>
      <c r="C5647" s="7" t="str">
        <f t="shared" si="176"/>
        <v>高等学校</v>
      </c>
      <c r="D5647" s="7" t="s">
        <v>646</v>
      </c>
      <c r="E5647" s="8" t="s">
        <v>647</v>
      </c>
      <c r="F5647" s="4" t="str">
        <f>IFERROR(IF(VALUE(LEFT($E5647,5))&gt;50000,"",_xlfn.XLOOKUP(IF(VALUE(LEFT($E5647,2))&gt;9,VALUE(LEFT($E5647,2)),"0"&amp;VALUE(LEFT($E5647,2))),Sheet1!$E:$E,Sheet1!$F:$F)),"")</f>
        <v>大分県</v>
      </c>
      <c r="G5647" s="4" t="str">
        <f t="shared" si="177"/>
        <v>公立</v>
      </c>
      <c r="H5647" s="7" t="str">
        <f>IF($D5647="上記以外の高等学校等",_xlfn.XLOOKUP(IF(VALUE(LEFT($E5647,2))&gt;10,VALUE(LEFT($E5647,2)),"0"&amp;VALUE(LEFT($E5647,2))),Sheet1!$E:$E,Sheet1!$F:$F)&amp;"所在の"&amp;$D5647,IF(OR($B5647=1,$B5647=2),$D5647&amp;$C5647,IF($B5647=3,$D5647&amp;"学校",IF($B5647=6,_xlfn.TEXTBEFORE($D5647,"高専")&amp;$C5647,IF($B5647=8,$C5647&amp;"（"&amp;$D5647&amp;"）",IF($B5647=9,$D5647,""))))))</f>
        <v>国東高等学校</v>
      </c>
    </row>
    <row r="5648" spans="1:8">
      <c r="A5648" s="4">
        <v>2</v>
      </c>
      <c r="B5648" s="7">
        <v>1</v>
      </c>
      <c r="C5648" s="7" t="str">
        <f t="shared" si="176"/>
        <v>高等学校</v>
      </c>
      <c r="D5648" s="7" t="s">
        <v>644</v>
      </c>
      <c r="E5648" s="8" t="s">
        <v>645</v>
      </c>
      <c r="F5648" s="4" t="str">
        <f>IFERROR(IF(VALUE(LEFT($E5648,5))&gt;50000,"",_xlfn.XLOOKUP(IF(VALUE(LEFT($E5648,2))&gt;9,VALUE(LEFT($E5648,2)),"0"&amp;VALUE(LEFT($E5648,2))),Sheet1!$E:$E,Sheet1!$F:$F)),"")</f>
        <v>大分県</v>
      </c>
      <c r="G5648" s="4" t="str">
        <f t="shared" si="177"/>
        <v>公立</v>
      </c>
      <c r="H5648" s="7" t="str">
        <f>IF($D5648="上記以外の高等学校等",_xlfn.XLOOKUP(IF(VALUE(LEFT($E5648,2))&gt;10,VALUE(LEFT($E5648,2)),"0"&amp;VALUE(LEFT($E5648,2))),Sheet1!$E:$E,Sheet1!$F:$F)&amp;"所在の"&amp;$D5648,IF(OR($B5648=1,$B5648=2),$D5648&amp;$C5648,IF($B5648=3,$D5648&amp;"学校",IF($B5648=6,_xlfn.TEXTBEFORE($D5648,"高専")&amp;$C5648,IF($B5648=8,$C5648&amp;"（"&amp;$D5648&amp;"）",IF($B5648=9,$D5648,""))))))</f>
        <v>中津東高等学校</v>
      </c>
    </row>
    <row r="5649" spans="1:8">
      <c r="A5649" s="4">
        <v>2</v>
      </c>
      <c r="B5649" s="7">
        <v>1</v>
      </c>
      <c r="C5649" s="7" t="str">
        <f t="shared" si="176"/>
        <v>高等学校</v>
      </c>
      <c r="D5649" s="7" t="s">
        <v>642</v>
      </c>
      <c r="E5649" s="8" t="s">
        <v>643</v>
      </c>
      <c r="F5649" s="4" t="str">
        <f>IFERROR(IF(VALUE(LEFT($E5649,5))&gt;50000,"",_xlfn.XLOOKUP(IF(VALUE(LEFT($E5649,2))&gt;9,VALUE(LEFT($E5649,2)),"0"&amp;VALUE(LEFT($E5649,2))),Sheet1!$E:$E,Sheet1!$F:$F)),"")</f>
        <v>大分県</v>
      </c>
      <c r="G5649" s="4" t="str">
        <f t="shared" si="177"/>
        <v>公立</v>
      </c>
      <c r="H5649" s="7" t="str">
        <f>IF($D5649="上記以外の高等学校等",_xlfn.XLOOKUP(IF(VALUE(LEFT($E5649,2))&gt;10,VALUE(LEFT($E5649,2)),"0"&amp;VALUE(LEFT($E5649,2))),Sheet1!$E:$E,Sheet1!$F:$F)&amp;"所在の"&amp;$D5649,IF(OR($B5649=1,$B5649=2),$D5649&amp;$C5649,IF($B5649=3,$D5649&amp;"学校",IF($B5649=6,_xlfn.TEXTBEFORE($D5649,"高専")&amp;$C5649,IF($B5649=8,$C5649&amp;"（"&amp;$D5649&amp;"）",IF($B5649=9,$D5649,""))))))</f>
        <v>爽風館高等学校</v>
      </c>
    </row>
    <row r="5650" spans="1:8">
      <c r="A5650" s="4">
        <v>2</v>
      </c>
      <c r="B5650" s="7">
        <v>1</v>
      </c>
      <c r="C5650" s="7" t="str">
        <f t="shared" si="176"/>
        <v>高等学校</v>
      </c>
      <c r="D5650" s="7" t="s">
        <v>640</v>
      </c>
      <c r="E5650" s="8" t="s">
        <v>641</v>
      </c>
      <c r="F5650" s="4" t="str">
        <f>IFERROR(IF(VALUE(LEFT($E5650,5))&gt;50000,"",_xlfn.XLOOKUP(IF(VALUE(LEFT($E5650,2))&gt;9,VALUE(LEFT($E5650,2)),"0"&amp;VALUE(LEFT($E5650,2))),Sheet1!$E:$E,Sheet1!$F:$F)),"")</f>
        <v>大分県</v>
      </c>
      <c r="G5650" s="4" t="str">
        <f t="shared" si="177"/>
        <v>公立</v>
      </c>
      <c r="H5650" s="7" t="str">
        <f>IF($D5650="上記以外の高等学校等",_xlfn.XLOOKUP(IF(VALUE(LEFT($E5650,2))&gt;10,VALUE(LEFT($E5650,2)),"0"&amp;VALUE(LEFT($E5650,2))),Sheet1!$E:$E,Sheet1!$F:$F)&amp;"所在の"&amp;$D5650,IF(OR($B5650=1,$B5650=2),$D5650&amp;$C5650,IF($B5650=3,$D5650&amp;"学校",IF($B5650=6,_xlfn.TEXTBEFORE($D5650,"高専")&amp;$C5650,IF($B5650=8,$C5650&amp;"（"&amp;$D5650&amp;"）",IF($B5650=9,$D5650,""))))))</f>
        <v>日出総合高等学校</v>
      </c>
    </row>
    <row r="5651" spans="1:8">
      <c r="A5651" s="4">
        <v>2</v>
      </c>
      <c r="B5651" s="7">
        <v>1</v>
      </c>
      <c r="C5651" s="7" t="str">
        <f t="shared" si="176"/>
        <v>高等学校</v>
      </c>
      <c r="D5651" s="7" t="s">
        <v>638</v>
      </c>
      <c r="E5651" s="8" t="s">
        <v>639</v>
      </c>
      <c r="F5651" s="4" t="str">
        <f>IFERROR(IF(VALUE(LEFT($E5651,5))&gt;50000,"",_xlfn.XLOOKUP(IF(VALUE(LEFT($E5651,2))&gt;9,VALUE(LEFT($E5651,2)),"0"&amp;VALUE(LEFT($E5651,2))),Sheet1!$E:$E,Sheet1!$F:$F)),"")</f>
        <v>大分県</v>
      </c>
      <c r="G5651" s="4" t="str">
        <f t="shared" si="177"/>
        <v>公立</v>
      </c>
      <c r="H5651" s="7" t="str">
        <f>IF($D5651="上記以外の高等学校等",_xlfn.XLOOKUP(IF(VALUE(LEFT($E5651,2))&gt;10,VALUE(LEFT($E5651,2)),"0"&amp;VALUE(LEFT($E5651,2))),Sheet1!$E:$E,Sheet1!$F:$F)&amp;"所在の"&amp;$D5651,IF(OR($B5651=1,$B5651=2),$D5651&amp;$C5651,IF($B5651=3,$D5651&amp;"学校",IF($B5651=6,_xlfn.TEXTBEFORE($D5651,"高専")&amp;$C5651,IF($B5651=8,$C5651&amp;"（"&amp;$D5651&amp;"）",IF($B5651=9,$D5651,""))))))</f>
        <v>別府翔青高等学校</v>
      </c>
    </row>
    <row r="5652" spans="1:8">
      <c r="A5652" s="4">
        <v>2</v>
      </c>
      <c r="B5652" s="7">
        <v>1</v>
      </c>
      <c r="C5652" s="7" t="str">
        <f t="shared" si="176"/>
        <v>高等学校</v>
      </c>
      <c r="D5652" s="7" t="s">
        <v>636</v>
      </c>
      <c r="E5652" s="8" t="s">
        <v>637</v>
      </c>
      <c r="F5652" s="4" t="str">
        <f>IFERROR(IF(VALUE(LEFT($E5652,5))&gt;50000,"",_xlfn.XLOOKUP(IF(VALUE(LEFT($E5652,2))&gt;9,VALUE(LEFT($E5652,2)),"0"&amp;VALUE(LEFT($E5652,2))),Sheet1!$E:$E,Sheet1!$F:$F)),"")</f>
        <v>大分県</v>
      </c>
      <c r="G5652" s="4" t="str">
        <f t="shared" si="177"/>
        <v>公立</v>
      </c>
      <c r="H5652" s="7" t="str">
        <f>IF($D5652="上記以外の高等学校等",_xlfn.XLOOKUP(IF(VALUE(LEFT($E5652,2))&gt;10,VALUE(LEFT($E5652,2)),"0"&amp;VALUE(LEFT($E5652,2))),Sheet1!$E:$E,Sheet1!$F:$F)&amp;"所在の"&amp;$D5652,IF(OR($B5652=1,$B5652=2),$D5652&amp;$C5652,IF($B5652=3,$D5652&amp;"学校",IF($B5652=6,_xlfn.TEXTBEFORE($D5652,"高専")&amp;$C5652,IF($B5652=8,$C5652&amp;"（"&amp;$D5652&amp;"）",IF($B5652=9,$D5652,""))))))</f>
        <v>玖珠美山高等学校</v>
      </c>
    </row>
    <row r="5653" spans="1:8">
      <c r="A5653" s="4">
        <v>2</v>
      </c>
      <c r="B5653" s="7">
        <v>1</v>
      </c>
      <c r="C5653" s="7" t="str">
        <f t="shared" si="176"/>
        <v>高等学校</v>
      </c>
      <c r="D5653" s="7" t="s">
        <v>634</v>
      </c>
      <c r="E5653" s="8" t="s">
        <v>635</v>
      </c>
      <c r="F5653" s="4" t="str">
        <f>IFERROR(IF(VALUE(LEFT($E5653,5))&gt;50000,"",_xlfn.XLOOKUP(IF(VALUE(LEFT($E5653,2))&gt;9,VALUE(LEFT($E5653,2)),"0"&amp;VALUE(LEFT($E5653,2))),Sheet1!$E:$E,Sheet1!$F:$F)),"")</f>
        <v>大分県</v>
      </c>
      <c r="G5653" s="4" t="str">
        <f t="shared" si="177"/>
        <v>公立</v>
      </c>
      <c r="H5653" s="7" t="str">
        <f>IF($D5653="上記以外の高等学校等",_xlfn.XLOOKUP(IF(VALUE(LEFT($E5653,2))&gt;10,VALUE(LEFT($E5653,2)),"0"&amp;VALUE(LEFT($E5653,2))),Sheet1!$E:$E,Sheet1!$F:$F)&amp;"所在の"&amp;$D5653,IF(OR($B5653=1,$B5653=2),$D5653&amp;$C5653,IF($B5653=3,$D5653&amp;"学校",IF($B5653=6,_xlfn.TEXTBEFORE($D5653,"高専")&amp;$C5653,IF($B5653=8,$C5653&amp;"（"&amp;$D5653&amp;"）",IF($B5653=9,$D5653,""))))))</f>
        <v>佐伯豊南高等学校</v>
      </c>
    </row>
    <row r="5654" spans="1:8">
      <c r="A5654" s="4">
        <v>2</v>
      </c>
      <c r="B5654" s="7">
        <v>1</v>
      </c>
      <c r="C5654" s="7" t="str">
        <f t="shared" si="176"/>
        <v>高等学校</v>
      </c>
      <c r="D5654" s="7" t="s">
        <v>632</v>
      </c>
      <c r="E5654" s="8" t="s">
        <v>633</v>
      </c>
      <c r="F5654" s="4" t="str">
        <f>IFERROR(IF(VALUE(LEFT($E5654,5))&gt;50000,"",_xlfn.XLOOKUP(IF(VALUE(LEFT($E5654,2))&gt;9,VALUE(LEFT($E5654,2)),"0"&amp;VALUE(LEFT($E5654,2))),Sheet1!$E:$E,Sheet1!$F:$F)),"")</f>
        <v>大分県</v>
      </c>
      <c r="G5654" s="4" t="str">
        <f t="shared" si="177"/>
        <v>公立</v>
      </c>
      <c r="H5654" s="7" t="str">
        <f>IF($D5654="上記以外の高等学校等",_xlfn.XLOOKUP(IF(VALUE(LEFT($E5654,2))&gt;10,VALUE(LEFT($E5654,2)),"0"&amp;VALUE(LEFT($E5654,2))),Sheet1!$E:$E,Sheet1!$F:$F)&amp;"所在の"&amp;$D5654,IF(OR($B5654=1,$B5654=2),$D5654&amp;$C5654,IF($B5654=3,$D5654&amp;"学校",IF($B5654=6,_xlfn.TEXTBEFORE($D5654,"高専")&amp;$C5654,IF($B5654=8,$C5654&amp;"（"&amp;$D5654&amp;"）",IF($B5654=9,$D5654,""))))))</f>
        <v>海洋科学高等学校</v>
      </c>
    </row>
    <row r="5655" spans="1:8">
      <c r="A5655" s="4">
        <v>2</v>
      </c>
      <c r="B5655" s="7">
        <v>1</v>
      </c>
      <c r="C5655" s="7" t="str">
        <f t="shared" si="176"/>
        <v>高等学校</v>
      </c>
      <c r="D5655" s="7" t="s">
        <v>630</v>
      </c>
      <c r="E5655" s="8" t="s">
        <v>631</v>
      </c>
      <c r="F5655" s="4" t="str">
        <f>IFERROR(IF(VALUE(LEFT($E5655,5))&gt;50000,"",_xlfn.XLOOKUP(IF(VALUE(LEFT($E5655,2))&gt;9,VALUE(LEFT($E5655,2)),"0"&amp;VALUE(LEFT($E5655,2))),Sheet1!$E:$E,Sheet1!$F:$F)),"")</f>
        <v>大分県</v>
      </c>
      <c r="G5655" s="4" t="str">
        <f t="shared" si="177"/>
        <v>公立</v>
      </c>
      <c r="H5655" s="7" t="str">
        <f>IF($D5655="上記以外の高等学校等",_xlfn.XLOOKUP(IF(VALUE(LEFT($E5655,2))&gt;10,VALUE(LEFT($E5655,2)),"0"&amp;VALUE(LEFT($E5655,2))),Sheet1!$E:$E,Sheet1!$F:$F)&amp;"所在の"&amp;$D5655,IF(OR($B5655=1,$B5655=2),$D5655&amp;$C5655,IF($B5655=3,$D5655&amp;"学校",IF($B5655=6,_xlfn.TEXTBEFORE($D5655,"高専")&amp;$C5655,IF($B5655=8,$C5655&amp;"（"&amp;$D5655&amp;"）",IF($B5655=9,$D5655,""))))))</f>
        <v>久住高原農業高等学校</v>
      </c>
    </row>
    <row r="5656" spans="1:8">
      <c r="A5656" s="4">
        <v>2</v>
      </c>
      <c r="B5656" s="7">
        <v>3</v>
      </c>
      <c r="C5656" s="7" t="str">
        <f t="shared" si="176"/>
        <v>特別支援学校</v>
      </c>
      <c r="D5656" s="7" t="s">
        <v>628</v>
      </c>
      <c r="E5656" s="8" t="s">
        <v>629</v>
      </c>
      <c r="F5656" s="4" t="str">
        <f>IFERROR(IF(VALUE(LEFT($E5656,5))&gt;50000,"",_xlfn.XLOOKUP(IF(VALUE(LEFT($E5656,2))&gt;9,VALUE(LEFT($E5656,2)),"0"&amp;VALUE(LEFT($E5656,2))),Sheet1!$E:$E,Sheet1!$F:$F)),"")</f>
        <v>大分県</v>
      </c>
      <c r="G5656" s="4" t="str">
        <f t="shared" si="177"/>
        <v>公立</v>
      </c>
      <c r="H5656" s="7" t="str">
        <f>IF($D5656="上記以外の高等学校等",_xlfn.XLOOKUP(IF(VALUE(LEFT($E5656,2))&gt;10,VALUE(LEFT($E5656,2)),"0"&amp;VALUE(LEFT($E5656,2))),Sheet1!$E:$E,Sheet1!$F:$F)&amp;"所在の"&amp;$D5656,IF(OR($B5656=1,$B5656=2),$D5656&amp;$C5656,IF($B5656=3,$D5656&amp;"学校",IF($B5656=6,_xlfn.TEXTBEFORE($D5656,"高専")&amp;$C5656,IF($B5656=8,$C5656&amp;"（"&amp;$D5656&amp;"）",IF($B5656=9,$D5656,""))))))</f>
        <v>中央支援学校</v>
      </c>
    </row>
    <row r="5657" spans="1:8">
      <c r="A5657" s="4">
        <v>2</v>
      </c>
      <c r="B5657" s="7">
        <v>3</v>
      </c>
      <c r="C5657" s="7" t="str">
        <f t="shared" si="176"/>
        <v>特別支援学校</v>
      </c>
      <c r="D5657" s="7" t="s">
        <v>626</v>
      </c>
      <c r="E5657" s="8" t="s">
        <v>627</v>
      </c>
      <c r="F5657" s="4" t="str">
        <f>IFERROR(IF(VALUE(LEFT($E5657,5))&gt;50000,"",_xlfn.XLOOKUP(IF(VALUE(LEFT($E5657,2))&gt;9,VALUE(LEFT($E5657,2)),"0"&amp;VALUE(LEFT($E5657,2))),Sheet1!$E:$E,Sheet1!$F:$F)),"")</f>
        <v>大分県</v>
      </c>
      <c r="G5657" s="4" t="str">
        <f t="shared" si="177"/>
        <v>公立</v>
      </c>
      <c r="H5657" s="7" t="str">
        <f>IF($D5657="上記以外の高等学校等",_xlfn.XLOOKUP(IF(VALUE(LEFT($E5657,2))&gt;10,VALUE(LEFT($E5657,2)),"0"&amp;VALUE(LEFT($E5657,2))),Sheet1!$E:$E,Sheet1!$F:$F)&amp;"所在の"&amp;$D5657,IF(OR($B5657=1,$B5657=2),$D5657&amp;$C5657,IF($B5657=3,$D5657&amp;"学校",IF($B5657=6,_xlfn.TEXTBEFORE($D5657,"高専")&amp;$C5657,IF($B5657=8,$C5657&amp;"（"&amp;$D5657&amp;"）",IF($B5657=9,$D5657,""))))))</f>
        <v>竹田支援学校</v>
      </c>
    </row>
    <row r="5658" spans="1:8">
      <c r="A5658" s="4">
        <v>2</v>
      </c>
      <c r="B5658" s="7">
        <v>3</v>
      </c>
      <c r="C5658" s="7" t="str">
        <f t="shared" si="176"/>
        <v>特別支援学校</v>
      </c>
      <c r="D5658" s="7" t="s">
        <v>624</v>
      </c>
      <c r="E5658" s="8" t="s">
        <v>625</v>
      </c>
      <c r="F5658" s="4" t="str">
        <f>IFERROR(IF(VALUE(LEFT($E5658,5))&gt;50000,"",_xlfn.XLOOKUP(IF(VALUE(LEFT($E5658,2))&gt;9,VALUE(LEFT($E5658,2)),"0"&amp;VALUE(LEFT($E5658,2))),Sheet1!$E:$E,Sheet1!$F:$F)),"")</f>
        <v>大分県</v>
      </c>
      <c r="G5658" s="4" t="str">
        <f t="shared" si="177"/>
        <v>公立</v>
      </c>
      <c r="H5658" s="7" t="str">
        <f>IF($D5658="上記以外の高等学校等",_xlfn.XLOOKUP(IF(VALUE(LEFT($E5658,2))&gt;10,VALUE(LEFT($E5658,2)),"0"&amp;VALUE(LEFT($E5658,2))),Sheet1!$E:$E,Sheet1!$F:$F)&amp;"所在の"&amp;$D5658,IF(OR($B5658=1,$B5658=2),$D5658&amp;$C5658,IF($B5658=3,$D5658&amp;"学校",IF($B5658=6,_xlfn.TEXTBEFORE($D5658,"高専")&amp;$C5658,IF($B5658=8,$C5658&amp;"（"&amp;$D5658&amp;"）",IF($B5658=9,$D5658,""))))))</f>
        <v>佐伯支援学校</v>
      </c>
    </row>
    <row r="5659" spans="1:8">
      <c r="A5659" s="4">
        <v>2</v>
      </c>
      <c r="B5659" s="7">
        <v>3</v>
      </c>
      <c r="C5659" s="7" t="str">
        <f t="shared" si="176"/>
        <v>特別支援学校</v>
      </c>
      <c r="D5659" s="7" t="s">
        <v>622</v>
      </c>
      <c r="E5659" s="8" t="s">
        <v>623</v>
      </c>
      <c r="F5659" s="4" t="str">
        <f>IFERROR(IF(VALUE(LEFT($E5659,5))&gt;50000,"",_xlfn.XLOOKUP(IF(VALUE(LEFT($E5659,2))&gt;9,VALUE(LEFT($E5659,2)),"0"&amp;VALUE(LEFT($E5659,2))),Sheet1!$E:$E,Sheet1!$F:$F)),"")</f>
        <v>大分県</v>
      </c>
      <c r="G5659" s="4" t="str">
        <f t="shared" si="177"/>
        <v>公立</v>
      </c>
      <c r="H5659" s="7" t="str">
        <f>IF($D5659="上記以外の高等学校等",_xlfn.XLOOKUP(IF(VALUE(LEFT($E5659,2))&gt;10,VALUE(LEFT($E5659,2)),"0"&amp;VALUE(LEFT($E5659,2))),Sheet1!$E:$E,Sheet1!$F:$F)&amp;"所在の"&amp;$D5659,IF(OR($B5659=1,$B5659=2),$D5659&amp;$C5659,IF($B5659=3,$D5659&amp;"学校",IF($B5659=6,_xlfn.TEXTBEFORE($D5659,"高専")&amp;$C5659,IF($B5659=8,$C5659&amp;"（"&amp;$D5659&amp;"）",IF($B5659=9,$D5659,""))))))</f>
        <v>日出支援学校</v>
      </c>
    </row>
    <row r="5660" spans="1:8">
      <c r="A5660" s="4">
        <v>2</v>
      </c>
      <c r="B5660" s="7">
        <v>3</v>
      </c>
      <c r="C5660" s="7" t="str">
        <f t="shared" si="176"/>
        <v>特別支援学校</v>
      </c>
      <c r="D5660" s="7" t="s">
        <v>620</v>
      </c>
      <c r="E5660" s="8" t="s">
        <v>621</v>
      </c>
      <c r="F5660" s="4" t="str">
        <f>IFERROR(IF(VALUE(LEFT($E5660,5))&gt;50000,"",_xlfn.XLOOKUP(IF(VALUE(LEFT($E5660,2))&gt;9,VALUE(LEFT($E5660,2)),"0"&amp;VALUE(LEFT($E5660,2))),Sheet1!$E:$E,Sheet1!$F:$F)),"")</f>
        <v>大分県</v>
      </c>
      <c r="G5660" s="4" t="str">
        <f t="shared" si="177"/>
        <v>公立</v>
      </c>
      <c r="H5660" s="7" t="str">
        <f>IF($D5660="上記以外の高等学校等",_xlfn.XLOOKUP(IF(VALUE(LEFT($E5660,2))&gt;10,VALUE(LEFT($E5660,2)),"0"&amp;VALUE(LEFT($E5660,2))),Sheet1!$E:$E,Sheet1!$F:$F)&amp;"所在の"&amp;$D5660,IF(OR($B5660=1,$B5660=2),$D5660&amp;$C5660,IF($B5660=3,$D5660&amp;"学校",IF($B5660=6,_xlfn.TEXTBEFORE($D5660,"高専")&amp;$C5660,IF($B5660=8,$C5660&amp;"（"&amp;$D5660&amp;"）",IF($B5660=9,$D5660,""))))))</f>
        <v>由布支援学校</v>
      </c>
    </row>
    <row r="5661" spans="1:8">
      <c r="A5661" s="4">
        <v>2</v>
      </c>
      <c r="B5661" s="7">
        <v>3</v>
      </c>
      <c r="C5661" s="7" t="str">
        <f t="shared" si="176"/>
        <v>特別支援学校</v>
      </c>
      <c r="D5661" s="7" t="s">
        <v>618</v>
      </c>
      <c r="E5661" s="8" t="s">
        <v>619</v>
      </c>
      <c r="F5661" s="4" t="str">
        <f>IFERROR(IF(VALUE(LEFT($E5661,5))&gt;50000,"",_xlfn.XLOOKUP(IF(VALUE(LEFT($E5661,2))&gt;9,VALUE(LEFT($E5661,2)),"0"&amp;VALUE(LEFT($E5661,2))),Sheet1!$E:$E,Sheet1!$F:$F)),"")</f>
        <v>大分県</v>
      </c>
      <c r="G5661" s="4" t="str">
        <f t="shared" si="177"/>
        <v>公立</v>
      </c>
      <c r="H5661" s="7" t="str">
        <f>IF($D5661="上記以外の高等学校等",_xlfn.XLOOKUP(IF(VALUE(LEFT($E5661,2))&gt;10,VALUE(LEFT($E5661,2)),"0"&amp;VALUE(LEFT($E5661,2))),Sheet1!$E:$E,Sheet1!$F:$F)&amp;"所在の"&amp;$D5661,IF(OR($B5661=1,$B5661=2),$D5661&amp;$C5661,IF($B5661=3,$D5661&amp;"学校",IF($B5661=6,_xlfn.TEXTBEFORE($D5661,"高専")&amp;$C5661,IF($B5661=8,$C5661&amp;"（"&amp;$D5661&amp;"）",IF($B5661=9,$D5661,""))))))</f>
        <v>さくらの杜高等支援学校</v>
      </c>
    </row>
    <row r="5662" spans="1:8">
      <c r="A5662" s="4">
        <v>2</v>
      </c>
      <c r="B5662" s="7">
        <v>3</v>
      </c>
      <c r="C5662" s="7" t="str">
        <f t="shared" si="176"/>
        <v>特別支援学校</v>
      </c>
      <c r="D5662" s="7" t="s">
        <v>616</v>
      </c>
      <c r="E5662" s="8" t="s">
        <v>617</v>
      </c>
      <c r="F5662" s="4" t="str">
        <f>IFERROR(IF(VALUE(LEFT($E5662,5))&gt;50000,"",_xlfn.XLOOKUP(IF(VALUE(LEFT($E5662,2))&gt;9,VALUE(LEFT($E5662,2)),"0"&amp;VALUE(LEFT($E5662,2))),Sheet1!$E:$E,Sheet1!$F:$F)),"")</f>
        <v>大分県</v>
      </c>
      <c r="G5662" s="4" t="str">
        <f t="shared" si="177"/>
        <v>公立</v>
      </c>
      <c r="H5662" s="7" t="str">
        <f>IF($D5662="上記以外の高等学校等",_xlfn.XLOOKUP(IF(VALUE(LEFT($E5662,2))&gt;10,VALUE(LEFT($E5662,2)),"0"&amp;VALUE(LEFT($E5662,2))),Sheet1!$E:$E,Sheet1!$F:$F)&amp;"所在の"&amp;$D5662,IF(OR($B5662=1,$B5662=2),$D5662&amp;$C5662,IF($B5662=3,$D5662&amp;"学校",IF($B5662=6,_xlfn.TEXTBEFORE($D5662,"高専")&amp;$C5662,IF($B5662=8,$C5662&amp;"（"&amp;$D5662&amp;"）",IF($B5662=9,$D5662,""))))))</f>
        <v>大分支援学校</v>
      </c>
    </row>
    <row r="5663" spans="1:8">
      <c r="A5663" s="4">
        <v>2</v>
      </c>
      <c r="B5663" s="7">
        <v>3</v>
      </c>
      <c r="C5663" s="7" t="str">
        <f t="shared" si="176"/>
        <v>特別支援学校</v>
      </c>
      <c r="D5663" s="7" t="s">
        <v>614</v>
      </c>
      <c r="E5663" s="8" t="s">
        <v>615</v>
      </c>
      <c r="F5663" s="4" t="str">
        <f>IFERROR(IF(VALUE(LEFT($E5663,5))&gt;50000,"",_xlfn.XLOOKUP(IF(VALUE(LEFT($E5663,2))&gt;9,VALUE(LEFT($E5663,2)),"0"&amp;VALUE(LEFT($E5663,2))),Sheet1!$E:$E,Sheet1!$F:$F)),"")</f>
        <v>大分県</v>
      </c>
      <c r="G5663" s="4" t="str">
        <f t="shared" si="177"/>
        <v>公立</v>
      </c>
      <c r="H5663" s="7" t="str">
        <f>IF($D5663="上記以外の高等学校等",_xlfn.XLOOKUP(IF(VALUE(LEFT($E5663,2))&gt;10,VALUE(LEFT($E5663,2)),"0"&amp;VALUE(LEFT($E5663,2))),Sheet1!$E:$E,Sheet1!$F:$F)&amp;"所在の"&amp;$D5663,IF(OR($B5663=1,$B5663=2),$D5663&amp;$C5663,IF($B5663=3,$D5663&amp;"学校",IF($B5663=6,_xlfn.TEXTBEFORE($D5663,"高専")&amp;$C5663,IF($B5663=8,$C5663&amp;"（"&amp;$D5663&amp;"）",IF($B5663=9,$D5663,""))))))</f>
        <v>中津支援学校</v>
      </c>
    </row>
    <row r="5664" spans="1:8">
      <c r="A5664" s="4">
        <v>2</v>
      </c>
      <c r="B5664" s="7">
        <v>3</v>
      </c>
      <c r="C5664" s="7" t="str">
        <f t="shared" si="176"/>
        <v>特別支援学校</v>
      </c>
      <c r="D5664" s="7" t="s">
        <v>612</v>
      </c>
      <c r="E5664" s="8" t="s">
        <v>613</v>
      </c>
      <c r="F5664" s="4" t="str">
        <f>IFERROR(IF(VALUE(LEFT($E5664,5))&gt;50000,"",_xlfn.XLOOKUP(IF(VALUE(LEFT($E5664,2))&gt;9,VALUE(LEFT($E5664,2)),"0"&amp;VALUE(LEFT($E5664,2))),Sheet1!$E:$E,Sheet1!$F:$F)),"")</f>
        <v>大分県</v>
      </c>
      <c r="G5664" s="4" t="str">
        <f t="shared" si="177"/>
        <v>公立</v>
      </c>
      <c r="H5664" s="7" t="str">
        <f>IF($D5664="上記以外の高等学校等",_xlfn.XLOOKUP(IF(VALUE(LEFT($E5664,2))&gt;10,VALUE(LEFT($E5664,2)),"0"&amp;VALUE(LEFT($E5664,2))),Sheet1!$E:$E,Sheet1!$F:$F)&amp;"所在の"&amp;$D5664,IF(OR($B5664=1,$B5664=2),$D5664&amp;$C5664,IF($B5664=3,$D5664&amp;"学校",IF($B5664=6,_xlfn.TEXTBEFORE($D5664,"高専")&amp;$C5664,IF($B5664=8,$C5664&amp;"（"&amp;$D5664&amp;"）",IF($B5664=9,$D5664,""))))))</f>
        <v>盲学校</v>
      </c>
    </row>
    <row r="5665" spans="1:8">
      <c r="A5665" s="4">
        <v>2</v>
      </c>
      <c r="B5665" s="7">
        <v>3</v>
      </c>
      <c r="C5665" s="7" t="str">
        <f t="shared" si="176"/>
        <v>特別支援学校</v>
      </c>
      <c r="D5665" s="7" t="s">
        <v>610</v>
      </c>
      <c r="E5665" s="8" t="s">
        <v>611</v>
      </c>
      <c r="F5665" s="4" t="str">
        <f>IFERROR(IF(VALUE(LEFT($E5665,5))&gt;50000,"",_xlfn.XLOOKUP(IF(VALUE(LEFT($E5665,2))&gt;9,VALUE(LEFT($E5665,2)),"0"&amp;VALUE(LEFT($E5665,2))),Sheet1!$E:$E,Sheet1!$F:$F)),"")</f>
        <v>大分県</v>
      </c>
      <c r="G5665" s="4" t="str">
        <f t="shared" si="177"/>
        <v>公立</v>
      </c>
      <c r="H5665" s="7" t="str">
        <f>IF($D5665="上記以外の高等学校等",_xlfn.XLOOKUP(IF(VALUE(LEFT($E5665,2))&gt;10,VALUE(LEFT($E5665,2)),"0"&amp;VALUE(LEFT($E5665,2))),Sheet1!$E:$E,Sheet1!$F:$F)&amp;"所在の"&amp;$D5665,IF(OR($B5665=1,$B5665=2),$D5665&amp;$C5665,IF($B5665=3,$D5665&amp;"学校",IF($B5665=6,_xlfn.TEXTBEFORE($D5665,"高専")&amp;$C5665,IF($B5665=8,$C5665&amp;"（"&amp;$D5665&amp;"）",IF($B5665=9,$D5665,""))))))</f>
        <v>ろう学校</v>
      </c>
    </row>
    <row r="5666" spans="1:8">
      <c r="A5666" s="4">
        <v>2</v>
      </c>
      <c r="B5666" s="7">
        <v>3</v>
      </c>
      <c r="C5666" s="7" t="str">
        <f t="shared" si="176"/>
        <v>特別支援学校</v>
      </c>
      <c r="D5666" s="7" t="s">
        <v>608</v>
      </c>
      <c r="E5666" s="8" t="s">
        <v>609</v>
      </c>
      <c r="F5666" s="4" t="str">
        <f>IFERROR(IF(VALUE(LEFT($E5666,5))&gt;50000,"",_xlfn.XLOOKUP(IF(VALUE(LEFT($E5666,2))&gt;9,VALUE(LEFT($E5666,2)),"0"&amp;VALUE(LEFT($E5666,2))),Sheet1!$E:$E,Sheet1!$F:$F)),"")</f>
        <v>大分県</v>
      </c>
      <c r="G5666" s="4" t="str">
        <f t="shared" si="177"/>
        <v>公立</v>
      </c>
      <c r="H5666" s="7" t="str">
        <f>IF($D5666="上記以外の高等学校等",_xlfn.XLOOKUP(IF(VALUE(LEFT($E5666,2))&gt;10,VALUE(LEFT($E5666,2)),"0"&amp;VALUE(LEFT($E5666,2))),Sheet1!$E:$E,Sheet1!$F:$F)&amp;"所在の"&amp;$D5666,IF(OR($B5666=1,$B5666=2),$D5666&amp;$C5666,IF($B5666=3,$D5666&amp;"学校",IF($B5666=6,_xlfn.TEXTBEFORE($D5666,"高専")&amp;$C5666,IF($B5666=8,$C5666&amp;"（"&amp;$D5666&amp;"）",IF($B5666=9,$D5666,""))))))</f>
        <v>別府支援学校</v>
      </c>
    </row>
    <row r="5667" spans="1:8">
      <c r="A5667" s="4">
        <v>2</v>
      </c>
      <c r="B5667" s="7">
        <v>3</v>
      </c>
      <c r="C5667" s="7" t="str">
        <f t="shared" si="176"/>
        <v>特別支援学校</v>
      </c>
      <c r="D5667" s="7" t="s">
        <v>606</v>
      </c>
      <c r="E5667" s="8" t="s">
        <v>607</v>
      </c>
      <c r="F5667" s="4" t="str">
        <f>IFERROR(IF(VALUE(LEFT($E5667,5))&gt;50000,"",_xlfn.XLOOKUP(IF(VALUE(LEFT($E5667,2))&gt;9,VALUE(LEFT($E5667,2)),"0"&amp;VALUE(LEFT($E5667,2))),Sheet1!$E:$E,Sheet1!$F:$F)),"")</f>
        <v>大分県</v>
      </c>
      <c r="G5667" s="4" t="str">
        <f t="shared" si="177"/>
        <v>公立</v>
      </c>
      <c r="H5667" s="7" t="str">
        <f>IF($D5667="上記以外の高等学校等",_xlfn.XLOOKUP(IF(VALUE(LEFT($E5667,2))&gt;10,VALUE(LEFT($E5667,2)),"0"&amp;VALUE(LEFT($E5667,2))),Sheet1!$E:$E,Sheet1!$F:$F)&amp;"所在の"&amp;$D5667,IF(OR($B5667=1,$B5667=2),$D5667&amp;$C5667,IF($B5667=3,$D5667&amp;"学校",IF($B5667=6,_xlfn.TEXTBEFORE($D5667,"高専")&amp;$C5667,IF($B5667=8,$C5667&amp;"（"&amp;$D5667&amp;"）",IF($B5667=9,$D5667,""))))))</f>
        <v>宇佐支援学校</v>
      </c>
    </row>
    <row r="5668" spans="1:8">
      <c r="A5668" s="4">
        <v>2</v>
      </c>
      <c r="B5668" s="7">
        <v>3</v>
      </c>
      <c r="C5668" s="7" t="str">
        <f t="shared" si="176"/>
        <v>特別支援学校</v>
      </c>
      <c r="D5668" s="7" t="s">
        <v>604</v>
      </c>
      <c r="E5668" s="8" t="s">
        <v>605</v>
      </c>
      <c r="F5668" s="4" t="str">
        <f>IFERROR(IF(VALUE(LEFT($E5668,5))&gt;50000,"",_xlfn.XLOOKUP(IF(VALUE(LEFT($E5668,2))&gt;9,VALUE(LEFT($E5668,2)),"0"&amp;VALUE(LEFT($E5668,2))),Sheet1!$E:$E,Sheet1!$F:$F)),"")</f>
        <v>大分県</v>
      </c>
      <c r="G5668" s="4" t="str">
        <f t="shared" si="177"/>
        <v>公立</v>
      </c>
      <c r="H5668" s="7" t="str">
        <f>IF($D5668="上記以外の高等学校等",_xlfn.XLOOKUP(IF(VALUE(LEFT($E5668,2))&gt;10,VALUE(LEFT($E5668,2)),"0"&amp;VALUE(LEFT($E5668,2))),Sheet1!$E:$E,Sheet1!$F:$F)&amp;"所在の"&amp;$D5668,IF(OR($B5668=1,$B5668=2),$D5668&amp;$C5668,IF($B5668=3,$D5668&amp;"学校",IF($B5668=6,_xlfn.TEXTBEFORE($D5668,"高専")&amp;$C5668,IF($B5668=8,$C5668&amp;"（"&amp;$D5668&amp;"）",IF($B5668=9,$D5668,""))))))</f>
        <v>臼杵支援学校</v>
      </c>
    </row>
    <row r="5669" spans="1:8">
      <c r="A5669" s="4">
        <v>2</v>
      </c>
      <c r="B5669" s="7">
        <v>3</v>
      </c>
      <c r="C5669" s="7" t="str">
        <f t="shared" si="176"/>
        <v>特別支援学校</v>
      </c>
      <c r="D5669" s="7" t="s">
        <v>602</v>
      </c>
      <c r="E5669" s="8" t="s">
        <v>603</v>
      </c>
      <c r="F5669" s="4" t="str">
        <f>IFERROR(IF(VALUE(LEFT($E5669,5))&gt;50000,"",_xlfn.XLOOKUP(IF(VALUE(LEFT($E5669,2))&gt;9,VALUE(LEFT($E5669,2)),"0"&amp;VALUE(LEFT($E5669,2))),Sheet1!$E:$E,Sheet1!$F:$F)),"")</f>
        <v>大分県</v>
      </c>
      <c r="G5669" s="4" t="str">
        <f t="shared" si="177"/>
        <v>公立</v>
      </c>
      <c r="H5669" s="7" t="str">
        <f>IF($D5669="上記以外の高等学校等",_xlfn.XLOOKUP(IF(VALUE(LEFT($E5669,2))&gt;10,VALUE(LEFT($E5669,2)),"0"&amp;VALUE(LEFT($E5669,2))),Sheet1!$E:$E,Sheet1!$F:$F)&amp;"所在の"&amp;$D5669,IF(OR($B5669=1,$B5669=2),$D5669&amp;$C5669,IF($B5669=3,$D5669&amp;"学校",IF($B5669=6,_xlfn.TEXTBEFORE($D5669,"高専")&amp;$C5669,IF($B5669=8,$C5669&amp;"（"&amp;$D5669&amp;"）",IF($B5669=9,$D5669,""))))))</f>
        <v>新生支援学校</v>
      </c>
    </row>
    <row r="5670" spans="1:8">
      <c r="A5670" s="4">
        <v>2</v>
      </c>
      <c r="B5670" s="7">
        <v>3</v>
      </c>
      <c r="C5670" s="7" t="str">
        <f t="shared" si="176"/>
        <v>特別支援学校</v>
      </c>
      <c r="D5670" s="7" t="s">
        <v>600</v>
      </c>
      <c r="E5670" s="8" t="s">
        <v>601</v>
      </c>
      <c r="F5670" s="4" t="str">
        <f>IFERROR(IF(VALUE(LEFT($E5670,5))&gt;50000,"",_xlfn.XLOOKUP(IF(VALUE(LEFT($E5670,2))&gt;9,VALUE(LEFT($E5670,2)),"0"&amp;VALUE(LEFT($E5670,2))),Sheet1!$E:$E,Sheet1!$F:$F)),"")</f>
        <v>大分県</v>
      </c>
      <c r="G5670" s="4" t="str">
        <f t="shared" si="177"/>
        <v>公立</v>
      </c>
      <c r="H5670" s="7" t="str">
        <f>IF($D5670="上記以外の高等学校等",_xlfn.XLOOKUP(IF(VALUE(LEFT($E5670,2))&gt;10,VALUE(LEFT($E5670,2)),"0"&amp;VALUE(LEFT($E5670,2))),Sheet1!$E:$E,Sheet1!$F:$F)&amp;"所在の"&amp;$D5670,IF(OR($B5670=1,$B5670=2),$D5670&amp;$C5670,IF($B5670=3,$D5670&amp;"学校",IF($B5670=6,_xlfn.TEXTBEFORE($D5670,"高専")&amp;$C5670,IF($B5670=8,$C5670&amp;"（"&amp;$D5670&amp;"）",IF($B5670=9,$D5670,""))))))</f>
        <v>日田支援学校</v>
      </c>
    </row>
    <row r="5671" spans="1:8">
      <c r="A5671" s="4">
        <v>2</v>
      </c>
      <c r="B5671" s="7">
        <v>3</v>
      </c>
      <c r="C5671" s="7" t="str">
        <f t="shared" si="176"/>
        <v>特別支援学校</v>
      </c>
      <c r="D5671" s="7" t="s">
        <v>598</v>
      </c>
      <c r="E5671" s="8" t="s">
        <v>599</v>
      </c>
      <c r="F5671" s="4" t="str">
        <f>IFERROR(IF(VALUE(LEFT($E5671,5))&gt;50000,"",_xlfn.XLOOKUP(IF(VALUE(LEFT($E5671,2))&gt;9,VALUE(LEFT($E5671,2)),"0"&amp;VALUE(LEFT($E5671,2))),Sheet1!$E:$E,Sheet1!$F:$F)),"")</f>
        <v>大分県</v>
      </c>
      <c r="G5671" s="4" t="str">
        <f t="shared" si="177"/>
        <v>公立</v>
      </c>
      <c r="H5671" s="7" t="str">
        <f>IF($D5671="上記以外の高等学校等",_xlfn.XLOOKUP(IF(VALUE(LEFT($E5671,2))&gt;10,VALUE(LEFT($E5671,2)),"0"&amp;VALUE(LEFT($E5671,2))),Sheet1!$E:$E,Sheet1!$F:$F)&amp;"所在の"&amp;$D5671,IF(OR($B5671=1,$B5671=2),$D5671&amp;$C5671,IF($B5671=3,$D5671&amp;"学校",IF($B5671=6,_xlfn.TEXTBEFORE($D5671,"高専")&amp;$C5671,IF($B5671=8,$C5671&amp;"（"&amp;$D5671&amp;"）",IF($B5671=9,$D5671,""))))))</f>
        <v>別府やまなみ支援学校</v>
      </c>
    </row>
    <row r="5672" spans="1:8">
      <c r="A5672" s="4">
        <v>7</v>
      </c>
      <c r="B5672" s="7">
        <v>1</v>
      </c>
      <c r="C5672" s="7" t="str">
        <f t="shared" si="176"/>
        <v>高等学校</v>
      </c>
      <c r="D5672" s="7" t="s">
        <v>596</v>
      </c>
      <c r="E5672" s="8" t="s">
        <v>597</v>
      </c>
      <c r="F5672" s="4" t="str">
        <f>IFERROR(IF(VALUE(LEFT($E5672,5))&gt;50000,"",_xlfn.XLOOKUP(IF(VALUE(LEFT($E5672,2))&gt;9,VALUE(LEFT($E5672,2)),"0"&amp;VALUE(LEFT($E5672,2))),Sheet1!$E:$E,Sheet1!$F:$F)),"")</f>
        <v>大分県</v>
      </c>
      <c r="G5672" s="4" t="str">
        <f t="shared" si="177"/>
        <v>私立</v>
      </c>
      <c r="H5672" s="7" t="str">
        <f>IF($D5672="上記以外の高等学校等",_xlfn.XLOOKUP(IF(VALUE(LEFT($E5672,2))&gt;10,VALUE(LEFT($E5672,2)),"0"&amp;VALUE(LEFT($E5672,2))),Sheet1!$E:$E,Sheet1!$F:$F)&amp;"所在の"&amp;$D5672,IF(OR($B5672=1,$B5672=2),$D5672&amp;$C5672,IF($B5672=3,$D5672&amp;"学校",IF($B5672=6,_xlfn.TEXTBEFORE($D5672,"高専")&amp;$C5672,IF($B5672=8,$C5672&amp;"（"&amp;$D5672&amp;"）",IF($B5672=9,$D5672,""))))))</f>
        <v>福徳学院高等学校</v>
      </c>
    </row>
    <row r="5673" spans="1:8">
      <c r="A5673" s="4">
        <v>7</v>
      </c>
      <c r="B5673" s="7">
        <v>1</v>
      </c>
      <c r="C5673" s="7" t="str">
        <f t="shared" si="176"/>
        <v>高等学校</v>
      </c>
      <c r="D5673" s="7" t="s">
        <v>594</v>
      </c>
      <c r="E5673" s="8" t="s">
        <v>595</v>
      </c>
      <c r="F5673" s="4" t="str">
        <f>IFERROR(IF(VALUE(LEFT($E5673,5))&gt;50000,"",_xlfn.XLOOKUP(IF(VALUE(LEFT($E5673,2))&gt;9,VALUE(LEFT($E5673,2)),"0"&amp;VALUE(LEFT($E5673,2))),Sheet1!$E:$E,Sheet1!$F:$F)),"")</f>
        <v>大分県</v>
      </c>
      <c r="G5673" s="4" t="str">
        <f t="shared" si="177"/>
        <v>私立</v>
      </c>
      <c r="H5673" s="7" t="str">
        <f>IF($D5673="上記以外の高等学校等",_xlfn.XLOOKUP(IF(VALUE(LEFT($E5673,2))&gt;10,VALUE(LEFT($E5673,2)),"0"&amp;VALUE(LEFT($E5673,2))),Sheet1!$E:$E,Sheet1!$F:$F)&amp;"所在の"&amp;$D5673,IF(OR($B5673=1,$B5673=2),$D5673&amp;$C5673,IF($B5673=3,$D5673&amp;"学校",IF($B5673=6,_xlfn.TEXTBEFORE($D5673,"高専")&amp;$C5673,IF($B5673=8,$C5673&amp;"（"&amp;$D5673&amp;"）",IF($B5673=9,$D5673,""))))))</f>
        <v>大分高等学校</v>
      </c>
    </row>
    <row r="5674" spans="1:8">
      <c r="A5674" s="4">
        <v>7</v>
      </c>
      <c r="B5674" s="7">
        <v>1</v>
      </c>
      <c r="C5674" s="7" t="str">
        <f t="shared" si="176"/>
        <v>高等学校</v>
      </c>
      <c r="D5674" s="7" t="s">
        <v>592</v>
      </c>
      <c r="E5674" s="8" t="s">
        <v>593</v>
      </c>
      <c r="F5674" s="4" t="str">
        <f>IFERROR(IF(VALUE(LEFT($E5674,5))&gt;50000,"",_xlfn.XLOOKUP(IF(VALUE(LEFT($E5674,2))&gt;9,VALUE(LEFT($E5674,2)),"0"&amp;VALUE(LEFT($E5674,2))),Sheet1!$E:$E,Sheet1!$F:$F)),"")</f>
        <v>大分県</v>
      </c>
      <c r="G5674" s="4" t="str">
        <f t="shared" si="177"/>
        <v>私立</v>
      </c>
      <c r="H5674" s="7" t="str">
        <f>IF($D5674="上記以外の高等学校等",_xlfn.XLOOKUP(IF(VALUE(LEFT($E5674,2))&gt;10,VALUE(LEFT($E5674,2)),"0"&amp;VALUE(LEFT($E5674,2))),Sheet1!$E:$E,Sheet1!$F:$F)&amp;"所在の"&amp;$D5674,IF(OR($B5674=1,$B5674=2),$D5674&amp;$C5674,IF($B5674=3,$D5674&amp;"学校",IF($B5674=6,_xlfn.TEXTBEFORE($D5674,"高専")&amp;$C5674,IF($B5674=8,$C5674&amp;"（"&amp;$D5674&amp;"）",IF($B5674=9,$D5674,""))))))</f>
        <v>楊志館高等学校</v>
      </c>
    </row>
    <row r="5675" spans="1:8">
      <c r="A5675" s="4">
        <v>7</v>
      </c>
      <c r="B5675" s="7">
        <v>1</v>
      </c>
      <c r="C5675" s="7" t="str">
        <f t="shared" si="176"/>
        <v>高等学校</v>
      </c>
      <c r="D5675" s="7" t="s">
        <v>590</v>
      </c>
      <c r="E5675" s="8" t="s">
        <v>591</v>
      </c>
      <c r="F5675" s="4" t="str">
        <f>IFERROR(IF(VALUE(LEFT($E5675,5))&gt;50000,"",_xlfn.XLOOKUP(IF(VALUE(LEFT($E5675,2))&gt;9,VALUE(LEFT($E5675,2)),"0"&amp;VALUE(LEFT($E5675,2))),Sheet1!$E:$E,Sheet1!$F:$F)),"")</f>
        <v>大分県</v>
      </c>
      <c r="G5675" s="4" t="str">
        <f t="shared" si="177"/>
        <v>私立</v>
      </c>
      <c r="H5675" s="7" t="str">
        <f>IF($D5675="上記以外の高等学校等",_xlfn.XLOOKUP(IF(VALUE(LEFT($E5675,2))&gt;10,VALUE(LEFT($E5675,2)),"0"&amp;VALUE(LEFT($E5675,2))),Sheet1!$E:$E,Sheet1!$F:$F)&amp;"所在の"&amp;$D5675,IF(OR($B5675=1,$B5675=2),$D5675&amp;$C5675,IF($B5675=3,$D5675&amp;"学校",IF($B5675=6,_xlfn.TEXTBEFORE($D5675,"高専")&amp;$C5675,IF($B5675=8,$C5675&amp;"（"&amp;$D5675&amp;"）",IF($B5675=9,$D5675,""))))))</f>
        <v>大分東明高等学校</v>
      </c>
    </row>
    <row r="5676" spans="1:8">
      <c r="A5676" s="4">
        <v>7</v>
      </c>
      <c r="B5676" s="7">
        <v>1</v>
      </c>
      <c r="C5676" s="7" t="str">
        <f t="shared" si="176"/>
        <v>高等学校</v>
      </c>
      <c r="D5676" s="7" t="s">
        <v>588</v>
      </c>
      <c r="E5676" s="8" t="s">
        <v>589</v>
      </c>
      <c r="F5676" s="4" t="str">
        <f>IFERROR(IF(VALUE(LEFT($E5676,5))&gt;50000,"",_xlfn.XLOOKUP(IF(VALUE(LEFT($E5676,2))&gt;9,VALUE(LEFT($E5676,2)),"0"&amp;VALUE(LEFT($E5676,2))),Sheet1!$E:$E,Sheet1!$F:$F)),"")</f>
        <v>大分県</v>
      </c>
      <c r="G5676" s="4" t="str">
        <f t="shared" si="177"/>
        <v>私立</v>
      </c>
      <c r="H5676" s="7" t="str">
        <f>IF($D5676="上記以外の高等学校等",_xlfn.XLOOKUP(IF(VALUE(LEFT($E5676,2))&gt;10,VALUE(LEFT($E5676,2)),"0"&amp;VALUE(LEFT($E5676,2))),Sheet1!$E:$E,Sheet1!$F:$F)&amp;"所在の"&amp;$D5676,IF(OR($B5676=1,$B5676=2),$D5676&amp;$C5676,IF($B5676=3,$D5676&amp;"学校",IF($B5676=6,_xlfn.TEXTBEFORE($D5676,"高専")&amp;$C5676,IF($B5676=8,$C5676&amp;"（"&amp;$D5676&amp;"）",IF($B5676=9,$D5676,""))))))</f>
        <v>東九州龍谷高等学校</v>
      </c>
    </row>
    <row r="5677" spans="1:8">
      <c r="A5677" s="4">
        <v>7</v>
      </c>
      <c r="B5677" s="7">
        <v>1</v>
      </c>
      <c r="C5677" s="7" t="str">
        <f t="shared" si="176"/>
        <v>高等学校</v>
      </c>
      <c r="D5677" s="7" t="s">
        <v>586</v>
      </c>
      <c r="E5677" s="8" t="s">
        <v>587</v>
      </c>
      <c r="F5677" s="4" t="str">
        <f>IFERROR(IF(VALUE(LEFT($E5677,5))&gt;50000,"",_xlfn.XLOOKUP(IF(VALUE(LEFT($E5677,2))&gt;9,VALUE(LEFT($E5677,2)),"0"&amp;VALUE(LEFT($E5677,2))),Sheet1!$E:$E,Sheet1!$F:$F)),"")</f>
        <v>大分県</v>
      </c>
      <c r="G5677" s="4" t="str">
        <f t="shared" si="177"/>
        <v>私立</v>
      </c>
      <c r="H5677" s="7" t="str">
        <f>IF($D5677="上記以外の高等学校等",_xlfn.XLOOKUP(IF(VALUE(LEFT($E5677,2))&gt;10,VALUE(LEFT($E5677,2)),"0"&amp;VALUE(LEFT($E5677,2))),Sheet1!$E:$E,Sheet1!$F:$F)&amp;"所在の"&amp;$D5677,IF(OR($B5677=1,$B5677=2),$D5677&amp;$C5677,IF($B5677=3,$D5677&amp;"学校",IF($B5677=6,_xlfn.TEXTBEFORE($D5677,"高専")&amp;$C5677,IF($B5677=8,$C5677&amp;"（"&amp;$D5677&amp;"）",IF($B5677=9,$D5677,""))))))</f>
        <v>藤蔭高等学校</v>
      </c>
    </row>
    <row r="5678" spans="1:8">
      <c r="A5678" s="4">
        <v>7</v>
      </c>
      <c r="B5678" s="7">
        <v>1</v>
      </c>
      <c r="C5678" s="7" t="str">
        <f t="shared" si="176"/>
        <v>高等学校</v>
      </c>
      <c r="D5678" s="7" t="s">
        <v>584</v>
      </c>
      <c r="E5678" s="8" t="s">
        <v>585</v>
      </c>
      <c r="F5678" s="4" t="str">
        <f>IFERROR(IF(VALUE(LEFT($E5678,5))&gt;50000,"",_xlfn.XLOOKUP(IF(VALUE(LEFT($E5678,2))&gt;9,VALUE(LEFT($E5678,2)),"0"&amp;VALUE(LEFT($E5678,2))),Sheet1!$E:$E,Sheet1!$F:$F)),"")</f>
        <v>大分県</v>
      </c>
      <c r="G5678" s="4" t="str">
        <f t="shared" si="177"/>
        <v>私立</v>
      </c>
      <c r="H5678" s="7" t="str">
        <f>IF($D5678="上記以外の高等学校等",_xlfn.XLOOKUP(IF(VALUE(LEFT($E5678,2))&gt;10,VALUE(LEFT($E5678,2)),"0"&amp;VALUE(LEFT($E5678,2))),Sheet1!$E:$E,Sheet1!$F:$F)&amp;"所在の"&amp;$D5678,IF(OR($B5678=1,$B5678=2),$D5678&amp;$C5678,IF($B5678=3,$D5678&amp;"学校",IF($B5678=6,_xlfn.TEXTBEFORE($D5678,"高専")&amp;$C5678,IF($B5678=8,$C5678&amp;"（"&amp;$D5678&amp;"）",IF($B5678=9,$D5678,""))))))</f>
        <v>柳ケ浦高等学校</v>
      </c>
    </row>
    <row r="5679" spans="1:8">
      <c r="A5679" s="4">
        <v>7</v>
      </c>
      <c r="B5679" s="7">
        <v>1</v>
      </c>
      <c r="C5679" s="7" t="str">
        <f t="shared" si="176"/>
        <v>高等学校</v>
      </c>
      <c r="D5679" s="7" t="s">
        <v>582</v>
      </c>
      <c r="E5679" s="8" t="s">
        <v>583</v>
      </c>
      <c r="F5679" s="4" t="str">
        <f>IFERROR(IF(VALUE(LEFT($E5679,5))&gt;50000,"",_xlfn.XLOOKUP(IF(VALUE(LEFT($E5679,2))&gt;9,VALUE(LEFT($E5679,2)),"0"&amp;VALUE(LEFT($E5679,2))),Sheet1!$E:$E,Sheet1!$F:$F)),"")</f>
        <v>大分県</v>
      </c>
      <c r="G5679" s="4" t="str">
        <f t="shared" si="177"/>
        <v>私立</v>
      </c>
      <c r="H5679" s="7" t="str">
        <f>IF($D5679="上記以外の高等学校等",_xlfn.XLOOKUP(IF(VALUE(LEFT($E5679,2))&gt;10,VALUE(LEFT($E5679,2)),"0"&amp;VALUE(LEFT($E5679,2))),Sheet1!$E:$E,Sheet1!$F:$F)&amp;"所在の"&amp;$D5679,IF(OR($B5679=1,$B5679=2),$D5679&amp;$C5679,IF($B5679=3,$D5679&amp;"学校",IF($B5679=6,_xlfn.TEXTBEFORE($D5679,"高専")&amp;$C5679,IF($B5679=8,$C5679&amp;"（"&amp;$D5679&amp;"）",IF($B5679=9,$D5679,""))))))</f>
        <v>昭和学園高等学校</v>
      </c>
    </row>
    <row r="5680" spans="1:8">
      <c r="A5680" s="4">
        <v>7</v>
      </c>
      <c r="B5680" s="7">
        <v>1</v>
      </c>
      <c r="C5680" s="7" t="str">
        <f t="shared" si="176"/>
        <v>高等学校</v>
      </c>
      <c r="D5680" s="7" t="s">
        <v>580</v>
      </c>
      <c r="E5680" s="8" t="s">
        <v>581</v>
      </c>
      <c r="F5680" s="4" t="str">
        <f>IFERROR(IF(VALUE(LEFT($E5680,5))&gt;50000,"",_xlfn.XLOOKUP(IF(VALUE(LEFT($E5680,2))&gt;9,VALUE(LEFT($E5680,2)),"0"&amp;VALUE(LEFT($E5680,2))),Sheet1!$E:$E,Sheet1!$F:$F)),"")</f>
        <v>大分県</v>
      </c>
      <c r="G5680" s="4" t="str">
        <f t="shared" si="177"/>
        <v>私立</v>
      </c>
      <c r="H5680" s="7" t="str">
        <f>IF($D5680="上記以外の高等学校等",_xlfn.XLOOKUP(IF(VALUE(LEFT($E5680,2))&gt;10,VALUE(LEFT($E5680,2)),"0"&amp;VALUE(LEFT($E5680,2))),Sheet1!$E:$E,Sheet1!$F:$F)&amp;"所在の"&amp;$D5680,IF(OR($B5680=1,$B5680=2),$D5680&amp;$C5680,IF($B5680=3,$D5680&amp;"学校",IF($B5680=6,_xlfn.TEXTBEFORE($D5680,"高専")&amp;$C5680,IF($B5680=8,$C5680&amp;"（"&amp;$D5680&amp;"）",IF($B5680=9,$D5680,""))))))</f>
        <v>別府溝部学園高等学校</v>
      </c>
    </row>
    <row r="5681" spans="1:8">
      <c r="A5681" s="4">
        <v>7</v>
      </c>
      <c r="B5681" s="7">
        <v>1</v>
      </c>
      <c r="C5681" s="7" t="str">
        <f t="shared" si="176"/>
        <v>高等学校</v>
      </c>
      <c r="D5681" s="7" t="s">
        <v>578</v>
      </c>
      <c r="E5681" s="8" t="s">
        <v>579</v>
      </c>
      <c r="F5681" s="4" t="str">
        <f>IFERROR(IF(VALUE(LEFT($E5681,5))&gt;50000,"",_xlfn.XLOOKUP(IF(VALUE(LEFT($E5681,2))&gt;9,VALUE(LEFT($E5681,2)),"0"&amp;VALUE(LEFT($E5681,2))),Sheet1!$E:$E,Sheet1!$F:$F)),"")</f>
        <v>大分県</v>
      </c>
      <c r="G5681" s="4" t="str">
        <f t="shared" si="177"/>
        <v>私立</v>
      </c>
      <c r="H5681" s="7" t="str">
        <f>IF($D5681="上記以外の高等学校等",_xlfn.XLOOKUP(IF(VALUE(LEFT($E5681,2))&gt;10,VALUE(LEFT($E5681,2)),"0"&amp;VALUE(LEFT($E5681,2))),Sheet1!$E:$E,Sheet1!$F:$F)&amp;"所在の"&amp;$D5681,IF(OR($B5681=1,$B5681=2),$D5681&amp;$C5681,IF($B5681=3,$D5681&amp;"学校",IF($B5681=6,_xlfn.TEXTBEFORE($D5681,"高専")&amp;$C5681,IF($B5681=8,$C5681&amp;"（"&amp;$D5681&amp;"）",IF($B5681=9,$D5681,""))))))</f>
        <v>岩田高等学校</v>
      </c>
    </row>
    <row r="5682" spans="1:8">
      <c r="A5682" s="4">
        <v>7</v>
      </c>
      <c r="B5682" s="7">
        <v>1</v>
      </c>
      <c r="C5682" s="7" t="str">
        <f t="shared" si="176"/>
        <v>高等学校</v>
      </c>
      <c r="D5682" s="7" t="s">
        <v>576</v>
      </c>
      <c r="E5682" s="8" t="s">
        <v>577</v>
      </c>
      <c r="F5682" s="4" t="str">
        <f>IFERROR(IF(VALUE(LEFT($E5682,5))&gt;50000,"",_xlfn.XLOOKUP(IF(VALUE(LEFT($E5682,2))&gt;9,VALUE(LEFT($E5682,2)),"0"&amp;VALUE(LEFT($E5682,2))),Sheet1!$E:$E,Sheet1!$F:$F)),"")</f>
        <v>大分県</v>
      </c>
      <c r="G5682" s="4" t="str">
        <f t="shared" si="177"/>
        <v>私立</v>
      </c>
      <c r="H5682" s="7" t="str">
        <f>IF($D5682="上記以外の高等学校等",_xlfn.XLOOKUP(IF(VALUE(LEFT($E5682,2))&gt;10,VALUE(LEFT($E5682,2)),"0"&amp;VALUE(LEFT($E5682,2))),Sheet1!$E:$E,Sheet1!$F:$F)&amp;"所在の"&amp;$D5682,IF(OR($B5682=1,$B5682=2),$D5682&amp;$C5682,IF($B5682=3,$D5682&amp;"学校",IF($B5682=6,_xlfn.TEXTBEFORE($D5682,"高専")&amp;$C5682,IF($B5682=8,$C5682&amp;"（"&amp;$D5682&amp;"）",IF($B5682=9,$D5682,""))))))</f>
        <v>日本文理大学附属高等学校</v>
      </c>
    </row>
    <row r="5683" spans="1:8">
      <c r="A5683" s="4">
        <v>7</v>
      </c>
      <c r="B5683" s="7">
        <v>1</v>
      </c>
      <c r="C5683" s="7" t="str">
        <f t="shared" si="176"/>
        <v>高等学校</v>
      </c>
      <c r="D5683" s="7" t="s">
        <v>574</v>
      </c>
      <c r="E5683" s="8" t="s">
        <v>575</v>
      </c>
      <c r="F5683" s="4" t="str">
        <f>IFERROR(IF(VALUE(LEFT($E5683,5))&gt;50000,"",_xlfn.XLOOKUP(IF(VALUE(LEFT($E5683,2))&gt;9,VALUE(LEFT($E5683,2)),"0"&amp;VALUE(LEFT($E5683,2))),Sheet1!$E:$E,Sheet1!$F:$F)),"")</f>
        <v>大分県</v>
      </c>
      <c r="G5683" s="4" t="str">
        <f t="shared" si="177"/>
        <v>私立</v>
      </c>
      <c r="H5683" s="7" t="str">
        <f>IF($D5683="上記以外の高等学校等",_xlfn.XLOOKUP(IF(VALUE(LEFT($E5683,2))&gt;10,VALUE(LEFT($E5683,2)),"0"&amp;VALUE(LEFT($E5683,2))),Sheet1!$E:$E,Sheet1!$F:$F)&amp;"所在の"&amp;$D5683,IF(OR($B5683=1,$B5683=2),$D5683&amp;$C5683,IF($B5683=3,$D5683&amp;"学校",IF($B5683=6,_xlfn.TEXTBEFORE($D5683,"高専")&amp;$C5683,IF($B5683=8,$C5683&amp;"（"&amp;$D5683&amp;"）",IF($B5683=9,$D5683,""))))))</f>
        <v>稲葉学園高等学校</v>
      </c>
    </row>
    <row r="5684" spans="1:8">
      <c r="A5684" s="4">
        <v>7</v>
      </c>
      <c r="B5684" s="7">
        <v>1</v>
      </c>
      <c r="C5684" s="7" t="str">
        <f t="shared" si="176"/>
        <v>高等学校</v>
      </c>
      <c r="D5684" s="7" t="s">
        <v>572</v>
      </c>
      <c r="E5684" s="8" t="s">
        <v>573</v>
      </c>
      <c r="F5684" s="4" t="str">
        <f>IFERROR(IF(VALUE(LEFT($E5684,5))&gt;50000,"",_xlfn.XLOOKUP(IF(VALUE(LEFT($E5684,2))&gt;9,VALUE(LEFT($E5684,2)),"0"&amp;VALUE(LEFT($E5684,2))),Sheet1!$E:$E,Sheet1!$F:$F)),"")</f>
        <v>大分県</v>
      </c>
      <c r="G5684" s="4" t="str">
        <f t="shared" si="177"/>
        <v>私立</v>
      </c>
      <c r="H5684" s="7" t="str">
        <f>IF($D5684="上記以外の高等学校等",_xlfn.XLOOKUP(IF(VALUE(LEFT($E5684,2))&gt;10,VALUE(LEFT($E5684,2)),"0"&amp;VALUE(LEFT($E5684,2))),Sheet1!$E:$E,Sheet1!$F:$F)&amp;"所在の"&amp;$D5684,IF(OR($B5684=1,$B5684=2),$D5684&amp;$C5684,IF($B5684=3,$D5684&amp;"学校",IF($B5684=6,_xlfn.TEXTBEFORE($D5684,"高専")&amp;$C5684,IF($B5684=8,$C5684&amp;"（"&amp;$D5684&amp;"）",IF($B5684=9,$D5684,""))))))</f>
        <v>大分国際情報高等学校</v>
      </c>
    </row>
    <row r="5685" spans="1:8">
      <c r="A5685" s="4">
        <v>7</v>
      </c>
      <c r="B5685" s="7">
        <v>1</v>
      </c>
      <c r="C5685" s="7" t="str">
        <f t="shared" si="176"/>
        <v>高等学校</v>
      </c>
      <c r="D5685" s="7" t="s">
        <v>570</v>
      </c>
      <c r="E5685" s="8" t="s">
        <v>571</v>
      </c>
      <c r="F5685" s="4" t="str">
        <f>IFERROR(IF(VALUE(LEFT($E5685,5))&gt;50000,"",_xlfn.XLOOKUP(IF(VALUE(LEFT($E5685,2))&gt;9,VALUE(LEFT($E5685,2)),"0"&amp;VALUE(LEFT($E5685,2))),Sheet1!$E:$E,Sheet1!$F:$F)),"")</f>
        <v>大分県</v>
      </c>
      <c r="G5685" s="4" t="str">
        <f t="shared" si="177"/>
        <v>私立</v>
      </c>
      <c r="H5685" s="7" t="str">
        <f>IF($D5685="上記以外の高等学校等",_xlfn.XLOOKUP(IF(VALUE(LEFT($E5685,2))&gt;10,VALUE(LEFT($E5685,2)),"0"&amp;VALUE(LEFT($E5685,2))),Sheet1!$E:$E,Sheet1!$F:$F)&amp;"所在の"&amp;$D5685,IF(OR($B5685=1,$B5685=2),$D5685&amp;$C5685,IF($B5685=3,$D5685&amp;"学校",IF($B5685=6,_xlfn.TEXTBEFORE($D5685,"高専")&amp;$C5685,IF($B5685=8,$C5685&amp;"（"&amp;$D5685&amp;"）",IF($B5685=9,$D5685,""))))))</f>
        <v>明豊高等学校</v>
      </c>
    </row>
    <row r="5686" spans="1:8">
      <c r="A5686" s="4">
        <v>7</v>
      </c>
      <c r="B5686" s="7">
        <v>1</v>
      </c>
      <c r="C5686" s="7" t="str">
        <f t="shared" si="176"/>
        <v>高等学校</v>
      </c>
      <c r="D5686" s="7" t="s">
        <v>568</v>
      </c>
      <c r="E5686" s="8" t="s">
        <v>569</v>
      </c>
      <c r="F5686" s="4" t="str">
        <f>IFERROR(IF(VALUE(LEFT($E5686,5))&gt;50000,"",_xlfn.XLOOKUP(IF(VALUE(LEFT($E5686,2))&gt;9,VALUE(LEFT($E5686,2)),"0"&amp;VALUE(LEFT($E5686,2))),Sheet1!$E:$E,Sheet1!$F:$F)),"")</f>
        <v>大分県</v>
      </c>
      <c r="G5686" s="4" t="str">
        <f t="shared" si="177"/>
        <v>私立</v>
      </c>
      <c r="H5686" s="7" t="str">
        <f>IF($D5686="上記以外の高等学校等",_xlfn.XLOOKUP(IF(VALUE(LEFT($E5686,2))&gt;10,VALUE(LEFT($E5686,2)),"0"&amp;VALUE(LEFT($E5686,2))),Sheet1!$E:$E,Sheet1!$F:$F)&amp;"所在の"&amp;$D5686,IF(OR($B5686=1,$B5686=2),$D5686&amp;$C5686,IF($B5686=3,$D5686&amp;"学校",IF($B5686=6,_xlfn.TEXTBEFORE($D5686,"高専")&amp;$C5686,IF($B5686=8,$C5686&amp;"（"&amp;$D5686&amp;"）",IF($B5686=9,$D5686,""))))))</f>
        <v>府内高等学校</v>
      </c>
    </row>
    <row r="5687" spans="1:8">
      <c r="A5687" s="4">
        <v>9</v>
      </c>
      <c r="B5687" s="7">
        <v>9</v>
      </c>
      <c r="C5687" s="7" t="str">
        <f t="shared" si="176"/>
        <v/>
      </c>
      <c r="D5687" s="7" t="s">
        <v>35</v>
      </c>
      <c r="E5687" s="8" t="s">
        <v>567</v>
      </c>
      <c r="F5687" s="4" t="str">
        <f>IFERROR(IF(VALUE(LEFT($E5687,5))&gt;50000,"",_xlfn.XLOOKUP(IF(VALUE(LEFT($E5687,2))&gt;9,VALUE(LEFT($E5687,2)),"0"&amp;VALUE(LEFT($E5687,2))),Sheet1!$E:$E,Sheet1!$F:$F)),"")</f>
        <v>大分県</v>
      </c>
      <c r="G5687" s="4" t="str">
        <f t="shared" si="177"/>
        <v/>
      </c>
      <c r="H5687" s="7" t="str">
        <f>IF($D5687="上記以外の高等学校等",_xlfn.XLOOKUP(IF(VALUE(LEFT($E5687,2))&gt;10,VALUE(LEFT($E5687,2)),"0"&amp;VALUE(LEFT($E5687,2))),Sheet1!$E:$E,Sheet1!$F:$F)&amp;"所在の"&amp;$D5687,IF(OR($B5687=1,$B5687=2),$D5687&amp;$C5687,IF($B5687=3,$D5687&amp;"学校",IF($B5687=6,_xlfn.TEXTBEFORE($D5687,"高専")&amp;$C5687,IF($B5687=8,$C5687&amp;"（"&amp;$D5687&amp;"）",IF($B5687=9,$D5687,""))))))</f>
        <v>大分県所在の上記以外の高等学校等</v>
      </c>
    </row>
    <row r="5688" spans="1:8">
      <c r="A5688" s="4">
        <v>1</v>
      </c>
      <c r="B5688" s="7">
        <v>6</v>
      </c>
      <c r="C5688" s="7" t="str">
        <f t="shared" si="176"/>
        <v>高等専門学校</v>
      </c>
      <c r="D5688" s="7" t="s">
        <v>565</v>
      </c>
      <c r="E5688" s="8" t="s">
        <v>566</v>
      </c>
      <c r="F5688" s="4" t="str">
        <f>IFERROR(IF(VALUE(LEFT($E5688,5))&gt;50000,"",_xlfn.XLOOKUP(IF(VALUE(LEFT($E5688,2))&gt;9,VALUE(LEFT($E5688,2)),"0"&amp;VALUE(LEFT($E5688,2))),Sheet1!$E:$E,Sheet1!$F:$F)),"")</f>
        <v>宮崎県</v>
      </c>
      <c r="G5688" s="4" t="str">
        <f t="shared" si="177"/>
        <v>国立</v>
      </c>
      <c r="H5688" s="7" t="str">
        <f>IF($D5688="上記以外の高等学校等",_xlfn.XLOOKUP(IF(VALUE(LEFT($E5688,2))&gt;10,VALUE(LEFT($E5688,2)),"0"&amp;VALUE(LEFT($E5688,2))),Sheet1!$E:$E,Sheet1!$F:$F)&amp;"所在の"&amp;$D5688,IF(OR($B5688=1,$B5688=2),$D5688&amp;$C5688,IF($B5688=3,$D5688&amp;"学校",IF($B5688=6,_xlfn.TEXTBEFORE($D5688,"高専")&amp;$C5688,IF($B5688=8,$C5688&amp;"（"&amp;$D5688&amp;"）",IF($B5688=9,$D5688,""))))))</f>
        <v>都城工業高等専門学校</v>
      </c>
    </row>
    <row r="5689" spans="1:8">
      <c r="A5689" s="4">
        <v>2</v>
      </c>
      <c r="B5689" s="7">
        <v>1</v>
      </c>
      <c r="C5689" s="7" t="str">
        <f t="shared" si="176"/>
        <v>高等学校</v>
      </c>
      <c r="D5689" s="7" t="s">
        <v>563</v>
      </c>
      <c r="E5689" s="8" t="s">
        <v>564</v>
      </c>
      <c r="F5689" s="4" t="str">
        <f>IFERROR(IF(VALUE(LEFT($E5689,5))&gt;50000,"",_xlfn.XLOOKUP(IF(VALUE(LEFT($E5689,2))&gt;9,VALUE(LEFT($E5689,2)),"0"&amp;VALUE(LEFT($E5689,2))),Sheet1!$E:$E,Sheet1!$F:$F)),"")</f>
        <v>宮崎県</v>
      </c>
      <c r="G5689" s="4" t="str">
        <f t="shared" si="177"/>
        <v>公立</v>
      </c>
      <c r="H5689" s="7" t="str">
        <f>IF($D5689="上記以外の高等学校等",_xlfn.XLOOKUP(IF(VALUE(LEFT($E5689,2))&gt;10,VALUE(LEFT($E5689,2)),"0"&amp;VALUE(LEFT($E5689,2))),Sheet1!$E:$E,Sheet1!$F:$F)&amp;"所在の"&amp;$D5689,IF(OR($B5689=1,$B5689=2),$D5689&amp;$C5689,IF($B5689=3,$D5689&amp;"学校",IF($B5689=6,_xlfn.TEXTBEFORE($D5689,"高専")&amp;$C5689,IF($B5689=8,$C5689&amp;"（"&amp;$D5689&amp;"）",IF($B5689=9,$D5689,""))))))</f>
        <v>高千穂高等学校</v>
      </c>
    </row>
    <row r="5690" spans="1:8">
      <c r="A5690" s="4">
        <v>2</v>
      </c>
      <c r="B5690" s="7">
        <v>1</v>
      </c>
      <c r="C5690" s="7" t="str">
        <f t="shared" si="176"/>
        <v>高等学校</v>
      </c>
      <c r="D5690" s="7" t="s">
        <v>561</v>
      </c>
      <c r="E5690" s="8" t="s">
        <v>562</v>
      </c>
      <c r="F5690" s="4" t="str">
        <f>IFERROR(IF(VALUE(LEFT($E5690,5))&gt;50000,"",_xlfn.XLOOKUP(IF(VALUE(LEFT($E5690,2))&gt;9,VALUE(LEFT($E5690,2)),"0"&amp;VALUE(LEFT($E5690,2))),Sheet1!$E:$E,Sheet1!$F:$F)),"")</f>
        <v>宮崎県</v>
      </c>
      <c r="G5690" s="4" t="str">
        <f t="shared" si="177"/>
        <v>公立</v>
      </c>
      <c r="H5690" s="7" t="str">
        <f>IF($D5690="上記以外の高等学校等",_xlfn.XLOOKUP(IF(VALUE(LEFT($E5690,2))&gt;10,VALUE(LEFT($E5690,2)),"0"&amp;VALUE(LEFT($E5690,2))),Sheet1!$E:$E,Sheet1!$F:$F)&amp;"所在の"&amp;$D5690,IF(OR($B5690=1,$B5690=2),$D5690&amp;$C5690,IF($B5690=3,$D5690&amp;"学校",IF($B5690=6,_xlfn.TEXTBEFORE($D5690,"高専")&amp;$C5690,IF($B5690=8,$C5690&amp;"（"&amp;$D5690&amp;"）",IF($B5690=9,$D5690,""))))))</f>
        <v>延岡高等学校</v>
      </c>
    </row>
    <row r="5691" spans="1:8">
      <c r="A5691" s="4">
        <v>2</v>
      </c>
      <c r="B5691" s="7">
        <v>1</v>
      </c>
      <c r="C5691" s="7" t="str">
        <f t="shared" si="176"/>
        <v>高等学校</v>
      </c>
      <c r="D5691" s="7" t="s">
        <v>559</v>
      </c>
      <c r="E5691" s="8" t="s">
        <v>560</v>
      </c>
      <c r="F5691" s="4" t="str">
        <f>IFERROR(IF(VALUE(LEFT($E5691,5))&gt;50000,"",_xlfn.XLOOKUP(IF(VALUE(LEFT($E5691,2))&gt;9,VALUE(LEFT($E5691,2)),"0"&amp;VALUE(LEFT($E5691,2))),Sheet1!$E:$E,Sheet1!$F:$F)),"")</f>
        <v>宮崎県</v>
      </c>
      <c r="G5691" s="4" t="str">
        <f t="shared" si="177"/>
        <v>公立</v>
      </c>
      <c r="H5691" s="7" t="str">
        <f>IF($D5691="上記以外の高等学校等",_xlfn.XLOOKUP(IF(VALUE(LEFT($E5691,2))&gt;10,VALUE(LEFT($E5691,2)),"0"&amp;VALUE(LEFT($E5691,2))),Sheet1!$E:$E,Sheet1!$F:$F)&amp;"所在の"&amp;$D5691,IF(OR($B5691=1,$B5691=2),$D5691&amp;$C5691,IF($B5691=3,$D5691&amp;"学校",IF($B5691=6,_xlfn.TEXTBEFORE($D5691,"高専")&amp;$C5691,IF($B5691=8,$C5691&amp;"（"&amp;$D5691&amp;"）",IF($B5691=9,$D5691,""))))))</f>
        <v>延岡工業高等学校</v>
      </c>
    </row>
    <row r="5692" spans="1:8">
      <c r="A5692" s="4">
        <v>2</v>
      </c>
      <c r="B5692" s="7">
        <v>1</v>
      </c>
      <c r="C5692" s="7" t="str">
        <f t="shared" si="176"/>
        <v>高等学校</v>
      </c>
      <c r="D5692" s="7" t="s">
        <v>557</v>
      </c>
      <c r="E5692" s="8" t="s">
        <v>558</v>
      </c>
      <c r="F5692" s="4" t="str">
        <f>IFERROR(IF(VALUE(LEFT($E5692,5))&gt;50000,"",_xlfn.XLOOKUP(IF(VALUE(LEFT($E5692,2))&gt;9,VALUE(LEFT($E5692,2)),"0"&amp;VALUE(LEFT($E5692,2))),Sheet1!$E:$E,Sheet1!$F:$F)),"")</f>
        <v>宮崎県</v>
      </c>
      <c r="G5692" s="4" t="str">
        <f t="shared" si="177"/>
        <v>公立</v>
      </c>
      <c r="H5692" s="7" t="str">
        <f>IF($D5692="上記以外の高等学校等",_xlfn.XLOOKUP(IF(VALUE(LEFT($E5692,2))&gt;10,VALUE(LEFT($E5692,2)),"0"&amp;VALUE(LEFT($E5692,2))),Sheet1!$E:$E,Sheet1!$F:$F)&amp;"所在の"&amp;$D5692,IF(OR($B5692=1,$B5692=2),$D5692&amp;$C5692,IF($B5692=3,$D5692&amp;"学校",IF($B5692=6,_xlfn.TEXTBEFORE($D5692,"高専")&amp;$C5692,IF($B5692=8,$C5692&amp;"（"&amp;$D5692&amp;"）",IF($B5692=9,$D5692,""))))))</f>
        <v>延岡商業高等学校</v>
      </c>
    </row>
    <row r="5693" spans="1:8">
      <c r="A5693" s="4">
        <v>2</v>
      </c>
      <c r="B5693" s="7">
        <v>1</v>
      </c>
      <c r="C5693" s="7" t="str">
        <f t="shared" si="176"/>
        <v>高等学校</v>
      </c>
      <c r="D5693" s="7" t="s">
        <v>555</v>
      </c>
      <c r="E5693" s="8" t="s">
        <v>556</v>
      </c>
      <c r="F5693" s="4" t="str">
        <f>IFERROR(IF(VALUE(LEFT($E5693,5))&gt;50000,"",_xlfn.XLOOKUP(IF(VALUE(LEFT($E5693,2))&gt;9,VALUE(LEFT($E5693,2)),"0"&amp;VALUE(LEFT($E5693,2))),Sheet1!$E:$E,Sheet1!$F:$F)),"")</f>
        <v>宮崎県</v>
      </c>
      <c r="G5693" s="4" t="str">
        <f t="shared" si="177"/>
        <v>公立</v>
      </c>
      <c r="H5693" s="7" t="str">
        <f>IF($D5693="上記以外の高等学校等",_xlfn.XLOOKUP(IF(VALUE(LEFT($E5693,2))&gt;10,VALUE(LEFT($E5693,2)),"0"&amp;VALUE(LEFT($E5693,2))),Sheet1!$E:$E,Sheet1!$F:$F)&amp;"所在の"&amp;$D5693,IF(OR($B5693=1,$B5693=2),$D5693&amp;$C5693,IF($B5693=3,$D5693&amp;"学校",IF($B5693=6,_xlfn.TEXTBEFORE($D5693,"高専")&amp;$C5693,IF($B5693=8,$C5693&amp;"（"&amp;$D5693&amp;"）",IF($B5693=9,$D5693,""))))))</f>
        <v>延岡青朋高等学校</v>
      </c>
    </row>
    <row r="5694" spans="1:8">
      <c r="A5694" s="4">
        <v>2</v>
      </c>
      <c r="B5694" s="7">
        <v>1</v>
      </c>
      <c r="C5694" s="7" t="str">
        <f t="shared" si="176"/>
        <v>高等学校</v>
      </c>
      <c r="D5694" s="7" t="s">
        <v>553</v>
      </c>
      <c r="E5694" s="8" t="s">
        <v>554</v>
      </c>
      <c r="F5694" s="4" t="str">
        <f>IFERROR(IF(VALUE(LEFT($E5694,5))&gt;50000,"",_xlfn.XLOOKUP(IF(VALUE(LEFT($E5694,2))&gt;9,VALUE(LEFT($E5694,2)),"0"&amp;VALUE(LEFT($E5694,2))),Sheet1!$E:$E,Sheet1!$F:$F)),"")</f>
        <v>宮崎県</v>
      </c>
      <c r="G5694" s="4" t="str">
        <f t="shared" si="177"/>
        <v>公立</v>
      </c>
      <c r="H5694" s="7" t="str">
        <f>IF($D5694="上記以外の高等学校等",_xlfn.XLOOKUP(IF(VALUE(LEFT($E5694,2))&gt;10,VALUE(LEFT($E5694,2)),"0"&amp;VALUE(LEFT($E5694,2))),Sheet1!$E:$E,Sheet1!$F:$F)&amp;"所在の"&amp;$D5694,IF(OR($B5694=1,$B5694=2),$D5694&amp;$C5694,IF($B5694=3,$D5694&amp;"学校",IF($B5694=6,_xlfn.TEXTBEFORE($D5694,"高専")&amp;$C5694,IF($B5694=8,$C5694&amp;"（"&amp;$D5694&amp;"）",IF($B5694=9,$D5694,""))))))</f>
        <v>門川高等学校</v>
      </c>
    </row>
    <row r="5695" spans="1:8">
      <c r="A5695" s="4">
        <v>2</v>
      </c>
      <c r="B5695" s="7">
        <v>1</v>
      </c>
      <c r="C5695" s="7" t="str">
        <f t="shared" si="176"/>
        <v>高等学校</v>
      </c>
      <c r="D5695" s="7" t="s">
        <v>551</v>
      </c>
      <c r="E5695" s="8" t="s">
        <v>552</v>
      </c>
      <c r="F5695" s="4" t="str">
        <f>IFERROR(IF(VALUE(LEFT($E5695,5))&gt;50000,"",_xlfn.XLOOKUP(IF(VALUE(LEFT($E5695,2))&gt;9,VALUE(LEFT($E5695,2)),"0"&amp;VALUE(LEFT($E5695,2))),Sheet1!$E:$E,Sheet1!$F:$F)),"")</f>
        <v>宮崎県</v>
      </c>
      <c r="G5695" s="4" t="str">
        <f t="shared" si="177"/>
        <v>公立</v>
      </c>
      <c r="H5695" s="7" t="str">
        <f>IF($D5695="上記以外の高等学校等",_xlfn.XLOOKUP(IF(VALUE(LEFT($E5695,2))&gt;10,VALUE(LEFT($E5695,2)),"0"&amp;VALUE(LEFT($E5695,2))),Sheet1!$E:$E,Sheet1!$F:$F)&amp;"所在の"&amp;$D5695,IF(OR($B5695=1,$B5695=2),$D5695&amp;$C5695,IF($B5695=3,$D5695&amp;"学校",IF($B5695=6,_xlfn.TEXTBEFORE($D5695,"高専")&amp;$C5695,IF($B5695=8,$C5695&amp;"（"&amp;$D5695&amp;"）",IF($B5695=9,$D5695,""))))))</f>
        <v>富島高等学校</v>
      </c>
    </row>
    <row r="5696" spans="1:8">
      <c r="A5696" s="4">
        <v>2</v>
      </c>
      <c r="B5696" s="7">
        <v>1</v>
      </c>
      <c r="C5696" s="7" t="str">
        <f t="shared" si="176"/>
        <v>高等学校</v>
      </c>
      <c r="D5696" s="7" t="s">
        <v>549</v>
      </c>
      <c r="E5696" s="8" t="s">
        <v>550</v>
      </c>
      <c r="F5696" s="4" t="str">
        <f>IFERROR(IF(VALUE(LEFT($E5696,5))&gt;50000,"",_xlfn.XLOOKUP(IF(VALUE(LEFT($E5696,2))&gt;9,VALUE(LEFT($E5696,2)),"0"&amp;VALUE(LEFT($E5696,2))),Sheet1!$E:$E,Sheet1!$F:$F)),"")</f>
        <v>宮崎県</v>
      </c>
      <c r="G5696" s="4" t="str">
        <f t="shared" si="177"/>
        <v>公立</v>
      </c>
      <c r="H5696" s="7" t="str">
        <f>IF($D5696="上記以外の高等学校等",_xlfn.XLOOKUP(IF(VALUE(LEFT($E5696,2))&gt;10,VALUE(LEFT($E5696,2)),"0"&amp;VALUE(LEFT($E5696,2))),Sheet1!$E:$E,Sheet1!$F:$F)&amp;"所在の"&amp;$D5696,IF(OR($B5696=1,$B5696=2),$D5696&amp;$C5696,IF($B5696=3,$D5696&amp;"学校",IF($B5696=6,_xlfn.TEXTBEFORE($D5696,"高専")&amp;$C5696,IF($B5696=8,$C5696&amp;"（"&amp;$D5696&amp;"）",IF($B5696=9,$D5696,""))))))</f>
        <v>日向工業高等学校</v>
      </c>
    </row>
    <row r="5697" spans="1:8">
      <c r="A5697" s="4">
        <v>2</v>
      </c>
      <c r="B5697" s="7">
        <v>1</v>
      </c>
      <c r="C5697" s="7" t="str">
        <f t="shared" si="176"/>
        <v>高等学校</v>
      </c>
      <c r="D5697" s="7" t="s">
        <v>547</v>
      </c>
      <c r="E5697" s="8" t="s">
        <v>548</v>
      </c>
      <c r="F5697" s="4" t="str">
        <f>IFERROR(IF(VALUE(LEFT($E5697,5))&gt;50000,"",_xlfn.XLOOKUP(IF(VALUE(LEFT($E5697,2))&gt;9,VALUE(LEFT($E5697,2)),"0"&amp;VALUE(LEFT($E5697,2))),Sheet1!$E:$E,Sheet1!$F:$F)),"")</f>
        <v>宮崎県</v>
      </c>
      <c r="G5697" s="4" t="str">
        <f t="shared" si="177"/>
        <v>公立</v>
      </c>
      <c r="H5697" s="7" t="str">
        <f>IF($D5697="上記以外の高等学校等",_xlfn.XLOOKUP(IF(VALUE(LEFT($E5697,2))&gt;10,VALUE(LEFT($E5697,2)),"0"&amp;VALUE(LEFT($E5697,2))),Sheet1!$E:$E,Sheet1!$F:$F)&amp;"所在の"&amp;$D5697,IF(OR($B5697=1,$B5697=2),$D5697&amp;$C5697,IF($B5697=3,$D5697&amp;"学校",IF($B5697=6,_xlfn.TEXTBEFORE($D5697,"高専")&amp;$C5697,IF($B5697=8,$C5697&amp;"（"&amp;$D5697&amp;"）",IF($B5697=9,$D5697,""))))))</f>
        <v>日向高等学校</v>
      </c>
    </row>
    <row r="5698" spans="1:8">
      <c r="A5698" s="4">
        <v>2</v>
      </c>
      <c r="B5698" s="7">
        <v>1</v>
      </c>
      <c r="C5698" s="7" t="str">
        <f t="shared" si="176"/>
        <v>高等学校</v>
      </c>
      <c r="D5698" s="7" t="s">
        <v>545</v>
      </c>
      <c r="E5698" s="8" t="s">
        <v>546</v>
      </c>
      <c r="F5698" s="4" t="str">
        <f>IFERROR(IF(VALUE(LEFT($E5698,5))&gt;50000,"",_xlfn.XLOOKUP(IF(VALUE(LEFT($E5698,2))&gt;9,VALUE(LEFT($E5698,2)),"0"&amp;VALUE(LEFT($E5698,2))),Sheet1!$E:$E,Sheet1!$F:$F)),"")</f>
        <v>宮崎県</v>
      </c>
      <c r="G5698" s="4" t="str">
        <f t="shared" si="177"/>
        <v>公立</v>
      </c>
      <c r="H5698" s="7" t="str">
        <f>IF($D5698="上記以外の高等学校等",_xlfn.XLOOKUP(IF(VALUE(LEFT($E5698,2))&gt;10,VALUE(LEFT($E5698,2)),"0"&amp;VALUE(LEFT($E5698,2))),Sheet1!$E:$E,Sheet1!$F:$F)&amp;"所在の"&amp;$D5698,IF(OR($B5698=1,$B5698=2),$D5698&amp;$C5698,IF($B5698=3,$D5698&amp;"学校",IF($B5698=6,_xlfn.TEXTBEFORE($D5698,"高専")&amp;$C5698,IF($B5698=8,$C5698&amp;"（"&amp;$D5698&amp;"）",IF($B5698=9,$D5698,""))))))</f>
        <v>高鍋高等学校</v>
      </c>
    </row>
    <row r="5699" spans="1:8">
      <c r="A5699" s="4">
        <v>2</v>
      </c>
      <c r="B5699" s="7">
        <v>1</v>
      </c>
      <c r="C5699" s="7" t="str">
        <f t="shared" ref="C5699:C5762" si="178">IF($B5699=1,"高等学校",IF($B5699=2,"中等教育学校",IF($B5699=3,"特別支援学校",IF($B5699=6,"高等専門学校",IF($B5699=8,"高等学校卒業程度認定試験等","")))))</f>
        <v>高等学校</v>
      </c>
      <c r="D5699" s="7" t="s">
        <v>543</v>
      </c>
      <c r="E5699" s="8" t="s">
        <v>544</v>
      </c>
      <c r="F5699" s="4" t="str">
        <f>IFERROR(IF(VALUE(LEFT($E5699,5))&gt;50000,"",_xlfn.XLOOKUP(IF(VALUE(LEFT($E5699,2))&gt;9,VALUE(LEFT($E5699,2)),"0"&amp;VALUE(LEFT($E5699,2))),Sheet1!$E:$E,Sheet1!$F:$F)),"")</f>
        <v>宮崎県</v>
      </c>
      <c r="G5699" s="4" t="str">
        <f t="shared" ref="G5699:G5762" si="179">IF($A5699=1,"国立",IF($A5699=7,"私立",IF($A5699&lt;7,"公立","")))</f>
        <v>公立</v>
      </c>
      <c r="H5699" s="7" t="str">
        <f>IF($D5699="上記以外の高等学校等",_xlfn.XLOOKUP(IF(VALUE(LEFT($E5699,2))&gt;10,VALUE(LEFT($E5699,2)),"0"&amp;VALUE(LEFT($E5699,2))),Sheet1!$E:$E,Sheet1!$F:$F)&amp;"所在の"&amp;$D5699,IF(OR($B5699=1,$B5699=2),$D5699&amp;$C5699,IF($B5699=3,$D5699&amp;"学校",IF($B5699=6,_xlfn.TEXTBEFORE($D5699,"高専")&amp;$C5699,IF($B5699=8,$C5699&amp;"（"&amp;$D5699&amp;"）",IF($B5699=9,$D5699,""))))))</f>
        <v>高鍋農業高等学校</v>
      </c>
    </row>
    <row r="5700" spans="1:8">
      <c r="A5700" s="4">
        <v>2</v>
      </c>
      <c r="B5700" s="7">
        <v>1</v>
      </c>
      <c r="C5700" s="7" t="str">
        <f t="shared" si="178"/>
        <v>高等学校</v>
      </c>
      <c r="D5700" s="7" t="s">
        <v>541</v>
      </c>
      <c r="E5700" s="8" t="s">
        <v>542</v>
      </c>
      <c r="F5700" s="4" t="str">
        <f>IFERROR(IF(VALUE(LEFT($E5700,5))&gt;50000,"",_xlfn.XLOOKUP(IF(VALUE(LEFT($E5700,2))&gt;9,VALUE(LEFT($E5700,2)),"0"&amp;VALUE(LEFT($E5700,2))),Sheet1!$E:$E,Sheet1!$F:$F)),"")</f>
        <v>宮崎県</v>
      </c>
      <c r="G5700" s="4" t="str">
        <f t="shared" si="179"/>
        <v>公立</v>
      </c>
      <c r="H5700" s="7" t="str">
        <f>IF($D5700="上記以外の高等学校等",_xlfn.XLOOKUP(IF(VALUE(LEFT($E5700,2))&gt;10,VALUE(LEFT($E5700,2)),"0"&amp;VALUE(LEFT($E5700,2))),Sheet1!$E:$E,Sheet1!$F:$F)&amp;"所在の"&amp;$D5700,IF(OR($B5700=1,$B5700=2),$D5700&amp;$C5700,IF($B5700=3,$D5700&amp;"学校",IF($B5700=6,_xlfn.TEXTBEFORE($D5700,"高専")&amp;$C5700,IF($B5700=8,$C5700&amp;"（"&amp;$D5700&amp;"）",IF($B5700=9,$D5700,""))))))</f>
        <v>本庄高等学校</v>
      </c>
    </row>
    <row r="5701" spans="1:8">
      <c r="A5701" s="4">
        <v>2</v>
      </c>
      <c r="B5701" s="7">
        <v>1</v>
      </c>
      <c r="C5701" s="7" t="str">
        <f t="shared" si="178"/>
        <v>高等学校</v>
      </c>
      <c r="D5701" s="7" t="s">
        <v>539</v>
      </c>
      <c r="E5701" s="8" t="s">
        <v>540</v>
      </c>
      <c r="F5701" s="4" t="str">
        <f>IFERROR(IF(VALUE(LEFT($E5701,5))&gt;50000,"",_xlfn.XLOOKUP(IF(VALUE(LEFT($E5701,2))&gt;9,VALUE(LEFT($E5701,2)),"0"&amp;VALUE(LEFT($E5701,2))),Sheet1!$E:$E,Sheet1!$F:$F)),"")</f>
        <v>宮崎県</v>
      </c>
      <c r="G5701" s="4" t="str">
        <f t="shared" si="179"/>
        <v>公立</v>
      </c>
      <c r="H5701" s="7" t="str">
        <f>IF($D5701="上記以外の高等学校等",_xlfn.XLOOKUP(IF(VALUE(LEFT($E5701,2))&gt;10,VALUE(LEFT($E5701,2)),"0"&amp;VALUE(LEFT($E5701,2))),Sheet1!$E:$E,Sheet1!$F:$F)&amp;"所在の"&amp;$D5701,IF(OR($B5701=1,$B5701=2),$D5701&amp;$C5701,IF($B5701=3,$D5701&amp;"学校",IF($B5701=6,_xlfn.TEXTBEFORE($D5701,"高専")&amp;$C5701,IF($B5701=8,$C5701&amp;"（"&amp;$D5701&amp;"）",IF($B5701=9,$D5701,""))))))</f>
        <v>宮崎大宮高等学校</v>
      </c>
    </row>
    <row r="5702" spans="1:8">
      <c r="A5702" s="4">
        <v>2</v>
      </c>
      <c r="B5702" s="7">
        <v>1</v>
      </c>
      <c r="C5702" s="7" t="str">
        <f t="shared" si="178"/>
        <v>高等学校</v>
      </c>
      <c r="D5702" s="7" t="s">
        <v>537</v>
      </c>
      <c r="E5702" s="8" t="s">
        <v>538</v>
      </c>
      <c r="F5702" s="4" t="str">
        <f>IFERROR(IF(VALUE(LEFT($E5702,5))&gt;50000,"",_xlfn.XLOOKUP(IF(VALUE(LEFT($E5702,2))&gt;9,VALUE(LEFT($E5702,2)),"0"&amp;VALUE(LEFT($E5702,2))),Sheet1!$E:$E,Sheet1!$F:$F)),"")</f>
        <v>宮崎県</v>
      </c>
      <c r="G5702" s="4" t="str">
        <f t="shared" si="179"/>
        <v>公立</v>
      </c>
      <c r="H5702" s="7" t="str">
        <f>IF($D5702="上記以外の高等学校等",_xlfn.XLOOKUP(IF(VALUE(LEFT($E5702,2))&gt;10,VALUE(LEFT($E5702,2)),"0"&amp;VALUE(LEFT($E5702,2))),Sheet1!$E:$E,Sheet1!$F:$F)&amp;"所在の"&amp;$D5702,IF(OR($B5702=1,$B5702=2),$D5702&amp;$C5702,IF($B5702=3,$D5702&amp;"学校",IF($B5702=6,_xlfn.TEXTBEFORE($D5702,"高専")&amp;$C5702,IF($B5702=8,$C5702&amp;"（"&amp;$D5702&amp;"）",IF($B5702=9,$D5702,""))))))</f>
        <v>宮崎工業高等学校</v>
      </c>
    </row>
    <row r="5703" spans="1:8">
      <c r="A5703" s="4">
        <v>2</v>
      </c>
      <c r="B5703" s="7">
        <v>1</v>
      </c>
      <c r="C5703" s="7" t="str">
        <f t="shared" si="178"/>
        <v>高等学校</v>
      </c>
      <c r="D5703" s="7" t="s">
        <v>535</v>
      </c>
      <c r="E5703" s="8" t="s">
        <v>536</v>
      </c>
      <c r="F5703" s="4" t="str">
        <f>IFERROR(IF(VALUE(LEFT($E5703,5))&gt;50000,"",_xlfn.XLOOKUP(IF(VALUE(LEFT($E5703,2))&gt;9,VALUE(LEFT($E5703,2)),"0"&amp;VALUE(LEFT($E5703,2))),Sheet1!$E:$E,Sheet1!$F:$F)),"")</f>
        <v>宮崎県</v>
      </c>
      <c r="G5703" s="4" t="str">
        <f t="shared" si="179"/>
        <v>公立</v>
      </c>
      <c r="H5703" s="7" t="str">
        <f>IF($D5703="上記以外の高等学校等",_xlfn.XLOOKUP(IF(VALUE(LEFT($E5703,2))&gt;10,VALUE(LEFT($E5703,2)),"0"&amp;VALUE(LEFT($E5703,2))),Sheet1!$E:$E,Sheet1!$F:$F)&amp;"所在の"&amp;$D5703,IF(OR($B5703=1,$B5703=2),$D5703&amp;$C5703,IF($B5703=3,$D5703&amp;"学校",IF($B5703=6,_xlfn.TEXTBEFORE($D5703,"高専")&amp;$C5703,IF($B5703=8,$C5703&amp;"（"&amp;$D5703&amp;"）",IF($B5703=9,$D5703,""))))))</f>
        <v>宮崎南高等学校</v>
      </c>
    </row>
    <row r="5704" spans="1:8">
      <c r="A5704" s="4">
        <v>2</v>
      </c>
      <c r="B5704" s="7">
        <v>1</v>
      </c>
      <c r="C5704" s="7" t="str">
        <f t="shared" si="178"/>
        <v>高等学校</v>
      </c>
      <c r="D5704" s="7" t="s">
        <v>533</v>
      </c>
      <c r="E5704" s="8" t="s">
        <v>534</v>
      </c>
      <c r="F5704" s="4" t="str">
        <f>IFERROR(IF(VALUE(LEFT($E5704,5))&gt;50000,"",_xlfn.XLOOKUP(IF(VALUE(LEFT($E5704,2))&gt;9,VALUE(LEFT($E5704,2)),"0"&amp;VALUE(LEFT($E5704,2))),Sheet1!$E:$E,Sheet1!$F:$F)),"")</f>
        <v>宮崎県</v>
      </c>
      <c r="G5704" s="4" t="str">
        <f t="shared" si="179"/>
        <v>公立</v>
      </c>
      <c r="H5704" s="7" t="str">
        <f>IF($D5704="上記以外の高等学校等",_xlfn.XLOOKUP(IF(VALUE(LEFT($E5704,2))&gt;10,VALUE(LEFT($E5704,2)),"0"&amp;VALUE(LEFT($E5704,2))),Sheet1!$E:$E,Sheet1!$F:$F)&amp;"所在の"&amp;$D5704,IF(OR($B5704=1,$B5704=2),$D5704&amp;$C5704,IF($B5704=3,$D5704&amp;"学校",IF($B5704=6,_xlfn.TEXTBEFORE($D5704,"高専")&amp;$C5704,IF($B5704=8,$C5704&amp;"（"&amp;$D5704&amp;"）",IF($B5704=9,$D5704,""))))))</f>
        <v>宮崎西高等学校</v>
      </c>
    </row>
    <row r="5705" spans="1:8">
      <c r="A5705" s="4">
        <v>2</v>
      </c>
      <c r="B5705" s="7">
        <v>1</v>
      </c>
      <c r="C5705" s="7" t="str">
        <f t="shared" si="178"/>
        <v>高等学校</v>
      </c>
      <c r="D5705" s="7" t="s">
        <v>531</v>
      </c>
      <c r="E5705" s="8" t="s">
        <v>532</v>
      </c>
      <c r="F5705" s="4" t="str">
        <f>IFERROR(IF(VALUE(LEFT($E5705,5))&gt;50000,"",_xlfn.XLOOKUP(IF(VALUE(LEFT($E5705,2))&gt;9,VALUE(LEFT($E5705,2)),"0"&amp;VALUE(LEFT($E5705,2))),Sheet1!$E:$E,Sheet1!$F:$F)),"")</f>
        <v>宮崎県</v>
      </c>
      <c r="G5705" s="4" t="str">
        <f t="shared" si="179"/>
        <v>公立</v>
      </c>
      <c r="H5705" s="7" t="str">
        <f>IF($D5705="上記以外の高等学校等",_xlfn.XLOOKUP(IF(VALUE(LEFT($E5705,2))&gt;10,VALUE(LEFT($E5705,2)),"0"&amp;VALUE(LEFT($E5705,2))),Sheet1!$E:$E,Sheet1!$F:$F)&amp;"所在の"&amp;$D5705,IF(OR($B5705=1,$B5705=2),$D5705&amp;$C5705,IF($B5705=3,$D5705&amp;"学校",IF($B5705=6,_xlfn.TEXTBEFORE($D5705,"高専")&amp;$C5705,IF($B5705=8,$C5705&amp;"（"&amp;$D5705&amp;"）",IF($B5705=9,$D5705,""))))))</f>
        <v>宮崎海洋高等学校</v>
      </c>
    </row>
    <row r="5706" spans="1:8">
      <c r="A5706" s="4">
        <v>2</v>
      </c>
      <c r="B5706" s="7">
        <v>1</v>
      </c>
      <c r="C5706" s="7" t="str">
        <f t="shared" si="178"/>
        <v>高等学校</v>
      </c>
      <c r="D5706" s="7" t="s">
        <v>529</v>
      </c>
      <c r="E5706" s="8" t="s">
        <v>530</v>
      </c>
      <c r="F5706" s="4" t="str">
        <f>IFERROR(IF(VALUE(LEFT($E5706,5))&gt;50000,"",_xlfn.XLOOKUP(IF(VALUE(LEFT($E5706,2))&gt;9,VALUE(LEFT($E5706,2)),"0"&amp;VALUE(LEFT($E5706,2))),Sheet1!$E:$E,Sheet1!$F:$F)),"")</f>
        <v>宮崎県</v>
      </c>
      <c r="G5706" s="4" t="str">
        <f t="shared" si="179"/>
        <v>公立</v>
      </c>
      <c r="H5706" s="7" t="str">
        <f>IF($D5706="上記以外の高等学校等",_xlfn.XLOOKUP(IF(VALUE(LEFT($E5706,2))&gt;10,VALUE(LEFT($E5706,2)),"0"&amp;VALUE(LEFT($E5706,2))),Sheet1!$E:$E,Sheet1!$F:$F)&amp;"所在の"&amp;$D5706,IF(OR($B5706=1,$B5706=2),$D5706&amp;$C5706,IF($B5706=3,$D5706&amp;"学校",IF($B5706=6,_xlfn.TEXTBEFORE($D5706,"高専")&amp;$C5706,IF($B5706=8,$C5706&amp;"（"&amp;$D5706&amp;"）",IF($B5706=9,$D5706,""))))))</f>
        <v>宮崎商業高等学校</v>
      </c>
    </row>
    <row r="5707" spans="1:8">
      <c r="A5707" s="4">
        <v>2</v>
      </c>
      <c r="B5707" s="7">
        <v>1</v>
      </c>
      <c r="C5707" s="7" t="str">
        <f t="shared" si="178"/>
        <v>高等学校</v>
      </c>
      <c r="D5707" s="7" t="s">
        <v>527</v>
      </c>
      <c r="E5707" s="8" t="s">
        <v>528</v>
      </c>
      <c r="F5707" s="4" t="str">
        <f>IFERROR(IF(VALUE(LEFT($E5707,5))&gt;50000,"",_xlfn.XLOOKUP(IF(VALUE(LEFT($E5707,2))&gt;9,VALUE(LEFT($E5707,2)),"0"&amp;VALUE(LEFT($E5707,2))),Sheet1!$E:$E,Sheet1!$F:$F)),"")</f>
        <v>宮崎県</v>
      </c>
      <c r="G5707" s="4" t="str">
        <f t="shared" si="179"/>
        <v>公立</v>
      </c>
      <c r="H5707" s="7" t="str">
        <f>IF($D5707="上記以外の高等学校等",_xlfn.XLOOKUP(IF(VALUE(LEFT($E5707,2))&gt;10,VALUE(LEFT($E5707,2)),"0"&amp;VALUE(LEFT($E5707,2))),Sheet1!$E:$E,Sheet1!$F:$F)&amp;"所在の"&amp;$D5707,IF(OR($B5707=1,$B5707=2),$D5707&amp;$C5707,IF($B5707=3,$D5707&amp;"学校",IF($B5707=6,_xlfn.TEXTBEFORE($D5707,"高専")&amp;$C5707,IF($B5707=8,$C5707&amp;"（"&amp;$D5707&amp;"）",IF($B5707=9,$D5707,""))))))</f>
        <v>宮崎農業高等学校</v>
      </c>
    </row>
    <row r="5708" spans="1:8">
      <c r="A5708" s="4">
        <v>2</v>
      </c>
      <c r="B5708" s="7">
        <v>1</v>
      </c>
      <c r="C5708" s="7" t="str">
        <f t="shared" si="178"/>
        <v>高等学校</v>
      </c>
      <c r="D5708" s="7" t="s">
        <v>525</v>
      </c>
      <c r="E5708" s="8" t="s">
        <v>526</v>
      </c>
      <c r="F5708" s="4" t="str">
        <f>IFERROR(IF(VALUE(LEFT($E5708,5))&gt;50000,"",_xlfn.XLOOKUP(IF(VALUE(LEFT($E5708,2))&gt;9,VALUE(LEFT($E5708,2)),"0"&amp;VALUE(LEFT($E5708,2))),Sheet1!$E:$E,Sheet1!$F:$F)),"")</f>
        <v>宮崎県</v>
      </c>
      <c r="G5708" s="4" t="str">
        <f t="shared" si="179"/>
        <v>公立</v>
      </c>
      <c r="H5708" s="7" t="str">
        <f>IF($D5708="上記以外の高等学校等",_xlfn.XLOOKUP(IF(VALUE(LEFT($E5708,2))&gt;10,VALUE(LEFT($E5708,2)),"0"&amp;VALUE(LEFT($E5708,2))),Sheet1!$E:$E,Sheet1!$F:$F)&amp;"所在の"&amp;$D5708,IF(OR($B5708=1,$B5708=2),$D5708&amp;$C5708,IF($B5708=3,$D5708&amp;"学校",IF($B5708=6,_xlfn.TEXTBEFORE($D5708,"高専")&amp;$C5708,IF($B5708=8,$C5708&amp;"（"&amp;$D5708&amp;"）",IF($B5708=9,$D5708,""))))))</f>
        <v>宮崎東高等学校</v>
      </c>
    </row>
    <row r="5709" spans="1:8">
      <c r="A5709" s="4">
        <v>2</v>
      </c>
      <c r="B5709" s="7">
        <v>1</v>
      </c>
      <c r="C5709" s="7" t="str">
        <f t="shared" si="178"/>
        <v>高等学校</v>
      </c>
      <c r="D5709" s="7" t="s">
        <v>523</v>
      </c>
      <c r="E5709" s="8" t="s">
        <v>524</v>
      </c>
      <c r="F5709" s="4" t="str">
        <f>IFERROR(IF(VALUE(LEFT($E5709,5))&gt;50000,"",_xlfn.XLOOKUP(IF(VALUE(LEFT($E5709,2))&gt;9,VALUE(LEFT($E5709,2)),"0"&amp;VALUE(LEFT($E5709,2))),Sheet1!$E:$E,Sheet1!$F:$F)),"")</f>
        <v>宮崎県</v>
      </c>
      <c r="G5709" s="4" t="str">
        <f t="shared" si="179"/>
        <v>公立</v>
      </c>
      <c r="H5709" s="7" t="str">
        <f>IF($D5709="上記以外の高等学校等",_xlfn.XLOOKUP(IF(VALUE(LEFT($E5709,2))&gt;10,VALUE(LEFT($E5709,2)),"0"&amp;VALUE(LEFT($E5709,2))),Sheet1!$E:$E,Sheet1!$F:$F)&amp;"所在の"&amp;$D5709,IF(OR($B5709=1,$B5709=2),$D5709&amp;$C5709,IF($B5709=3,$D5709&amp;"学校",IF($B5709=6,_xlfn.TEXTBEFORE($D5709,"高専")&amp;$C5709,IF($B5709=8,$C5709&amp;"（"&amp;$D5709&amp;"）",IF($B5709=9,$D5709,""))))))</f>
        <v>日南高等学校</v>
      </c>
    </row>
    <row r="5710" spans="1:8">
      <c r="A5710" s="4">
        <v>2</v>
      </c>
      <c r="B5710" s="7">
        <v>1</v>
      </c>
      <c r="C5710" s="7" t="str">
        <f t="shared" si="178"/>
        <v>高等学校</v>
      </c>
      <c r="D5710" s="7" t="s">
        <v>521</v>
      </c>
      <c r="E5710" s="8" t="s">
        <v>522</v>
      </c>
      <c r="F5710" s="4" t="str">
        <f>IFERROR(IF(VALUE(LEFT($E5710,5))&gt;50000,"",_xlfn.XLOOKUP(IF(VALUE(LEFT($E5710,2))&gt;9,VALUE(LEFT($E5710,2)),"0"&amp;VALUE(LEFT($E5710,2))),Sheet1!$E:$E,Sheet1!$F:$F)),"")</f>
        <v>宮崎県</v>
      </c>
      <c r="G5710" s="4" t="str">
        <f t="shared" si="179"/>
        <v>公立</v>
      </c>
      <c r="H5710" s="7" t="str">
        <f>IF($D5710="上記以外の高等学校等",_xlfn.XLOOKUP(IF(VALUE(LEFT($E5710,2))&gt;10,VALUE(LEFT($E5710,2)),"0"&amp;VALUE(LEFT($E5710,2))),Sheet1!$E:$E,Sheet1!$F:$F)&amp;"所在の"&amp;$D5710,IF(OR($B5710=1,$B5710=2),$D5710&amp;$C5710,IF($B5710=3,$D5710&amp;"学校",IF($B5710=6,_xlfn.TEXTBEFORE($D5710,"高専")&amp;$C5710,IF($B5710=8,$C5710&amp;"（"&amp;$D5710&amp;"）",IF($B5710=9,$D5710,""))))))</f>
        <v>福島高等学校</v>
      </c>
    </row>
    <row r="5711" spans="1:8">
      <c r="A5711" s="4">
        <v>2</v>
      </c>
      <c r="B5711" s="7">
        <v>1</v>
      </c>
      <c r="C5711" s="7" t="str">
        <f t="shared" si="178"/>
        <v>高等学校</v>
      </c>
      <c r="D5711" s="7" t="s">
        <v>519</v>
      </c>
      <c r="E5711" s="8" t="s">
        <v>520</v>
      </c>
      <c r="F5711" s="4" t="str">
        <f>IFERROR(IF(VALUE(LEFT($E5711,5))&gt;50000,"",_xlfn.XLOOKUP(IF(VALUE(LEFT($E5711,2))&gt;9,VALUE(LEFT($E5711,2)),"0"&amp;VALUE(LEFT($E5711,2))),Sheet1!$E:$E,Sheet1!$F:$F)),"")</f>
        <v>宮崎県</v>
      </c>
      <c r="G5711" s="4" t="str">
        <f t="shared" si="179"/>
        <v>公立</v>
      </c>
      <c r="H5711" s="7" t="str">
        <f>IF($D5711="上記以外の高等学校等",_xlfn.XLOOKUP(IF(VALUE(LEFT($E5711,2))&gt;10,VALUE(LEFT($E5711,2)),"0"&amp;VALUE(LEFT($E5711,2))),Sheet1!$E:$E,Sheet1!$F:$F)&amp;"所在の"&amp;$D5711,IF(OR($B5711=1,$B5711=2),$D5711&amp;$C5711,IF($B5711=3,$D5711&amp;"学校",IF($B5711=6,_xlfn.TEXTBEFORE($D5711,"高専")&amp;$C5711,IF($B5711=8,$C5711&amp;"（"&amp;$D5711&amp;"）",IF($B5711=9,$D5711,""))))))</f>
        <v>都城泉ケ丘高等学校</v>
      </c>
    </row>
    <row r="5712" spans="1:8">
      <c r="A5712" s="4">
        <v>2</v>
      </c>
      <c r="B5712" s="7">
        <v>1</v>
      </c>
      <c r="C5712" s="7" t="str">
        <f t="shared" si="178"/>
        <v>高等学校</v>
      </c>
      <c r="D5712" s="7" t="s">
        <v>517</v>
      </c>
      <c r="E5712" s="8" t="s">
        <v>518</v>
      </c>
      <c r="F5712" s="4" t="str">
        <f>IFERROR(IF(VALUE(LEFT($E5712,5))&gt;50000,"",_xlfn.XLOOKUP(IF(VALUE(LEFT($E5712,2))&gt;9,VALUE(LEFT($E5712,2)),"0"&amp;VALUE(LEFT($E5712,2))),Sheet1!$E:$E,Sheet1!$F:$F)),"")</f>
        <v>宮崎県</v>
      </c>
      <c r="G5712" s="4" t="str">
        <f t="shared" si="179"/>
        <v>公立</v>
      </c>
      <c r="H5712" s="7" t="str">
        <f>IF($D5712="上記以外の高等学校等",_xlfn.XLOOKUP(IF(VALUE(LEFT($E5712,2))&gt;10,VALUE(LEFT($E5712,2)),"0"&amp;VALUE(LEFT($E5712,2))),Sheet1!$E:$E,Sheet1!$F:$F)&amp;"所在の"&amp;$D5712,IF(OR($B5712=1,$B5712=2),$D5712&amp;$C5712,IF($B5712=3,$D5712&amp;"学校",IF($B5712=6,_xlfn.TEXTBEFORE($D5712,"高専")&amp;$C5712,IF($B5712=8,$C5712&amp;"（"&amp;$D5712&amp;"）",IF($B5712=9,$D5712,""))))))</f>
        <v>都城農業高等学校</v>
      </c>
    </row>
    <row r="5713" spans="1:8">
      <c r="A5713" s="4">
        <v>2</v>
      </c>
      <c r="B5713" s="7">
        <v>1</v>
      </c>
      <c r="C5713" s="7" t="str">
        <f t="shared" si="178"/>
        <v>高等学校</v>
      </c>
      <c r="D5713" s="7" t="s">
        <v>515</v>
      </c>
      <c r="E5713" s="8" t="s">
        <v>516</v>
      </c>
      <c r="F5713" s="4" t="str">
        <f>IFERROR(IF(VALUE(LEFT($E5713,5))&gt;50000,"",_xlfn.XLOOKUP(IF(VALUE(LEFT($E5713,2))&gt;9,VALUE(LEFT($E5713,2)),"0"&amp;VALUE(LEFT($E5713,2))),Sheet1!$E:$E,Sheet1!$F:$F)),"")</f>
        <v>宮崎県</v>
      </c>
      <c r="G5713" s="4" t="str">
        <f t="shared" si="179"/>
        <v>公立</v>
      </c>
      <c r="H5713" s="7" t="str">
        <f>IF($D5713="上記以外の高等学校等",_xlfn.XLOOKUP(IF(VALUE(LEFT($E5713,2))&gt;10,VALUE(LEFT($E5713,2)),"0"&amp;VALUE(LEFT($E5713,2))),Sheet1!$E:$E,Sheet1!$F:$F)&amp;"所在の"&amp;$D5713,IF(OR($B5713=1,$B5713=2),$D5713&amp;$C5713,IF($B5713=3,$D5713&amp;"学校",IF($B5713=6,_xlfn.TEXTBEFORE($D5713,"高専")&amp;$C5713,IF($B5713=8,$C5713&amp;"（"&amp;$D5713&amp;"）",IF($B5713=9,$D5713,""))))))</f>
        <v>都城西高等学校</v>
      </c>
    </row>
    <row r="5714" spans="1:8">
      <c r="A5714" s="4">
        <v>2</v>
      </c>
      <c r="B5714" s="7">
        <v>1</v>
      </c>
      <c r="C5714" s="7" t="str">
        <f t="shared" si="178"/>
        <v>高等学校</v>
      </c>
      <c r="D5714" s="7" t="s">
        <v>513</v>
      </c>
      <c r="E5714" s="8" t="s">
        <v>514</v>
      </c>
      <c r="F5714" s="4" t="str">
        <f>IFERROR(IF(VALUE(LEFT($E5714,5))&gt;50000,"",_xlfn.XLOOKUP(IF(VALUE(LEFT($E5714,2))&gt;9,VALUE(LEFT($E5714,2)),"0"&amp;VALUE(LEFT($E5714,2))),Sheet1!$E:$E,Sheet1!$F:$F)),"")</f>
        <v>宮崎県</v>
      </c>
      <c r="G5714" s="4" t="str">
        <f t="shared" si="179"/>
        <v>公立</v>
      </c>
      <c r="H5714" s="7" t="str">
        <f>IF($D5714="上記以外の高等学校等",_xlfn.XLOOKUP(IF(VALUE(LEFT($E5714,2))&gt;10,VALUE(LEFT($E5714,2)),"0"&amp;VALUE(LEFT($E5714,2))),Sheet1!$E:$E,Sheet1!$F:$F)&amp;"所在の"&amp;$D5714,IF(OR($B5714=1,$B5714=2),$D5714&amp;$C5714,IF($B5714=3,$D5714&amp;"学校",IF($B5714=6,_xlfn.TEXTBEFORE($D5714,"高専")&amp;$C5714,IF($B5714=8,$C5714&amp;"（"&amp;$D5714&amp;"）",IF($B5714=9,$D5714,""))))))</f>
        <v>都城商業高等学校</v>
      </c>
    </row>
    <row r="5715" spans="1:8">
      <c r="A5715" s="4">
        <v>2</v>
      </c>
      <c r="B5715" s="7">
        <v>1</v>
      </c>
      <c r="C5715" s="7" t="str">
        <f t="shared" si="178"/>
        <v>高等学校</v>
      </c>
      <c r="D5715" s="7" t="s">
        <v>511</v>
      </c>
      <c r="E5715" s="8" t="s">
        <v>512</v>
      </c>
      <c r="F5715" s="4" t="str">
        <f>IFERROR(IF(VALUE(LEFT($E5715,5))&gt;50000,"",_xlfn.XLOOKUP(IF(VALUE(LEFT($E5715,2))&gt;9,VALUE(LEFT($E5715,2)),"0"&amp;VALUE(LEFT($E5715,2))),Sheet1!$E:$E,Sheet1!$F:$F)),"")</f>
        <v>宮崎県</v>
      </c>
      <c r="G5715" s="4" t="str">
        <f t="shared" si="179"/>
        <v>公立</v>
      </c>
      <c r="H5715" s="7" t="str">
        <f>IF($D5715="上記以外の高等学校等",_xlfn.XLOOKUP(IF(VALUE(LEFT($E5715,2))&gt;10,VALUE(LEFT($E5715,2)),"0"&amp;VALUE(LEFT($E5715,2))),Sheet1!$E:$E,Sheet1!$F:$F)&amp;"所在の"&amp;$D5715,IF(OR($B5715=1,$B5715=2),$D5715&amp;$C5715,IF($B5715=3,$D5715&amp;"学校",IF($B5715=6,_xlfn.TEXTBEFORE($D5715,"高専")&amp;$C5715,IF($B5715=8,$C5715&amp;"（"&amp;$D5715&amp;"）",IF($B5715=9,$D5715,""))))))</f>
        <v>都城工業高等学校</v>
      </c>
    </row>
    <row r="5716" spans="1:8">
      <c r="A5716" s="4">
        <v>2</v>
      </c>
      <c r="B5716" s="7">
        <v>1</v>
      </c>
      <c r="C5716" s="7" t="str">
        <f t="shared" si="178"/>
        <v>高等学校</v>
      </c>
      <c r="D5716" s="7" t="s">
        <v>509</v>
      </c>
      <c r="E5716" s="8" t="s">
        <v>510</v>
      </c>
      <c r="F5716" s="4" t="str">
        <f>IFERROR(IF(VALUE(LEFT($E5716,5))&gt;50000,"",_xlfn.XLOOKUP(IF(VALUE(LEFT($E5716,2))&gt;9,VALUE(LEFT($E5716,2)),"0"&amp;VALUE(LEFT($E5716,2))),Sheet1!$E:$E,Sheet1!$F:$F)),"")</f>
        <v>宮崎県</v>
      </c>
      <c r="G5716" s="4" t="str">
        <f t="shared" si="179"/>
        <v>公立</v>
      </c>
      <c r="H5716" s="7" t="str">
        <f>IF($D5716="上記以外の高等学校等",_xlfn.XLOOKUP(IF(VALUE(LEFT($E5716,2))&gt;10,VALUE(LEFT($E5716,2)),"0"&amp;VALUE(LEFT($E5716,2))),Sheet1!$E:$E,Sheet1!$F:$F)&amp;"所在の"&amp;$D5716,IF(OR($B5716=1,$B5716=2),$D5716&amp;$C5716,IF($B5716=3,$D5716&amp;"学校",IF($B5716=6,_xlfn.TEXTBEFORE($D5716,"高専")&amp;$C5716,IF($B5716=8,$C5716&amp;"（"&amp;$D5716&amp;"）",IF($B5716=9,$D5716,""))))))</f>
        <v>高城高等学校</v>
      </c>
    </row>
    <row r="5717" spans="1:8">
      <c r="A5717" s="4">
        <v>2</v>
      </c>
      <c r="B5717" s="7">
        <v>1</v>
      </c>
      <c r="C5717" s="7" t="str">
        <f t="shared" si="178"/>
        <v>高等学校</v>
      </c>
      <c r="D5717" s="7" t="s">
        <v>507</v>
      </c>
      <c r="E5717" s="8" t="s">
        <v>508</v>
      </c>
      <c r="F5717" s="4" t="str">
        <f>IFERROR(IF(VALUE(LEFT($E5717,5))&gt;50000,"",_xlfn.XLOOKUP(IF(VALUE(LEFT($E5717,2))&gt;9,VALUE(LEFT($E5717,2)),"0"&amp;VALUE(LEFT($E5717,2))),Sheet1!$E:$E,Sheet1!$F:$F)),"")</f>
        <v>宮崎県</v>
      </c>
      <c r="G5717" s="4" t="str">
        <f t="shared" si="179"/>
        <v>公立</v>
      </c>
      <c r="H5717" s="7" t="str">
        <f>IF($D5717="上記以外の高等学校等",_xlfn.XLOOKUP(IF(VALUE(LEFT($E5717,2))&gt;10,VALUE(LEFT($E5717,2)),"0"&amp;VALUE(LEFT($E5717,2))),Sheet1!$E:$E,Sheet1!$F:$F)&amp;"所在の"&amp;$D5717,IF(OR($B5717=1,$B5717=2),$D5717&amp;$C5717,IF($B5717=3,$D5717&amp;"学校",IF($B5717=6,_xlfn.TEXTBEFORE($D5717,"高専")&amp;$C5717,IF($B5717=8,$C5717&amp;"（"&amp;$D5717&amp;"）",IF($B5717=9,$D5717,""))))))</f>
        <v>小林高等学校</v>
      </c>
    </row>
    <row r="5718" spans="1:8">
      <c r="A5718" s="4">
        <v>2</v>
      </c>
      <c r="B5718" s="7">
        <v>1</v>
      </c>
      <c r="C5718" s="7" t="str">
        <f t="shared" si="178"/>
        <v>高等学校</v>
      </c>
      <c r="D5718" s="7" t="s">
        <v>505</v>
      </c>
      <c r="E5718" s="8" t="s">
        <v>506</v>
      </c>
      <c r="F5718" s="4" t="str">
        <f>IFERROR(IF(VALUE(LEFT($E5718,5))&gt;50000,"",_xlfn.XLOOKUP(IF(VALUE(LEFT($E5718,2))&gt;9,VALUE(LEFT($E5718,2)),"0"&amp;VALUE(LEFT($E5718,2))),Sheet1!$E:$E,Sheet1!$F:$F)),"")</f>
        <v>宮崎県</v>
      </c>
      <c r="G5718" s="4" t="str">
        <f t="shared" si="179"/>
        <v>公立</v>
      </c>
      <c r="H5718" s="7" t="str">
        <f>IF($D5718="上記以外の高等学校等",_xlfn.XLOOKUP(IF(VALUE(LEFT($E5718,2))&gt;10,VALUE(LEFT($E5718,2)),"0"&amp;VALUE(LEFT($E5718,2))),Sheet1!$E:$E,Sheet1!$F:$F)&amp;"所在の"&amp;$D5718,IF(OR($B5718=1,$B5718=2),$D5718&amp;$C5718,IF($B5718=3,$D5718&amp;"学校",IF($B5718=6,_xlfn.TEXTBEFORE($D5718,"高専")&amp;$C5718,IF($B5718=8,$C5718&amp;"（"&amp;$D5718&amp;"）",IF($B5718=9,$D5718,""))))))</f>
        <v>飯野高等学校</v>
      </c>
    </row>
    <row r="5719" spans="1:8">
      <c r="A5719" s="4">
        <v>2</v>
      </c>
      <c r="B5719" s="7">
        <v>1</v>
      </c>
      <c r="C5719" s="7" t="str">
        <f t="shared" si="178"/>
        <v>高等学校</v>
      </c>
      <c r="D5719" s="7" t="s">
        <v>503</v>
      </c>
      <c r="E5719" s="8" t="s">
        <v>504</v>
      </c>
      <c r="F5719" s="4" t="str">
        <f>IFERROR(IF(VALUE(LEFT($E5719,5))&gt;50000,"",_xlfn.XLOOKUP(IF(VALUE(LEFT($E5719,2))&gt;9,VALUE(LEFT($E5719,2)),"0"&amp;VALUE(LEFT($E5719,2))),Sheet1!$E:$E,Sheet1!$F:$F)),"")</f>
        <v>宮崎県</v>
      </c>
      <c r="G5719" s="4" t="str">
        <f t="shared" si="179"/>
        <v>公立</v>
      </c>
      <c r="H5719" s="7" t="str">
        <f>IF($D5719="上記以外の高等学校等",_xlfn.XLOOKUP(IF(VALUE(LEFT($E5719,2))&gt;10,VALUE(LEFT($E5719,2)),"0"&amp;VALUE(LEFT($E5719,2))),Sheet1!$E:$E,Sheet1!$F:$F)&amp;"所在の"&amp;$D5719,IF(OR($B5719=1,$B5719=2),$D5719&amp;$C5719,IF($B5719=3,$D5719&amp;"学校",IF($B5719=6,_xlfn.TEXTBEFORE($D5719,"高専")&amp;$C5719,IF($B5719=8,$C5719&amp;"（"&amp;$D5719&amp;"）",IF($B5719=9,$D5719,""))))))</f>
        <v>宮崎北高等学校</v>
      </c>
    </row>
    <row r="5720" spans="1:8">
      <c r="A5720" s="4">
        <v>2</v>
      </c>
      <c r="B5720" s="7">
        <v>1</v>
      </c>
      <c r="C5720" s="7" t="str">
        <f t="shared" si="178"/>
        <v>高等学校</v>
      </c>
      <c r="D5720" s="7" t="s">
        <v>501</v>
      </c>
      <c r="E5720" s="8" t="s">
        <v>502</v>
      </c>
      <c r="F5720" s="4" t="str">
        <f>IFERROR(IF(VALUE(LEFT($E5720,5))&gt;50000,"",_xlfn.XLOOKUP(IF(VALUE(LEFT($E5720,2))&gt;9,VALUE(LEFT($E5720,2)),"0"&amp;VALUE(LEFT($E5720,2))),Sheet1!$E:$E,Sheet1!$F:$F)),"")</f>
        <v>宮崎県</v>
      </c>
      <c r="G5720" s="4" t="str">
        <f t="shared" si="179"/>
        <v>公立</v>
      </c>
      <c r="H5720" s="7" t="str">
        <f>IF($D5720="上記以外の高等学校等",_xlfn.XLOOKUP(IF(VALUE(LEFT($E5720,2))&gt;10,VALUE(LEFT($E5720,2)),"0"&amp;VALUE(LEFT($E5720,2))),Sheet1!$E:$E,Sheet1!$F:$F)&amp;"所在の"&amp;$D5720,IF(OR($B5720=1,$B5720=2),$D5720&amp;$C5720,IF($B5720=3,$D5720&amp;"学校",IF($B5720=6,_xlfn.TEXTBEFORE($D5720,"高専")&amp;$C5720,IF($B5720=8,$C5720&amp;"（"&amp;$D5720&amp;"）",IF($B5720=9,$D5720,""))))))</f>
        <v>佐土原高等学校</v>
      </c>
    </row>
    <row r="5721" spans="1:8">
      <c r="A5721" s="4">
        <v>2</v>
      </c>
      <c r="B5721" s="7">
        <v>2</v>
      </c>
      <c r="C5721" s="7" t="str">
        <f t="shared" si="178"/>
        <v>中等教育学校</v>
      </c>
      <c r="D5721" s="7" t="s">
        <v>499</v>
      </c>
      <c r="E5721" s="8" t="s">
        <v>500</v>
      </c>
      <c r="F5721" s="4" t="str">
        <f>IFERROR(IF(VALUE(LEFT($E5721,5))&gt;50000,"",_xlfn.XLOOKUP(IF(VALUE(LEFT($E5721,2))&gt;9,VALUE(LEFT($E5721,2)),"0"&amp;VALUE(LEFT($E5721,2))),Sheet1!$E:$E,Sheet1!$F:$F)),"")</f>
        <v>宮崎県</v>
      </c>
      <c r="G5721" s="4" t="str">
        <f t="shared" si="179"/>
        <v>公立</v>
      </c>
      <c r="H5721" s="7" t="str">
        <f>IF($D5721="上記以外の高等学校等",_xlfn.XLOOKUP(IF(VALUE(LEFT($E5721,2))&gt;10,VALUE(LEFT($E5721,2)),"0"&amp;VALUE(LEFT($E5721,2))),Sheet1!$E:$E,Sheet1!$F:$F)&amp;"所在の"&amp;$D5721,IF(OR($B5721=1,$B5721=2),$D5721&amp;$C5721,IF($B5721=3,$D5721&amp;"学校",IF($B5721=6,_xlfn.TEXTBEFORE($D5721,"高専")&amp;$C5721,IF($B5721=8,$C5721&amp;"（"&amp;$D5721&amp;"）",IF($B5721=9,$D5721,""))))))</f>
        <v>五ケ瀬中等教育学校</v>
      </c>
    </row>
    <row r="5722" spans="1:8">
      <c r="A5722" s="4">
        <v>2</v>
      </c>
      <c r="B5722" s="7">
        <v>1</v>
      </c>
      <c r="C5722" s="7" t="str">
        <f t="shared" si="178"/>
        <v>高等学校</v>
      </c>
      <c r="D5722" s="7" t="s">
        <v>497</v>
      </c>
      <c r="E5722" s="8" t="s">
        <v>498</v>
      </c>
      <c r="F5722" s="4" t="str">
        <f>IFERROR(IF(VALUE(LEFT($E5722,5))&gt;50000,"",_xlfn.XLOOKUP(IF(VALUE(LEFT($E5722,2))&gt;9,VALUE(LEFT($E5722,2)),"0"&amp;VALUE(LEFT($E5722,2))),Sheet1!$E:$E,Sheet1!$F:$F)),"")</f>
        <v>宮崎県</v>
      </c>
      <c r="G5722" s="4" t="str">
        <f t="shared" si="179"/>
        <v>公立</v>
      </c>
      <c r="H5722" s="7" t="str">
        <f>IF($D5722="上記以外の高等学校等",_xlfn.XLOOKUP(IF(VALUE(LEFT($E5722,2))&gt;10,VALUE(LEFT($E5722,2)),"0"&amp;VALUE(LEFT($E5722,2))),Sheet1!$E:$E,Sheet1!$F:$F)&amp;"所在の"&amp;$D5722,IF(OR($B5722=1,$B5722=2),$D5722&amp;$C5722,IF($B5722=3,$D5722&amp;"学校",IF($B5722=6,_xlfn.TEXTBEFORE($D5722,"高専")&amp;$C5722,IF($B5722=8,$C5722&amp;"（"&amp;$D5722&amp;"）",IF($B5722=9,$D5722,""))))))</f>
        <v>延岡星雲高等学校</v>
      </c>
    </row>
    <row r="5723" spans="1:8">
      <c r="A5723" s="4">
        <v>2</v>
      </c>
      <c r="B5723" s="7">
        <v>1</v>
      </c>
      <c r="C5723" s="7" t="str">
        <f t="shared" si="178"/>
        <v>高等学校</v>
      </c>
      <c r="D5723" s="7" t="s">
        <v>495</v>
      </c>
      <c r="E5723" s="8" t="s">
        <v>496</v>
      </c>
      <c r="F5723" s="4" t="str">
        <f>IFERROR(IF(VALUE(LEFT($E5723,5))&gt;50000,"",_xlfn.XLOOKUP(IF(VALUE(LEFT($E5723,2))&gt;9,VALUE(LEFT($E5723,2)),"0"&amp;VALUE(LEFT($E5723,2))),Sheet1!$E:$E,Sheet1!$F:$F)),"")</f>
        <v>宮崎県</v>
      </c>
      <c r="G5723" s="4" t="str">
        <f t="shared" si="179"/>
        <v>公立</v>
      </c>
      <c r="H5723" s="7" t="str">
        <f>IF($D5723="上記以外の高等学校等",_xlfn.XLOOKUP(IF(VALUE(LEFT($E5723,2))&gt;10,VALUE(LEFT($E5723,2)),"0"&amp;VALUE(LEFT($E5723,2))),Sheet1!$E:$E,Sheet1!$F:$F)&amp;"所在の"&amp;$D5723,IF(OR($B5723=1,$B5723=2),$D5723&amp;$C5723,IF($B5723=3,$D5723&amp;"学校",IF($B5723=6,_xlfn.TEXTBEFORE($D5723,"高専")&amp;$C5723,IF($B5723=8,$C5723&amp;"（"&amp;$D5723&amp;"）",IF($B5723=9,$D5723,""))))))</f>
        <v>小林秀峰高等学校</v>
      </c>
    </row>
    <row r="5724" spans="1:8">
      <c r="A5724" s="4">
        <v>2</v>
      </c>
      <c r="B5724" s="7">
        <v>1</v>
      </c>
      <c r="C5724" s="7" t="str">
        <f t="shared" si="178"/>
        <v>高等学校</v>
      </c>
      <c r="D5724" s="7" t="s">
        <v>493</v>
      </c>
      <c r="E5724" s="8" t="s">
        <v>494</v>
      </c>
      <c r="F5724" s="4" t="str">
        <f>IFERROR(IF(VALUE(LEFT($E5724,5))&gt;50000,"",_xlfn.XLOOKUP(IF(VALUE(LEFT($E5724,2))&gt;9,VALUE(LEFT($E5724,2)),"0"&amp;VALUE(LEFT($E5724,2))),Sheet1!$E:$E,Sheet1!$F:$F)),"")</f>
        <v>宮崎県</v>
      </c>
      <c r="G5724" s="4" t="str">
        <f t="shared" si="179"/>
        <v>公立</v>
      </c>
      <c r="H5724" s="7" t="str">
        <f>IF($D5724="上記以外の高等学校等",_xlfn.XLOOKUP(IF(VALUE(LEFT($E5724,2))&gt;10,VALUE(LEFT($E5724,2)),"0"&amp;VALUE(LEFT($E5724,2))),Sheet1!$E:$E,Sheet1!$F:$F)&amp;"所在の"&amp;$D5724,IF(OR($B5724=1,$B5724=2),$D5724&amp;$C5724,IF($B5724=3,$D5724&amp;"学校",IF($B5724=6,_xlfn.TEXTBEFORE($D5724,"高専")&amp;$C5724,IF($B5724=8,$C5724&amp;"（"&amp;$D5724&amp;"）",IF($B5724=9,$D5724,""))))))</f>
        <v>日南振徳高等学校</v>
      </c>
    </row>
    <row r="5725" spans="1:8">
      <c r="A5725" s="4">
        <v>2</v>
      </c>
      <c r="B5725" s="7">
        <v>1</v>
      </c>
      <c r="C5725" s="7" t="str">
        <f t="shared" si="178"/>
        <v>高等学校</v>
      </c>
      <c r="D5725" s="7" t="s">
        <v>491</v>
      </c>
      <c r="E5725" s="8" t="s">
        <v>492</v>
      </c>
      <c r="F5725" s="4" t="str">
        <f>IFERROR(IF(VALUE(LEFT($E5725,5))&gt;50000,"",_xlfn.XLOOKUP(IF(VALUE(LEFT($E5725,2))&gt;9,VALUE(LEFT($E5725,2)),"0"&amp;VALUE(LEFT($E5725,2))),Sheet1!$E:$E,Sheet1!$F:$F)),"")</f>
        <v>宮崎県</v>
      </c>
      <c r="G5725" s="4" t="str">
        <f t="shared" si="179"/>
        <v>公立</v>
      </c>
      <c r="H5725" s="7" t="str">
        <f>IF($D5725="上記以外の高等学校等",_xlfn.XLOOKUP(IF(VALUE(LEFT($E5725,2))&gt;10,VALUE(LEFT($E5725,2)),"0"&amp;VALUE(LEFT($E5725,2))),Sheet1!$E:$E,Sheet1!$F:$F)&amp;"所在の"&amp;$D5725,IF(OR($B5725=1,$B5725=2),$D5725&amp;$C5725,IF($B5725=3,$D5725&amp;"学校",IF($B5725=6,_xlfn.TEXTBEFORE($D5725,"高専")&amp;$C5725,IF($B5725=8,$C5725&amp;"（"&amp;$D5725&amp;"）",IF($B5725=9,$D5725,""))))))</f>
        <v>妻高等学校</v>
      </c>
    </row>
    <row r="5726" spans="1:8">
      <c r="A5726" s="4">
        <v>2</v>
      </c>
      <c r="B5726" s="7">
        <v>3</v>
      </c>
      <c r="C5726" s="7" t="str">
        <f t="shared" si="178"/>
        <v>特別支援学校</v>
      </c>
      <c r="D5726" s="7" t="s">
        <v>489</v>
      </c>
      <c r="E5726" s="8" t="s">
        <v>490</v>
      </c>
      <c r="F5726" s="4" t="str">
        <f>IFERROR(IF(VALUE(LEFT($E5726,5))&gt;50000,"",_xlfn.XLOOKUP(IF(VALUE(LEFT($E5726,2))&gt;9,VALUE(LEFT($E5726,2)),"0"&amp;VALUE(LEFT($E5726,2))),Sheet1!$E:$E,Sheet1!$F:$F)),"")</f>
        <v>宮崎県</v>
      </c>
      <c r="G5726" s="4" t="str">
        <f t="shared" si="179"/>
        <v>公立</v>
      </c>
      <c r="H5726" s="7" t="str">
        <f>IF($D5726="上記以外の高等学校等",_xlfn.XLOOKUP(IF(VALUE(LEFT($E5726,2))&gt;10,VALUE(LEFT($E5726,2)),"0"&amp;VALUE(LEFT($E5726,2))),Sheet1!$E:$E,Sheet1!$F:$F)&amp;"所在の"&amp;$D5726,IF(OR($B5726=1,$B5726=2),$D5726&amp;$C5726,IF($B5726=3,$D5726&amp;"学校",IF($B5726=6,_xlfn.TEXTBEFORE($D5726,"高専")&amp;$C5726,IF($B5726=8,$C5726&amp;"（"&amp;$D5726&amp;"）",IF($B5726=9,$D5726,""))))))</f>
        <v>みなみのかぜ支援学校</v>
      </c>
    </row>
    <row r="5727" spans="1:8">
      <c r="A5727" s="4">
        <v>2</v>
      </c>
      <c r="B5727" s="7">
        <v>3</v>
      </c>
      <c r="C5727" s="7" t="str">
        <f t="shared" si="178"/>
        <v>特別支援学校</v>
      </c>
      <c r="D5727" s="7" t="s">
        <v>487</v>
      </c>
      <c r="E5727" s="8" t="s">
        <v>488</v>
      </c>
      <c r="F5727" s="4" t="str">
        <f>IFERROR(IF(VALUE(LEFT($E5727,5))&gt;50000,"",_xlfn.XLOOKUP(IF(VALUE(LEFT($E5727,2))&gt;9,VALUE(LEFT($E5727,2)),"0"&amp;VALUE(LEFT($E5727,2))),Sheet1!$E:$E,Sheet1!$F:$F)),"")</f>
        <v>宮崎県</v>
      </c>
      <c r="G5727" s="4" t="str">
        <f t="shared" si="179"/>
        <v>公立</v>
      </c>
      <c r="H5727" s="7" t="str">
        <f>IF($D5727="上記以外の高等学校等",_xlfn.XLOOKUP(IF(VALUE(LEFT($E5727,2))&gt;10,VALUE(LEFT($E5727,2)),"0"&amp;VALUE(LEFT($E5727,2))),Sheet1!$E:$E,Sheet1!$F:$F)&amp;"所在の"&amp;$D5727,IF(OR($B5727=1,$B5727=2),$D5727&amp;$C5727,IF($B5727=3,$D5727&amp;"学校",IF($B5727=6,_xlfn.TEXTBEFORE($D5727,"高専")&amp;$C5727,IF($B5727=8,$C5727&amp;"（"&amp;$D5727&amp;"）",IF($B5727=9,$D5727,""))))))</f>
        <v>日向ひまわり支援学校</v>
      </c>
    </row>
    <row r="5728" spans="1:8">
      <c r="A5728" s="4">
        <v>2</v>
      </c>
      <c r="B5728" s="7">
        <v>3</v>
      </c>
      <c r="C5728" s="7" t="str">
        <f t="shared" si="178"/>
        <v>特別支援学校</v>
      </c>
      <c r="D5728" s="7" t="s">
        <v>485</v>
      </c>
      <c r="E5728" s="8" t="s">
        <v>486</v>
      </c>
      <c r="F5728" s="4" t="str">
        <f>IFERROR(IF(VALUE(LEFT($E5728,5))&gt;50000,"",_xlfn.XLOOKUP(IF(VALUE(LEFT($E5728,2))&gt;9,VALUE(LEFT($E5728,2)),"0"&amp;VALUE(LEFT($E5728,2))),Sheet1!$E:$E,Sheet1!$F:$F)),"")</f>
        <v>宮崎県</v>
      </c>
      <c r="G5728" s="4" t="str">
        <f t="shared" si="179"/>
        <v>公立</v>
      </c>
      <c r="H5728" s="7" t="str">
        <f>IF($D5728="上記以外の高等学校等",_xlfn.XLOOKUP(IF(VALUE(LEFT($E5728,2))&gt;10,VALUE(LEFT($E5728,2)),"0"&amp;VALUE(LEFT($E5728,2))),Sheet1!$E:$E,Sheet1!$F:$F)&amp;"所在の"&amp;$D5728,IF(OR($B5728=1,$B5728=2),$D5728&amp;$C5728,IF($B5728=3,$D5728&amp;"学校",IF($B5728=6,_xlfn.TEXTBEFORE($D5728,"高専")&amp;$C5728,IF($B5728=8,$C5728&amp;"（"&amp;$D5728&amp;"）",IF($B5728=9,$D5728,""))))))</f>
        <v>延岡しろやま支援学校</v>
      </c>
    </row>
    <row r="5729" spans="1:8">
      <c r="A5729" s="4">
        <v>2</v>
      </c>
      <c r="B5729" s="7">
        <v>3</v>
      </c>
      <c r="C5729" s="7" t="str">
        <f t="shared" si="178"/>
        <v>特別支援学校</v>
      </c>
      <c r="D5729" s="7" t="s">
        <v>483</v>
      </c>
      <c r="E5729" s="8" t="s">
        <v>484</v>
      </c>
      <c r="F5729" s="4" t="str">
        <f>IFERROR(IF(VALUE(LEFT($E5729,5))&gt;50000,"",_xlfn.XLOOKUP(IF(VALUE(LEFT($E5729,2))&gt;9,VALUE(LEFT($E5729,2)),"0"&amp;VALUE(LEFT($E5729,2))),Sheet1!$E:$E,Sheet1!$F:$F)),"")</f>
        <v>宮崎県</v>
      </c>
      <c r="G5729" s="4" t="str">
        <f t="shared" si="179"/>
        <v>公立</v>
      </c>
      <c r="H5729" s="7" t="str">
        <f>IF($D5729="上記以外の高等学校等",_xlfn.XLOOKUP(IF(VALUE(LEFT($E5729,2))&gt;10,VALUE(LEFT($E5729,2)),"0"&amp;VALUE(LEFT($E5729,2))),Sheet1!$E:$E,Sheet1!$F:$F)&amp;"所在の"&amp;$D5729,IF(OR($B5729=1,$B5729=2),$D5729&amp;$C5729,IF($B5729=3,$D5729&amp;"学校",IF($B5729=6,_xlfn.TEXTBEFORE($D5729,"高専")&amp;$C5729,IF($B5729=8,$C5729&amp;"（"&amp;$D5729&amp;"）",IF($B5729=9,$D5729,""))))))</f>
        <v>児湯るぴなす支援学校</v>
      </c>
    </row>
    <row r="5730" spans="1:8">
      <c r="A5730" s="4">
        <v>2</v>
      </c>
      <c r="B5730" s="7">
        <v>3</v>
      </c>
      <c r="C5730" s="7" t="str">
        <f t="shared" si="178"/>
        <v>特別支援学校</v>
      </c>
      <c r="D5730" s="7" t="s">
        <v>481</v>
      </c>
      <c r="E5730" s="8" t="s">
        <v>482</v>
      </c>
      <c r="F5730" s="4" t="str">
        <f>IFERROR(IF(VALUE(LEFT($E5730,5))&gt;50000,"",_xlfn.XLOOKUP(IF(VALUE(LEFT($E5730,2))&gt;9,VALUE(LEFT($E5730,2)),"0"&amp;VALUE(LEFT($E5730,2))),Sheet1!$E:$E,Sheet1!$F:$F)),"")</f>
        <v>宮崎県</v>
      </c>
      <c r="G5730" s="4" t="str">
        <f t="shared" si="179"/>
        <v>公立</v>
      </c>
      <c r="H5730" s="7" t="str">
        <f>IF($D5730="上記以外の高等学校等",_xlfn.XLOOKUP(IF(VALUE(LEFT($E5730,2))&gt;10,VALUE(LEFT($E5730,2)),"0"&amp;VALUE(LEFT($E5730,2))),Sheet1!$E:$E,Sheet1!$F:$F)&amp;"所在の"&amp;$D5730,IF(OR($B5730=1,$B5730=2),$D5730&amp;$C5730,IF($B5730=3,$D5730&amp;"学校",IF($B5730=6,_xlfn.TEXTBEFORE($D5730,"高専")&amp;$C5730,IF($B5730=8,$C5730&amp;"（"&amp;$D5730&amp;"）",IF($B5730=9,$D5730,""))))))</f>
        <v>小林こすもす支援学校</v>
      </c>
    </row>
    <row r="5731" spans="1:8">
      <c r="A5731" s="4">
        <v>2</v>
      </c>
      <c r="B5731" s="7">
        <v>3</v>
      </c>
      <c r="C5731" s="7" t="str">
        <f t="shared" si="178"/>
        <v>特別支援学校</v>
      </c>
      <c r="D5731" s="7" t="s">
        <v>479</v>
      </c>
      <c r="E5731" s="8" t="s">
        <v>480</v>
      </c>
      <c r="F5731" s="4" t="str">
        <f>IFERROR(IF(VALUE(LEFT($E5731,5))&gt;50000,"",_xlfn.XLOOKUP(IF(VALUE(LEFT($E5731,2))&gt;9,VALUE(LEFT($E5731,2)),"0"&amp;VALUE(LEFT($E5731,2))),Sheet1!$E:$E,Sheet1!$F:$F)),"")</f>
        <v>宮崎県</v>
      </c>
      <c r="G5731" s="4" t="str">
        <f t="shared" si="179"/>
        <v>公立</v>
      </c>
      <c r="H5731" s="7" t="str">
        <f>IF($D5731="上記以外の高等学校等",_xlfn.XLOOKUP(IF(VALUE(LEFT($E5731,2))&gt;10,VALUE(LEFT($E5731,2)),"0"&amp;VALUE(LEFT($E5731,2))),Sheet1!$E:$E,Sheet1!$F:$F)&amp;"所在の"&amp;$D5731,IF(OR($B5731=1,$B5731=2),$D5731&amp;$C5731,IF($B5731=3,$D5731&amp;"学校",IF($B5731=6,_xlfn.TEXTBEFORE($D5731,"高専")&amp;$C5731,IF($B5731=8,$C5731&amp;"（"&amp;$D5731&amp;"）",IF($B5731=9,$D5731,""))))))</f>
        <v>日南くろしお支援学校</v>
      </c>
    </row>
    <row r="5732" spans="1:8">
      <c r="A5732" s="4">
        <v>2</v>
      </c>
      <c r="B5732" s="7">
        <v>3</v>
      </c>
      <c r="C5732" s="7" t="str">
        <f t="shared" si="178"/>
        <v>特別支援学校</v>
      </c>
      <c r="D5732" s="7" t="s">
        <v>477</v>
      </c>
      <c r="E5732" s="8" t="s">
        <v>478</v>
      </c>
      <c r="F5732" s="4" t="str">
        <f>IFERROR(IF(VALUE(LEFT($E5732,5))&gt;50000,"",_xlfn.XLOOKUP(IF(VALUE(LEFT($E5732,2))&gt;9,VALUE(LEFT($E5732,2)),"0"&amp;VALUE(LEFT($E5732,2))),Sheet1!$E:$E,Sheet1!$F:$F)),"")</f>
        <v>宮崎県</v>
      </c>
      <c r="G5732" s="4" t="str">
        <f t="shared" si="179"/>
        <v>公立</v>
      </c>
      <c r="H5732" s="7" t="str">
        <f>IF($D5732="上記以外の高等学校等",_xlfn.XLOOKUP(IF(VALUE(LEFT($E5732,2))&gt;10,VALUE(LEFT($E5732,2)),"0"&amp;VALUE(LEFT($E5732,2))),Sheet1!$E:$E,Sheet1!$F:$F)&amp;"所在の"&amp;$D5732,IF(OR($B5732=1,$B5732=2),$D5732&amp;$C5732,IF($B5732=3,$D5732&amp;"学校",IF($B5732=6,_xlfn.TEXTBEFORE($D5732,"高専")&amp;$C5732,IF($B5732=8,$C5732&amp;"（"&amp;$D5732&amp;"）",IF($B5732=9,$D5732,""))))))</f>
        <v>清武せいりゅう支援学校</v>
      </c>
    </row>
    <row r="5733" spans="1:8">
      <c r="A5733" s="4">
        <v>2</v>
      </c>
      <c r="B5733" s="7">
        <v>3</v>
      </c>
      <c r="C5733" s="7" t="str">
        <f t="shared" si="178"/>
        <v>特別支援学校</v>
      </c>
      <c r="D5733" s="7" t="s">
        <v>475</v>
      </c>
      <c r="E5733" s="8" t="s">
        <v>476</v>
      </c>
      <c r="F5733" s="4" t="str">
        <f>IFERROR(IF(VALUE(LEFT($E5733,5))&gt;50000,"",_xlfn.XLOOKUP(IF(VALUE(LEFT($E5733,2))&gt;9,VALUE(LEFT($E5733,2)),"0"&amp;VALUE(LEFT($E5733,2))),Sheet1!$E:$E,Sheet1!$F:$F)),"")</f>
        <v>宮崎県</v>
      </c>
      <c r="G5733" s="4" t="str">
        <f t="shared" si="179"/>
        <v>公立</v>
      </c>
      <c r="H5733" s="7" t="str">
        <f>IF($D5733="上記以外の高等学校等",_xlfn.XLOOKUP(IF(VALUE(LEFT($E5733,2))&gt;10,VALUE(LEFT($E5733,2)),"0"&amp;VALUE(LEFT($E5733,2))),Sheet1!$E:$E,Sheet1!$F:$F)&amp;"所在の"&amp;$D5733,IF(OR($B5733=1,$B5733=2),$D5733&amp;$C5733,IF($B5733=3,$D5733&amp;"学校",IF($B5733=6,_xlfn.TEXTBEFORE($D5733,"高専")&amp;$C5733,IF($B5733=8,$C5733&amp;"（"&amp;$D5733&amp;"）",IF($B5733=9,$D5733,""))))))</f>
        <v>明星視覚支援学校</v>
      </c>
    </row>
    <row r="5734" spans="1:8">
      <c r="A5734" s="4">
        <v>2</v>
      </c>
      <c r="B5734" s="7">
        <v>3</v>
      </c>
      <c r="C5734" s="7" t="str">
        <f t="shared" si="178"/>
        <v>特別支援学校</v>
      </c>
      <c r="D5734" s="7" t="s">
        <v>473</v>
      </c>
      <c r="E5734" s="8" t="s">
        <v>474</v>
      </c>
      <c r="F5734" s="4" t="str">
        <f>IFERROR(IF(VALUE(LEFT($E5734,5))&gt;50000,"",_xlfn.XLOOKUP(IF(VALUE(LEFT($E5734,2))&gt;9,VALUE(LEFT($E5734,2)),"0"&amp;VALUE(LEFT($E5734,2))),Sheet1!$E:$E,Sheet1!$F:$F)),"")</f>
        <v>宮崎県</v>
      </c>
      <c r="G5734" s="4" t="str">
        <f t="shared" si="179"/>
        <v>公立</v>
      </c>
      <c r="H5734" s="7" t="str">
        <f>IF($D5734="上記以外の高等学校等",_xlfn.XLOOKUP(IF(VALUE(LEFT($E5734,2))&gt;10,VALUE(LEFT($E5734,2)),"0"&amp;VALUE(LEFT($E5734,2))),Sheet1!$E:$E,Sheet1!$F:$F)&amp;"所在の"&amp;$D5734,IF(OR($B5734=1,$B5734=2),$D5734&amp;$C5734,IF($B5734=3,$D5734&amp;"学校",IF($B5734=6,_xlfn.TEXTBEFORE($D5734,"高専")&amp;$C5734,IF($B5734=8,$C5734&amp;"（"&amp;$D5734&amp;"）",IF($B5734=9,$D5734,""))))))</f>
        <v>都城さくら聴覚支援学校</v>
      </c>
    </row>
    <row r="5735" spans="1:8">
      <c r="A5735" s="4">
        <v>2</v>
      </c>
      <c r="B5735" s="7">
        <v>3</v>
      </c>
      <c r="C5735" s="7" t="str">
        <f t="shared" si="178"/>
        <v>特別支援学校</v>
      </c>
      <c r="D5735" s="7" t="s">
        <v>471</v>
      </c>
      <c r="E5735" s="8" t="s">
        <v>472</v>
      </c>
      <c r="F5735" s="4" t="str">
        <f>IFERROR(IF(VALUE(LEFT($E5735,5))&gt;50000,"",_xlfn.XLOOKUP(IF(VALUE(LEFT($E5735,2))&gt;9,VALUE(LEFT($E5735,2)),"0"&amp;VALUE(LEFT($E5735,2))),Sheet1!$E:$E,Sheet1!$F:$F)),"")</f>
        <v>宮崎県</v>
      </c>
      <c r="G5735" s="4" t="str">
        <f t="shared" si="179"/>
        <v>公立</v>
      </c>
      <c r="H5735" s="7" t="str">
        <f>IF($D5735="上記以外の高等学校等",_xlfn.XLOOKUP(IF(VALUE(LEFT($E5735,2))&gt;10,VALUE(LEFT($E5735,2)),"0"&amp;VALUE(LEFT($E5735,2))),Sheet1!$E:$E,Sheet1!$F:$F)&amp;"所在の"&amp;$D5735,IF(OR($B5735=1,$B5735=2),$D5735&amp;$C5735,IF($B5735=3,$D5735&amp;"学校",IF($B5735=6,_xlfn.TEXTBEFORE($D5735,"高専")&amp;$C5735,IF($B5735=8,$C5735&amp;"（"&amp;$D5735&amp;"）",IF($B5735=9,$D5735,""))))))</f>
        <v>みやざき中央支援学校</v>
      </c>
    </row>
    <row r="5736" spans="1:8">
      <c r="A5736" s="4">
        <v>2</v>
      </c>
      <c r="B5736" s="7">
        <v>3</v>
      </c>
      <c r="C5736" s="7" t="str">
        <f t="shared" si="178"/>
        <v>特別支援学校</v>
      </c>
      <c r="D5736" s="7" t="s">
        <v>469</v>
      </c>
      <c r="E5736" s="8" t="s">
        <v>470</v>
      </c>
      <c r="F5736" s="4" t="str">
        <f>IFERROR(IF(VALUE(LEFT($E5736,5))&gt;50000,"",_xlfn.XLOOKUP(IF(VALUE(LEFT($E5736,2))&gt;9,VALUE(LEFT($E5736,2)),"0"&amp;VALUE(LEFT($E5736,2))),Sheet1!$E:$E,Sheet1!$F:$F)),"")</f>
        <v>宮崎県</v>
      </c>
      <c r="G5736" s="4" t="str">
        <f t="shared" si="179"/>
        <v>公立</v>
      </c>
      <c r="H5736" s="7" t="str">
        <f>IF($D5736="上記以外の高等学校等",_xlfn.XLOOKUP(IF(VALUE(LEFT($E5736,2))&gt;10,VALUE(LEFT($E5736,2)),"0"&amp;VALUE(LEFT($E5736,2))),Sheet1!$E:$E,Sheet1!$F:$F)&amp;"所在の"&amp;$D5736,IF(OR($B5736=1,$B5736=2),$D5736&amp;$C5736,IF($B5736=3,$D5736&amp;"学校",IF($B5736=6,_xlfn.TEXTBEFORE($D5736,"高専")&amp;$C5736,IF($B5736=8,$C5736&amp;"（"&amp;$D5736&amp;"）",IF($B5736=9,$D5736,""))))))</f>
        <v>赤江まつばら支援学校</v>
      </c>
    </row>
    <row r="5737" spans="1:8">
      <c r="A5737" s="4">
        <v>2</v>
      </c>
      <c r="B5737" s="7">
        <v>3</v>
      </c>
      <c r="C5737" s="7" t="str">
        <f t="shared" si="178"/>
        <v>特別支援学校</v>
      </c>
      <c r="D5737" s="7" t="s">
        <v>467</v>
      </c>
      <c r="E5737" s="8" t="s">
        <v>468</v>
      </c>
      <c r="F5737" s="4" t="str">
        <f>IFERROR(IF(VALUE(LEFT($E5737,5))&gt;50000,"",_xlfn.XLOOKUP(IF(VALUE(LEFT($E5737,2))&gt;9,VALUE(LEFT($E5737,2)),"0"&amp;VALUE(LEFT($E5737,2))),Sheet1!$E:$E,Sheet1!$F:$F)),"")</f>
        <v>宮崎県</v>
      </c>
      <c r="G5737" s="4" t="str">
        <f t="shared" si="179"/>
        <v>公立</v>
      </c>
      <c r="H5737" s="7" t="str">
        <f>IF($D5737="上記以外の高等学校等",_xlfn.XLOOKUP(IF(VALUE(LEFT($E5737,2))&gt;10,VALUE(LEFT($E5737,2)),"0"&amp;VALUE(LEFT($E5737,2))),Sheet1!$E:$E,Sheet1!$F:$F)&amp;"所在の"&amp;$D5737,IF(OR($B5737=1,$B5737=2),$D5737&amp;$C5737,IF($B5737=3,$D5737&amp;"学校",IF($B5737=6,_xlfn.TEXTBEFORE($D5737,"高専")&amp;$C5737,IF($B5737=8,$C5737&amp;"（"&amp;$D5737&amp;"）",IF($B5737=9,$D5737,""))))))</f>
        <v>都城きりしま支援学校</v>
      </c>
    </row>
    <row r="5738" spans="1:8">
      <c r="A5738" s="4">
        <v>7</v>
      </c>
      <c r="B5738" s="7">
        <v>1</v>
      </c>
      <c r="C5738" s="7" t="str">
        <f t="shared" si="178"/>
        <v>高等学校</v>
      </c>
      <c r="D5738" s="7" t="s">
        <v>465</v>
      </c>
      <c r="E5738" s="8" t="s">
        <v>466</v>
      </c>
      <c r="F5738" s="4" t="str">
        <f>IFERROR(IF(VALUE(LEFT($E5738,5))&gt;50000,"",_xlfn.XLOOKUP(IF(VALUE(LEFT($E5738,2))&gt;9,VALUE(LEFT($E5738,2)),"0"&amp;VALUE(LEFT($E5738,2))),Sheet1!$E:$E,Sheet1!$F:$F)),"")</f>
        <v>宮崎県</v>
      </c>
      <c r="G5738" s="4" t="str">
        <f t="shared" si="179"/>
        <v>私立</v>
      </c>
      <c r="H5738" s="7" t="str">
        <f>IF($D5738="上記以外の高等学校等",_xlfn.XLOOKUP(IF(VALUE(LEFT($E5738,2))&gt;10,VALUE(LEFT($E5738,2)),"0"&amp;VALUE(LEFT($E5738,2))),Sheet1!$E:$E,Sheet1!$F:$F)&amp;"所在の"&amp;$D5738,IF(OR($B5738=1,$B5738=2),$D5738&amp;$C5738,IF($B5738=3,$D5738&amp;"学校",IF($B5738=6,_xlfn.TEXTBEFORE($D5738,"高専")&amp;$C5738,IF($B5738=8,$C5738&amp;"（"&amp;$D5738&amp;"）",IF($B5738=9,$D5738,""))))))</f>
        <v>宮崎学園高等学校</v>
      </c>
    </row>
    <row r="5739" spans="1:8">
      <c r="A5739" s="4">
        <v>7</v>
      </c>
      <c r="B5739" s="7">
        <v>1</v>
      </c>
      <c r="C5739" s="7" t="str">
        <f t="shared" si="178"/>
        <v>高等学校</v>
      </c>
      <c r="D5739" s="7" t="s">
        <v>463</v>
      </c>
      <c r="E5739" s="8" t="s">
        <v>464</v>
      </c>
      <c r="F5739" s="4" t="str">
        <f>IFERROR(IF(VALUE(LEFT($E5739,5))&gt;50000,"",_xlfn.XLOOKUP(IF(VALUE(LEFT($E5739,2))&gt;9,VALUE(LEFT($E5739,2)),"0"&amp;VALUE(LEFT($E5739,2))),Sheet1!$E:$E,Sheet1!$F:$F)),"")</f>
        <v>宮崎県</v>
      </c>
      <c r="G5739" s="4" t="str">
        <f t="shared" si="179"/>
        <v>私立</v>
      </c>
      <c r="H5739" s="7" t="str">
        <f>IF($D5739="上記以外の高等学校等",_xlfn.XLOOKUP(IF(VALUE(LEFT($E5739,2))&gt;10,VALUE(LEFT($E5739,2)),"0"&amp;VALUE(LEFT($E5739,2))),Sheet1!$E:$E,Sheet1!$F:$F)&amp;"所在の"&amp;$D5739,IF(OR($B5739=1,$B5739=2),$D5739&amp;$C5739,IF($B5739=3,$D5739&amp;"学校",IF($B5739=6,_xlfn.TEXTBEFORE($D5739,"高専")&amp;$C5739,IF($B5739=8,$C5739&amp;"（"&amp;$D5739&amp;"）",IF($B5739=9,$D5739,""))))))</f>
        <v>宮崎日本大学高等学校</v>
      </c>
    </row>
    <row r="5740" spans="1:8">
      <c r="A5740" s="4">
        <v>7</v>
      </c>
      <c r="B5740" s="7">
        <v>1</v>
      </c>
      <c r="C5740" s="7" t="str">
        <f t="shared" si="178"/>
        <v>高等学校</v>
      </c>
      <c r="D5740" s="7" t="s">
        <v>461</v>
      </c>
      <c r="E5740" s="8" t="s">
        <v>462</v>
      </c>
      <c r="F5740" s="4" t="str">
        <f>IFERROR(IF(VALUE(LEFT($E5740,5))&gt;50000,"",_xlfn.XLOOKUP(IF(VALUE(LEFT($E5740,2))&gt;9,VALUE(LEFT($E5740,2)),"0"&amp;VALUE(LEFT($E5740,2))),Sheet1!$E:$E,Sheet1!$F:$F)),"")</f>
        <v>宮崎県</v>
      </c>
      <c r="G5740" s="4" t="str">
        <f t="shared" si="179"/>
        <v>私立</v>
      </c>
      <c r="H5740" s="7" t="str">
        <f>IF($D5740="上記以外の高等学校等",_xlfn.XLOOKUP(IF(VALUE(LEFT($E5740,2))&gt;10,VALUE(LEFT($E5740,2)),"0"&amp;VALUE(LEFT($E5740,2))),Sheet1!$E:$E,Sheet1!$F:$F)&amp;"所在の"&amp;$D5740,IF(OR($B5740=1,$B5740=2),$D5740&amp;$C5740,IF($B5740=3,$D5740&amp;"学校",IF($B5740=6,_xlfn.TEXTBEFORE($D5740,"高専")&amp;$C5740,IF($B5740=8,$C5740&amp;"（"&amp;$D5740&amp;"）",IF($B5740=9,$D5740,""))))))</f>
        <v>鵬翔高等学校</v>
      </c>
    </row>
    <row r="5741" spans="1:8">
      <c r="A5741" s="4">
        <v>7</v>
      </c>
      <c r="B5741" s="7">
        <v>1</v>
      </c>
      <c r="C5741" s="7" t="str">
        <f t="shared" si="178"/>
        <v>高等学校</v>
      </c>
      <c r="D5741" s="7" t="s">
        <v>459</v>
      </c>
      <c r="E5741" s="8" t="s">
        <v>460</v>
      </c>
      <c r="F5741" s="4" t="str">
        <f>IFERROR(IF(VALUE(LEFT($E5741,5))&gt;50000,"",_xlfn.XLOOKUP(IF(VALUE(LEFT($E5741,2))&gt;9,VALUE(LEFT($E5741,2)),"0"&amp;VALUE(LEFT($E5741,2))),Sheet1!$E:$E,Sheet1!$F:$F)),"")</f>
        <v>宮崎県</v>
      </c>
      <c r="G5741" s="4" t="str">
        <f t="shared" si="179"/>
        <v>私立</v>
      </c>
      <c r="H5741" s="7" t="str">
        <f>IF($D5741="上記以外の高等学校等",_xlfn.XLOOKUP(IF(VALUE(LEFT($E5741,2))&gt;10,VALUE(LEFT($E5741,2)),"0"&amp;VALUE(LEFT($E5741,2))),Sheet1!$E:$E,Sheet1!$F:$F)&amp;"所在の"&amp;$D5741,IF(OR($B5741=1,$B5741=2),$D5741&amp;$C5741,IF($B5741=3,$D5741&amp;"学校",IF($B5741=6,_xlfn.TEXTBEFORE($D5741,"高専")&amp;$C5741,IF($B5741=8,$C5741&amp;"（"&amp;$D5741&amp;"）",IF($B5741=9,$D5741,""))))))</f>
        <v>日章学園高等学校</v>
      </c>
    </row>
    <row r="5742" spans="1:8">
      <c r="A5742" s="4">
        <v>7</v>
      </c>
      <c r="B5742" s="7">
        <v>1</v>
      </c>
      <c r="C5742" s="7" t="str">
        <f t="shared" si="178"/>
        <v>高等学校</v>
      </c>
      <c r="D5742" s="7" t="s">
        <v>457</v>
      </c>
      <c r="E5742" s="8" t="s">
        <v>458</v>
      </c>
      <c r="F5742" s="4" t="str">
        <f>IFERROR(IF(VALUE(LEFT($E5742,5))&gt;50000,"",_xlfn.XLOOKUP(IF(VALUE(LEFT($E5742,2))&gt;9,VALUE(LEFT($E5742,2)),"0"&amp;VALUE(LEFT($E5742,2))),Sheet1!$E:$E,Sheet1!$F:$F)),"")</f>
        <v>宮崎県</v>
      </c>
      <c r="G5742" s="4" t="str">
        <f t="shared" si="179"/>
        <v>私立</v>
      </c>
      <c r="H5742" s="7" t="str">
        <f>IF($D5742="上記以外の高等学校等",_xlfn.XLOOKUP(IF(VALUE(LEFT($E5742,2))&gt;10,VALUE(LEFT($E5742,2)),"0"&amp;VALUE(LEFT($E5742,2))),Sheet1!$E:$E,Sheet1!$F:$F)&amp;"所在の"&amp;$D5742,IF(OR($B5742=1,$B5742=2),$D5742&amp;$C5742,IF($B5742=3,$D5742&amp;"学校",IF($B5742=6,_xlfn.TEXTBEFORE($D5742,"高専")&amp;$C5742,IF($B5742=8,$C5742&amp;"（"&amp;$D5742&amp;"）",IF($B5742=9,$D5742,""))))))</f>
        <v>宮崎第一高等学校</v>
      </c>
    </row>
    <row r="5743" spans="1:8">
      <c r="A5743" s="4">
        <v>7</v>
      </c>
      <c r="B5743" s="7">
        <v>1</v>
      </c>
      <c r="C5743" s="7" t="str">
        <f t="shared" si="178"/>
        <v>高等学校</v>
      </c>
      <c r="D5743" s="7" t="s">
        <v>455</v>
      </c>
      <c r="E5743" s="8" t="s">
        <v>456</v>
      </c>
      <c r="F5743" s="4" t="str">
        <f>IFERROR(IF(VALUE(LEFT($E5743,5))&gt;50000,"",_xlfn.XLOOKUP(IF(VALUE(LEFT($E5743,2))&gt;9,VALUE(LEFT($E5743,2)),"0"&amp;VALUE(LEFT($E5743,2))),Sheet1!$E:$E,Sheet1!$F:$F)),"")</f>
        <v>宮崎県</v>
      </c>
      <c r="G5743" s="4" t="str">
        <f t="shared" si="179"/>
        <v>私立</v>
      </c>
      <c r="H5743" s="7" t="str">
        <f>IF($D5743="上記以外の高等学校等",_xlfn.XLOOKUP(IF(VALUE(LEFT($E5743,2))&gt;10,VALUE(LEFT($E5743,2)),"0"&amp;VALUE(LEFT($E5743,2))),Sheet1!$E:$E,Sheet1!$F:$F)&amp;"所在の"&amp;$D5743,IF(OR($B5743=1,$B5743=2),$D5743&amp;$C5743,IF($B5743=3,$D5743&amp;"学校",IF($B5743=6,_xlfn.TEXTBEFORE($D5743,"高専")&amp;$C5743,IF($B5743=8,$C5743&amp;"（"&amp;$D5743&amp;"）",IF($B5743=9,$D5743,""))))))</f>
        <v>延岡学園高等学校</v>
      </c>
    </row>
    <row r="5744" spans="1:8">
      <c r="A5744" s="4">
        <v>7</v>
      </c>
      <c r="B5744" s="7">
        <v>1</v>
      </c>
      <c r="C5744" s="7" t="str">
        <f t="shared" si="178"/>
        <v>高等学校</v>
      </c>
      <c r="D5744" s="7" t="s">
        <v>453</v>
      </c>
      <c r="E5744" s="8" t="s">
        <v>454</v>
      </c>
      <c r="F5744" s="4" t="str">
        <f>IFERROR(IF(VALUE(LEFT($E5744,5))&gt;50000,"",_xlfn.XLOOKUP(IF(VALUE(LEFT($E5744,2))&gt;9,VALUE(LEFT($E5744,2)),"0"&amp;VALUE(LEFT($E5744,2))),Sheet1!$E:$E,Sheet1!$F:$F)),"")</f>
        <v>宮崎県</v>
      </c>
      <c r="G5744" s="4" t="str">
        <f t="shared" si="179"/>
        <v>私立</v>
      </c>
      <c r="H5744" s="7" t="str">
        <f>IF($D5744="上記以外の高等学校等",_xlfn.XLOOKUP(IF(VALUE(LEFT($E5744,2))&gt;10,VALUE(LEFT($E5744,2)),"0"&amp;VALUE(LEFT($E5744,2))),Sheet1!$E:$E,Sheet1!$F:$F)&amp;"所在の"&amp;$D5744,IF(OR($B5744=1,$B5744=2),$D5744&amp;$C5744,IF($B5744=3,$D5744&amp;"学校",IF($B5744=6,_xlfn.TEXTBEFORE($D5744,"高専")&amp;$C5744,IF($B5744=8,$C5744&amp;"（"&amp;$D5744&amp;"）",IF($B5744=9,$D5744,""))))))</f>
        <v>都城高等学校</v>
      </c>
    </row>
    <row r="5745" spans="1:8">
      <c r="A5745" s="4">
        <v>7</v>
      </c>
      <c r="B5745" s="7">
        <v>1</v>
      </c>
      <c r="C5745" s="7" t="str">
        <f t="shared" si="178"/>
        <v>高等学校</v>
      </c>
      <c r="D5745" s="7" t="s">
        <v>451</v>
      </c>
      <c r="E5745" s="8" t="s">
        <v>452</v>
      </c>
      <c r="F5745" s="4" t="str">
        <f>IFERROR(IF(VALUE(LEFT($E5745,5))&gt;50000,"",_xlfn.XLOOKUP(IF(VALUE(LEFT($E5745,2))&gt;9,VALUE(LEFT($E5745,2)),"0"&amp;VALUE(LEFT($E5745,2))),Sheet1!$E:$E,Sheet1!$F:$F)),"")</f>
        <v>宮崎県</v>
      </c>
      <c r="G5745" s="4" t="str">
        <f t="shared" si="179"/>
        <v>私立</v>
      </c>
      <c r="H5745" s="7" t="str">
        <f>IF($D5745="上記以外の高等学校等",_xlfn.XLOOKUP(IF(VALUE(LEFT($E5745,2))&gt;10,VALUE(LEFT($E5745,2)),"0"&amp;VALUE(LEFT($E5745,2))),Sheet1!$E:$E,Sheet1!$F:$F)&amp;"所在の"&amp;$D5745,IF(OR($B5745=1,$B5745=2),$D5745&amp;$C5745,IF($B5745=3,$D5745&amp;"学校",IF($B5745=6,_xlfn.TEXTBEFORE($D5745,"高専")&amp;$C5745,IF($B5745=8,$C5745&amp;"（"&amp;$D5745&amp;"）",IF($B5745=9,$D5745,""))))))</f>
        <v>櫻美学園高等学校</v>
      </c>
    </row>
    <row r="5746" spans="1:8">
      <c r="A5746" s="4">
        <v>7</v>
      </c>
      <c r="B5746" s="7">
        <v>1</v>
      </c>
      <c r="C5746" s="7" t="str">
        <f t="shared" si="178"/>
        <v>高等学校</v>
      </c>
      <c r="D5746" s="7" t="s">
        <v>449</v>
      </c>
      <c r="E5746" s="8" t="s">
        <v>450</v>
      </c>
      <c r="F5746" s="4" t="str">
        <f>IFERROR(IF(VALUE(LEFT($E5746,5))&gt;50000,"",_xlfn.XLOOKUP(IF(VALUE(LEFT($E5746,2))&gt;9,VALUE(LEFT($E5746,2)),"0"&amp;VALUE(LEFT($E5746,2))),Sheet1!$E:$E,Sheet1!$F:$F)),"")</f>
        <v>宮崎県</v>
      </c>
      <c r="G5746" s="4" t="str">
        <f t="shared" si="179"/>
        <v>私立</v>
      </c>
      <c r="H5746" s="7" t="str">
        <f>IF($D5746="上記以外の高等学校等",_xlfn.XLOOKUP(IF(VALUE(LEFT($E5746,2))&gt;10,VALUE(LEFT($E5746,2)),"0"&amp;VALUE(LEFT($E5746,2))),Sheet1!$E:$E,Sheet1!$F:$F)&amp;"所在の"&amp;$D5746,IF(OR($B5746=1,$B5746=2),$D5746&amp;$C5746,IF($B5746=3,$D5746&amp;"学校",IF($B5746=6,_xlfn.TEXTBEFORE($D5746,"高専")&amp;$C5746,IF($B5746=8,$C5746&amp;"（"&amp;$D5746&amp;"）",IF($B5746=9,$D5746,""))))))</f>
        <v>小林西高等学校</v>
      </c>
    </row>
    <row r="5747" spans="1:8">
      <c r="A5747" s="4">
        <v>7</v>
      </c>
      <c r="B5747" s="7">
        <v>1</v>
      </c>
      <c r="C5747" s="7" t="str">
        <f t="shared" si="178"/>
        <v>高等学校</v>
      </c>
      <c r="D5747" s="7" t="s">
        <v>447</v>
      </c>
      <c r="E5747" s="8" t="s">
        <v>448</v>
      </c>
      <c r="F5747" s="4" t="str">
        <f>IFERROR(IF(VALUE(LEFT($E5747,5))&gt;50000,"",_xlfn.XLOOKUP(IF(VALUE(LEFT($E5747,2))&gt;9,VALUE(LEFT($E5747,2)),"0"&amp;VALUE(LEFT($E5747,2))),Sheet1!$E:$E,Sheet1!$F:$F)),"")</f>
        <v>宮崎県</v>
      </c>
      <c r="G5747" s="4" t="str">
        <f t="shared" si="179"/>
        <v>私立</v>
      </c>
      <c r="H5747" s="7" t="str">
        <f>IF($D5747="上記以外の高等学校等",_xlfn.XLOOKUP(IF(VALUE(LEFT($E5747,2))&gt;10,VALUE(LEFT($E5747,2)),"0"&amp;VALUE(LEFT($E5747,2))),Sheet1!$E:$E,Sheet1!$F:$F)&amp;"所在の"&amp;$D5747,IF(OR($B5747=1,$B5747=2),$D5747&amp;$C5747,IF($B5747=3,$D5747&amp;"学校",IF($B5747=6,_xlfn.TEXTBEFORE($D5747,"高専")&amp;$C5747,IF($B5747=8,$C5747&amp;"（"&amp;$D5747&amp;"）",IF($B5747=9,$D5747,""))))))</f>
        <v>日南学園高等学校</v>
      </c>
    </row>
    <row r="5748" spans="1:8">
      <c r="A5748" s="4">
        <v>7</v>
      </c>
      <c r="B5748" s="7">
        <v>1</v>
      </c>
      <c r="C5748" s="7" t="str">
        <f t="shared" si="178"/>
        <v>高等学校</v>
      </c>
      <c r="D5748" s="7" t="s">
        <v>445</v>
      </c>
      <c r="E5748" s="8" t="s">
        <v>446</v>
      </c>
      <c r="F5748" s="4" t="str">
        <f>IFERROR(IF(VALUE(LEFT($E5748,5))&gt;50000,"",_xlfn.XLOOKUP(IF(VALUE(LEFT($E5748,2))&gt;9,VALUE(LEFT($E5748,2)),"0"&amp;VALUE(LEFT($E5748,2))),Sheet1!$E:$E,Sheet1!$F:$F)),"")</f>
        <v>宮崎県</v>
      </c>
      <c r="G5748" s="4" t="str">
        <f t="shared" si="179"/>
        <v>私立</v>
      </c>
      <c r="H5748" s="7" t="str">
        <f>IF($D5748="上記以外の高等学校等",_xlfn.XLOOKUP(IF(VALUE(LEFT($E5748,2))&gt;10,VALUE(LEFT($E5748,2)),"0"&amp;VALUE(LEFT($E5748,2))),Sheet1!$E:$E,Sheet1!$F:$F)&amp;"所在の"&amp;$D5748,IF(OR($B5748=1,$B5748=2),$D5748&amp;$C5748,IF($B5748=3,$D5748&amp;"学校",IF($B5748=6,_xlfn.TEXTBEFORE($D5748,"高専")&amp;$C5748,IF($B5748=8,$C5748&amp;"（"&amp;$D5748&amp;"）",IF($B5748=9,$D5748,""))))))</f>
        <v>日向学院高等学校</v>
      </c>
    </row>
    <row r="5749" spans="1:8">
      <c r="A5749" s="4">
        <v>7</v>
      </c>
      <c r="B5749" s="7">
        <v>1</v>
      </c>
      <c r="C5749" s="7" t="str">
        <f t="shared" si="178"/>
        <v>高等学校</v>
      </c>
      <c r="D5749" s="7" t="s">
        <v>443</v>
      </c>
      <c r="E5749" s="8" t="s">
        <v>444</v>
      </c>
      <c r="F5749" s="4" t="str">
        <f>IFERROR(IF(VALUE(LEFT($E5749,5))&gt;50000,"",_xlfn.XLOOKUP(IF(VALUE(LEFT($E5749,2))&gt;9,VALUE(LEFT($E5749,2)),"0"&amp;VALUE(LEFT($E5749,2))),Sheet1!$E:$E,Sheet1!$F:$F)),"")</f>
        <v>宮崎県</v>
      </c>
      <c r="G5749" s="4" t="str">
        <f t="shared" si="179"/>
        <v>私立</v>
      </c>
      <c r="H5749" s="7" t="str">
        <f>IF($D5749="上記以外の高等学校等",_xlfn.XLOOKUP(IF(VALUE(LEFT($E5749,2))&gt;10,VALUE(LEFT($E5749,2)),"0"&amp;VALUE(LEFT($E5749,2))),Sheet1!$E:$E,Sheet1!$F:$F)&amp;"所在の"&amp;$D5749,IF(OR($B5749=1,$B5749=2),$D5749&amp;$C5749,IF($B5749=3,$D5749&amp;"学校",IF($B5749=6,_xlfn.TEXTBEFORE($D5749,"高専")&amp;$C5749,IF($B5749=8,$C5749&amp;"（"&amp;$D5749&amp;"）",IF($B5749=9,$D5749,""))))))</f>
        <v>聖心ウルスラ学園高等学校</v>
      </c>
    </row>
    <row r="5750" spans="1:8">
      <c r="A5750" s="4">
        <v>7</v>
      </c>
      <c r="B5750" s="7">
        <v>1</v>
      </c>
      <c r="C5750" s="7" t="str">
        <f t="shared" si="178"/>
        <v>高等学校</v>
      </c>
      <c r="D5750" s="7" t="s">
        <v>441</v>
      </c>
      <c r="E5750" s="8" t="s">
        <v>442</v>
      </c>
      <c r="F5750" s="4" t="str">
        <f>IFERROR(IF(VALUE(LEFT($E5750,5))&gt;50000,"",_xlfn.XLOOKUP(IF(VALUE(LEFT($E5750,2))&gt;9,VALUE(LEFT($E5750,2)),"0"&amp;VALUE(LEFT($E5750,2))),Sheet1!$E:$E,Sheet1!$F:$F)),"")</f>
        <v>宮崎県</v>
      </c>
      <c r="G5750" s="4" t="str">
        <f t="shared" si="179"/>
        <v>私立</v>
      </c>
      <c r="H5750" s="7" t="str">
        <f>IF($D5750="上記以外の高等学校等",_xlfn.XLOOKUP(IF(VALUE(LEFT($E5750,2))&gt;10,VALUE(LEFT($E5750,2)),"0"&amp;VALUE(LEFT($E5750,2))),Sheet1!$E:$E,Sheet1!$F:$F)&amp;"所在の"&amp;$D5750,IF(OR($B5750=1,$B5750=2),$D5750&amp;$C5750,IF($B5750=3,$D5750&amp;"学校",IF($B5750=6,_xlfn.TEXTBEFORE($D5750,"高専")&amp;$C5750,IF($B5750=8,$C5750&amp;"（"&amp;$D5750&amp;"）",IF($B5750=9,$D5750,""))))))</f>
        <v>都城聖ドミニコ学園高等学校</v>
      </c>
    </row>
    <row r="5751" spans="1:8">
      <c r="A5751" s="4">
        <v>7</v>
      </c>
      <c r="B5751" s="7">
        <v>1</v>
      </c>
      <c r="C5751" s="7" t="str">
        <f t="shared" si="178"/>
        <v>高等学校</v>
      </c>
      <c r="D5751" s="7" t="s">
        <v>439</v>
      </c>
      <c r="E5751" s="8" t="s">
        <v>440</v>
      </c>
      <c r="F5751" s="4" t="str">
        <f>IFERROR(IF(VALUE(LEFT($E5751,5))&gt;50000,"",_xlfn.XLOOKUP(IF(VALUE(LEFT($E5751,2))&gt;9,VALUE(LEFT($E5751,2)),"0"&amp;VALUE(LEFT($E5751,2))),Sheet1!$E:$E,Sheet1!$F:$F)),"")</f>
        <v>宮崎県</v>
      </c>
      <c r="G5751" s="4" t="str">
        <f t="shared" si="179"/>
        <v>私立</v>
      </c>
      <c r="H5751" s="7" t="str">
        <f>IF($D5751="上記以外の高等学校等",_xlfn.XLOOKUP(IF(VALUE(LEFT($E5751,2))&gt;10,VALUE(LEFT($E5751,2)),"0"&amp;VALUE(LEFT($E5751,2))),Sheet1!$E:$E,Sheet1!$F:$F)&amp;"所在の"&amp;$D5751,IF(OR($B5751=1,$B5751=2),$D5751&amp;$C5751,IF($B5751=3,$D5751&amp;"学校",IF($B5751=6,_xlfn.TEXTBEFORE($D5751,"高専")&amp;$C5751,IF($B5751=8,$C5751&amp;"（"&amp;$D5751&amp;"）",IF($B5751=9,$D5751,""))))))</f>
        <v>日章学園九州国際高等学校</v>
      </c>
    </row>
    <row r="5752" spans="1:8">
      <c r="A5752" s="4">
        <v>9</v>
      </c>
      <c r="B5752" s="7">
        <v>9</v>
      </c>
      <c r="C5752" s="7" t="str">
        <f t="shared" si="178"/>
        <v/>
      </c>
      <c r="D5752" s="7" t="s">
        <v>35</v>
      </c>
      <c r="E5752" s="8" t="s">
        <v>438</v>
      </c>
      <c r="F5752" s="4" t="str">
        <f>IFERROR(IF(VALUE(LEFT($E5752,5))&gt;50000,"",_xlfn.XLOOKUP(IF(VALUE(LEFT($E5752,2))&gt;9,VALUE(LEFT($E5752,2)),"0"&amp;VALUE(LEFT($E5752,2))),Sheet1!$E:$E,Sheet1!$F:$F)),"")</f>
        <v>宮崎県</v>
      </c>
      <c r="G5752" s="4" t="str">
        <f t="shared" si="179"/>
        <v/>
      </c>
      <c r="H5752" s="7" t="str">
        <f>IF($D5752="上記以外の高等学校等",_xlfn.XLOOKUP(IF(VALUE(LEFT($E5752,2))&gt;10,VALUE(LEFT($E5752,2)),"0"&amp;VALUE(LEFT($E5752,2))),Sheet1!$E:$E,Sheet1!$F:$F)&amp;"所在の"&amp;$D5752,IF(OR($B5752=1,$B5752=2),$D5752&amp;$C5752,IF($B5752=3,$D5752&amp;"学校",IF($B5752=6,_xlfn.TEXTBEFORE($D5752,"高専")&amp;$C5752,IF($B5752=8,$C5752&amp;"（"&amp;$D5752&amp;"）",IF($B5752=9,$D5752,""))))))</f>
        <v>宮崎県所在の上記以外の高等学校等</v>
      </c>
    </row>
    <row r="5753" spans="1:8">
      <c r="A5753" s="4">
        <v>1</v>
      </c>
      <c r="B5753" s="7">
        <v>3</v>
      </c>
      <c r="C5753" s="7" t="str">
        <f t="shared" si="178"/>
        <v>特別支援学校</v>
      </c>
      <c r="D5753" s="7" t="s">
        <v>436</v>
      </c>
      <c r="E5753" s="8" t="s">
        <v>437</v>
      </c>
      <c r="F5753" s="4" t="str">
        <f>IFERROR(IF(VALUE(LEFT($E5753,5))&gt;50000,"",_xlfn.XLOOKUP(IF(VALUE(LEFT($E5753,2))&gt;9,VALUE(LEFT($E5753,2)),"0"&amp;VALUE(LEFT($E5753,2))),Sheet1!$E:$E,Sheet1!$F:$F)),"")</f>
        <v>鹿児島県</v>
      </c>
      <c r="G5753" s="4" t="str">
        <f t="shared" si="179"/>
        <v>国立</v>
      </c>
      <c r="H5753" s="7" t="str">
        <f>IF($D5753="上記以外の高等学校等",_xlfn.XLOOKUP(IF(VALUE(LEFT($E5753,2))&gt;10,VALUE(LEFT($E5753,2)),"0"&amp;VALUE(LEFT($E5753,2))),Sheet1!$E:$E,Sheet1!$F:$F)&amp;"所在の"&amp;$D5753,IF(OR($B5753=1,$B5753=2),$D5753&amp;$C5753,IF($B5753=3,$D5753&amp;"学校",IF($B5753=6,_xlfn.TEXTBEFORE($D5753,"高専")&amp;$C5753,IF($B5753=8,$C5753&amp;"（"&amp;$D5753&amp;"）",IF($B5753=9,$D5753,""))))))</f>
        <v>鹿児島大学教育学部附属特別支援学校</v>
      </c>
    </row>
    <row r="5754" spans="1:8">
      <c r="A5754" s="4">
        <v>1</v>
      </c>
      <c r="B5754" s="7">
        <v>6</v>
      </c>
      <c r="C5754" s="7" t="str">
        <f t="shared" si="178"/>
        <v>高等専門学校</v>
      </c>
      <c r="D5754" s="7" t="s">
        <v>434</v>
      </c>
      <c r="E5754" s="8" t="s">
        <v>435</v>
      </c>
      <c r="F5754" s="4" t="str">
        <f>IFERROR(IF(VALUE(LEFT($E5754,5))&gt;50000,"",_xlfn.XLOOKUP(IF(VALUE(LEFT($E5754,2))&gt;9,VALUE(LEFT($E5754,2)),"0"&amp;VALUE(LEFT($E5754,2))),Sheet1!$E:$E,Sheet1!$F:$F)),"")</f>
        <v>鹿児島県</v>
      </c>
      <c r="G5754" s="4" t="str">
        <f t="shared" si="179"/>
        <v>国立</v>
      </c>
      <c r="H5754" s="7" t="str">
        <f>IF($D5754="上記以外の高等学校等",_xlfn.XLOOKUP(IF(VALUE(LEFT($E5754,2))&gt;10,VALUE(LEFT($E5754,2)),"0"&amp;VALUE(LEFT($E5754,2))),Sheet1!$E:$E,Sheet1!$F:$F)&amp;"所在の"&amp;$D5754,IF(OR($B5754=1,$B5754=2),$D5754&amp;$C5754,IF($B5754=3,$D5754&amp;"学校",IF($B5754=6,_xlfn.TEXTBEFORE($D5754,"高専")&amp;$C5754,IF($B5754=8,$C5754&amp;"（"&amp;$D5754&amp;"）",IF($B5754=9,$D5754,""))))))</f>
        <v>鹿児島工業高等専門学校</v>
      </c>
    </row>
    <row r="5755" spans="1:8">
      <c r="A5755" s="4">
        <v>2</v>
      </c>
      <c r="B5755" s="7">
        <v>1</v>
      </c>
      <c r="C5755" s="7" t="str">
        <f t="shared" si="178"/>
        <v>高等学校</v>
      </c>
      <c r="D5755" s="7" t="s">
        <v>432</v>
      </c>
      <c r="E5755" s="8" t="s">
        <v>433</v>
      </c>
      <c r="F5755" s="4" t="str">
        <f>IFERROR(IF(VALUE(LEFT($E5755,5))&gt;50000,"",_xlfn.XLOOKUP(IF(VALUE(LEFT($E5755,2))&gt;9,VALUE(LEFT($E5755,2)),"0"&amp;VALUE(LEFT($E5755,2))),Sheet1!$E:$E,Sheet1!$F:$F)),"")</f>
        <v>鹿児島県</v>
      </c>
      <c r="G5755" s="4" t="str">
        <f t="shared" si="179"/>
        <v>公立</v>
      </c>
      <c r="H5755" s="7" t="str">
        <f>IF($D5755="上記以外の高等学校等",_xlfn.XLOOKUP(IF(VALUE(LEFT($E5755,2))&gt;10,VALUE(LEFT($E5755,2)),"0"&amp;VALUE(LEFT($E5755,2))),Sheet1!$E:$E,Sheet1!$F:$F)&amp;"所在の"&amp;$D5755,IF(OR($B5755=1,$B5755=2),$D5755&amp;$C5755,IF($B5755=3,$D5755&amp;"学校",IF($B5755=6,_xlfn.TEXTBEFORE($D5755,"高専")&amp;$C5755,IF($B5755=8,$C5755&amp;"（"&amp;$D5755&amp;"）",IF($B5755=9,$D5755,""))))))</f>
        <v>鶴丸高等学校</v>
      </c>
    </row>
    <row r="5756" spans="1:8">
      <c r="A5756" s="4">
        <v>2</v>
      </c>
      <c r="B5756" s="7">
        <v>1</v>
      </c>
      <c r="C5756" s="7" t="str">
        <f t="shared" si="178"/>
        <v>高等学校</v>
      </c>
      <c r="D5756" s="7" t="s">
        <v>430</v>
      </c>
      <c r="E5756" s="8" t="s">
        <v>431</v>
      </c>
      <c r="F5756" s="4" t="str">
        <f>IFERROR(IF(VALUE(LEFT($E5756,5))&gt;50000,"",_xlfn.XLOOKUP(IF(VALUE(LEFT($E5756,2))&gt;9,VALUE(LEFT($E5756,2)),"0"&amp;VALUE(LEFT($E5756,2))),Sheet1!$E:$E,Sheet1!$F:$F)),"")</f>
        <v>鹿児島県</v>
      </c>
      <c r="G5756" s="4" t="str">
        <f t="shared" si="179"/>
        <v>公立</v>
      </c>
      <c r="H5756" s="7" t="str">
        <f>IF($D5756="上記以外の高等学校等",_xlfn.XLOOKUP(IF(VALUE(LEFT($E5756,2))&gt;10,VALUE(LEFT($E5756,2)),"0"&amp;VALUE(LEFT($E5756,2))),Sheet1!$E:$E,Sheet1!$F:$F)&amp;"所在の"&amp;$D5756,IF(OR($B5756=1,$B5756=2),$D5756&amp;$C5756,IF($B5756=3,$D5756&amp;"学校",IF($B5756=6,_xlfn.TEXTBEFORE($D5756,"高専")&amp;$C5756,IF($B5756=8,$C5756&amp;"（"&amp;$D5756&amp;"）",IF($B5756=9,$D5756,""))))))</f>
        <v>甲南高等学校</v>
      </c>
    </row>
    <row r="5757" spans="1:8">
      <c r="A5757" s="4">
        <v>2</v>
      </c>
      <c r="B5757" s="7">
        <v>1</v>
      </c>
      <c r="C5757" s="7" t="str">
        <f t="shared" si="178"/>
        <v>高等学校</v>
      </c>
      <c r="D5757" s="7" t="s">
        <v>428</v>
      </c>
      <c r="E5757" s="8" t="s">
        <v>429</v>
      </c>
      <c r="F5757" s="4" t="str">
        <f>IFERROR(IF(VALUE(LEFT($E5757,5))&gt;50000,"",_xlfn.XLOOKUP(IF(VALUE(LEFT($E5757,2))&gt;9,VALUE(LEFT($E5757,2)),"0"&amp;VALUE(LEFT($E5757,2))),Sheet1!$E:$E,Sheet1!$F:$F)),"")</f>
        <v>鹿児島県</v>
      </c>
      <c r="G5757" s="4" t="str">
        <f t="shared" si="179"/>
        <v>公立</v>
      </c>
      <c r="H5757" s="7" t="str">
        <f>IF($D5757="上記以外の高等学校等",_xlfn.XLOOKUP(IF(VALUE(LEFT($E5757,2))&gt;10,VALUE(LEFT($E5757,2)),"0"&amp;VALUE(LEFT($E5757,2))),Sheet1!$E:$E,Sheet1!$F:$F)&amp;"所在の"&amp;$D5757,IF(OR($B5757=1,$B5757=2),$D5757&amp;$C5757,IF($B5757=3,$D5757&amp;"学校",IF($B5757=6,_xlfn.TEXTBEFORE($D5757,"高専")&amp;$C5757,IF($B5757=8,$C5757&amp;"（"&amp;$D5757&amp;"）",IF($B5757=9,$D5757,""))))))</f>
        <v>鹿児島中央高等学校</v>
      </c>
    </row>
    <row r="5758" spans="1:8">
      <c r="A5758" s="4">
        <v>2</v>
      </c>
      <c r="B5758" s="7">
        <v>1</v>
      </c>
      <c r="C5758" s="7" t="str">
        <f t="shared" si="178"/>
        <v>高等学校</v>
      </c>
      <c r="D5758" s="7" t="s">
        <v>426</v>
      </c>
      <c r="E5758" s="8" t="s">
        <v>427</v>
      </c>
      <c r="F5758" s="4" t="str">
        <f>IFERROR(IF(VALUE(LEFT($E5758,5))&gt;50000,"",_xlfn.XLOOKUP(IF(VALUE(LEFT($E5758,2))&gt;9,VALUE(LEFT($E5758,2)),"0"&amp;VALUE(LEFT($E5758,2))),Sheet1!$E:$E,Sheet1!$F:$F)),"")</f>
        <v>鹿児島県</v>
      </c>
      <c r="G5758" s="4" t="str">
        <f t="shared" si="179"/>
        <v>公立</v>
      </c>
      <c r="H5758" s="7" t="str">
        <f>IF($D5758="上記以外の高等学校等",_xlfn.XLOOKUP(IF(VALUE(LEFT($E5758,2))&gt;10,VALUE(LEFT($E5758,2)),"0"&amp;VALUE(LEFT($E5758,2))),Sheet1!$E:$E,Sheet1!$F:$F)&amp;"所在の"&amp;$D5758,IF(OR($B5758=1,$B5758=2),$D5758&amp;$C5758,IF($B5758=3,$D5758&amp;"学校",IF($B5758=6,_xlfn.TEXTBEFORE($D5758,"高専")&amp;$C5758,IF($B5758=8,$C5758&amp;"（"&amp;$D5758&amp;"）",IF($B5758=9,$D5758,""))))))</f>
        <v>錦江湾高等学校</v>
      </c>
    </row>
    <row r="5759" spans="1:8">
      <c r="A5759" s="4">
        <v>2</v>
      </c>
      <c r="B5759" s="7">
        <v>1</v>
      </c>
      <c r="C5759" s="7" t="str">
        <f t="shared" si="178"/>
        <v>高等学校</v>
      </c>
      <c r="D5759" s="7" t="s">
        <v>424</v>
      </c>
      <c r="E5759" s="8" t="s">
        <v>425</v>
      </c>
      <c r="F5759" s="4" t="str">
        <f>IFERROR(IF(VALUE(LEFT($E5759,5))&gt;50000,"",_xlfn.XLOOKUP(IF(VALUE(LEFT($E5759,2))&gt;9,VALUE(LEFT($E5759,2)),"0"&amp;VALUE(LEFT($E5759,2))),Sheet1!$E:$E,Sheet1!$F:$F)),"")</f>
        <v>鹿児島県</v>
      </c>
      <c r="G5759" s="4" t="str">
        <f t="shared" si="179"/>
        <v>公立</v>
      </c>
      <c r="H5759" s="7" t="str">
        <f>IF($D5759="上記以外の高等学校等",_xlfn.XLOOKUP(IF(VALUE(LEFT($E5759,2))&gt;10,VALUE(LEFT($E5759,2)),"0"&amp;VALUE(LEFT($E5759,2))),Sheet1!$E:$E,Sheet1!$F:$F)&amp;"所在の"&amp;$D5759,IF(OR($B5759=1,$B5759=2),$D5759&amp;$C5759,IF($B5759=3,$D5759&amp;"学校",IF($B5759=6,_xlfn.TEXTBEFORE($D5759,"高専")&amp;$C5759,IF($B5759=8,$C5759&amp;"（"&amp;$D5759&amp;"）",IF($B5759=9,$D5759,""))))))</f>
        <v>鹿児島東高等学校</v>
      </c>
    </row>
    <row r="5760" spans="1:8">
      <c r="A5760" s="4">
        <v>2</v>
      </c>
      <c r="B5760" s="7">
        <v>1</v>
      </c>
      <c r="C5760" s="7" t="str">
        <f t="shared" si="178"/>
        <v>高等学校</v>
      </c>
      <c r="D5760" s="7" t="s">
        <v>422</v>
      </c>
      <c r="E5760" s="8" t="s">
        <v>423</v>
      </c>
      <c r="F5760" s="4" t="str">
        <f>IFERROR(IF(VALUE(LEFT($E5760,5))&gt;50000,"",_xlfn.XLOOKUP(IF(VALUE(LEFT($E5760,2))&gt;9,VALUE(LEFT($E5760,2)),"0"&amp;VALUE(LEFT($E5760,2))),Sheet1!$E:$E,Sheet1!$F:$F)),"")</f>
        <v>鹿児島県</v>
      </c>
      <c r="G5760" s="4" t="str">
        <f t="shared" si="179"/>
        <v>公立</v>
      </c>
      <c r="H5760" s="7" t="str">
        <f>IF($D5760="上記以外の高等学校等",_xlfn.XLOOKUP(IF(VALUE(LEFT($E5760,2))&gt;10,VALUE(LEFT($E5760,2)),"0"&amp;VALUE(LEFT($E5760,2))),Sheet1!$E:$E,Sheet1!$F:$F)&amp;"所在の"&amp;$D5760,IF(OR($B5760=1,$B5760=2),$D5760&amp;$C5760,IF($B5760=3,$D5760&amp;"学校",IF($B5760=6,_xlfn.TEXTBEFORE($D5760,"高専")&amp;$C5760,IF($B5760=8,$C5760&amp;"（"&amp;$D5760&amp;"）",IF($B5760=9,$D5760,""))))))</f>
        <v>鹿児島工業高等学校</v>
      </c>
    </row>
    <row r="5761" spans="1:8">
      <c r="A5761" s="4">
        <v>2</v>
      </c>
      <c r="B5761" s="7">
        <v>1</v>
      </c>
      <c r="C5761" s="7" t="str">
        <f t="shared" si="178"/>
        <v>高等学校</v>
      </c>
      <c r="D5761" s="7" t="s">
        <v>420</v>
      </c>
      <c r="E5761" s="8" t="s">
        <v>421</v>
      </c>
      <c r="F5761" s="4" t="str">
        <f>IFERROR(IF(VALUE(LEFT($E5761,5))&gt;50000,"",_xlfn.XLOOKUP(IF(VALUE(LEFT($E5761,2))&gt;9,VALUE(LEFT($E5761,2)),"0"&amp;VALUE(LEFT($E5761,2))),Sheet1!$E:$E,Sheet1!$F:$F)),"")</f>
        <v>鹿児島県</v>
      </c>
      <c r="G5761" s="4" t="str">
        <f t="shared" si="179"/>
        <v>公立</v>
      </c>
      <c r="H5761" s="7" t="str">
        <f>IF($D5761="上記以外の高等学校等",_xlfn.XLOOKUP(IF(VALUE(LEFT($E5761,2))&gt;10,VALUE(LEFT($E5761,2)),"0"&amp;VALUE(LEFT($E5761,2))),Sheet1!$E:$E,Sheet1!$F:$F)&amp;"所在の"&amp;$D5761,IF(OR($B5761=1,$B5761=2),$D5761&amp;$C5761,IF($B5761=3,$D5761&amp;"学校",IF($B5761=6,_xlfn.TEXTBEFORE($D5761,"高専")&amp;$C5761,IF($B5761=8,$C5761&amp;"（"&amp;$D5761&amp;"）",IF($B5761=9,$D5761,""))))))</f>
        <v>鹿児島南高等学校</v>
      </c>
    </row>
    <row r="5762" spans="1:8">
      <c r="A5762" s="4">
        <v>2</v>
      </c>
      <c r="B5762" s="7">
        <v>1</v>
      </c>
      <c r="C5762" s="7" t="str">
        <f t="shared" si="178"/>
        <v>高等学校</v>
      </c>
      <c r="D5762" s="7" t="s">
        <v>418</v>
      </c>
      <c r="E5762" s="8" t="s">
        <v>419</v>
      </c>
      <c r="F5762" s="4" t="str">
        <f>IFERROR(IF(VALUE(LEFT($E5762,5))&gt;50000,"",_xlfn.XLOOKUP(IF(VALUE(LEFT($E5762,2))&gt;9,VALUE(LEFT($E5762,2)),"0"&amp;VALUE(LEFT($E5762,2))),Sheet1!$E:$E,Sheet1!$F:$F)),"")</f>
        <v>鹿児島県</v>
      </c>
      <c r="G5762" s="4" t="str">
        <f t="shared" si="179"/>
        <v>公立</v>
      </c>
      <c r="H5762" s="7" t="str">
        <f>IF($D5762="上記以外の高等学校等",_xlfn.XLOOKUP(IF(VALUE(LEFT($E5762,2))&gt;10,VALUE(LEFT($E5762,2)),"0"&amp;VALUE(LEFT($E5762,2))),Sheet1!$E:$E,Sheet1!$F:$F)&amp;"所在の"&amp;$D5762,IF(OR($B5762=1,$B5762=2),$D5762&amp;$C5762,IF($B5762=3,$D5762&amp;"学校",IF($B5762=6,_xlfn.TEXTBEFORE($D5762,"高専")&amp;$C5762,IF($B5762=8,$C5762&amp;"（"&amp;$D5762&amp;"）",IF($B5762=9,$D5762,""))))))</f>
        <v>指宿高等学校</v>
      </c>
    </row>
    <row r="5763" spans="1:8">
      <c r="A5763" s="4">
        <v>2</v>
      </c>
      <c r="B5763" s="7">
        <v>1</v>
      </c>
      <c r="C5763" s="7" t="str">
        <f t="shared" ref="C5763:C5826" si="180">IF($B5763=1,"高等学校",IF($B5763=2,"中等教育学校",IF($B5763=3,"特別支援学校",IF($B5763=6,"高等専門学校",IF($B5763=8,"高等学校卒業程度認定試験等","")))))</f>
        <v>高等学校</v>
      </c>
      <c r="D5763" s="7" t="s">
        <v>416</v>
      </c>
      <c r="E5763" s="8" t="s">
        <v>417</v>
      </c>
      <c r="F5763" s="4" t="str">
        <f>IFERROR(IF(VALUE(LEFT($E5763,5))&gt;50000,"",_xlfn.XLOOKUP(IF(VALUE(LEFT($E5763,2))&gt;9,VALUE(LEFT($E5763,2)),"0"&amp;VALUE(LEFT($E5763,2))),Sheet1!$E:$E,Sheet1!$F:$F)),"")</f>
        <v>鹿児島県</v>
      </c>
      <c r="G5763" s="4" t="str">
        <f t="shared" ref="G5763:G5826" si="181">IF($A5763=1,"国立",IF($A5763=7,"私立",IF($A5763&lt;7,"公立","")))</f>
        <v>公立</v>
      </c>
      <c r="H5763" s="7" t="str">
        <f>IF($D5763="上記以外の高等学校等",_xlfn.XLOOKUP(IF(VALUE(LEFT($E5763,2))&gt;10,VALUE(LEFT($E5763,2)),"0"&amp;VALUE(LEFT($E5763,2))),Sheet1!$E:$E,Sheet1!$F:$F)&amp;"所在の"&amp;$D5763,IF(OR($B5763=1,$B5763=2),$D5763&amp;$C5763,IF($B5763=3,$D5763&amp;"学校",IF($B5763=6,_xlfn.TEXTBEFORE($D5763,"高専")&amp;$C5763,IF($B5763=8,$C5763&amp;"（"&amp;$D5763&amp;"）",IF($B5763=9,$D5763,""))))))</f>
        <v>山川高等学校</v>
      </c>
    </row>
    <row r="5764" spans="1:8">
      <c r="A5764" s="4">
        <v>2</v>
      </c>
      <c r="B5764" s="7">
        <v>1</v>
      </c>
      <c r="C5764" s="7" t="str">
        <f t="shared" si="180"/>
        <v>高等学校</v>
      </c>
      <c r="D5764" s="7" t="s">
        <v>414</v>
      </c>
      <c r="E5764" s="8" t="s">
        <v>415</v>
      </c>
      <c r="F5764" s="4" t="str">
        <f>IFERROR(IF(VALUE(LEFT($E5764,5))&gt;50000,"",_xlfn.XLOOKUP(IF(VALUE(LEFT($E5764,2))&gt;9,VALUE(LEFT($E5764,2)),"0"&amp;VALUE(LEFT($E5764,2))),Sheet1!$E:$E,Sheet1!$F:$F)),"")</f>
        <v>鹿児島県</v>
      </c>
      <c r="G5764" s="4" t="str">
        <f t="shared" si="181"/>
        <v>公立</v>
      </c>
      <c r="H5764" s="7" t="str">
        <f>IF($D5764="上記以外の高等学校等",_xlfn.XLOOKUP(IF(VALUE(LEFT($E5764,2))&gt;10,VALUE(LEFT($E5764,2)),"0"&amp;VALUE(LEFT($E5764,2))),Sheet1!$E:$E,Sheet1!$F:$F)&amp;"所在の"&amp;$D5764,IF(OR($B5764=1,$B5764=2),$D5764&amp;$C5764,IF($B5764=3,$D5764&amp;"学校",IF($B5764=6,_xlfn.TEXTBEFORE($D5764,"高専")&amp;$C5764,IF($B5764=8,$C5764&amp;"（"&amp;$D5764&amp;"）",IF($B5764=9,$D5764,""))))))</f>
        <v>頴娃高等学校</v>
      </c>
    </row>
    <row r="5765" spans="1:8">
      <c r="A5765" s="4">
        <v>2</v>
      </c>
      <c r="B5765" s="7">
        <v>1</v>
      </c>
      <c r="C5765" s="7" t="str">
        <f t="shared" si="180"/>
        <v>高等学校</v>
      </c>
      <c r="D5765" s="7" t="s">
        <v>412</v>
      </c>
      <c r="E5765" s="8" t="s">
        <v>413</v>
      </c>
      <c r="F5765" s="4" t="str">
        <f>IFERROR(IF(VALUE(LEFT($E5765,5))&gt;50000,"",_xlfn.XLOOKUP(IF(VALUE(LEFT($E5765,2))&gt;9,VALUE(LEFT($E5765,2)),"0"&amp;VALUE(LEFT($E5765,2))),Sheet1!$E:$E,Sheet1!$F:$F)),"")</f>
        <v>鹿児島県</v>
      </c>
      <c r="G5765" s="4" t="str">
        <f t="shared" si="181"/>
        <v>公立</v>
      </c>
      <c r="H5765" s="7" t="str">
        <f>IF($D5765="上記以外の高等学校等",_xlfn.XLOOKUP(IF(VALUE(LEFT($E5765,2))&gt;10,VALUE(LEFT($E5765,2)),"0"&amp;VALUE(LEFT($E5765,2))),Sheet1!$E:$E,Sheet1!$F:$F)&amp;"所在の"&amp;$D5765,IF(OR($B5765=1,$B5765=2),$D5765&amp;$C5765,IF($B5765=3,$D5765&amp;"学校",IF($B5765=6,_xlfn.TEXTBEFORE($D5765,"高専")&amp;$C5765,IF($B5765=8,$C5765&amp;"（"&amp;$D5765&amp;"）",IF($B5765=9,$D5765,""))))))</f>
        <v>枕崎高等学校</v>
      </c>
    </row>
    <row r="5766" spans="1:8">
      <c r="A5766" s="4">
        <v>2</v>
      </c>
      <c r="B5766" s="7">
        <v>1</v>
      </c>
      <c r="C5766" s="7" t="str">
        <f t="shared" si="180"/>
        <v>高等学校</v>
      </c>
      <c r="D5766" s="7" t="s">
        <v>410</v>
      </c>
      <c r="E5766" s="8" t="s">
        <v>411</v>
      </c>
      <c r="F5766" s="4" t="str">
        <f>IFERROR(IF(VALUE(LEFT($E5766,5))&gt;50000,"",_xlfn.XLOOKUP(IF(VALUE(LEFT($E5766,2))&gt;9,VALUE(LEFT($E5766,2)),"0"&amp;VALUE(LEFT($E5766,2))),Sheet1!$E:$E,Sheet1!$F:$F)),"")</f>
        <v>鹿児島県</v>
      </c>
      <c r="G5766" s="4" t="str">
        <f t="shared" si="181"/>
        <v>公立</v>
      </c>
      <c r="H5766" s="7" t="str">
        <f>IF($D5766="上記以外の高等学校等",_xlfn.XLOOKUP(IF(VALUE(LEFT($E5766,2))&gt;10,VALUE(LEFT($E5766,2)),"0"&amp;VALUE(LEFT($E5766,2))),Sheet1!$E:$E,Sheet1!$F:$F)&amp;"所在の"&amp;$D5766,IF(OR($B5766=1,$B5766=2),$D5766&amp;$C5766,IF($B5766=3,$D5766&amp;"学校",IF($B5766=6,_xlfn.TEXTBEFORE($D5766,"高専")&amp;$C5766,IF($B5766=8,$C5766&amp;"（"&amp;$D5766&amp;"）",IF($B5766=9,$D5766,""))))))</f>
        <v>鹿児島水産高等学校</v>
      </c>
    </row>
    <row r="5767" spans="1:8">
      <c r="A5767" s="4">
        <v>2</v>
      </c>
      <c r="B5767" s="7">
        <v>1</v>
      </c>
      <c r="C5767" s="7" t="str">
        <f t="shared" si="180"/>
        <v>高等学校</v>
      </c>
      <c r="D5767" s="7" t="s">
        <v>408</v>
      </c>
      <c r="E5767" s="8" t="s">
        <v>409</v>
      </c>
      <c r="F5767" s="4" t="str">
        <f>IFERROR(IF(VALUE(LEFT($E5767,5))&gt;50000,"",_xlfn.XLOOKUP(IF(VALUE(LEFT($E5767,2))&gt;9,VALUE(LEFT($E5767,2)),"0"&amp;VALUE(LEFT($E5767,2))),Sheet1!$E:$E,Sheet1!$F:$F)),"")</f>
        <v>鹿児島県</v>
      </c>
      <c r="G5767" s="4" t="str">
        <f t="shared" si="181"/>
        <v>公立</v>
      </c>
      <c r="H5767" s="7" t="str">
        <f>IF($D5767="上記以外の高等学校等",_xlfn.XLOOKUP(IF(VALUE(LEFT($E5767,2))&gt;10,VALUE(LEFT($E5767,2)),"0"&amp;VALUE(LEFT($E5767,2))),Sheet1!$E:$E,Sheet1!$F:$F)&amp;"所在の"&amp;$D5767,IF(OR($B5767=1,$B5767=2),$D5767&amp;$C5767,IF($B5767=3,$D5767&amp;"学校",IF($B5767=6,_xlfn.TEXTBEFORE($D5767,"高専")&amp;$C5767,IF($B5767=8,$C5767&amp;"（"&amp;$D5767&amp;"）",IF($B5767=9,$D5767,""))))))</f>
        <v>加世田高等学校</v>
      </c>
    </row>
    <row r="5768" spans="1:8">
      <c r="A5768" s="4">
        <v>2</v>
      </c>
      <c r="B5768" s="7">
        <v>1</v>
      </c>
      <c r="C5768" s="7" t="str">
        <f t="shared" si="180"/>
        <v>高等学校</v>
      </c>
      <c r="D5768" s="7" t="s">
        <v>406</v>
      </c>
      <c r="E5768" s="8" t="s">
        <v>407</v>
      </c>
      <c r="F5768" s="4" t="str">
        <f>IFERROR(IF(VALUE(LEFT($E5768,5))&gt;50000,"",_xlfn.XLOOKUP(IF(VALUE(LEFT($E5768,2))&gt;9,VALUE(LEFT($E5768,2)),"0"&amp;VALUE(LEFT($E5768,2))),Sheet1!$E:$E,Sheet1!$F:$F)),"")</f>
        <v>鹿児島県</v>
      </c>
      <c r="G5768" s="4" t="str">
        <f t="shared" si="181"/>
        <v>公立</v>
      </c>
      <c r="H5768" s="7" t="str">
        <f>IF($D5768="上記以外の高等学校等",_xlfn.XLOOKUP(IF(VALUE(LEFT($E5768,2))&gt;10,VALUE(LEFT($E5768,2)),"0"&amp;VALUE(LEFT($E5768,2))),Sheet1!$E:$E,Sheet1!$F:$F)&amp;"所在の"&amp;$D5768,IF(OR($B5768=1,$B5768=2),$D5768&amp;$C5768,IF($B5768=3,$D5768&amp;"学校",IF($B5768=6,_xlfn.TEXTBEFORE($D5768,"高専")&amp;$C5768,IF($B5768=8,$C5768&amp;"（"&amp;$D5768&amp;"）",IF($B5768=9,$D5768,""))))))</f>
        <v>加世田常潤高等学校</v>
      </c>
    </row>
    <row r="5769" spans="1:8">
      <c r="A5769" s="4">
        <v>2</v>
      </c>
      <c r="B5769" s="7">
        <v>1</v>
      </c>
      <c r="C5769" s="7" t="str">
        <f t="shared" si="180"/>
        <v>高等学校</v>
      </c>
      <c r="D5769" s="7" t="s">
        <v>404</v>
      </c>
      <c r="E5769" s="8" t="s">
        <v>405</v>
      </c>
      <c r="F5769" s="4" t="str">
        <f>IFERROR(IF(VALUE(LEFT($E5769,5))&gt;50000,"",_xlfn.XLOOKUP(IF(VALUE(LEFT($E5769,2))&gt;9,VALUE(LEFT($E5769,2)),"0"&amp;VALUE(LEFT($E5769,2))),Sheet1!$E:$E,Sheet1!$F:$F)),"")</f>
        <v>鹿児島県</v>
      </c>
      <c r="G5769" s="4" t="str">
        <f t="shared" si="181"/>
        <v>公立</v>
      </c>
      <c r="H5769" s="7" t="str">
        <f>IF($D5769="上記以外の高等学校等",_xlfn.XLOOKUP(IF(VALUE(LEFT($E5769,2))&gt;10,VALUE(LEFT($E5769,2)),"0"&amp;VALUE(LEFT($E5769,2))),Sheet1!$E:$E,Sheet1!$F:$F)&amp;"所在の"&amp;$D5769,IF(OR($B5769=1,$B5769=2),$D5769&amp;$C5769,IF($B5769=3,$D5769&amp;"学校",IF($B5769=6,_xlfn.TEXTBEFORE($D5769,"高専")&amp;$C5769,IF($B5769=8,$C5769&amp;"（"&amp;$D5769&amp;"）",IF($B5769=9,$D5769,""))))))</f>
        <v>川辺高等学校</v>
      </c>
    </row>
    <row r="5770" spans="1:8">
      <c r="A5770" s="4">
        <v>2</v>
      </c>
      <c r="B5770" s="7">
        <v>1</v>
      </c>
      <c r="C5770" s="7" t="str">
        <f t="shared" si="180"/>
        <v>高等学校</v>
      </c>
      <c r="D5770" s="7" t="s">
        <v>402</v>
      </c>
      <c r="E5770" s="8" t="s">
        <v>403</v>
      </c>
      <c r="F5770" s="4" t="str">
        <f>IFERROR(IF(VALUE(LEFT($E5770,5))&gt;50000,"",_xlfn.XLOOKUP(IF(VALUE(LEFT($E5770,2))&gt;9,VALUE(LEFT($E5770,2)),"0"&amp;VALUE(LEFT($E5770,2))),Sheet1!$E:$E,Sheet1!$F:$F)),"")</f>
        <v>鹿児島県</v>
      </c>
      <c r="G5770" s="4" t="str">
        <f t="shared" si="181"/>
        <v>公立</v>
      </c>
      <c r="H5770" s="7" t="str">
        <f>IF($D5770="上記以外の高等学校等",_xlfn.XLOOKUP(IF(VALUE(LEFT($E5770,2))&gt;10,VALUE(LEFT($E5770,2)),"0"&amp;VALUE(LEFT($E5770,2))),Sheet1!$E:$E,Sheet1!$F:$F)&amp;"所在の"&amp;$D5770,IF(OR($B5770=1,$B5770=2),$D5770&amp;$C5770,IF($B5770=3,$D5770&amp;"学校",IF($B5770=6,_xlfn.TEXTBEFORE($D5770,"高専")&amp;$C5770,IF($B5770=8,$C5770&amp;"（"&amp;$D5770&amp;"）",IF($B5770=9,$D5770,""))))))</f>
        <v>薩南工業高等学校</v>
      </c>
    </row>
    <row r="5771" spans="1:8">
      <c r="A5771" s="4">
        <v>2</v>
      </c>
      <c r="B5771" s="7">
        <v>1</v>
      </c>
      <c r="C5771" s="7" t="str">
        <f t="shared" si="180"/>
        <v>高等学校</v>
      </c>
      <c r="D5771" s="7" t="s">
        <v>400</v>
      </c>
      <c r="E5771" s="8" t="s">
        <v>401</v>
      </c>
      <c r="F5771" s="4" t="str">
        <f>IFERROR(IF(VALUE(LEFT($E5771,5))&gt;50000,"",_xlfn.XLOOKUP(IF(VALUE(LEFT($E5771,2))&gt;9,VALUE(LEFT($E5771,2)),"0"&amp;VALUE(LEFT($E5771,2))),Sheet1!$E:$E,Sheet1!$F:$F)),"")</f>
        <v>鹿児島県</v>
      </c>
      <c r="G5771" s="4" t="str">
        <f t="shared" si="181"/>
        <v>公立</v>
      </c>
      <c r="H5771" s="7" t="str">
        <f>IF($D5771="上記以外の高等学校等",_xlfn.XLOOKUP(IF(VALUE(LEFT($E5771,2))&gt;10,VALUE(LEFT($E5771,2)),"0"&amp;VALUE(LEFT($E5771,2))),Sheet1!$E:$E,Sheet1!$F:$F)&amp;"所在の"&amp;$D5771,IF(OR($B5771=1,$B5771=2),$D5771&amp;$C5771,IF($B5771=3,$D5771&amp;"学校",IF($B5771=6,_xlfn.TEXTBEFORE($D5771,"高専")&amp;$C5771,IF($B5771=8,$C5771&amp;"（"&amp;$D5771&amp;"）",IF($B5771=9,$D5771,""))))))</f>
        <v>吹上高等学校</v>
      </c>
    </row>
    <row r="5772" spans="1:8">
      <c r="A5772" s="4">
        <v>2</v>
      </c>
      <c r="B5772" s="7">
        <v>1</v>
      </c>
      <c r="C5772" s="7" t="str">
        <f t="shared" si="180"/>
        <v>高等学校</v>
      </c>
      <c r="D5772" s="7" t="s">
        <v>398</v>
      </c>
      <c r="E5772" s="8" t="s">
        <v>399</v>
      </c>
      <c r="F5772" s="4" t="str">
        <f>IFERROR(IF(VALUE(LEFT($E5772,5))&gt;50000,"",_xlfn.XLOOKUP(IF(VALUE(LEFT($E5772,2))&gt;9,VALUE(LEFT($E5772,2)),"0"&amp;VALUE(LEFT($E5772,2))),Sheet1!$E:$E,Sheet1!$F:$F)),"")</f>
        <v>鹿児島県</v>
      </c>
      <c r="G5772" s="4" t="str">
        <f t="shared" si="181"/>
        <v>公立</v>
      </c>
      <c r="H5772" s="7" t="str">
        <f>IF($D5772="上記以外の高等学校等",_xlfn.XLOOKUP(IF(VALUE(LEFT($E5772,2))&gt;10,VALUE(LEFT($E5772,2)),"0"&amp;VALUE(LEFT($E5772,2))),Sheet1!$E:$E,Sheet1!$F:$F)&amp;"所在の"&amp;$D5772,IF(OR($B5772=1,$B5772=2),$D5772&amp;$C5772,IF($B5772=3,$D5772&amp;"学校",IF($B5772=6,_xlfn.TEXTBEFORE($D5772,"高専")&amp;$C5772,IF($B5772=8,$C5772&amp;"（"&amp;$D5772&amp;"）",IF($B5772=9,$D5772,""))))))</f>
        <v>伊集院高等学校</v>
      </c>
    </row>
    <row r="5773" spans="1:8">
      <c r="A5773" s="4">
        <v>2</v>
      </c>
      <c r="B5773" s="7">
        <v>1</v>
      </c>
      <c r="C5773" s="7" t="str">
        <f t="shared" si="180"/>
        <v>高等学校</v>
      </c>
      <c r="D5773" s="7" t="s">
        <v>396</v>
      </c>
      <c r="E5773" s="8" t="s">
        <v>397</v>
      </c>
      <c r="F5773" s="4" t="str">
        <f>IFERROR(IF(VALUE(LEFT($E5773,5))&gt;50000,"",_xlfn.XLOOKUP(IF(VALUE(LEFT($E5773,2))&gt;9,VALUE(LEFT($E5773,2)),"0"&amp;VALUE(LEFT($E5773,2))),Sheet1!$E:$E,Sheet1!$F:$F)),"")</f>
        <v>鹿児島県</v>
      </c>
      <c r="G5773" s="4" t="str">
        <f t="shared" si="181"/>
        <v>公立</v>
      </c>
      <c r="H5773" s="7" t="str">
        <f>IF($D5773="上記以外の高等学校等",_xlfn.XLOOKUP(IF(VALUE(LEFT($E5773,2))&gt;10,VALUE(LEFT($E5773,2)),"0"&amp;VALUE(LEFT($E5773,2))),Sheet1!$E:$E,Sheet1!$F:$F)&amp;"所在の"&amp;$D5773,IF(OR($B5773=1,$B5773=2),$D5773&amp;$C5773,IF($B5773=3,$D5773&amp;"学校",IF($B5773=6,_xlfn.TEXTBEFORE($D5773,"高専")&amp;$C5773,IF($B5773=8,$C5773&amp;"（"&amp;$D5773&amp;"）",IF($B5773=9,$D5773,""))))))</f>
        <v>市来農芸高等学校</v>
      </c>
    </row>
    <row r="5774" spans="1:8">
      <c r="A5774" s="4">
        <v>2</v>
      </c>
      <c r="B5774" s="7">
        <v>1</v>
      </c>
      <c r="C5774" s="7" t="str">
        <f t="shared" si="180"/>
        <v>高等学校</v>
      </c>
      <c r="D5774" s="7" t="s">
        <v>394</v>
      </c>
      <c r="E5774" s="8" t="s">
        <v>395</v>
      </c>
      <c r="F5774" s="4" t="str">
        <f>IFERROR(IF(VALUE(LEFT($E5774,5))&gt;50000,"",_xlfn.XLOOKUP(IF(VALUE(LEFT($E5774,2))&gt;9,VALUE(LEFT($E5774,2)),"0"&amp;VALUE(LEFT($E5774,2))),Sheet1!$E:$E,Sheet1!$F:$F)),"")</f>
        <v>鹿児島県</v>
      </c>
      <c r="G5774" s="4" t="str">
        <f t="shared" si="181"/>
        <v>公立</v>
      </c>
      <c r="H5774" s="7" t="str">
        <f>IF($D5774="上記以外の高等学校等",_xlfn.XLOOKUP(IF(VALUE(LEFT($E5774,2))&gt;10,VALUE(LEFT($E5774,2)),"0"&amp;VALUE(LEFT($E5774,2))),Sheet1!$E:$E,Sheet1!$F:$F)&amp;"所在の"&amp;$D5774,IF(OR($B5774=1,$B5774=2),$D5774&amp;$C5774,IF($B5774=3,$D5774&amp;"学校",IF($B5774=6,_xlfn.TEXTBEFORE($D5774,"高専")&amp;$C5774,IF($B5774=8,$C5774&amp;"（"&amp;$D5774&amp;"）",IF($B5774=9,$D5774,""))))))</f>
        <v>串木野高等学校</v>
      </c>
    </row>
    <row r="5775" spans="1:8">
      <c r="A5775" s="4">
        <v>2</v>
      </c>
      <c r="B5775" s="7">
        <v>1</v>
      </c>
      <c r="C5775" s="7" t="str">
        <f t="shared" si="180"/>
        <v>高等学校</v>
      </c>
      <c r="D5775" s="7" t="s">
        <v>392</v>
      </c>
      <c r="E5775" s="8" t="s">
        <v>393</v>
      </c>
      <c r="F5775" s="4" t="str">
        <f>IFERROR(IF(VALUE(LEFT($E5775,5))&gt;50000,"",_xlfn.XLOOKUP(IF(VALUE(LEFT($E5775,2))&gt;9,VALUE(LEFT($E5775,2)),"0"&amp;VALUE(LEFT($E5775,2))),Sheet1!$E:$E,Sheet1!$F:$F)),"")</f>
        <v>鹿児島県</v>
      </c>
      <c r="G5775" s="4" t="str">
        <f t="shared" si="181"/>
        <v>公立</v>
      </c>
      <c r="H5775" s="7" t="str">
        <f>IF($D5775="上記以外の高等学校等",_xlfn.XLOOKUP(IF(VALUE(LEFT($E5775,2))&gt;10,VALUE(LEFT($E5775,2)),"0"&amp;VALUE(LEFT($E5775,2))),Sheet1!$E:$E,Sheet1!$F:$F)&amp;"所在の"&amp;$D5775,IF(OR($B5775=1,$B5775=2),$D5775&amp;$C5775,IF($B5775=3,$D5775&amp;"学校",IF($B5775=6,_xlfn.TEXTBEFORE($D5775,"高専")&amp;$C5775,IF($B5775=8,$C5775&amp;"（"&amp;$D5775&amp;"）",IF($B5775=9,$D5775,""))))))</f>
        <v>川内高等学校</v>
      </c>
    </row>
    <row r="5776" spans="1:8">
      <c r="A5776" s="4">
        <v>2</v>
      </c>
      <c r="B5776" s="7">
        <v>1</v>
      </c>
      <c r="C5776" s="7" t="str">
        <f t="shared" si="180"/>
        <v>高等学校</v>
      </c>
      <c r="D5776" s="7" t="s">
        <v>390</v>
      </c>
      <c r="E5776" s="8" t="s">
        <v>391</v>
      </c>
      <c r="F5776" s="4" t="str">
        <f>IFERROR(IF(VALUE(LEFT($E5776,5))&gt;50000,"",_xlfn.XLOOKUP(IF(VALUE(LEFT($E5776,2))&gt;9,VALUE(LEFT($E5776,2)),"0"&amp;VALUE(LEFT($E5776,2))),Sheet1!$E:$E,Sheet1!$F:$F)),"")</f>
        <v>鹿児島県</v>
      </c>
      <c r="G5776" s="4" t="str">
        <f t="shared" si="181"/>
        <v>公立</v>
      </c>
      <c r="H5776" s="7" t="str">
        <f>IF($D5776="上記以外の高等学校等",_xlfn.XLOOKUP(IF(VALUE(LEFT($E5776,2))&gt;10,VALUE(LEFT($E5776,2)),"0"&amp;VALUE(LEFT($E5776,2))),Sheet1!$E:$E,Sheet1!$F:$F)&amp;"所在の"&amp;$D5776,IF(OR($B5776=1,$B5776=2),$D5776&amp;$C5776,IF($B5776=3,$D5776&amp;"学校",IF($B5776=6,_xlfn.TEXTBEFORE($D5776,"高専")&amp;$C5776,IF($B5776=8,$C5776&amp;"（"&amp;$D5776&amp;"）",IF($B5776=9,$D5776,""))))))</f>
        <v>川内商工高等学校</v>
      </c>
    </row>
    <row r="5777" spans="1:8">
      <c r="A5777" s="4">
        <v>2</v>
      </c>
      <c r="B5777" s="7">
        <v>1</v>
      </c>
      <c r="C5777" s="7" t="str">
        <f t="shared" si="180"/>
        <v>高等学校</v>
      </c>
      <c r="D5777" s="7" t="s">
        <v>388</v>
      </c>
      <c r="E5777" s="8" t="s">
        <v>389</v>
      </c>
      <c r="F5777" s="4" t="str">
        <f>IFERROR(IF(VALUE(LEFT($E5777,5))&gt;50000,"",_xlfn.XLOOKUP(IF(VALUE(LEFT($E5777,2))&gt;9,VALUE(LEFT($E5777,2)),"0"&amp;VALUE(LEFT($E5777,2))),Sheet1!$E:$E,Sheet1!$F:$F)),"")</f>
        <v>鹿児島県</v>
      </c>
      <c r="G5777" s="4" t="str">
        <f t="shared" si="181"/>
        <v>公立</v>
      </c>
      <c r="H5777" s="7" t="str">
        <f>IF($D5777="上記以外の高等学校等",_xlfn.XLOOKUP(IF(VALUE(LEFT($E5777,2))&gt;10,VALUE(LEFT($E5777,2)),"0"&amp;VALUE(LEFT($E5777,2))),Sheet1!$E:$E,Sheet1!$F:$F)&amp;"所在の"&amp;$D5777,IF(OR($B5777=1,$B5777=2),$D5777&amp;$C5777,IF($B5777=3,$D5777&amp;"学校",IF($B5777=6,_xlfn.TEXTBEFORE($D5777,"高専")&amp;$C5777,IF($B5777=8,$C5777&amp;"（"&amp;$D5777&amp;"）",IF($B5777=9,$D5777,""))))))</f>
        <v>野田女子高等学校</v>
      </c>
    </row>
    <row r="5778" spans="1:8">
      <c r="A5778" s="4">
        <v>2</v>
      </c>
      <c r="B5778" s="7">
        <v>1</v>
      </c>
      <c r="C5778" s="7" t="str">
        <f t="shared" si="180"/>
        <v>高等学校</v>
      </c>
      <c r="D5778" s="7" t="s">
        <v>386</v>
      </c>
      <c r="E5778" s="8" t="s">
        <v>387</v>
      </c>
      <c r="F5778" s="4" t="str">
        <f>IFERROR(IF(VALUE(LEFT($E5778,5))&gt;50000,"",_xlfn.XLOOKUP(IF(VALUE(LEFT($E5778,2))&gt;9,VALUE(LEFT($E5778,2)),"0"&amp;VALUE(LEFT($E5778,2))),Sheet1!$E:$E,Sheet1!$F:$F)),"")</f>
        <v>鹿児島県</v>
      </c>
      <c r="G5778" s="4" t="str">
        <f t="shared" si="181"/>
        <v>公立</v>
      </c>
      <c r="H5778" s="7" t="str">
        <f>IF($D5778="上記以外の高等学校等",_xlfn.XLOOKUP(IF(VALUE(LEFT($E5778,2))&gt;10,VALUE(LEFT($E5778,2)),"0"&amp;VALUE(LEFT($E5778,2))),Sheet1!$E:$E,Sheet1!$F:$F)&amp;"所在の"&amp;$D5778,IF(OR($B5778=1,$B5778=2),$D5778&amp;$C5778,IF($B5778=3,$D5778&amp;"学校",IF($B5778=6,_xlfn.TEXTBEFORE($D5778,"高専")&amp;$C5778,IF($B5778=8,$C5778&amp;"（"&amp;$D5778&amp;"）",IF($B5778=9,$D5778,""))))))</f>
        <v>出水高等学校</v>
      </c>
    </row>
    <row r="5779" spans="1:8">
      <c r="A5779" s="4">
        <v>2</v>
      </c>
      <c r="B5779" s="7">
        <v>1</v>
      </c>
      <c r="C5779" s="7" t="str">
        <f t="shared" si="180"/>
        <v>高等学校</v>
      </c>
      <c r="D5779" s="7" t="s">
        <v>384</v>
      </c>
      <c r="E5779" s="8" t="s">
        <v>385</v>
      </c>
      <c r="F5779" s="4" t="str">
        <f>IFERROR(IF(VALUE(LEFT($E5779,5))&gt;50000,"",_xlfn.XLOOKUP(IF(VALUE(LEFT($E5779,2))&gt;9,VALUE(LEFT($E5779,2)),"0"&amp;VALUE(LEFT($E5779,2))),Sheet1!$E:$E,Sheet1!$F:$F)),"")</f>
        <v>鹿児島県</v>
      </c>
      <c r="G5779" s="4" t="str">
        <f t="shared" si="181"/>
        <v>公立</v>
      </c>
      <c r="H5779" s="7" t="str">
        <f>IF($D5779="上記以外の高等学校等",_xlfn.XLOOKUP(IF(VALUE(LEFT($E5779,2))&gt;10,VALUE(LEFT($E5779,2)),"0"&amp;VALUE(LEFT($E5779,2))),Sheet1!$E:$E,Sheet1!$F:$F)&amp;"所在の"&amp;$D5779,IF(OR($B5779=1,$B5779=2),$D5779&amp;$C5779,IF($B5779=3,$D5779&amp;"学校",IF($B5779=6,_xlfn.TEXTBEFORE($D5779,"高専")&amp;$C5779,IF($B5779=8,$C5779&amp;"（"&amp;$D5779&amp;"）",IF($B5779=9,$D5779,""))))))</f>
        <v>出水工業高等学校</v>
      </c>
    </row>
    <row r="5780" spans="1:8">
      <c r="A5780" s="4">
        <v>2</v>
      </c>
      <c r="B5780" s="7">
        <v>1</v>
      </c>
      <c r="C5780" s="7" t="str">
        <f t="shared" si="180"/>
        <v>高等学校</v>
      </c>
      <c r="D5780" s="7" t="s">
        <v>382</v>
      </c>
      <c r="E5780" s="8" t="s">
        <v>383</v>
      </c>
      <c r="F5780" s="4" t="str">
        <f>IFERROR(IF(VALUE(LEFT($E5780,5))&gt;50000,"",_xlfn.XLOOKUP(IF(VALUE(LEFT($E5780,2))&gt;9,VALUE(LEFT($E5780,2)),"0"&amp;VALUE(LEFT($E5780,2))),Sheet1!$E:$E,Sheet1!$F:$F)),"")</f>
        <v>鹿児島県</v>
      </c>
      <c r="G5780" s="4" t="str">
        <f t="shared" si="181"/>
        <v>公立</v>
      </c>
      <c r="H5780" s="7" t="str">
        <f>IF($D5780="上記以外の高等学校等",_xlfn.XLOOKUP(IF(VALUE(LEFT($E5780,2))&gt;10,VALUE(LEFT($E5780,2)),"0"&amp;VALUE(LEFT($E5780,2))),Sheet1!$E:$E,Sheet1!$F:$F)&amp;"所在の"&amp;$D5780,IF(OR($B5780=1,$B5780=2),$D5780&amp;$C5780,IF($B5780=3,$D5780&amp;"学校",IF($B5780=6,_xlfn.TEXTBEFORE($D5780,"高専")&amp;$C5780,IF($B5780=8,$C5780&amp;"（"&amp;$D5780&amp;"）",IF($B5780=9,$D5780,""))))))</f>
        <v>大口高等学校</v>
      </c>
    </row>
    <row r="5781" spans="1:8">
      <c r="A5781" s="4">
        <v>2</v>
      </c>
      <c r="B5781" s="7">
        <v>1</v>
      </c>
      <c r="C5781" s="7" t="str">
        <f t="shared" si="180"/>
        <v>高等学校</v>
      </c>
      <c r="D5781" s="7" t="s">
        <v>380</v>
      </c>
      <c r="E5781" s="8" t="s">
        <v>381</v>
      </c>
      <c r="F5781" s="4" t="str">
        <f>IFERROR(IF(VALUE(LEFT($E5781,5))&gt;50000,"",_xlfn.XLOOKUP(IF(VALUE(LEFT($E5781,2))&gt;9,VALUE(LEFT($E5781,2)),"0"&amp;VALUE(LEFT($E5781,2))),Sheet1!$E:$E,Sheet1!$F:$F)),"")</f>
        <v>鹿児島県</v>
      </c>
      <c r="G5781" s="4" t="str">
        <f t="shared" si="181"/>
        <v>公立</v>
      </c>
      <c r="H5781" s="7" t="str">
        <f>IF($D5781="上記以外の高等学校等",_xlfn.XLOOKUP(IF(VALUE(LEFT($E5781,2))&gt;10,VALUE(LEFT($E5781,2)),"0"&amp;VALUE(LEFT($E5781,2))),Sheet1!$E:$E,Sheet1!$F:$F)&amp;"所在の"&amp;$D5781,IF(OR($B5781=1,$B5781=2),$D5781&amp;$C5781,IF($B5781=3,$D5781&amp;"学校",IF($B5781=6,_xlfn.TEXTBEFORE($D5781,"高専")&amp;$C5781,IF($B5781=8,$C5781&amp;"（"&amp;$D5781&amp;"）",IF($B5781=9,$D5781,""))))))</f>
        <v>伊佐農林高等学校</v>
      </c>
    </row>
    <row r="5782" spans="1:8">
      <c r="A5782" s="4">
        <v>2</v>
      </c>
      <c r="B5782" s="7">
        <v>1</v>
      </c>
      <c r="C5782" s="7" t="str">
        <f t="shared" si="180"/>
        <v>高等学校</v>
      </c>
      <c r="D5782" s="7" t="s">
        <v>378</v>
      </c>
      <c r="E5782" s="8" t="s">
        <v>379</v>
      </c>
      <c r="F5782" s="4" t="str">
        <f>IFERROR(IF(VALUE(LEFT($E5782,5))&gt;50000,"",_xlfn.XLOOKUP(IF(VALUE(LEFT($E5782,2))&gt;9,VALUE(LEFT($E5782,2)),"0"&amp;VALUE(LEFT($E5782,2))),Sheet1!$E:$E,Sheet1!$F:$F)),"")</f>
        <v>鹿児島県</v>
      </c>
      <c r="G5782" s="4" t="str">
        <f t="shared" si="181"/>
        <v>公立</v>
      </c>
      <c r="H5782" s="7" t="str">
        <f>IF($D5782="上記以外の高等学校等",_xlfn.XLOOKUP(IF(VALUE(LEFT($E5782,2))&gt;10,VALUE(LEFT($E5782,2)),"0"&amp;VALUE(LEFT($E5782,2))),Sheet1!$E:$E,Sheet1!$F:$F)&amp;"所在の"&amp;$D5782,IF(OR($B5782=1,$B5782=2),$D5782&amp;$C5782,IF($B5782=3,$D5782&amp;"学校",IF($B5782=6,_xlfn.TEXTBEFORE($D5782,"高専")&amp;$C5782,IF($B5782=8,$C5782&amp;"（"&amp;$D5782&amp;"）",IF($B5782=9,$D5782,""))))))</f>
        <v>蒲生高等学校</v>
      </c>
    </row>
    <row r="5783" spans="1:8">
      <c r="A5783" s="4">
        <v>2</v>
      </c>
      <c r="B5783" s="7">
        <v>1</v>
      </c>
      <c r="C5783" s="7" t="str">
        <f t="shared" si="180"/>
        <v>高等学校</v>
      </c>
      <c r="D5783" s="7" t="s">
        <v>376</v>
      </c>
      <c r="E5783" s="8" t="s">
        <v>377</v>
      </c>
      <c r="F5783" s="4" t="str">
        <f>IFERROR(IF(VALUE(LEFT($E5783,5))&gt;50000,"",_xlfn.XLOOKUP(IF(VALUE(LEFT($E5783,2))&gt;9,VALUE(LEFT($E5783,2)),"0"&amp;VALUE(LEFT($E5783,2))),Sheet1!$E:$E,Sheet1!$F:$F)),"")</f>
        <v>鹿児島県</v>
      </c>
      <c r="G5783" s="4" t="str">
        <f t="shared" si="181"/>
        <v>公立</v>
      </c>
      <c r="H5783" s="7" t="str">
        <f>IF($D5783="上記以外の高等学校等",_xlfn.XLOOKUP(IF(VALUE(LEFT($E5783,2))&gt;10,VALUE(LEFT($E5783,2)),"0"&amp;VALUE(LEFT($E5783,2))),Sheet1!$E:$E,Sheet1!$F:$F)&amp;"所在の"&amp;$D5783,IF(OR($B5783=1,$B5783=2),$D5783&amp;$C5783,IF($B5783=3,$D5783&amp;"学校",IF($B5783=6,_xlfn.TEXTBEFORE($D5783,"高専")&amp;$C5783,IF($B5783=8,$C5783&amp;"（"&amp;$D5783&amp;"）",IF($B5783=9,$D5783,""))))))</f>
        <v>加治木高等学校</v>
      </c>
    </row>
    <row r="5784" spans="1:8">
      <c r="A5784" s="4">
        <v>2</v>
      </c>
      <c r="B5784" s="7">
        <v>1</v>
      </c>
      <c r="C5784" s="7" t="str">
        <f t="shared" si="180"/>
        <v>高等学校</v>
      </c>
      <c r="D5784" s="7" t="s">
        <v>374</v>
      </c>
      <c r="E5784" s="8" t="s">
        <v>375</v>
      </c>
      <c r="F5784" s="4" t="str">
        <f>IFERROR(IF(VALUE(LEFT($E5784,5))&gt;50000,"",_xlfn.XLOOKUP(IF(VALUE(LEFT($E5784,2))&gt;9,VALUE(LEFT($E5784,2)),"0"&amp;VALUE(LEFT($E5784,2))),Sheet1!$E:$E,Sheet1!$F:$F)),"")</f>
        <v>鹿児島県</v>
      </c>
      <c r="G5784" s="4" t="str">
        <f t="shared" si="181"/>
        <v>公立</v>
      </c>
      <c r="H5784" s="7" t="str">
        <f>IF($D5784="上記以外の高等学校等",_xlfn.XLOOKUP(IF(VALUE(LEFT($E5784,2))&gt;10,VALUE(LEFT($E5784,2)),"0"&amp;VALUE(LEFT($E5784,2))),Sheet1!$E:$E,Sheet1!$F:$F)&amp;"所在の"&amp;$D5784,IF(OR($B5784=1,$B5784=2),$D5784&amp;$C5784,IF($B5784=3,$D5784&amp;"学校",IF($B5784=6,_xlfn.TEXTBEFORE($D5784,"高専")&amp;$C5784,IF($B5784=8,$C5784&amp;"（"&amp;$D5784&amp;"）",IF($B5784=9,$D5784,""))))))</f>
        <v>加治木工業高等学校</v>
      </c>
    </row>
    <row r="5785" spans="1:8">
      <c r="A5785" s="4">
        <v>2</v>
      </c>
      <c r="B5785" s="7">
        <v>1</v>
      </c>
      <c r="C5785" s="7" t="str">
        <f t="shared" si="180"/>
        <v>高等学校</v>
      </c>
      <c r="D5785" s="7" t="s">
        <v>372</v>
      </c>
      <c r="E5785" s="8" t="s">
        <v>373</v>
      </c>
      <c r="F5785" s="4" t="str">
        <f>IFERROR(IF(VALUE(LEFT($E5785,5))&gt;50000,"",_xlfn.XLOOKUP(IF(VALUE(LEFT($E5785,2))&gt;9,VALUE(LEFT($E5785,2)),"0"&amp;VALUE(LEFT($E5785,2))),Sheet1!$E:$E,Sheet1!$F:$F)),"")</f>
        <v>鹿児島県</v>
      </c>
      <c r="G5785" s="4" t="str">
        <f t="shared" si="181"/>
        <v>公立</v>
      </c>
      <c r="H5785" s="7" t="str">
        <f>IF($D5785="上記以外の高等学校等",_xlfn.XLOOKUP(IF(VALUE(LEFT($E5785,2))&gt;10,VALUE(LEFT($E5785,2)),"0"&amp;VALUE(LEFT($E5785,2))),Sheet1!$E:$E,Sheet1!$F:$F)&amp;"所在の"&amp;$D5785,IF(OR($B5785=1,$B5785=2),$D5785&amp;$C5785,IF($B5785=3,$D5785&amp;"学校",IF($B5785=6,_xlfn.TEXTBEFORE($D5785,"高専")&amp;$C5785,IF($B5785=8,$C5785&amp;"（"&amp;$D5785&amp;"）",IF($B5785=9,$D5785,""))))))</f>
        <v>隼人工業高等学校</v>
      </c>
    </row>
    <row r="5786" spans="1:8">
      <c r="A5786" s="4">
        <v>2</v>
      </c>
      <c r="B5786" s="7">
        <v>1</v>
      </c>
      <c r="C5786" s="7" t="str">
        <f t="shared" si="180"/>
        <v>高等学校</v>
      </c>
      <c r="D5786" s="7" t="s">
        <v>370</v>
      </c>
      <c r="E5786" s="8" t="s">
        <v>371</v>
      </c>
      <c r="F5786" s="4" t="str">
        <f>IFERROR(IF(VALUE(LEFT($E5786,5))&gt;50000,"",_xlfn.XLOOKUP(IF(VALUE(LEFT($E5786,2))&gt;9,VALUE(LEFT($E5786,2)),"0"&amp;VALUE(LEFT($E5786,2))),Sheet1!$E:$E,Sheet1!$F:$F)),"")</f>
        <v>鹿児島県</v>
      </c>
      <c r="G5786" s="4" t="str">
        <f t="shared" si="181"/>
        <v>公立</v>
      </c>
      <c r="H5786" s="7" t="str">
        <f>IF($D5786="上記以外の高等学校等",_xlfn.XLOOKUP(IF(VALUE(LEFT($E5786,2))&gt;10,VALUE(LEFT($E5786,2)),"0"&amp;VALUE(LEFT($E5786,2))),Sheet1!$E:$E,Sheet1!$F:$F)&amp;"所在の"&amp;$D5786,IF(OR($B5786=1,$B5786=2),$D5786&amp;$C5786,IF($B5786=3,$D5786&amp;"学校",IF($B5786=6,_xlfn.TEXTBEFORE($D5786,"高専")&amp;$C5786,IF($B5786=8,$C5786&amp;"（"&amp;$D5786&amp;"）",IF($B5786=9,$D5786,""))))))</f>
        <v>国分高等学校</v>
      </c>
    </row>
    <row r="5787" spans="1:8">
      <c r="A5787" s="4">
        <v>2</v>
      </c>
      <c r="B5787" s="7">
        <v>1</v>
      </c>
      <c r="C5787" s="7" t="str">
        <f t="shared" si="180"/>
        <v>高等学校</v>
      </c>
      <c r="D5787" s="7" t="s">
        <v>368</v>
      </c>
      <c r="E5787" s="8" t="s">
        <v>369</v>
      </c>
      <c r="F5787" s="4" t="str">
        <f>IFERROR(IF(VALUE(LEFT($E5787,5))&gt;50000,"",_xlfn.XLOOKUP(IF(VALUE(LEFT($E5787,2))&gt;9,VALUE(LEFT($E5787,2)),"0"&amp;VALUE(LEFT($E5787,2))),Sheet1!$E:$E,Sheet1!$F:$F)),"")</f>
        <v>鹿児島県</v>
      </c>
      <c r="G5787" s="4" t="str">
        <f t="shared" si="181"/>
        <v>公立</v>
      </c>
      <c r="H5787" s="7" t="str">
        <f>IF($D5787="上記以外の高等学校等",_xlfn.XLOOKUP(IF(VALUE(LEFT($E5787,2))&gt;10,VALUE(LEFT($E5787,2)),"0"&amp;VALUE(LEFT($E5787,2))),Sheet1!$E:$E,Sheet1!$F:$F)&amp;"所在の"&amp;$D5787,IF(OR($B5787=1,$B5787=2),$D5787&amp;$C5787,IF($B5787=3,$D5787&amp;"学校",IF($B5787=6,_xlfn.TEXTBEFORE($D5787,"高専")&amp;$C5787,IF($B5787=8,$C5787&amp;"（"&amp;$D5787&amp;"）",IF($B5787=9,$D5787,""))))))</f>
        <v>志布志高等学校</v>
      </c>
    </row>
    <row r="5788" spans="1:8">
      <c r="A5788" s="4">
        <v>2</v>
      </c>
      <c r="B5788" s="7">
        <v>1</v>
      </c>
      <c r="C5788" s="7" t="str">
        <f t="shared" si="180"/>
        <v>高等学校</v>
      </c>
      <c r="D5788" s="7" t="s">
        <v>366</v>
      </c>
      <c r="E5788" s="8" t="s">
        <v>367</v>
      </c>
      <c r="F5788" s="4" t="str">
        <f>IFERROR(IF(VALUE(LEFT($E5788,5))&gt;50000,"",_xlfn.XLOOKUP(IF(VALUE(LEFT($E5788,2))&gt;9,VALUE(LEFT($E5788,2)),"0"&amp;VALUE(LEFT($E5788,2))),Sheet1!$E:$E,Sheet1!$F:$F)),"")</f>
        <v>鹿児島県</v>
      </c>
      <c r="G5788" s="4" t="str">
        <f t="shared" si="181"/>
        <v>公立</v>
      </c>
      <c r="H5788" s="7" t="str">
        <f>IF($D5788="上記以外の高等学校等",_xlfn.XLOOKUP(IF(VALUE(LEFT($E5788,2))&gt;10,VALUE(LEFT($E5788,2)),"0"&amp;VALUE(LEFT($E5788,2))),Sheet1!$E:$E,Sheet1!$F:$F)&amp;"所在の"&amp;$D5788,IF(OR($B5788=1,$B5788=2),$D5788&amp;$C5788,IF($B5788=3,$D5788&amp;"学校",IF($B5788=6,_xlfn.TEXTBEFORE($D5788,"高専")&amp;$C5788,IF($B5788=8,$C5788&amp;"（"&amp;$D5788&amp;"）",IF($B5788=9,$D5788,""))))))</f>
        <v>串良商業高等学校</v>
      </c>
    </row>
    <row r="5789" spans="1:8">
      <c r="A5789" s="4">
        <v>2</v>
      </c>
      <c r="B5789" s="7">
        <v>1</v>
      </c>
      <c r="C5789" s="7" t="str">
        <f t="shared" si="180"/>
        <v>高等学校</v>
      </c>
      <c r="D5789" s="7" t="s">
        <v>364</v>
      </c>
      <c r="E5789" s="8" t="s">
        <v>365</v>
      </c>
      <c r="F5789" s="4" t="str">
        <f>IFERROR(IF(VALUE(LEFT($E5789,5))&gt;50000,"",_xlfn.XLOOKUP(IF(VALUE(LEFT($E5789,2))&gt;9,VALUE(LEFT($E5789,2)),"0"&amp;VALUE(LEFT($E5789,2))),Sheet1!$E:$E,Sheet1!$F:$F)),"")</f>
        <v>鹿児島県</v>
      </c>
      <c r="G5789" s="4" t="str">
        <f t="shared" si="181"/>
        <v>公立</v>
      </c>
      <c r="H5789" s="7" t="str">
        <f>IF($D5789="上記以外の高等学校等",_xlfn.XLOOKUP(IF(VALUE(LEFT($E5789,2))&gt;10,VALUE(LEFT($E5789,2)),"0"&amp;VALUE(LEFT($E5789,2))),Sheet1!$E:$E,Sheet1!$F:$F)&amp;"所在の"&amp;$D5789,IF(OR($B5789=1,$B5789=2),$D5789&amp;$C5789,IF($B5789=3,$D5789&amp;"学校",IF($B5789=6,_xlfn.TEXTBEFORE($D5789,"高専")&amp;$C5789,IF($B5789=8,$C5789&amp;"（"&amp;$D5789&amp;"）",IF($B5789=9,$D5789,""))))))</f>
        <v>鹿屋高等学校</v>
      </c>
    </row>
    <row r="5790" spans="1:8">
      <c r="A5790" s="4">
        <v>2</v>
      </c>
      <c r="B5790" s="7">
        <v>1</v>
      </c>
      <c r="C5790" s="7" t="str">
        <f t="shared" si="180"/>
        <v>高等学校</v>
      </c>
      <c r="D5790" s="7" t="s">
        <v>362</v>
      </c>
      <c r="E5790" s="8" t="s">
        <v>363</v>
      </c>
      <c r="F5790" s="4" t="str">
        <f>IFERROR(IF(VALUE(LEFT($E5790,5))&gt;50000,"",_xlfn.XLOOKUP(IF(VALUE(LEFT($E5790,2))&gt;9,VALUE(LEFT($E5790,2)),"0"&amp;VALUE(LEFT($E5790,2))),Sheet1!$E:$E,Sheet1!$F:$F)),"")</f>
        <v>鹿児島県</v>
      </c>
      <c r="G5790" s="4" t="str">
        <f t="shared" si="181"/>
        <v>公立</v>
      </c>
      <c r="H5790" s="7" t="str">
        <f>IF($D5790="上記以外の高等学校等",_xlfn.XLOOKUP(IF(VALUE(LEFT($E5790,2))&gt;10,VALUE(LEFT($E5790,2)),"0"&amp;VALUE(LEFT($E5790,2))),Sheet1!$E:$E,Sheet1!$F:$F)&amp;"所在の"&amp;$D5790,IF(OR($B5790=1,$B5790=2),$D5790&amp;$C5790,IF($B5790=3,$D5790&amp;"学校",IF($B5790=6,_xlfn.TEXTBEFORE($D5790,"高専")&amp;$C5790,IF($B5790=8,$C5790&amp;"（"&amp;$D5790&amp;"）",IF($B5790=9,$D5790,""))))))</f>
        <v>鹿屋農業高等学校</v>
      </c>
    </row>
    <row r="5791" spans="1:8">
      <c r="A5791" s="4">
        <v>2</v>
      </c>
      <c r="B5791" s="7">
        <v>1</v>
      </c>
      <c r="C5791" s="7" t="str">
        <f t="shared" si="180"/>
        <v>高等学校</v>
      </c>
      <c r="D5791" s="7" t="s">
        <v>360</v>
      </c>
      <c r="E5791" s="8" t="s">
        <v>361</v>
      </c>
      <c r="F5791" s="4" t="str">
        <f>IFERROR(IF(VALUE(LEFT($E5791,5))&gt;50000,"",_xlfn.XLOOKUP(IF(VALUE(LEFT($E5791,2))&gt;9,VALUE(LEFT($E5791,2)),"0"&amp;VALUE(LEFT($E5791,2))),Sheet1!$E:$E,Sheet1!$F:$F)),"")</f>
        <v>鹿児島県</v>
      </c>
      <c r="G5791" s="4" t="str">
        <f t="shared" si="181"/>
        <v>公立</v>
      </c>
      <c r="H5791" s="7" t="str">
        <f>IF($D5791="上記以外の高等学校等",_xlfn.XLOOKUP(IF(VALUE(LEFT($E5791,2))&gt;10,VALUE(LEFT($E5791,2)),"0"&amp;VALUE(LEFT($E5791,2))),Sheet1!$E:$E,Sheet1!$F:$F)&amp;"所在の"&amp;$D5791,IF(OR($B5791=1,$B5791=2),$D5791&amp;$C5791,IF($B5791=3,$D5791&amp;"学校",IF($B5791=6,_xlfn.TEXTBEFORE($D5791,"高専")&amp;$C5791,IF($B5791=8,$C5791&amp;"（"&amp;$D5791&amp;"）",IF($B5791=9,$D5791,""))))))</f>
        <v>鹿屋工業高等学校</v>
      </c>
    </row>
    <row r="5792" spans="1:8">
      <c r="A5792" s="4">
        <v>2</v>
      </c>
      <c r="B5792" s="7">
        <v>1</v>
      </c>
      <c r="C5792" s="7" t="str">
        <f t="shared" si="180"/>
        <v>高等学校</v>
      </c>
      <c r="D5792" s="7" t="s">
        <v>358</v>
      </c>
      <c r="E5792" s="8" t="s">
        <v>359</v>
      </c>
      <c r="F5792" s="4" t="str">
        <f>IFERROR(IF(VALUE(LEFT($E5792,5))&gt;50000,"",_xlfn.XLOOKUP(IF(VALUE(LEFT($E5792,2))&gt;9,VALUE(LEFT($E5792,2)),"0"&amp;VALUE(LEFT($E5792,2))),Sheet1!$E:$E,Sheet1!$F:$F)),"")</f>
        <v>鹿児島県</v>
      </c>
      <c r="G5792" s="4" t="str">
        <f t="shared" si="181"/>
        <v>公立</v>
      </c>
      <c r="H5792" s="7" t="str">
        <f>IF($D5792="上記以外の高等学校等",_xlfn.XLOOKUP(IF(VALUE(LEFT($E5792,2))&gt;10,VALUE(LEFT($E5792,2)),"0"&amp;VALUE(LEFT($E5792,2))),Sheet1!$E:$E,Sheet1!$F:$F)&amp;"所在の"&amp;$D5792,IF(OR($B5792=1,$B5792=2),$D5792&amp;$C5792,IF($B5792=3,$D5792&amp;"学校",IF($B5792=6,_xlfn.TEXTBEFORE($D5792,"高専")&amp;$C5792,IF($B5792=8,$C5792&amp;"（"&amp;$D5792&amp;"）",IF($B5792=9,$D5792,""))))))</f>
        <v>垂水高等学校</v>
      </c>
    </row>
    <row r="5793" spans="1:8">
      <c r="A5793" s="4">
        <v>2</v>
      </c>
      <c r="B5793" s="7">
        <v>1</v>
      </c>
      <c r="C5793" s="7" t="str">
        <f t="shared" si="180"/>
        <v>高等学校</v>
      </c>
      <c r="D5793" s="7" t="s">
        <v>356</v>
      </c>
      <c r="E5793" s="8" t="s">
        <v>357</v>
      </c>
      <c r="F5793" s="4" t="str">
        <f>IFERROR(IF(VALUE(LEFT($E5793,5))&gt;50000,"",_xlfn.XLOOKUP(IF(VALUE(LEFT($E5793,2))&gt;9,VALUE(LEFT($E5793,2)),"0"&amp;VALUE(LEFT($E5793,2))),Sheet1!$E:$E,Sheet1!$F:$F)),"")</f>
        <v>鹿児島県</v>
      </c>
      <c r="G5793" s="4" t="str">
        <f t="shared" si="181"/>
        <v>公立</v>
      </c>
      <c r="H5793" s="7" t="str">
        <f>IF($D5793="上記以外の高等学校等",_xlfn.XLOOKUP(IF(VALUE(LEFT($E5793,2))&gt;10,VALUE(LEFT($E5793,2)),"0"&amp;VALUE(LEFT($E5793,2))),Sheet1!$E:$E,Sheet1!$F:$F)&amp;"所在の"&amp;$D5793,IF(OR($B5793=1,$B5793=2),$D5793&amp;$C5793,IF($B5793=3,$D5793&amp;"学校",IF($B5793=6,_xlfn.TEXTBEFORE($D5793,"高専")&amp;$C5793,IF($B5793=8,$C5793&amp;"（"&amp;$D5793&amp;"）",IF($B5793=9,$D5793,""))))))</f>
        <v>南大隅高等学校</v>
      </c>
    </row>
    <row r="5794" spans="1:8">
      <c r="A5794" s="4">
        <v>2</v>
      </c>
      <c r="B5794" s="7">
        <v>1</v>
      </c>
      <c r="C5794" s="7" t="str">
        <f t="shared" si="180"/>
        <v>高等学校</v>
      </c>
      <c r="D5794" s="7" t="s">
        <v>354</v>
      </c>
      <c r="E5794" s="8" t="s">
        <v>355</v>
      </c>
      <c r="F5794" s="4" t="str">
        <f>IFERROR(IF(VALUE(LEFT($E5794,5))&gt;50000,"",_xlfn.XLOOKUP(IF(VALUE(LEFT($E5794,2))&gt;9,VALUE(LEFT($E5794,2)),"0"&amp;VALUE(LEFT($E5794,2))),Sheet1!$E:$E,Sheet1!$F:$F)),"")</f>
        <v>鹿児島県</v>
      </c>
      <c r="G5794" s="4" t="str">
        <f t="shared" si="181"/>
        <v>公立</v>
      </c>
      <c r="H5794" s="7" t="str">
        <f>IF($D5794="上記以外の高等学校等",_xlfn.XLOOKUP(IF(VALUE(LEFT($E5794,2))&gt;10,VALUE(LEFT($E5794,2)),"0"&amp;VALUE(LEFT($E5794,2))),Sheet1!$E:$E,Sheet1!$F:$F)&amp;"所在の"&amp;$D5794,IF(OR($B5794=1,$B5794=2),$D5794&amp;$C5794,IF($B5794=3,$D5794&amp;"学校",IF($B5794=6,_xlfn.TEXTBEFORE($D5794,"高専")&amp;$C5794,IF($B5794=8,$C5794&amp;"（"&amp;$D5794&amp;"）",IF($B5794=9,$D5794,""))))))</f>
        <v>屋久島高等学校</v>
      </c>
    </row>
    <row r="5795" spans="1:8">
      <c r="A5795" s="4">
        <v>2</v>
      </c>
      <c r="B5795" s="7">
        <v>1</v>
      </c>
      <c r="C5795" s="7" t="str">
        <f t="shared" si="180"/>
        <v>高等学校</v>
      </c>
      <c r="D5795" s="7" t="s">
        <v>352</v>
      </c>
      <c r="E5795" s="8" t="s">
        <v>353</v>
      </c>
      <c r="F5795" s="4" t="str">
        <f>IFERROR(IF(VALUE(LEFT($E5795,5))&gt;50000,"",_xlfn.XLOOKUP(IF(VALUE(LEFT($E5795,2))&gt;9,VALUE(LEFT($E5795,2)),"0"&amp;VALUE(LEFT($E5795,2))),Sheet1!$E:$E,Sheet1!$F:$F)),"")</f>
        <v>鹿児島県</v>
      </c>
      <c r="G5795" s="4" t="str">
        <f t="shared" si="181"/>
        <v>公立</v>
      </c>
      <c r="H5795" s="7" t="str">
        <f>IF($D5795="上記以外の高等学校等",_xlfn.XLOOKUP(IF(VALUE(LEFT($E5795,2))&gt;10,VALUE(LEFT($E5795,2)),"0"&amp;VALUE(LEFT($E5795,2))),Sheet1!$E:$E,Sheet1!$F:$F)&amp;"所在の"&amp;$D5795,IF(OR($B5795=1,$B5795=2),$D5795&amp;$C5795,IF($B5795=3,$D5795&amp;"学校",IF($B5795=6,_xlfn.TEXTBEFORE($D5795,"高専")&amp;$C5795,IF($B5795=8,$C5795&amp;"（"&amp;$D5795&amp;"）",IF($B5795=9,$D5795,""))))))</f>
        <v>大島高等学校</v>
      </c>
    </row>
    <row r="5796" spans="1:8">
      <c r="A5796" s="4">
        <v>2</v>
      </c>
      <c r="B5796" s="7">
        <v>1</v>
      </c>
      <c r="C5796" s="7" t="str">
        <f t="shared" si="180"/>
        <v>高等学校</v>
      </c>
      <c r="D5796" s="7" t="s">
        <v>350</v>
      </c>
      <c r="E5796" s="8" t="s">
        <v>351</v>
      </c>
      <c r="F5796" s="4" t="str">
        <f>IFERROR(IF(VALUE(LEFT($E5796,5))&gt;50000,"",_xlfn.XLOOKUP(IF(VALUE(LEFT($E5796,2))&gt;9,VALUE(LEFT($E5796,2)),"0"&amp;VALUE(LEFT($E5796,2))),Sheet1!$E:$E,Sheet1!$F:$F)),"")</f>
        <v>鹿児島県</v>
      </c>
      <c r="G5796" s="4" t="str">
        <f t="shared" si="181"/>
        <v>公立</v>
      </c>
      <c r="H5796" s="7" t="str">
        <f>IF($D5796="上記以外の高等学校等",_xlfn.XLOOKUP(IF(VALUE(LEFT($E5796,2))&gt;10,VALUE(LEFT($E5796,2)),"0"&amp;VALUE(LEFT($E5796,2))),Sheet1!$E:$E,Sheet1!$F:$F)&amp;"所在の"&amp;$D5796,IF(OR($B5796=1,$B5796=2),$D5796&amp;$C5796,IF($B5796=3,$D5796&amp;"学校",IF($B5796=6,_xlfn.TEXTBEFORE($D5796,"高専")&amp;$C5796,IF($B5796=8,$C5796&amp;"（"&amp;$D5796&amp;"）",IF($B5796=9,$D5796,""))))))</f>
        <v>奄美高等学校</v>
      </c>
    </row>
    <row r="5797" spans="1:8">
      <c r="A5797" s="4">
        <v>2</v>
      </c>
      <c r="B5797" s="7">
        <v>1</v>
      </c>
      <c r="C5797" s="7" t="str">
        <f t="shared" si="180"/>
        <v>高等学校</v>
      </c>
      <c r="D5797" s="7" t="s">
        <v>348</v>
      </c>
      <c r="E5797" s="8" t="s">
        <v>349</v>
      </c>
      <c r="F5797" s="4" t="str">
        <f>IFERROR(IF(VALUE(LEFT($E5797,5))&gt;50000,"",_xlfn.XLOOKUP(IF(VALUE(LEFT($E5797,2))&gt;9,VALUE(LEFT($E5797,2)),"0"&amp;VALUE(LEFT($E5797,2))),Sheet1!$E:$E,Sheet1!$F:$F)),"")</f>
        <v>鹿児島県</v>
      </c>
      <c r="G5797" s="4" t="str">
        <f t="shared" si="181"/>
        <v>公立</v>
      </c>
      <c r="H5797" s="7" t="str">
        <f>IF($D5797="上記以外の高等学校等",_xlfn.XLOOKUP(IF(VALUE(LEFT($E5797,2))&gt;10,VALUE(LEFT($E5797,2)),"0"&amp;VALUE(LEFT($E5797,2))),Sheet1!$E:$E,Sheet1!$F:$F)&amp;"所在の"&amp;$D5797,IF(OR($B5797=1,$B5797=2),$D5797&amp;$C5797,IF($B5797=3,$D5797&amp;"学校",IF($B5797=6,_xlfn.TEXTBEFORE($D5797,"高専")&amp;$C5797,IF($B5797=8,$C5797&amp;"（"&amp;$D5797&amp;"）",IF($B5797=9,$D5797,""))))))</f>
        <v>大島北高等学校</v>
      </c>
    </row>
    <row r="5798" spans="1:8">
      <c r="A5798" s="4">
        <v>2</v>
      </c>
      <c r="B5798" s="7">
        <v>1</v>
      </c>
      <c r="C5798" s="7" t="str">
        <f t="shared" si="180"/>
        <v>高等学校</v>
      </c>
      <c r="D5798" s="7" t="s">
        <v>346</v>
      </c>
      <c r="E5798" s="8" t="s">
        <v>347</v>
      </c>
      <c r="F5798" s="4" t="str">
        <f>IFERROR(IF(VALUE(LEFT($E5798,5))&gt;50000,"",_xlfn.XLOOKUP(IF(VALUE(LEFT($E5798,2))&gt;9,VALUE(LEFT($E5798,2)),"0"&amp;VALUE(LEFT($E5798,2))),Sheet1!$E:$E,Sheet1!$F:$F)),"")</f>
        <v>鹿児島県</v>
      </c>
      <c r="G5798" s="4" t="str">
        <f t="shared" si="181"/>
        <v>公立</v>
      </c>
      <c r="H5798" s="7" t="str">
        <f>IF($D5798="上記以外の高等学校等",_xlfn.XLOOKUP(IF(VALUE(LEFT($E5798,2))&gt;10,VALUE(LEFT($E5798,2)),"0"&amp;VALUE(LEFT($E5798,2))),Sheet1!$E:$E,Sheet1!$F:$F)&amp;"所在の"&amp;$D5798,IF(OR($B5798=1,$B5798=2),$D5798&amp;$C5798,IF($B5798=3,$D5798&amp;"学校",IF($B5798=6,_xlfn.TEXTBEFORE($D5798,"高専")&amp;$C5798,IF($B5798=8,$C5798&amp;"（"&amp;$D5798&amp;"）",IF($B5798=9,$D5798,""))))))</f>
        <v>古仁屋高等学校</v>
      </c>
    </row>
    <row r="5799" spans="1:8">
      <c r="A5799" s="4">
        <v>2</v>
      </c>
      <c r="B5799" s="7">
        <v>1</v>
      </c>
      <c r="C5799" s="7" t="str">
        <f t="shared" si="180"/>
        <v>高等学校</v>
      </c>
      <c r="D5799" s="7" t="s">
        <v>344</v>
      </c>
      <c r="E5799" s="8" t="s">
        <v>345</v>
      </c>
      <c r="F5799" s="4" t="str">
        <f>IFERROR(IF(VALUE(LEFT($E5799,5))&gt;50000,"",_xlfn.XLOOKUP(IF(VALUE(LEFT($E5799,2))&gt;9,VALUE(LEFT($E5799,2)),"0"&amp;VALUE(LEFT($E5799,2))),Sheet1!$E:$E,Sheet1!$F:$F)),"")</f>
        <v>鹿児島県</v>
      </c>
      <c r="G5799" s="4" t="str">
        <f t="shared" si="181"/>
        <v>公立</v>
      </c>
      <c r="H5799" s="7" t="str">
        <f>IF($D5799="上記以外の高等学校等",_xlfn.XLOOKUP(IF(VALUE(LEFT($E5799,2))&gt;10,VALUE(LEFT($E5799,2)),"0"&amp;VALUE(LEFT($E5799,2))),Sheet1!$E:$E,Sheet1!$F:$F)&amp;"所在の"&amp;$D5799,IF(OR($B5799=1,$B5799=2),$D5799&amp;$C5799,IF($B5799=3,$D5799&amp;"学校",IF($B5799=6,_xlfn.TEXTBEFORE($D5799,"高専")&amp;$C5799,IF($B5799=8,$C5799&amp;"（"&amp;$D5799&amp;"）",IF($B5799=9,$D5799,""))))))</f>
        <v>喜界高等学校</v>
      </c>
    </row>
    <row r="5800" spans="1:8">
      <c r="A5800" s="4">
        <v>2</v>
      </c>
      <c r="B5800" s="7">
        <v>1</v>
      </c>
      <c r="C5800" s="7" t="str">
        <f t="shared" si="180"/>
        <v>高等学校</v>
      </c>
      <c r="D5800" s="7" t="s">
        <v>342</v>
      </c>
      <c r="E5800" s="8" t="s">
        <v>343</v>
      </c>
      <c r="F5800" s="4" t="str">
        <f>IFERROR(IF(VALUE(LEFT($E5800,5))&gt;50000,"",_xlfn.XLOOKUP(IF(VALUE(LEFT($E5800,2))&gt;9,VALUE(LEFT($E5800,2)),"0"&amp;VALUE(LEFT($E5800,2))),Sheet1!$E:$E,Sheet1!$F:$F)),"")</f>
        <v>鹿児島県</v>
      </c>
      <c r="G5800" s="4" t="str">
        <f t="shared" si="181"/>
        <v>公立</v>
      </c>
      <c r="H5800" s="7" t="str">
        <f>IF($D5800="上記以外の高等学校等",_xlfn.XLOOKUP(IF(VALUE(LEFT($E5800,2))&gt;10,VALUE(LEFT($E5800,2)),"0"&amp;VALUE(LEFT($E5800,2))),Sheet1!$E:$E,Sheet1!$F:$F)&amp;"所在の"&amp;$D5800,IF(OR($B5800=1,$B5800=2),$D5800&amp;$C5800,IF($B5800=3,$D5800&amp;"学校",IF($B5800=6,_xlfn.TEXTBEFORE($D5800,"高専")&amp;$C5800,IF($B5800=8,$C5800&amp;"（"&amp;$D5800&amp;"）",IF($B5800=9,$D5800,""))))))</f>
        <v>沖永良部高等学校</v>
      </c>
    </row>
    <row r="5801" spans="1:8">
      <c r="A5801" s="4">
        <v>2</v>
      </c>
      <c r="B5801" s="7">
        <v>1</v>
      </c>
      <c r="C5801" s="7" t="str">
        <f t="shared" si="180"/>
        <v>高等学校</v>
      </c>
      <c r="D5801" s="7" t="s">
        <v>340</v>
      </c>
      <c r="E5801" s="8" t="s">
        <v>341</v>
      </c>
      <c r="F5801" s="4" t="str">
        <f>IFERROR(IF(VALUE(LEFT($E5801,5))&gt;50000,"",_xlfn.XLOOKUP(IF(VALUE(LEFT($E5801,2))&gt;9,VALUE(LEFT($E5801,2)),"0"&amp;VALUE(LEFT($E5801,2))),Sheet1!$E:$E,Sheet1!$F:$F)),"")</f>
        <v>鹿児島県</v>
      </c>
      <c r="G5801" s="4" t="str">
        <f t="shared" si="181"/>
        <v>公立</v>
      </c>
      <c r="H5801" s="7" t="str">
        <f>IF($D5801="上記以外の高等学校等",_xlfn.XLOOKUP(IF(VALUE(LEFT($E5801,2))&gt;10,VALUE(LEFT($E5801,2)),"0"&amp;VALUE(LEFT($E5801,2))),Sheet1!$E:$E,Sheet1!$F:$F)&amp;"所在の"&amp;$D5801,IF(OR($B5801=1,$B5801=2),$D5801&amp;$C5801,IF($B5801=3,$D5801&amp;"学校",IF($B5801=6,_xlfn.TEXTBEFORE($D5801,"高専")&amp;$C5801,IF($B5801=8,$C5801&amp;"（"&amp;$D5801&amp;"）",IF($B5801=9,$D5801,""))))))</f>
        <v>与論高等学校</v>
      </c>
    </row>
    <row r="5802" spans="1:8">
      <c r="A5802" s="4">
        <v>3</v>
      </c>
      <c r="B5802" s="7">
        <v>1</v>
      </c>
      <c r="C5802" s="7" t="str">
        <f t="shared" si="180"/>
        <v>高等学校</v>
      </c>
      <c r="D5802" s="7" t="s">
        <v>338</v>
      </c>
      <c r="E5802" s="8" t="s">
        <v>339</v>
      </c>
      <c r="F5802" s="4" t="str">
        <f>IFERROR(IF(VALUE(LEFT($E5802,5))&gt;50000,"",_xlfn.XLOOKUP(IF(VALUE(LEFT($E5802,2))&gt;9,VALUE(LEFT($E5802,2)),"0"&amp;VALUE(LEFT($E5802,2))),Sheet1!$E:$E,Sheet1!$F:$F)),"")</f>
        <v>鹿児島県</v>
      </c>
      <c r="G5802" s="4" t="str">
        <f t="shared" si="181"/>
        <v>公立</v>
      </c>
      <c r="H5802" s="7" t="str">
        <f>IF($D5802="上記以外の高等学校等",_xlfn.XLOOKUP(IF(VALUE(LEFT($E5802,2))&gt;10,VALUE(LEFT($E5802,2)),"0"&amp;VALUE(LEFT($E5802,2))),Sheet1!$E:$E,Sheet1!$F:$F)&amp;"所在の"&amp;$D5802,IF(OR($B5802=1,$B5802=2),$D5802&amp;$C5802,IF($B5802=3,$D5802&amp;"学校",IF($B5802=6,_xlfn.TEXTBEFORE($D5802,"高専")&amp;$C5802,IF($B5802=8,$C5802&amp;"（"&amp;$D5802&amp;"）",IF($B5802=9,$D5802,""))))))</f>
        <v>鹿児島玉龍高等学校</v>
      </c>
    </row>
    <row r="5803" spans="1:8">
      <c r="A5803" s="4">
        <v>3</v>
      </c>
      <c r="B5803" s="7">
        <v>1</v>
      </c>
      <c r="C5803" s="7" t="str">
        <f t="shared" si="180"/>
        <v>高等学校</v>
      </c>
      <c r="D5803" s="7" t="s">
        <v>336</v>
      </c>
      <c r="E5803" s="8" t="s">
        <v>337</v>
      </c>
      <c r="F5803" s="4" t="str">
        <f>IFERROR(IF(VALUE(LEFT($E5803,5))&gt;50000,"",_xlfn.XLOOKUP(IF(VALUE(LEFT($E5803,2))&gt;9,VALUE(LEFT($E5803,2)),"0"&amp;VALUE(LEFT($E5803,2))),Sheet1!$E:$E,Sheet1!$F:$F)),"")</f>
        <v>鹿児島県</v>
      </c>
      <c r="G5803" s="4" t="str">
        <f t="shared" si="181"/>
        <v>公立</v>
      </c>
      <c r="H5803" s="7" t="str">
        <f>IF($D5803="上記以外の高等学校等",_xlfn.XLOOKUP(IF(VALUE(LEFT($E5803,2))&gt;10,VALUE(LEFT($E5803,2)),"0"&amp;VALUE(LEFT($E5803,2))),Sheet1!$E:$E,Sheet1!$F:$F)&amp;"所在の"&amp;$D5803,IF(OR($B5803=1,$B5803=2),$D5803&amp;$C5803,IF($B5803=3,$D5803&amp;"学校",IF($B5803=6,_xlfn.TEXTBEFORE($D5803,"高専")&amp;$C5803,IF($B5803=8,$C5803&amp;"（"&amp;$D5803&amp;"）",IF($B5803=9,$D5803,""))))))</f>
        <v>鹿児島商業高等学校</v>
      </c>
    </row>
    <row r="5804" spans="1:8">
      <c r="A5804" s="4">
        <v>3</v>
      </c>
      <c r="B5804" s="7">
        <v>1</v>
      </c>
      <c r="C5804" s="7" t="str">
        <f t="shared" si="180"/>
        <v>高等学校</v>
      </c>
      <c r="D5804" s="7" t="s">
        <v>334</v>
      </c>
      <c r="E5804" s="8" t="s">
        <v>335</v>
      </c>
      <c r="F5804" s="4" t="str">
        <f>IFERROR(IF(VALUE(LEFT($E5804,5))&gt;50000,"",_xlfn.XLOOKUP(IF(VALUE(LEFT($E5804,2))&gt;9,VALUE(LEFT($E5804,2)),"0"&amp;VALUE(LEFT($E5804,2))),Sheet1!$E:$E,Sheet1!$F:$F)),"")</f>
        <v>鹿児島県</v>
      </c>
      <c r="G5804" s="4" t="str">
        <f t="shared" si="181"/>
        <v>公立</v>
      </c>
      <c r="H5804" s="7" t="str">
        <f>IF($D5804="上記以外の高等学校等",_xlfn.XLOOKUP(IF(VALUE(LEFT($E5804,2))&gt;10,VALUE(LEFT($E5804,2)),"0"&amp;VALUE(LEFT($E5804,2))),Sheet1!$E:$E,Sheet1!$F:$F)&amp;"所在の"&amp;$D5804,IF(OR($B5804=1,$B5804=2),$D5804&amp;$C5804,IF($B5804=3,$D5804&amp;"学校",IF($B5804=6,_xlfn.TEXTBEFORE($D5804,"高専")&amp;$C5804,IF($B5804=8,$C5804&amp;"（"&amp;$D5804&amp;"）",IF($B5804=9,$D5804,""))))))</f>
        <v>鹿児島女子高等学校</v>
      </c>
    </row>
    <row r="5805" spans="1:8">
      <c r="A5805" s="4">
        <v>3</v>
      </c>
      <c r="B5805" s="7">
        <v>1</v>
      </c>
      <c r="C5805" s="7" t="str">
        <f t="shared" si="180"/>
        <v>高等学校</v>
      </c>
      <c r="D5805" s="7" t="s">
        <v>332</v>
      </c>
      <c r="E5805" s="8" t="s">
        <v>333</v>
      </c>
      <c r="F5805" s="4" t="str">
        <f>IFERROR(IF(VALUE(LEFT($E5805,5))&gt;50000,"",_xlfn.XLOOKUP(IF(VALUE(LEFT($E5805,2))&gt;9,VALUE(LEFT($E5805,2)),"0"&amp;VALUE(LEFT($E5805,2))),Sheet1!$E:$E,Sheet1!$F:$F)),"")</f>
        <v>鹿児島県</v>
      </c>
      <c r="G5805" s="4" t="str">
        <f t="shared" si="181"/>
        <v>公立</v>
      </c>
      <c r="H5805" s="7" t="str">
        <f>IF($D5805="上記以外の高等学校等",_xlfn.XLOOKUP(IF(VALUE(LEFT($E5805,2))&gt;10,VALUE(LEFT($E5805,2)),"0"&amp;VALUE(LEFT($E5805,2))),Sheet1!$E:$E,Sheet1!$F:$F)&amp;"所在の"&amp;$D5805,IF(OR($B5805=1,$B5805=2),$D5805&amp;$C5805,IF($B5805=3,$D5805&amp;"学校",IF($B5805=6,_xlfn.TEXTBEFORE($D5805,"高専")&amp;$C5805,IF($B5805=8,$C5805&amp;"（"&amp;$D5805&amp;"）",IF($B5805=9,$D5805,""))))))</f>
        <v>指宿商業高等学校</v>
      </c>
    </row>
    <row r="5806" spans="1:8">
      <c r="A5806" s="4">
        <v>3</v>
      </c>
      <c r="B5806" s="7">
        <v>1</v>
      </c>
      <c r="C5806" s="7" t="str">
        <f t="shared" si="180"/>
        <v>高等学校</v>
      </c>
      <c r="D5806" s="7" t="s">
        <v>330</v>
      </c>
      <c r="E5806" s="8" t="s">
        <v>331</v>
      </c>
      <c r="F5806" s="4" t="str">
        <f>IFERROR(IF(VALUE(LEFT($E5806,5))&gt;50000,"",_xlfn.XLOOKUP(IF(VALUE(LEFT($E5806,2))&gt;9,VALUE(LEFT($E5806,2)),"0"&amp;VALUE(LEFT($E5806,2))),Sheet1!$E:$E,Sheet1!$F:$F)),"")</f>
        <v>鹿児島県</v>
      </c>
      <c r="G5806" s="4" t="str">
        <f t="shared" si="181"/>
        <v>公立</v>
      </c>
      <c r="H5806" s="7" t="str">
        <f>IF($D5806="上記以外の高等学校等",_xlfn.XLOOKUP(IF(VALUE(LEFT($E5806,2))&gt;10,VALUE(LEFT($E5806,2)),"0"&amp;VALUE(LEFT($E5806,2))),Sheet1!$E:$E,Sheet1!$F:$F)&amp;"所在の"&amp;$D5806,IF(OR($B5806=1,$B5806=2),$D5806&amp;$C5806,IF($B5806=3,$D5806&amp;"学校",IF($B5806=6,_xlfn.TEXTBEFORE($D5806,"高専")&amp;$C5806,IF($B5806=8,$C5806&amp;"（"&amp;$D5806&amp;"）",IF($B5806=9,$D5806,""))))))</f>
        <v>出水商業高等学校</v>
      </c>
    </row>
    <row r="5807" spans="1:8">
      <c r="A5807" s="4">
        <v>3</v>
      </c>
      <c r="B5807" s="7">
        <v>1</v>
      </c>
      <c r="C5807" s="7" t="str">
        <f t="shared" si="180"/>
        <v>高等学校</v>
      </c>
      <c r="D5807" s="7" t="s">
        <v>328</v>
      </c>
      <c r="E5807" s="8" t="s">
        <v>329</v>
      </c>
      <c r="F5807" s="4" t="str">
        <f>IFERROR(IF(VALUE(LEFT($E5807,5))&gt;50000,"",_xlfn.XLOOKUP(IF(VALUE(LEFT($E5807,2))&gt;9,VALUE(LEFT($E5807,2)),"0"&amp;VALUE(LEFT($E5807,2))),Sheet1!$E:$E,Sheet1!$F:$F)),"")</f>
        <v>鹿児島県</v>
      </c>
      <c r="G5807" s="4" t="str">
        <f t="shared" si="181"/>
        <v>公立</v>
      </c>
      <c r="H5807" s="7" t="str">
        <f>IF($D5807="上記以外の高等学校等",_xlfn.XLOOKUP(IF(VALUE(LEFT($E5807,2))&gt;10,VALUE(LEFT($E5807,2)),"0"&amp;VALUE(LEFT($E5807,2))),Sheet1!$E:$E,Sheet1!$F:$F)&amp;"所在の"&amp;$D5807,IF(OR($B5807=1,$B5807=2),$D5807&amp;$C5807,IF($B5807=3,$D5807&amp;"学校",IF($B5807=6,_xlfn.TEXTBEFORE($D5807,"高専")&amp;$C5807,IF($B5807=8,$C5807&amp;"（"&amp;$D5807&amp;"）",IF($B5807=9,$D5807,""))))))</f>
        <v>国分中央高等学校</v>
      </c>
    </row>
    <row r="5808" spans="1:8">
      <c r="A5808" s="4">
        <v>3</v>
      </c>
      <c r="B5808" s="7">
        <v>1</v>
      </c>
      <c r="C5808" s="7" t="str">
        <f t="shared" si="180"/>
        <v>高等学校</v>
      </c>
      <c r="D5808" s="7" t="s">
        <v>326</v>
      </c>
      <c r="E5808" s="8" t="s">
        <v>327</v>
      </c>
      <c r="F5808" s="4" t="str">
        <f>IFERROR(IF(VALUE(LEFT($E5808,5))&gt;50000,"",_xlfn.XLOOKUP(IF(VALUE(LEFT($E5808,2))&gt;9,VALUE(LEFT($E5808,2)),"0"&amp;VALUE(LEFT($E5808,2))),Sheet1!$E:$E,Sheet1!$F:$F)),"")</f>
        <v>鹿児島県</v>
      </c>
      <c r="G5808" s="4" t="str">
        <f t="shared" si="181"/>
        <v>公立</v>
      </c>
      <c r="H5808" s="7" t="str">
        <f>IF($D5808="上記以外の高等学校等",_xlfn.XLOOKUP(IF(VALUE(LEFT($E5808,2))&gt;10,VALUE(LEFT($E5808,2)),"0"&amp;VALUE(LEFT($E5808,2))),Sheet1!$E:$E,Sheet1!$F:$F)&amp;"所在の"&amp;$D5808,IF(OR($B5808=1,$B5808=2),$D5808&amp;$C5808,IF($B5808=3,$D5808&amp;"学校",IF($B5808=6,_xlfn.TEXTBEFORE($D5808,"高専")&amp;$C5808,IF($B5808=8,$C5808&amp;"（"&amp;$D5808&amp;"）",IF($B5808=9,$D5808,""))))))</f>
        <v>鹿屋女子高等学校</v>
      </c>
    </row>
    <row r="5809" spans="1:8">
      <c r="A5809" s="4">
        <v>2</v>
      </c>
      <c r="B5809" s="7">
        <v>1</v>
      </c>
      <c r="C5809" s="7" t="str">
        <f t="shared" si="180"/>
        <v>高等学校</v>
      </c>
      <c r="D5809" s="7" t="s">
        <v>324</v>
      </c>
      <c r="E5809" s="8" t="s">
        <v>325</v>
      </c>
      <c r="F5809" s="4" t="str">
        <f>IFERROR(IF(VALUE(LEFT($E5809,5))&gt;50000,"",_xlfn.XLOOKUP(IF(VALUE(LEFT($E5809,2))&gt;9,VALUE(LEFT($E5809,2)),"0"&amp;VALUE(LEFT($E5809,2))),Sheet1!$E:$E,Sheet1!$F:$F)),"")</f>
        <v>鹿児島県</v>
      </c>
      <c r="G5809" s="4" t="str">
        <f t="shared" si="181"/>
        <v>公立</v>
      </c>
      <c r="H5809" s="7" t="str">
        <f>IF($D5809="上記以外の高等学校等",_xlfn.XLOOKUP(IF(VALUE(LEFT($E5809,2))&gt;10,VALUE(LEFT($E5809,2)),"0"&amp;VALUE(LEFT($E5809,2))),Sheet1!$E:$E,Sheet1!$F:$F)&amp;"所在の"&amp;$D5809,IF(OR($B5809=1,$B5809=2),$D5809&amp;$C5809,IF($B5809=3,$D5809&amp;"学校",IF($B5809=6,_xlfn.TEXTBEFORE($D5809,"高専")&amp;$C5809,IF($B5809=8,$C5809&amp;"（"&amp;$D5809&amp;"）",IF($B5809=9,$D5809,""))))))</f>
        <v>松陽高等学校</v>
      </c>
    </row>
    <row r="5810" spans="1:8">
      <c r="A5810" s="4">
        <v>2</v>
      </c>
      <c r="B5810" s="7">
        <v>1</v>
      </c>
      <c r="C5810" s="7" t="str">
        <f t="shared" si="180"/>
        <v>高等学校</v>
      </c>
      <c r="D5810" s="7" t="s">
        <v>322</v>
      </c>
      <c r="E5810" s="8" t="s">
        <v>323</v>
      </c>
      <c r="F5810" s="4" t="str">
        <f>IFERROR(IF(VALUE(LEFT($E5810,5))&gt;50000,"",_xlfn.XLOOKUP(IF(VALUE(LEFT($E5810,2))&gt;9,VALUE(LEFT($E5810,2)),"0"&amp;VALUE(LEFT($E5810,2))),Sheet1!$E:$E,Sheet1!$F:$F)),"")</f>
        <v>鹿児島県</v>
      </c>
      <c r="G5810" s="4" t="str">
        <f t="shared" si="181"/>
        <v>公立</v>
      </c>
      <c r="H5810" s="7" t="str">
        <f>IF($D5810="上記以外の高等学校等",_xlfn.XLOOKUP(IF(VALUE(LEFT($E5810,2))&gt;10,VALUE(LEFT($E5810,2)),"0"&amp;VALUE(LEFT($E5810,2))),Sheet1!$E:$E,Sheet1!$F:$F)&amp;"所在の"&amp;$D5810,IF(OR($B5810=1,$B5810=2),$D5810&amp;$C5810,IF($B5810=3,$D5810&amp;"学校",IF($B5810=6,_xlfn.TEXTBEFORE($D5810,"高専")&amp;$C5810,IF($B5810=8,$C5810&amp;"（"&amp;$D5810&amp;"）",IF($B5810=9,$D5810,""))))))</f>
        <v>福山高等学校</v>
      </c>
    </row>
    <row r="5811" spans="1:8">
      <c r="A5811" s="4">
        <v>2</v>
      </c>
      <c r="B5811" s="7">
        <v>1</v>
      </c>
      <c r="C5811" s="7" t="str">
        <f t="shared" si="180"/>
        <v>高等学校</v>
      </c>
      <c r="D5811" s="7" t="s">
        <v>320</v>
      </c>
      <c r="E5811" s="8" t="s">
        <v>321</v>
      </c>
      <c r="F5811" s="4" t="str">
        <f>IFERROR(IF(VALUE(LEFT($E5811,5))&gt;50000,"",_xlfn.XLOOKUP(IF(VALUE(LEFT($E5811,2))&gt;9,VALUE(LEFT($E5811,2)),"0"&amp;VALUE(LEFT($E5811,2))),Sheet1!$E:$E,Sheet1!$F:$F)),"")</f>
        <v>鹿児島県</v>
      </c>
      <c r="G5811" s="4" t="str">
        <f t="shared" si="181"/>
        <v>公立</v>
      </c>
      <c r="H5811" s="7" t="str">
        <f>IF($D5811="上記以外の高等学校等",_xlfn.XLOOKUP(IF(VALUE(LEFT($E5811,2))&gt;10,VALUE(LEFT($E5811,2)),"0"&amp;VALUE(LEFT($E5811,2))),Sheet1!$E:$E,Sheet1!$F:$F)&amp;"所在の"&amp;$D5811,IF(OR($B5811=1,$B5811=2),$D5811&amp;$C5811,IF($B5811=3,$D5811&amp;"学校",IF($B5811=6,_xlfn.TEXTBEFORE($D5811,"高専")&amp;$C5811,IF($B5811=8,$C5811&amp;"（"&amp;$D5811&amp;"）",IF($B5811=9,$D5811,""))))))</f>
        <v>武岡台高等学校</v>
      </c>
    </row>
    <row r="5812" spans="1:8">
      <c r="A5812" s="4">
        <v>2</v>
      </c>
      <c r="B5812" s="7">
        <v>1</v>
      </c>
      <c r="C5812" s="7" t="str">
        <f t="shared" si="180"/>
        <v>高等学校</v>
      </c>
      <c r="D5812" s="7" t="s">
        <v>318</v>
      </c>
      <c r="E5812" s="8" t="s">
        <v>319</v>
      </c>
      <c r="F5812" s="4" t="str">
        <f>IFERROR(IF(VALUE(LEFT($E5812,5))&gt;50000,"",_xlfn.XLOOKUP(IF(VALUE(LEFT($E5812,2))&gt;9,VALUE(LEFT($E5812,2)),"0"&amp;VALUE(LEFT($E5812,2))),Sheet1!$E:$E,Sheet1!$F:$F)),"")</f>
        <v>鹿児島県</v>
      </c>
      <c r="G5812" s="4" t="str">
        <f t="shared" si="181"/>
        <v>公立</v>
      </c>
      <c r="H5812" s="7" t="str">
        <f>IF($D5812="上記以外の高等学校等",_xlfn.XLOOKUP(IF(VALUE(LEFT($E5812,2))&gt;10,VALUE(LEFT($E5812,2)),"0"&amp;VALUE(LEFT($E5812,2))),Sheet1!$E:$E,Sheet1!$F:$F)&amp;"所在の"&amp;$D5812,IF(OR($B5812=1,$B5812=2),$D5812&amp;$C5812,IF($B5812=3,$D5812&amp;"学校",IF($B5812=6,_xlfn.TEXTBEFORE($D5812,"高専")&amp;$C5812,IF($B5812=8,$C5812&amp;"（"&amp;$D5812&amp;"）",IF($B5812=9,$D5812,""))))))</f>
        <v>開陽高等学校</v>
      </c>
    </row>
    <row r="5813" spans="1:8">
      <c r="A5813" s="4">
        <v>2</v>
      </c>
      <c r="B5813" s="7">
        <v>1</v>
      </c>
      <c r="C5813" s="7" t="str">
        <f t="shared" si="180"/>
        <v>高等学校</v>
      </c>
      <c r="D5813" s="7" t="s">
        <v>316</v>
      </c>
      <c r="E5813" s="8" t="s">
        <v>317</v>
      </c>
      <c r="F5813" s="4" t="str">
        <f>IFERROR(IF(VALUE(LEFT($E5813,5))&gt;50000,"",_xlfn.XLOOKUP(IF(VALUE(LEFT($E5813,2))&gt;9,VALUE(LEFT($E5813,2)),"0"&amp;VALUE(LEFT($E5813,2))),Sheet1!$E:$E,Sheet1!$F:$F)),"")</f>
        <v>鹿児島県</v>
      </c>
      <c r="G5813" s="4" t="str">
        <f t="shared" si="181"/>
        <v>公立</v>
      </c>
      <c r="H5813" s="7" t="str">
        <f>IF($D5813="上記以外の高等学校等",_xlfn.XLOOKUP(IF(VALUE(LEFT($E5813,2))&gt;10,VALUE(LEFT($E5813,2)),"0"&amp;VALUE(LEFT($E5813,2))),Sheet1!$E:$E,Sheet1!$F:$F)&amp;"所在の"&amp;$D5813,IF(OR($B5813=1,$B5813=2),$D5813&amp;$C5813,IF($B5813=3,$D5813&amp;"学校",IF($B5813=6,_xlfn.TEXTBEFORE($D5813,"高専")&amp;$C5813,IF($B5813=8,$C5813&amp;"（"&amp;$D5813&amp;"）",IF($B5813=9,$D5813,""))))))</f>
        <v>鶴翔高等学校</v>
      </c>
    </row>
    <row r="5814" spans="1:8">
      <c r="A5814" s="4">
        <v>2</v>
      </c>
      <c r="B5814" s="7">
        <v>1</v>
      </c>
      <c r="C5814" s="7" t="str">
        <f t="shared" si="180"/>
        <v>高等学校</v>
      </c>
      <c r="D5814" s="7" t="s">
        <v>314</v>
      </c>
      <c r="E5814" s="8" t="s">
        <v>315</v>
      </c>
      <c r="F5814" s="4" t="str">
        <f>IFERROR(IF(VALUE(LEFT($E5814,5))&gt;50000,"",_xlfn.XLOOKUP(IF(VALUE(LEFT($E5814,2))&gt;9,VALUE(LEFT($E5814,2)),"0"&amp;VALUE(LEFT($E5814,2))),Sheet1!$E:$E,Sheet1!$F:$F)),"")</f>
        <v>鹿児島県</v>
      </c>
      <c r="G5814" s="4" t="str">
        <f t="shared" si="181"/>
        <v>公立</v>
      </c>
      <c r="H5814" s="7" t="str">
        <f>IF($D5814="上記以外の高等学校等",_xlfn.XLOOKUP(IF(VALUE(LEFT($E5814,2))&gt;10,VALUE(LEFT($E5814,2)),"0"&amp;VALUE(LEFT($E5814,2))),Sheet1!$E:$E,Sheet1!$F:$F)&amp;"所在の"&amp;$D5814,IF(OR($B5814=1,$B5814=2),$D5814&amp;$C5814,IF($B5814=3,$D5814&amp;"学校",IF($B5814=6,_xlfn.TEXTBEFORE($D5814,"高専")&amp;$C5814,IF($B5814=8,$C5814&amp;"（"&amp;$D5814&amp;"）",IF($B5814=9,$D5814,""))))))</f>
        <v>薩摩中央高等学校</v>
      </c>
    </row>
    <row r="5815" spans="1:8">
      <c r="A5815" s="4">
        <v>2</v>
      </c>
      <c r="B5815" s="7">
        <v>1</v>
      </c>
      <c r="C5815" s="7" t="str">
        <f t="shared" si="180"/>
        <v>高等学校</v>
      </c>
      <c r="D5815" s="7" t="s">
        <v>312</v>
      </c>
      <c r="E5815" s="8" t="s">
        <v>313</v>
      </c>
      <c r="F5815" s="4" t="str">
        <f>IFERROR(IF(VALUE(LEFT($E5815,5))&gt;50000,"",_xlfn.XLOOKUP(IF(VALUE(LEFT($E5815,2))&gt;9,VALUE(LEFT($E5815,2)),"0"&amp;VALUE(LEFT($E5815,2))),Sheet1!$E:$E,Sheet1!$F:$F)),"")</f>
        <v>鹿児島県</v>
      </c>
      <c r="G5815" s="4" t="str">
        <f t="shared" si="181"/>
        <v>公立</v>
      </c>
      <c r="H5815" s="7" t="str">
        <f>IF($D5815="上記以外の高等学校等",_xlfn.XLOOKUP(IF(VALUE(LEFT($E5815,2))&gt;10,VALUE(LEFT($E5815,2)),"0"&amp;VALUE(LEFT($E5815,2))),Sheet1!$E:$E,Sheet1!$F:$F)&amp;"所在の"&amp;$D5815,IF(OR($B5815=1,$B5815=2),$D5815&amp;$C5815,IF($B5815=3,$D5815&amp;"学校",IF($B5815=6,_xlfn.TEXTBEFORE($D5815,"高専")&amp;$C5815,IF($B5815=8,$C5815&amp;"（"&amp;$D5815&amp;"）",IF($B5815=9,$D5815,""))))))</f>
        <v>徳之島高等学校</v>
      </c>
    </row>
    <row r="5816" spans="1:8">
      <c r="A5816" s="4">
        <v>2</v>
      </c>
      <c r="B5816" s="7">
        <v>1</v>
      </c>
      <c r="C5816" s="7" t="str">
        <f t="shared" si="180"/>
        <v>高等学校</v>
      </c>
      <c r="D5816" s="7" t="s">
        <v>310</v>
      </c>
      <c r="E5816" s="8" t="s">
        <v>311</v>
      </c>
      <c r="F5816" s="4" t="str">
        <f>IFERROR(IF(VALUE(LEFT($E5816,5))&gt;50000,"",_xlfn.XLOOKUP(IF(VALUE(LEFT($E5816,2))&gt;9,VALUE(LEFT($E5816,2)),"0"&amp;VALUE(LEFT($E5816,2))),Sheet1!$E:$E,Sheet1!$F:$F)),"")</f>
        <v>鹿児島県</v>
      </c>
      <c r="G5816" s="4" t="str">
        <f t="shared" si="181"/>
        <v>公立</v>
      </c>
      <c r="H5816" s="7" t="str">
        <f>IF($D5816="上記以外の高等学校等",_xlfn.XLOOKUP(IF(VALUE(LEFT($E5816,2))&gt;10,VALUE(LEFT($E5816,2)),"0"&amp;VALUE(LEFT($E5816,2))),Sheet1!$E:$E,Sheet1!$F:$F)&amp;"所在の"&amp;$D5816,IF(OR($B5816=1,$B5816=2),$D5816&amp;$C5816,IF($B5816=3,$D5816&amp;"学校",IF($B5816=6,_xlfn.TEXTBEFORE($D5816,"高専")&amp;$C5816,IF($B5816=8,$C5816&amp;"（"&amp;$D5816&amp;"）",IF($B5816=9,$D5816,""))))))</f>
        <v>種子島高等学校</v>
      </c>
    </row>
    <row r="5817" spans="1:8">
      <c r="A5817" s="4">
        <v>2</v>
      </c>
      <c r="B5817" s="7">
        <v>1</v>
      </c>
      <c r="C5817" s="7" t="str">
        <f t="shared" si="180"/>
        <v>高等学校</v>
      </c>
      <c r="D5817" s="7" t="s">
        <v>308</v>
      </c>
      <c r="E5817" s="8" t="s">
        <v>309</v>
      </c>
      <c r="F5817" s="4" t="str">
        <f>IFERROR(IF(VALUE(LEFT($E5817,5))&gt;50000,"",_xlfn.XLOOKUP(IF(VALUE(LEFT($E5817,2))&gt;9,VALUE(LEFT($E5817,2)),"0"&amp;VALUE(LEFT($E5817,2))),Sheet1!$E:$E,Sheet1!$F:$F)),"")</f>
        <v>鹿児島県</v>
      </c>
      <c r="G5817" s="4" t="str">
        <f t="shared" si="181"/>
        <v>公立</v>
      </c>
      <c r="H5817" s="7" t="str">
        <f>IF($D5817="上記以外の高等学校等",_xlfn.XLOOKUP(IF(VALUE(LEFT($E5817,2))&gt;10,VALUE(LEFT($E5817,2)),"0"&amp;VALUE(LEFT($E5817,2))),Sheet1!$E:$E,Sheet1!$F:$F)&amp;"所在の"&amp;$D5817,IF(OR($B5817=1,$B5817=2),$D5817&amp;$C5817,IF($B5817=3,$D5817&amp;"学校",IF($B5817=6,_xlfn.TEXTBEFORE($D5817,"高専")&amp;$C5817,IF($B5817=8,$C5817&amp;"（"&amp;$D5817&amp;"）",IF($B5817=9,$D5817,""))))))</f>
        <v>川薩清修館高等学校</v>
      </c>
    </row>
    <row r="5818" spans="1:8">
      <c r="A5818" s="4">
        <v>2</v>
      </c>
      <c r="B5818" s="7">
        <v>1</v>
      </c>
      <c r="C5818" s="7" t="str">
        <f t="shared" si="180"/>
        <v>高等学校</v>
      </c>
      <c r="D5818" s="7" t="s">
        <v>306</v>
      </c>
      <c r="E5818" s="8" t="s">
        <v>307</v>
      </c>
      <c r="F5818" s="4" t="str">
        <f>IFERROR(IF(VALUE(LEFT($E5818,5))&gt;50000,"",_xlfn.XLOOKUP(IF(VALUE(LEFT($E5818,2))&gt;9,VALUE(LEFT($E5818,2)),"0"&amp;VALUE(LEFT($E5818,2))),Sheet1!$E:$E,Sheet1!$F:$F)),"")</f>
        <v>鹿児島県</v>
      </c>
      <c r="G5818" s="4" t="str">
        <f t="shared" si="181"/>
        <v>公立</v>
      </c>
      <c r="H5818" s="7" t="str">
        <f>IF($D5818="上記以外の高等学校等",_xlfn.XLOOKUP(IF(VALUE(LEFT($E5818,2))&gt;10,VALUE(LEFT($E5818,2)),"0"&amp;VALUE(LEFT($E5818,2))),Sheet1!$E:$E,Sheet1!$F:$F)&amp;"所在の"&amp;$D5818,IF(OR($B5818=1,$B5818=2),$D5818&amp;$C5818,IF($B5818=3,$D5818&amp;"学校",IF($B5818=6,_xlfn.TEXTBEFORE($D5818,"高専")&amp;$C5818,IF($B5818=8,$C5818&amp;"（"&amp;$D5818&amp;"）",IF($B5818=9,$D5818,""))))))</f>
        <v>霧島高等学校</v>
      </c>
    </row>
    <row r="5819" spans="1:8">
      <c r="A5819" s="4">
        <v>2</v>
      </c>
      <c r="B5819" s="7">
        <v>1</v>
      </c>
      <c r="C5819" s="7" t="str">
        <f t="shared" si="180"/>
        <v>高等学校</v>
      </c>
      <c r="D5819" s="7" t="s">
        <v>304</v>
      </c>
      <c r="E5819" s="8" t="s">
        <v>305</v>
      </c>
      <c r="F5819" s="4" t="str">
        <f>IFERROR(IF(VALUE(LEFT($E5819,5))&gt;50000,"",_xlfn.XLOOKUP(IF(VALUE(LEFT($E5819,2))&gt;9,VALUE(LEFT($E5819,2)),"0"&amp;VALUE(LEFT($E5819,2))),Sheet1!$E:$E,Sheet1!$F:$F)),"")</f>
        <v>鹿児島県</v>
      </c>
      <c r="G5819" s="4" t="str">
        <f t="shared" si="181"/>
        <v>公立</v>
      </c>
      <c r="H5819" s="7" t="str">
        <f>IF($D5819="上記以外の高等学校等",_xlfn.XLOOKUP(IF(VALUE(LEFT($E5819,2))&gt;10,VALUE(LEFT($E5819,2)),"0"&amp;VALUE(LEFT($E5819,2))),Sheet1!$E:$E,Sheet1!$F:$F)&amp;"所在の"&amp;$D5819,IF(OR($B5819=1,$B5819=2),$D5819&amp;$C5819,IF($B5819=3,$D5819&amp;"学校",IF($B5819=6,_xlfn.TEXTBEFORE($D5819,"高専")&amp;$C5819,IF($B5819=8,$C5819&amp;"（"&amp;$D5819&amp;"）",IF($B5819=9,$D5819,""))))))</f>
        <v>種子島中央高等学校</v>
      </c>
    </row>
    <row r="5820" spans="1:8">
      <c r="A5820" s="4">
        <v>2</v>
      </c>
      <c r="B5820" s="7">
        <v>1</v>
      </c>
      <c r="C5820" s="7" t="str">
        <f t="shared" si="180"/>
        <v>高等学校</v>
      </c>
      <c r="D5820" s="7" t="s">
        <v>302</v>
      </c>
      <c r="E5820" s="8" t="s">
        <v>303</v>
      </c>
      <c r="F5820" s="4" t="str">
        <f>IFERROR(IF(VALUE(LEFT($E5820,5))&gt;50000,"",_xlfn.XLOOKUP(IF(VALUE(LEFT($E5820,2))&gt;9,VALUE(LEFT($E5820,2)),"0"&amp;VALUE(LEFT($E5820,2))),Sheet1!$E:$E,Sheet1!$F:$F)),"")</f>
        <v>鹿児島県</v>
      </c>
      <c r="G5820" s="4" t="str">
        <f t="shared" si="181"/>
        <v>公立</v>
      </c>
      <c r="H5820" s="7" t="str">
        <f>IF($D5820="上記以外の高等学校等",_xlfn.XLOOKUP(IF(VALUE(LEFT($E5820,2))&gt;10,VALUE(LEFT($E5820,2)),"0"&amp;VALUE(LEFT($E5820,2))),Sheet1!$E:$E,Sheet1!$F:$F)&amp;"所在の"&amp;$D5820,IF(OR($B5820=1,$B5820=2),$D5820&amp;$C5820,IF($B5820=3,$D5820&amp;"学校",IF($B5820=6,_xlfn.TEXTBEFORE($D5820,"高専")&amp;$C5820,IF($B5820=8,$C5820&amp;"（"&amp;$D5820&amp;"）",IF($B5820=9,$D5820,""))))))</f>
        <v>明桜館高等学校</v>
      </c>
    </row>
    <row r="5821" spans="1:8">
      <c r="A5821" s="4">
        <v>2</v>
      </c>
      <c r="B5821" s="7">
        <v>1</v>
      </c>
      <c r="C5821" s="7" t="str">
        <f t="shared" si="180"/>
        <v>高等学校</v>
      </c>
      <c r="D5821" s="7" t="s">
        <v>300</v>
      </c>
      <c r="E5821" s="8" t="s">
        <v>301</v>
      </c>
      <c r="F5821" s="4" t="str">
        <f>IFERROR(IF(VALUE(LEFT($E5821,5))&gt;50000,"",_xlfn.XLOOKUP(IF(VALUE(LEFT($E5821,2))&gt;9,VALUE(LEFT($E5821,2)),"0"&amp;VALUE(LEFT($E5821,2))),Sheet1!$E:$E,Sheet1!$F:$F)),"")</f>
        <v>鹿児島県</v>
      </c>
      <c r="G5821" s="4" t="str">
        <f t="shared" si="181"/>
        <v>公立</v>
      </c>
      <c r="H5821" s="7" t="str">
        <f>IF($D5821="上記以外の高等学校等",_xlfn.XLOOKUP(IF(VALUE(LEFT($E5821,2))&gt;10,VALUE(LEFT($E5821,2)),"0"&amp;VALUE(LEFT($E5821,2))),Sheet1!$E:$E,Sheet1!$F:$F)&amp;"所在の"&amp;$D5821,IF(OR($B5821=1,$B5821=2),$D5821&amp;$C5821,IF($B5821=3,$D5821&amp;"学校",IF($B5821=6,_xlfn.TEXTBEFORE($D5821,"高専")&amp;$C5821,IF($B5821=8,$C5821&amp;"（"&amp;$D5821&amp;"）",IF($B5821=9,$D5821,""))))))</f>
        <v>曽於高等学校</v>
      </c>
    </row>
    <row r="5822" spans="1:8">
      <c r="A5822" s="4">
        <v>2</v>
      </c>
      <c r="B5822" s="7">
        <v>1</v>
      </c>
      <c r="C5822" s="7" t="str">
        <f t="shared" si="180"/>
        <v>高等学校</v>
      </c>
      <c r="D5822" s="7" t="s">
        <v>298</v>
      </c>
      <c r="E5822" s="8" t="s">
        <v>299</v>
      </c>
      <c r="F5822" s="4" t="str">
        <f>IFERROR(IF(VALUE(LEFT($E5822,5))&gt;50000,"",_xlfn.XLOOKUP(IF(VALUE(LEFT($E5822,2))&gt;9,VALUE(LEFT($E5822,2)),"0"&amp;VALUE(LEFT($E5822,2))),Sheet1!$E:$E,Sheet1!$F:$F)),"")</f>
        <v>鹿児島県</v>
      </c>
      <c r="G5822" s="4" t="str">
        <f t="shared" si="181"/>
        <v>公立</v>
      </c>
      <c r="H5822" s="7" t="str">
        <f>IF($D5822="上記以外の高等学校等",_xlfn.XLOOKUP(IF(VALUE(LEFT($E5822,2))&gt;10,VALUE(LEFT($E5822,2)),"0"&amp;VALUE(LEFT($E5822,2))),Sheet1!$E:$E,Sheet1!$F:$F)&amp;"所在の"&amp;$D5822,IF(OR($B5822=1,$B5822=2),$D5822&amp;$C5822,IF($B5822=3,$D5822&amp;"学校",IF($B5822=6,_xlfn.TEXTBEFORE($D5822,"高専")&amp;$C5822,IF($B5822=8,$C5822&amp;"（"&amp;$D5822&amp;"）",IF($B5822=9,$D5822,""))))))</f>
        <v>楠隼高等学校</v>
      </c>
    </row>
    <row r="5823" spans="1:8">
      <c r="A5823" s="4">
        <v>2</v>
      </c>
      <c r="B5823" s="7">
        <v>3</v>
      </c>
      <c r="C5823" s="7" t="str">
        <f t="shared" si="180"/>
        <v>特別支援学校</v>
      </c>
      <c r="D5823" s="7" t="s">
        <v>296</v>
      </c>
      <c r="E5823" s="8" t="s">
        <v>297</v>
      </c>
      <c r="F5823" s="4" t="str">
        <f>IFERROR(IF(VALUE(LEFT($E5823,5))&gt;50000,"",_xlfn.XLOOKUP(IF(VALUE(LEFT($E5823,2))&gt;9,VALUE(LEFT($E5823,2)),"0"&amp;VALUE(LEFT($E5823,2))),Sheet1!$E:$E,Sheet1!$F:$F)),"")</f>
        <v>鹿児島県</v>
      </c>
      <c r="G5823" s="4" t="str">
        <f t="shared" si="181"/>
        <v>公立</v>
      </c>
      <c r="H5823" s="7" t="str">
        <f>IF($D5823="上記以外の高等学校等",_xlfn.XLOOKUP(IF(VALUE(LEFT($E5823,2))&gt;10,VALUE(LEFT($E5823,2)),"0"&amp;VALUE(LEFT($E5823,2))),Sheet1!$E:$E,Sheet1!$F:$F)&amp;"所在の"&amp;$D5823,IF(OR($B5823=1,$B5823=2),$D5823&amp;$C5823,IF($B5823=3,$D5823&amp;"学校",IF($B5823=6,_xlfn.TEXTBEFORE($D5823,"高専")&amp;$C5823,IF($B5823=8,$C5823&amp;"（"&amp;$D5823&amp;"）",IF($B5823=9,$D5823,""))))))</f>
        <v>指宿特別支援学校</v>
      </c>
    </row>
    <row r="5824" spans="1:8">
      <c r="A5824" s="4">
        <v>2</v>
      </c>
      <c r="B5824" s="7">
        <v>3</v>
      </c>
      <c r="C5824" s="7" t="str">
        <f t="shared" si="180"/>
        <v>特別支援学校</v>
      </c>
      <c r="D5824" s="7" t="s">
        <v>294</v>
      </c>
      <c r="E5824" s="8" t="s">
        <v>295</v>
      </c>
      <c r="F5824" s="4" t="str">
        <f>IFERROR(IF(VALUE(LEFT($E5824,5))&gt;50000,"",_xlfn.XLOOKUP(IF(VALUE(LEFT($E5824,2))&gt;9,VALUE(LEFT($E5824,2)),"0"&amp;VALUE(LEFT($E5824,2))),Sheet1!$E:$E,Sheet1!$F:$F)),"")</f>
        <v>鹿児島県</v>
      </c>
      <c r="G5824" s="4" t="str">
        <f t="shared" si="181"/>
        <v>公立</v>
      </c>
      <c r="H5824" s="7" t="str">
        <f>IF($D5824="上記以外の高等学校等",_xlfn.XLOOKUP(IF(VALUE(LEFT($E5824,2))&gt;10,VALUE(LEFT($E5824,2)),"0"&amp;VALUE(LEFT($E5824,2))),Sheet1!$E:$E,Sheet1!$F:$F)&amp;"所在の"&amp;$D5824,IF(OR($B5824=1,$B5824=2),$D5824&amp;$C5824,IF($B5824=3,$D5824&amp;"学校",IF($B5824=6,_xlfn.TEXTBEFORE($D5824,"高専")&amp;$C5824,IF($B5824=8,$C5824&amp;"（"&amp;$D5824&amp;"）",IF($B5824=9,$D5824,""))))))</f>
        <v>鹿児島高等特別支援学校</v>
      </c>
    </row>
    <row r="5825" spans="1:8">
      <c r="A5825" s="4">
        <v>2</v>
      </c>
      <c r="B5825" s="7">
        <v>3</v>
      </c>
      <c r="C5825" s="7" t="str">
        <f t="shared" si="180"/>
        <v>特別支援学校</v>
      </c>
      <c r="D5825" s="7" t="s">
        <v>292</v>
      </c>
      <c r="E5825" s="8" t="s">
        <v>293</v>
      </c>
      <c r="F5825" s="4" t="str">
        <f>IFERROR(IF(VALUE(LEFT($E5825,5))&gt;50000,"",_xlfn.XLOOKUP(IF(VALUE(LEFT($E5825,2))&gt;9,VALUE(LEFT($E5825,2)),"0"&amp;VALUE(LEFT($E5825,2))),Sheet1!$E:$E,Sheet1!$F:$F)),"")</f>
        <v>鹿児島県</v>
      </c>
      <c r="G5825" s="4" t="str">
        <f t="shared" si="181"/>
        <v>公立</v>
      </c>
      <c r="H5825" s="7" t="str">
        <f>IF($D5825="上記以外の高等学校等",_xlfn.XLOOKUP(IF(VALUE(LEFT($E5825,2))&gt;10,VALUE(LEFT($E5825,2)),"0"&amp;VALUE(LEFT($E5825,2))),Sheet1!$E:$E,Sheet1!$F:$F)&amp;"所在の"&amp;$D5825,IF(OR($B5825=1,$B5825=2),$D5825&amp;$C5825,IF($B5825=3,$D5825&amp;"学校",IF($B5825=6,_xlfn.TEXTBEFORE($D5825,"高専")&amp;$C5825,IF($B5825=8,$C5825&amp;"（"&amp;$D5825&amp;"）",IF($B5825=9,$D5825,""))))))</f>
        <v>中種子特別支援学校</v>
      </c>
    </row>
    <row r="5826" spans="1:8">
      <c r="A5826" s="4">
        <v>2</v>
      </c>
      <c r="B5826" s="7">
        <v>3</v>
      </c>
      <c r="C5826" s="7" t="str">
        <f t="shared" si="180"/>
        <v>特別支援学校</v>
      </c>
      <c r="D5826" s="7" t="s">
        <v>290</v>
      </c>
      <c r="E5826" s="8" t="s">
        <v>291</v>
      </c>
      <c r="F5826" s="4" t="str">
        <f>IFERROR(IF(VALUE(LEFT($E5826,5))&gt;50000,"",_xlfn.XLOOKUP(IF(VALUE(LEFT($E5826,2))&gt;9,VALUE(LEFT($E5826,2)),"0"&amp;VALUE(LEFT($E5826,2))),Sheet1!$E:$E,Sheet1!$F:$F)),"")</f>
        <v>鹿児島県</v>
      </c>
      <c r="G5826" s="4" t="str">
        <f t="shared" si="181"/>
        <v>公立</v>
      </c>
      <c r="H5826" s="7" t="str">
        <f>IF($D5826="上記以外の高等学校等",_xlfn.XLOOKUP(IF(VALUE(LEFT($E5826,2))&gt;10,VALUE(LEFT($E5826,2)),"0"&amp;VALUE(LEFT($E5826,2))),Sheet1!$E:$E,Sheet1!$F:$F)&amp;"所在の"&amp;$D5826,IF(OR($B5826=1,$B5826=2),$D5826&amp;$C5826,IF($B5826=3,$D5826&amp;"学校",IF($B5826=6,_xlfn.TEXTBEFORE($D5826,"高専")&amp;$C5826,IF($B5826=8,$C5826&amp;"（"&amp;$D5826&amp;"）",IF($B5826=9,$D5826,""))))))</f>
        <v>鹿児島南特別支援学校</v>
      </c>
    </row>
    <row r="5827" spans="1:8">
      <c r="A5827" s="4">
        <v>2</v>
      </c>
      <c r="B5827" s="7">
        <v>3</v>
      </c>
      <c r="C5827" s="7" t="str">
        <f t="shared" ref="C5827:C5890" si="182">IF($B5827=1,"高等学校",IF($B5827=2,"中等教育学校",IF($B5827=3,"特別支援学校",IF($B5827=6,"高等専門学校",IF($B5827=8,"高等学校卒業程度認定試験等","")))))</f>
        <v>特別支援学校</v>
      </c>
      <c r="D5827" s="7" t="s">
        <v>288</v>
      </c>
      <c r="E5827" s="8" t="s">
        <v>289</v>
      </c>
      <c r="F5827" s="4" t="str">
        <f>IFERROR(IF(VALUE(LEFT($E5827,5))&gt;50000,"",_xlfn.XLOOKUP(IF(VALUE(LEFT($E5827,2))&gt;9,VALUE(LEFT($E5827,2)),"0"&amp;VALUE(LEFT($E5827,2))),Sheet1!$E:$E,Sheet1!$F:$F)),"")</f>
        <v>鹿児島県</v>
      </c>
      <c r="G5827" s="4" t="str">
        <f t="shared" ref="G5827:G5890" si="183">IF($A5827=1,"国立",IF($A5827=7,"私立",IF($A5827&lt;7,"公立","")))</f>
        <v>公立</v>
      </c>
      <c r="H5827" s="7" t="str">
        <f>IF($D5827="上記以外の高等学校等",_xlfn.XLOOKUP(IF(VALUE(LEFT($E5827,2))&gt;10,VALUE(LEFT($E5827,2)),"0"&amp;VALUE(LEFT($E5827,2))),Sheet1!$E:$E,Sheet1!$F:$F)&amp;"所在の"&amp;$D5827,IF(OR($B5827=1,$B5827=2),$D5827&amp;$C5827,IF($B5827=3,$D5827&amp;"学校",IF($B5827=6,_xlfn.TEXTBEFORE($D5827,"高専")&amp;$C5827,IF($B5827=8,$C5827&amp;"（"&amp;$D5827&amp;"）",IF($B5827=9,$D5827,""))))))</f>
        <v>出水特別支援学校</v>
      </c>
    </row>
    <row r="5828" spans="1:8">
      <c r="A5828" s="4">
        <v>2</v>
      </c>
      <c r="B5828" s="7">
        <v>3</v>
      </c>
      <c r="C5828" s="7" t="str">
        <f t="shared" si="182"/>
        <v>特別支援学校</v>
      </c>
      <c r="D5828" s="7" t="s">
        <v>286</v>
      </c>
      <c r="E5828" s="8" t="s">
        <v>287</v>
      </c>
      <c r="F5828" s="4" t="str">
        <f>IFERROR(IF(VALUE(LEFT($E5828,5))&gt;50000,"",_xlfn.XLOOKUP(IF(VALUE(LEFT($E5828,2))&gt;9,VALUE(LEFT($E5828,2)),"0"&amp;VALUE(LEFT($E5828,2))),Sheet1!$E:$E,Sheet1!$F:$F)),"")</f>
        <v>鹿児島県</v>
      </c>
      <c r="G5828" s="4" t="str">
        <f t="shared" si="183"/>
        <v>公立</v>
      </c>
      <c r="H5828" s="7" t="str">
        <f>IF($D5828="上記以外の高等学校等",_xlfn.XLOOKUP(IF(VALUE(LEFT($E5828,2))&gt;10,VALUE(LEFT($E5828,2)),"0"&amp;VALUE(LEFT($E5828,2))),Sheet1!$E:$E,Sheet1!$F:$F)&amp;"所在の"&amp;$D5828,IF(OR($B5828=1,$B5828=2),$D5828&amp;$C5828,IF($B5828=3,$D5828&amp;"学校",IF($B5828=6,_xlfn.TEXTBEFORE($D5828,"高専")&amp;$C5828,IF($B5828=8,$C5828&amp;"（"&amp;$D5828&amp;"）",IF($B5828=9,$D5828,""))))))</f>
        <v>南薩特別支援学校</v>
      </c>
    </row>
    <row r="5829" spans="1:8">
      <c r="A5829" s="4">
        <v>2</v>
      </c>
      <c r="B5829" s="7">
        <v>3</v>
      </c>
      <c r="C5829" s="7" t="str">
        <f t="shared" si="182"/>
        <v>特別支援学校</v>
      </c>
      <c r="D5829" s="7" t="s">
        <v>284</v>
      </c>
      <c r="E5829" s="8" t="s">
        <v>285</v>
      </c>
      <c r="F5829" s="4" t="str">
        <f>IFERROR(IF(VALUE(LEFT($E5829,5))&gt;50000,"",_xlfn.XLOOKUP(IF(VALUE(LEFT($E5829,2))&gt;9,VALUE(LEFT($E5829,2)),"0"&amp;VALUE(LEFT($E5829,2))),Sheet1!$E:$E,Sheet1!$F:$F)),"")</f>
        <v>鹿児島県</v>
      </c>
      <c r="G5829" s="4" t="str">
        <f t="shared" si="183"/>
        <v>公立</v>
      </c>
      <c r="H5829" s="7" t="str">
        <f>IF($D5829="上記以外の高等学校等",_xlfn.XLOOKUP(IF(VALUE(LEFT($E5829,2))&gt;10,VALUE(LEFT($E5829,2)),"0"&amp;VALUE(LEFT($E5829,2))),Sheet1!$E:$E,Sheet1!$F:$F)&amp;"所在の"&amp;$D5829,IF(OR($B5829=1,$B5829=2),$D5829&amp;$C5829,IF($B5829=3,$D5829&amp;"学校",IF($B5829=6,_xlfn.TEXTBEFORE($D5829,"高専")&amp;$C5829,IF($B5829=8,$C5829&amp;"（"&amp;$D5829&amp;"）",IF($B5829=9,$D5829,""))))))</f>
        <v>鹿児島盲学校</v>
      </c>
    </row>
    <row r="5830" spans="1:8">
      <c r="A5830" s="4">
        <v>2</v>
      </c>
      <c r="B5830" s="7">
        <v>3</v>
      </c>
      <c r="C5830" s="7" t="str">
        <f t="shared" si="182"/>
        <v>特別支援学校</v>
      </c>
      <c r="D5830" s="7" t="s">
        <v>282</v>
      </c>
      <c r="E5830" s="8" t="s">
        <v>283</v>
      </c>
      <c r="F5830" s="4" t="str">
        <f>IFERROR(IF(VALUE(LEFT($E5830,5))&gt;50000,"",_xlfn.XLOOKUP(IF(VALUE(LEFT($E5830,2))&gt;9,VALUE(LEFT($E5830,2)),"0"&amp;VALUE(LEFT($E5830,2))),Sheet1!$E:$E,Sheet1!$F:$F)),"")</f>
        <v>鹿児島県</v>
      </c>
      <c r="G5830" s="4" t="str">
        <f t="shared" si="183"/>
        <v>公立</v>
      </c>
      <c r="H5830" s="7" t="str">
        <f>IF($D5830="上記以外の高等学校等",_xlfn.XLOOKUP(IF(VALUE(LEFT($E5830,2))&gt;10,VALUE(LEFT($E5830,2)),"0"&amp;VALUE(LEFT($E5830,2))),Sheet1!$E:$E,Sheet1!$F:$F)&amp;"所在の"&amp;$D5830,IF(OR($B5830=1,$B5830=2),$D5830&amp;$C5830,IF($B5830=3,$D5830&amp;"学校",IF($B5830=6,_xlfn.TEXTBEFORE($D5830,"高専")&amp;$C5830,IF($B5830=8,$C5830&amp;"（"&amp;$D5830&amp;"）",IF($B5830=9,$D5830,""))))))</f>
        <v>鹿児島ろう学校</v>
      </c>
    </row>
    <row r="5831" spans="1:8">
      <c r="A5831" s="4">
        <v>2</v>
      </c>
      <c r="B5831" s="7">
        <v>3</v>
      </c>
      <c r="C5831" s="7" t="str">
        <f t="shared" si="182"/>
        <v>特別支援学校</v>
      </c>
      <c r="D5831" s="7" t="s">
        <v>280</v>
      </c>
      <c r="E5831" s="8" t="s">
        <v>281</v>
      </c>
      <c r="F5831" s="4" t="str">
        <f>IFERROR(IF(VALUE(LEFT($E5831,5))&gt;50000,"",_xlfn.XLOOKUP(IF(VALUE(LEFT($E5831,2))&gt;9,VALUE(LEFT($E5831,2)),"0"&amp;VALUE(LEFT($E5831,2))),Sheet1!$E:$E,Sheet1!$F:$F)),"")</f>
        <v>鹿児島県</v>
      </c>
      <c r="G5831" s="4" t="str">
        <f t="shared" si="183"/>
        <v>公立</v>
      </c>
      <c r="H5831" s="7" t="str">
        <f>IF($D5831="上記以外の高等学校等",_xlfn.XLOOKUP(IF(VALUE(LEFT($E5831,2))&gt;10,VALUE(LEFT($E5831,2)),"0"&amp;VALUE(LEFT($E5831,2))),Sheet1!$E:$E,Sheet1!$F:$F)&amp;"所在の"&amp;$D5831,IF(OR($B5831=1,$B5831=2),$D5831&amp;$C5831,IF($B5831=3,$D5831&amp;"学校",IF($B5831=6,_xlfn.TEXTBEFORE($D5831,"高専")&amp;$C5831,IF($B5831=8,$C5831&amp;"（"&amp;$D5831&amp;"）",IF($B5831=9,$D5831,""))))))</f>
        <v>鹿児島特別支援学校</v>
      </c>
    </row>
    <row r="5832" spans="1:8">
      <c r="A5832" s="4">
        <v>2</v>
      </c>
      <c r="B5832" s="7">
        <v>3</v>
      </c>
      <c r="C5832" s="7" t="str">
        <f t="shared" si="182"/>
        <v>特別支援学校</v>
      </c>
      <c r="D5832" s="7" t="s">
        <v>278</v>
      </c>
      <c r="E5832" s="8" t="s">
        <v>279</v>
      </c>
      <c r="F5832" s="4" t="str">
        <f>IFERROR(IF(VALUE(LEFT($E5832,5))&gt;50000,"",_xlfn.XLOOKUP(IF(VALUE(LEFT($E5832,2))&gt;9,VALUE(LEFT($E5832,2)),"0"&amp;VALUE(LEFT($E5832,2))),Sheet1!$E:$E,Sheet1!$F:$F)),"")</f>
        <v>鹿児島県</v>
      </c>
      <c r="G5832" s="4" t="str">
        <f t="shared" si="183"/>
        <v>公立</v>
      </c>
      <c r="H5832" s="7" t="str">
        <f>IF($D5832="上記以外の高等学校等",_xlfn.XLOOKUP(IF(VALUE(LEFT($E5832,2))&gt;10,VALUE(LEFT($E5832,2)),"0"&amp;VALUE(LEFT($E5832,2))),Sheet1!$E:$E,Sheet1!$F:$F)&amp;"所在の"&amp;$D5832,IF(OR($B5832=1,$B5832=2),$D5832&amp;$C5832,IF($B5832=3,$D5832&amp;"学校",IF($B5832=6,_xlfn.TEXTBEFORE($D5832,"高専")&amp;$C5832,IF($B5832=8,$C5832&amp;"（"&amp;$D5832&amp;"）",IF($B5832=9,$D5832,""))))))</f>
        <v>串木野特別支援学校</v>
      </c>
    </row>
    <row r="5833" spans="1:8">
      <c r="A5833" s="4">
        <v>2</v>
      </c>
      <c r="B5833" s="7">
        <v>3</v>
      </c>
      <c r="C5833" s="7" t="str">
        <f t="shared" si="182"/>
        <v>特別支援学校</v>
      </c>
      <c r="D5833" s="7" t="s">
        <v>276</v>
      </c>
      <c r="E5833" s="8" t="s">
        <v>277</v>
      </c>
      <c r="F5833" s="4" t="str">
        <f>IFERROR(IF(VALUE(LEFT($E5833,5))&gt;50000,"",_xlfn.XLOOKUP(IF(VALUE(LEFT($E5833,2))&gt;9,VALUE(LEFT($E5833,2)),"0"&amp;VALUE(LEFT($E5833,2))),Sheet1!$E:$E,Sheet1!$F:$F)),"")</f>
        <v>鹿児島県</v>
      </c>
      <c r="G5833" s="4" t="str">
        <f t="shared" si="183"/>
        <v>公立</v>
      </c>
      <c r="H5833" s="7" t="str">
        <f>IF($D5833="上記以外の高等学校等",_xlfn.XLOOKUP(IF(VALUE(LEFT($E5833,2))&gt;10,VALUE(LEFT($E5833,2)),"0"&amp;VALUE(LEFT($E5833,2))),Sheet1!$E:$E,Sheet1!$F:$F)&amp;"所在の"&amp;$D5833,IF(OR($B5833=1,$B5833=2),$D5833&amp;$C5833,IF($B5833=3,$D5833&amp;"学校",IF($B5833=6,_xlfn.TEXTBEFORE($D5833,"高専")&amp;$C5833,IF($B5833=8,$C5833&amp;"（"&amp;$D5833&amp;"）",IF($B5833=9,$D5833,""))))))</f>
        <v>加治木特別支援学校</v>
      </c>
    </row>
    <row r="5834" spans="1:8">
      <c r="A5834" s="4">
        <v>2</v>
      </c>
      <c r="B5834" s="7">
        <v>3</v>
      </c>
      <c r="C5834" s="7" t="str">
        <f t="shared" si="182"/>
        <v>特別支援学校</v>
      </c>
      <c r="D5834" s="7" t="s">
        <v>274</v>
      </c>
      <c r="E5834" s="8" t="s">
        <v>275</v>
      </c>
      <c r="F5834" s="4" t="str">
        <f>IFERROR(IF(VALUE(LEFT($E5834,5))&gt;50000,"",_xlfn.XLOOKUP(IF(VALUE(LEFT($E5834,2))&gt;9,VALUE(LEFT($E5834,2)),"0"&amp;VALUE(LEFT($E5834,2))),Sheet1!$E:$E,Sheet1!$F:$F)),"")</f>
        <v>鹿児島県</v>
      </c>
      <c r="G5834" s="4" t="str">
        <f t="shared" si="183"/>
        <v>公立</v>
      </c>
      <c r="H5834" s="7" t="str">
        <f>IF($D5834="上記以外の高等学校等",_xlfn.XLOOKUP(IF(VALUE(LEFT($E5834,2))&gt;10,VALUE(LEFT($E5834,2)),"0"&amp;VALUE(LEFT($E5834,2))),Sheet1!$E:$E,Sheet1!$F:$F)&amp;"所在の"&amp;$D5834,IF(OR($B5834=1,$B5834=2),$D5834&amp;$C5834,IF($B5834=3,$D5834&amp;"学校",IF($B5834=6,_xlfn.TEXTBEFORE($D5834,"高専")&amp;$C5834,IF($B5834=8,$C5834&amp;"（"&amp;$D5834&amp;"）",IF($B5834=9,$D5834,""))))))</f>
        <v>武岡台特別支援学校</v>
      </c>
    </row>
    <row r="5835" spans="1:8">
      <c r="A5835" s="4">
        <v>2</v>
      </c>
      <c r="B5835" s="7">
        <v>3</v>
      </c>
      <c r="C5835" s="7" t="str">
        <f t="shared" si="182"/>
        <v>特別支援学校</v>
      </c>
      <c r="D5835" s="7" t="s">
        <v>272</v>
      </c>
      <c r="E5835" s="8" t="s">
        <v>273</v>
      </c>
      <c r="F5835" s="4" t="str">
        <f>IFERROR(IF(VALUE(LEFT($E5835,5))&gt;50000,"",_xlfn.XLOOKUP(IF(VALUE(LEFT($E5835,2))&gt;9,VALUE(LEFT($E5835,2)),"0"&amp;VALUE(LEFT($E5835,2))),Sheet1!$E:$E,Sheet1!$F:$F)),"")</f>
        <v>鹿児島県</v>
      </c>
      <c r="G5835" s="4" t="str">
        <f t="shared" si="183"/>
        <v>公立</v>
      </c>
      <c r="H5835" s="7" t="str">
        <f>IF($D5835="上記以外の高等学校等",_xlfn.XLOOKUP(IF(VALUE(LEFT($E5835,2))&gt;10,VALUE(LEFT($E5835,2)),"0"&amp;VALUE(LEFT($E5835,2))),Sheet1!$E:$E,Sheet1!$F:$F)&amp;"所在の"&amp;$D5835,IF(OR($B5835=1,$B5835=2),$D5835&amp;$C5835,IF($B5835=3,$D5835&amp;"学校",IF($B5835=6,_xlfn.TEXTBEFORE($D5835,"高専")&amp;$C5835,IF($B5835=8,$C5835&amp;"（"&amp;$D5835&amp;"）",IF($B5835=9,$D5835,""))))))</f>
        <v>鹿屋特別支援学校</v>
      </c>
    </row>
    <row r="5836" spans="1:8">
      <c r="A5836" s="4">
        <v>2</v>
      </c>
      <c r="B5836" s="7">
        <v>3</v>
      </c>
      <c r="C5836" s="7" t="str">
        <f t="shared" si="182"/>
        <v>特別支援学校</v>
      </c>
      <c r="D5836" s="7" t="s">
        <v>270</v>
      </c>
      <c r="E5836" s="8" t="s">
        <v>271</v>
      </c>
      <c r="F5836" s="4" t="str">
        <f>IFERROR(IF(VALUE(LEFT($E5836,5))&gt;50000,"",_xlfn.XLOOKUP(IF(VALUE(LEFT($E5836,2))&gt;9,VALUE(LEFT($E5836,2)),"0"&amp;VALUE(LEFT($E5836,2))),Sheet1!$E:$E,Sheet1!$F:$F)),"")</f>
        <v>鹿児島県</v>
      </c>
      <c r="G5836" s="4" t="str">
        <f t="shared" si="183"/>
        <v>公立</v>
      </c>
      <c r="H5836" s="7" t="str">
        <f>IF($D5836="上記以外の高等学校等",_xlfn.XLOOKUP(IF(VALUE(LEFT($E5836,2))&gt;10,VALUE(LEFT($E5836,2)),"0"&amp;VALUE(LEFT($E5836,2))),Sheet1!$E:$E,Sheet1!$F:$F)&amp;"所在の"&amp;$D5836,IF(OR($B5836=1,$B5836=2),$D5836&amp;$C5836,IF($B5836=3,$D5836&amp;"学校",IF($B5836=6,_xlfn.TEXTBEFORE($D5836,"高専")&amp;$C5836,IF($B5836=8,$C5836&amp;"（"&amp;$D5836&amp;"）",IF($B5836=9,$D5836,""))))))</f>
        <v>大島特別支援学校</v>
      </c>
    </row>
    <row r="5837" spans="1:8">
      <c r="A5837" s="4">
        <v>2</v>
      </c>
      <c r="B5837" s="7">
        <v>3</v>
      </c>
      <c r="C5837" s="7" t="str">
        <f t="shared" si="182"/>
        <v>特別支援学校</v>
      </c>
      <c r="D5837" s="7" t="s">
        <v>268</v>
      </c>
      <c r="E5837" s="8" t="s">
        <v>269</v>
      </c>
      <c r="F5837" s="4" t="str">
        <f>IFERROR(IF(VALUE(LEFT($E5837,5))&gt;50000,"",_xlfn.XLOOKUP(IF(VALUE(LEFT($E5837,2))&gt;9,VALUE(LEFT($E5837,2)),"0"&amp;VALUE(LEFT($E5837,2))),Sheet1!$E:$E,Sheet1!$F:$F)),"")</f>
        <v>鹿児島県</v>
      </c>
      <c r="G5837" s="4" t="str">
        <f t="shared" si="183"/>
        <v>公立</v>
      </c>
      <c r="H5837" s="7" t="str">
        <f>IF($D5837="上記以外の高等学校等",_xlfn.XLOOKUP(IF(VALUE(LEFT($E5837,2))&gt;10,VALUE(LEFT($E5837,2)),"0"&amp;VALUE(LEFT($E5837,2))),Sheet1!$E:$E,Sheet1!$F:$F)&amp;"所在の"&amp;$D5837,IF(OR($B5837=1,$B5837=2),$D5837&amp;$C5837,IF($B5837=3,$D5837&amp;"学校",IF($B5837=6,_xlfn.TEXTBEFORE($D5837,"高専")&amp;$C5837,IF($B5837=8,$C5837&amp;"（"&amp;$D5837&amp;"）",IF($B5837=9,$D5837,""))))))</f>
        <v>牧之原特別支援学校</v>
      </c>
    </row>
    <row r="5838" spans="1:8">
      <c r="A5838" s="4">
        <v>7</v>
      </c>
      <c r="B5838" s="7">
        <v>1</v>
      </c>
      <c r="C5838" s="7" t="str">
        <f t="shared" si="182"/>
        <v>高等学校</v>
      </c>
      <c r="D5838" s="7" t="s">
        <v>266</v>
      </c>
      <c r="E5838" s="8" t="s">
        <v>267</v>
      </c>
      <c r="F5838" s="4" t="str">
        <f>IFERROR(IF(VALUE(LEFT($E5838,5))&gt;50000,"",_xlfn.XLOOKUP(IF(VALUE(LEFT($E5838,2))&gt;9,VALUE(LEFT($E5838,2)),"0"&amp;VALUE(LEFT($E5838,2))),Sheet1!$E:$E,Sheet1!$F:$F)),"")</f>
        <v>鹿児島県</v>
      </c>
      <c r="G5838" s="4" t="str">
        <f t="shared" si="183"/>
        <v>私立</v>
      </c>
      <c r="H5838" s="7" t="str">
        <f>IF($D5838="上記以外の高等学校等",_xlfn.XLOOKUP(IF(VALUE(LEFT($E5838,2))&gt;10,VALUE(LEFT($E5838,2)),"0"&amp;VALUE(LEFT($E5838,2))),Sheet1!$E:$E,Sheet1!$F:$F)&amp;"所在の"&amp;$D5838,IF(OR($B5838=1,$B5838=2),$D5838&amp;$C5838,IF($B5838=3,$D5838&amp;"学校",IF($B5838=6,_xlfn.TEXTBEFORE($D5838,"高専")&amp;$C5838,IF($B5838=8,$C5838&amp;"（"&amp;$D5838&amp;"）",IF($B5838=9,$D5838,""))))))</f>
        <v>鹿児島実業高等学校</v>
      </c>
    </row>
    <row r="5839" spans="1:8">
      <c r="A5839" s="4">
        <v>7</v>
      </c>
      <c r="B5839" s="7">
        <v>1</v>
      </c>
      <c r="C5839" s="7" t="str">
        <f t="shared" si="182"/>
        <v>高等学校</v>
      </c>
      <c r="D5839" s="7" t="s">
        <v>264</v>
      </c>
      <c r="E5839" s="8" t="s">
        <v>265</v>
      </c>
      <c r="F5839" s="4" t="str">
        <f>IFERROR(IF(VALUE(LEFT($E5839,5))&gt;50000,"",_xlfn.XLOOKUP(IF(VALUE(LEFT($E5839,2))&gt;9,VALUE(LEFT($E5839,2)),"0"&amp;VALUE(LEFT($E5839,2))),Sheet1!$E:$E,Sheet1!$F:$F)),"")</f>
        <v>鹿児島県</v>
      </c>
      <c r="G5839" s="4" t="str">
        <f t="shared" si="183"/>
        <v>私立</v>
      </c>
      <c r="H5839" s="7" t="str">
        <f>IF($D5839="上記以外の高等学校等",_xlfn.XLOOKUP(IF(VALUE(LEFT($E5839,2))&gt;10,VALUE(LEFT($E5839,2)),"0"&amp;VALUE(LEFT($E5839,2))),Sheet1!$E:$E,Sheet1!$F:$F)&amp;"所在の"&amp;$D5839,IF(OR($B5839=1,$B5839=2),$D5839&amp;$C5839,IF($B5839=3,$D5839&amp;"学校",IF($B5839=6,_xlfn.TEXTBEFORE($D5839,"高専")&amp;$C5839,IF($B5839=8,$C5839&amp;"（"&amp;$D5839&amp;"）",IF($B5839=9,$D5839,""))))))</f>
        <v>樟南高等学校</v>
      </c>
    </row>
    <row r="5840" spans="1:8">
      <c r="A5840" s="4">
        <v>7</v>
      </c>
      <c r="B5840" s="7">
        <v>1</v>
      </c>
      <c r="C5840" s="7" t="str">
        <f t="shared" si="182"/>
        <v>高等学校</v>
      </c>
      <c r="D5840" s="7" t="s">
        <v>262</v>
      </c>
      <c r="E5840" s="8" t="s">
        <v>263</v>
      </c>
      <c r="F5840" s="4" t="str">
        <f>IFERROR(IF(VALUE(LEFT($E5840,5))&gt;50000,"",_xlfn.XLOOKUP(IF(VALUE(LEFT($E5840,2))&gt;9,VALUE(LEFT($E5840,2)),"0"&amp;VALUE(LEFT($E5840,2))),Sheet1!$E:$E,Sheet1!$F:$F)),"")</f>
        <v>鹿児島県</v>
      </c>
      <c r="G5840" s="4" t="str">
        <f t="shared" si="183"/>
        <v>私立</v>
      </c>
      <c r="H5840" s="7" t="str">
        <f>IF($D5840="上記以外の高等学校等",_xlfn.XLOOKUP(IF(VALUE(LEFT($E5840,2))&gt;10,VALUE(LEFT($E5840,2)),"0"&amp;VALUE(LEFT($E5840,2))),Sheet1!$E:$E,Sheet1!$F:$F)&amp;"所在の"&amp;$D5840,IF(OR($B5840=1,$B5840=2),$D5840&amp;$C5840,IF($B5840=3,$D5840&amp;"学校",IF($B5840=6,_xlfn.TEXTBEFORE($D5840,"高専")&amp;$C5840,IF($B5840=8,$C5840&amp;"（"&amp;$D5840&amp;"）",IF($B5840=9,$D5840,""))))))</f>
        <v>鹿児島城西高等学校</v>
      </c>
    </row>
    <row r="5841" spans="1:8">
      <c r="A5841" s="4">
        <v>7</v>
      </c>
      <c r="B5841" s="7">
        <v>1</v>
      </c>
      <c r="C5841" s="7" t="str">
        <f t="shared" si="182"/>
        <v>高等学校</v>
      </c>
      <c r="D5841" s="7" t="s">
        <v>260</v>
      </c>
      <c r="E5841" s="8" t="s">
        <v>261</v>
      </c>
      <c r="F5841" s="4" t="str">
        <f>IFERROR(IF(VALUE(LEFT($E5841,5))&gt;50000,"",_xlfn.XLOOKUP(IF(VALUE(LEFT($E5841,2))&gt;9,VALUE(LEFT($E5841,2)),"0"&amp;VALUE(LEFT($E5841,2))),Sheet1!$E:$E,Sheet1!$F:$F)),"")</f>
        <v>鹿児島県</v>
      </c>
      <c r="G5841" s="4" t="str">
        <f t="shared" si="183"/>
        <v>私立</v>
      </c>
      <c r="H5841" s="7" t="str">
        <f>IF($D5841="上記以外の高等学校等",_xlfn.XLOOKUP(IF(VALUE(LEFT($E5841,2))&gt;10,VALUE(LEFT($E5841,2)),"0"&amp;VALUE(LEFT($E5841,2))),Sheet1!$E:$E,Sheet1!$F:$F)&amp;"所在の"&amp;$D5841,IF(OR($B5841=1,$B5841=2),$D5841&amp;$C5841,IF($B5841=3,$D5841&amp;"学校",IF($B5841=6,_xlfn.TEXTBEFORE($D5841,"高専")&amp;$C5841,IF($B5841=8,$C5841&amp;"（"&amp;$D5841&amp;"）",IF($B5841=9,$D5841,""))))))</f>
        <v>鹿児島高等学校</v>
      </c>
    </row>
    <row r="5842" spans="1:8">
      <c r="A5842" s="4">
        <v>7</v>
      </c>
      <c r="B5842" s="7">
        <v>1</v>
      </c>
      <c r="C5842" s="7" t="str">
        <f t="shared" si="182"/>
        <v>高等学校</v>
      </c>
      <c r="D5842" s="7" t="s">
        <v>258</v>
      </c>
      <c r="E5842" s="8" t="s">
        <v>259</v>
      </c>
      <c r="F5842" s="4" t="str">
        <f>IFERROR(IF(VALUE(LEFT($E5842,5))&gt;50000,"",_xlfn.XLOOKUP(IF(VALUE(LEFT($E5842,2))&gt;9,VALUE(LEFT($E5842,2)),"0"&amp;VALUE(LEFT($E5842,2))),Sheet1!$E:$E,Sheet1!$F:$F)),"")</f>
        <v>鹿児島県</v>
      </c>
      <c r="G5842" s="4" t="str">
        <f t="shared" si="183"/>
        <v>私立</v>
      </c>
      <c r="H5842" s="7" t="str">
        <f>IF($D5842="上記以外の高等学校等",_xlfn.XLOOKUP(IF(VALUE(LEFT($E5842,2))&gt;10,VALUE(LEFT($E5842,2)),"0"&amp;VALUE(LEFT($E5842,2))),Sheet1!$E:$E,Sheet1!$F:$F)&amp;"所在の"&amp;$D5842,IF(OR($B5842=1,$B5842=2),$D5842&amp;$C5842,IF($B5842=3,$D5842&amp;"学校",IF($B5842=6,_xlfn.TEXTBEFORE($D5842,"高専")&amp;$C5842,IF($B5842=8,$C5842&amp;"（"&amp;$D5842&amp;"）",IF($B5842=9,$D5842,""))))))</f>
        <v>鹿児島純心女子高等学校</v>
      </c>
    </row>
    <row r="5843" spans="1:8">
      <c r="A5843" s="4">
        <v>7</v>
      </c>
      <c r="B5843" s="7">
        <v>1</v>
      </c>
      <c r="C5843" s="7" t="str">
        <f t="shared" si="182"/>
        <v>高等学校</v>
      </c>
      <c r="D5843" s="7" t="s">
        <v>256</v>
      </c>
      <c r="E5843" s="8" t="s">
        <v>257</v>
      </c>
      <c r="F5843" s="4" t="str">
        <f>IFERROR(IF(VALUE(LEFT($E5843,5))&gt;50000,"",_xlfn.XLOOKUP(IF(VALUE(LEFT($E5843,2))&gt;9,VALUE(LEFT($E5843,2)),"0"&amp;VALUE(LEFT($E5843,2))),Sheet1!$E:$E,Sheet1!$F:$F)),"")</f>
        <v>鹿児島県</v>
      </c>
      <c r="G5843" s="4" t="str">
        <f t="shared" si="183"/>
        <v>私立</v>
      </c>
      <c r="H5843" s="7" t="str">
        <f>IF($D5843="上記以外の高等学校等",_xlfn.XLOOKUP(IF(VALUE(LEFT($E5843,2))&gt;10,VALUE(LEFT($E5843,2)),"0"&amp;VALUE(LEFT($E5843,2))),Sheet1!$E:$E,Sheet1!$F:$F)&amp;"所在の"&amp;$D5843,IF(OR($B5843=1,$B5843=2),$D5843&amp;$C5843,IF($B5843=3,$D5843&amp;"学校",IF($B5843=6,_xlfn.TEXTBEFORE($D5843,"高専")&amp;$C5843,IF($B5843=8,$C5843&amp;"（"&amp;$D5843&amp;"）",IF($B5843=9,$D5843,""))))))</f>
        <v>鹿児島情報高等学校</v>
      </c>
    </row>
    <row r="5844" spans="1:8">
      <c r="A5844" s="4">
        <v>7</v>
      </c>
      <c r="B5844" s="7">
        <v>1</v>
      </c>
      <c r="C5844" s="7" t="str">
        <f t="shared" si="182"/>
        <v>高等学校</v>
      </c>
      <c r="D5844" s="7" t="s">
        <v>254</v>
      </c>
      <c r="E5844" s="8" t="s">
        <v>255</v>
      </c>
      <c r="F5844" s="4" t="str">
        <f>IFERROR(IF(VALUE(LEFT($E5844,5))&gt;50000,"",_xlfn.XLOOKUP(IF(VALUE(LEFT($E5844,2))&gt;9,VALUE(LEFT($E5844,2)),"0"&amp;VALUE(LEFT($E5844,2))),Sheet1!$E:$E,Sheet1!$F:$F)),"")</f>
        <v>鹿児島県</v>
      </c>
      <c r="G5844" s="4" t="str">
        <f t="shared" si="183"/>
        <v>私立</v>
      </c>
      <c r="H5844" s="7" t="str">
        <f>IF($D5844="上記以外の高等学校等",_xlfn.XLOOKUP(IF(VALUE(LEFT($E5844,2))&gt;10,VALUE(LEFT($E5844,2)),"0"&amp;VALUE(LEFT($E5844,2))),Sheet1!$E:$E,Sheet1!$F:$F)&amp;"所在の"&amp;$D5844,IF(OR($B5844=1,$B5844=2),$D5844&amp;$C5844,IF($B5844=3,$D5844&amp;"学校",IF($B5844=6,_xlfn.TEXTBEFORE($D5844,"高専")&amp;$C5844,IF($B5844=8,$C5844&amp;"（"&amp;$D5844&amp;"）",IF($B5844=9,$D5844,""))))))</f>
        <v>ラ・サール高等学校</v>
      </c>
    </row>
    <row r="5845" spans="1:8">
      <c r="A5845" s="4">
        <v>7</v>
      </c>
      <c r="B5845" s="7">
        <v>1</v>
      </c>
      <c r="C5845" s="7" t="str">
        <f t="shared" si="182"/>
        <v>高等学校</v>
      </c>
      <c r="D5845" s="7" t="s">
        <v>252</v>
      </c>
      <c r="E5845" s="8" t="s">
        <v>253</v>
      </c>
      <c r="F5845" s="4" t="str">
        <f>IFERROR(IF(VALUE(LEFT($E5845,5))&gt;50000,"",_xlfn.XLOOKUP(IF(VALUE(LEFT($E5845,2))&gt;9,VALUE(LEFT($E5845,2)),"0"&amp;VALUE(LEFT($E5845,2))),Sheet1!$E:$E,Sheet1!$F:$F)),"")</f>
        <v>鹿児島県</v>
      </c>
      <c r="G5845" s="4" t="str">
        <f t="shared" si="183"/>
        <v>私立</v>
      </c>
      <c r="H5845" s="7" t="str">
        <f>IF($D5845="上記以外の高等学校等",_xlfn.XLOOKUP(IF(VALUE(LEFT($E5845,2))&gt;10,VALUE(LEFT($E5845,2)),"0"&amp;VALUE(LEFT($E5845,2))),Sheet1!$E:$E,Sheet1!$F:$F)&amp;"所在の"&amp;$D5845,IF(OR($B5845=1,$B5845=2),$D5845&amp;$C5845,IF($B5845=3,$D5845&amp;"学校",IF($B5845=6,_xlfn.TEXTBEFORE($D5845,"高専")&amp;$C5845,IF($B5845=8,$C5845&amp;"（"&amp;$D5845&amp;"）",IF($B5845=9,$D5845,""))))))</f>
        <v>龍桜高等学校</v>
      </c>
    </row>
    <row r="5846" spans="1:8">
      <c r="A5846" s="4">
        <v>7</v>
      </c>
      <c r="B5846" s="7">
        <v>1</v>
      </c>
      <c r="C5846" s="7" t="str">
        <f t="shared" si="182"/>
        <v>高等学校</v>
      </c>
      <c r="D5846" s="7" t="s">
        <v>250</v>
      </c>
      <c r="E5846" s="8" t="s">
        <v>251</v>
      </c>
      <c r="F5846" s="4" t="str">
        <f>IFERROR(IF(VALUE(LEFT($E5846,5))&gt;50000,"",_xlfn.XLOOKUP(IF(VALUE(LEFT($E5846,2))&gt;9,VALUE(LEFT($E5846,2)),"0"&amp;VALUE(LEFT($E5846,2))),Sheet1!$E:$E,Sheet1!$F:$F)),"")</f>
        <v>鹿児島県</v>
      </c>
      <c r="G5846" s="4" t="str">
        <f t="shared" si="183"/>
        <v>私立</v>
      </c>
      <c r="H5846" s="7" t="str">
        <f>IF($D5846="上記以外の高等学校等",_xlfn.XLOOKUP(IF(VALUE(LEFT($E5846,2))&gt;10,VALUE(LEFT($E5846,2)),"0"&amp;VALUE(LEFT($E5846,2))),Sheet1!$E:$E,Sheet1!$F:$F)&amp;"所在の"&amp;$D5846,IF(OR($B5846=1,$B5846=2),$D5846&amp;$C5846,IF($B5846=3,$D5846&amp;"学校",IF($B5846=6,_xlfn.TEXTBEFORE($D5846,"高専")&amp;$C5846,IF($B5846=8,$C5846&amp;"（"&amp;$D5846&amp;"）",IF($B5846=9,$D5846,""))))))</f>
        <v>鳳凰高等学校</v>
      </c>
    </row>
    <row r="5847" spans="1:8">
      <c r="A5847" s="4">
        <v>7</v>
      </c>
      <c r="B5847" s="7">
        <v>1</v>
      </c>
      <c r="C5847" s="7" t="str">
        <f t="shared" si="182"/>
        <v>高等学校</v>
      </c>
      <c r="D5847" s="7" t="s">
        <v>248</v>
      </c>
      <c r="E5847" s="8" t="s">
        <v>249</v>
      </c>
      <c r="F5847" s="4" t="str">
        <f>IFERROR(IF(VALUE(LEFT($E5847,5))&gt;50000,"",_xlfn.XLOOKUP(IF(VALUE(LEFT($E5847,2))&gt;9,VALUE(LEFT($E5847,2)),"0"&amp;VALUE(LEFT($E5847,2))),Sheet1!$E:$E,Sheet1!$F:$F)),"")</f>
        <v>鹿児島県</v>
      </c>
      <c r="G5847" s="4" t="str">
        <f t="shared" si="183"/>
        <v>私立</v>
      </c>
      <c r="H5847" s="7" t="str">
        <f>IF($D5847="上記以外の高等学校等",_xlfn.XLOOKUP(IF(VALUE(LEFT($E5847,2))&gt;10,VALUE(LEFT($E5847,2)),"0"&amp;VALUE(LEFT($E5847,2))),Sheet1!$E:$E,Sheet1!$F:$F)&amp;"所在の"&amp;$D5847,IF(OR($B5847=1,$B5847=2),$D5847&amp;$C5847,IF($B5847=3,$D5847&amp;"学校",IF($B5847=6,_xlfn.TEXTBEFORE($D5847,"高専")&amp;$C5847,IF($B5847=8,$C5847&amp;"（"&amp;$D5847&amp;"）",IF($B5847=9,$D5847,""))))))</f>
        <v>神村学園高等部高等学校</v>
      </c>
    </row>
    <row r="5848" spans="1:8">
      <c r="A5848" s="4">
        <v>7</v>
      </c>
      <c r="B5848" s="7">
        <v>1</v>
      </c>
      <c r="C5848" s="7" t="str">
        <f t="shared" si="182"/>
        <v>高等学校</v>
      </c>
      <c r="D5848" s="7" t="s">
        <v>246</v>
      </c>
      <c r="E5848" s="8" t="s">
        <v>247</v>
      </c>
      <c r="F5848" s="4" t="str">
        <f>IFERROR(IF(VALUE(LEFT($E5848,5))&gt;50000,"",_xlfn.XLOOKUP(IF(VALUE(LEFT($E5848,2))&gt;9,VALUE(LEFT($E5848,2)),"0"&amp;VALUE(LEFT($E5848,2))),Sheet1!$E:$E,Sheet1!$F:$F)),"")</f>
        <v>鹿児島県</v>
      </c>
      <c r="G5848" s="4" t="str">
        <f t="shared" si="183"/>
        <v>私立</v>
      </c>
      <c r="H5848" s="7" t="str">
        <f>IF($D5848="上記以外の高等学校等",_xlfn.XLOOKUP(IF(VALUE(LEFT($E5848,2))&gt;10,VALUE(LEFT($E5848,2)),"0"&amp;VALUE(LEFT($E5848,2))),Sheet1!$E:$E,Sheet1!$F:$F)&amp;"所在の"&amp;$D5848,IF(OR($B5848=1,$B5848=2),$D5848&amp;$C5848,IF($B5848=3,$D5848&amp;"学校",IF($B5848=6,_xlfn.TEXTBEFORE($D5848,"高専")&amp;$C5848,IF($B5848=8,$C5848&amp;"（"&amp;$D5848&amp;"）",IF($B5848=9,$D5848,""))))))</f>
        <v>れいめい高等学校</v>
      </c>
    </row>
    <row r="5849" spans="1:8">
      <c r="A5849" s="4">
        <v>7</v>
      </c>
      <c r="B5849" s="7">
        <v>1</v>
      </c>
      <c r="C5849" s="7" t="str">
        <f t="shared" si="182"/>
        <v>高等学校</v>
      </c>
      <c r="D5849" s="7" t="s">
        <v>244</v>
      </c>
      <c r="E5849" s="8" t="s">
        <v>245</v>
      </c>
      <c r="F5849" s="4" t="str">
        <f>IFERROR(IF(VALUE(LEFT($E5849,5))&gt;50000,"",_xlfn.XLOOKUP(IF(VALUE(LEFT($E5849,2))&gt;9,VALUE(LEFT($E5849,2)),"0"&amp;VALUE(LEFT($E5849,2))),Sheet1!$E:$E,Sheet1!$F:$F)),"")</f>
        <v>鹿児島県</v>
      </c>
      <c r="G5849" s="4" t="str">
        <f t="shared" si="183"/>
        <v>私立</v>
      </c>
      <c r="H5849" s="7" t="str">
        <f>IF($D5849="上記以外の高等学校等",_xlfn.XLOOKUP(IF(VALUE(LEFT($E5849,2))&gt;10,VALUE(LEFT($E5849,2)),"0"&amp;VALUE(LEFT($E5849,2))),Sheet1!$E:$E,Sheet1!$F:$F)&amp;"所在の"&amp;$D5849,IF(OR($B5849=1,$B5849=2),$D5849&amp;$C5849,IF($B5849=3,$D5849&amp;"学校",IF($B5849=6,_xlfn.TEXTBEFORE($D5849,"高専")&amp;$C5849,IF($B5849=8,$C5849&amp;"（"&amp;$D5849&amp;"）",IF($B5849=9,$D5849,""))))))</f>
        <v>出水中央高等学校</v>
      </c>
    </row>
    <row r="5850" spans="1:8">
      <c r="A5850" s="4">
        <v>7</v>
      </c>
      <c r="B5850" s="7">
        <v>1</v>
      </c>
      <c r="C5850" s="7" t="str">
        <f t="shared" si="182"/>
        <v>高等学校</v>
      </c>
      <c r="D5850" s="7" t="s">
        <v>242</v>
      </c>
      <c r="E5850" s="8" t="s">
        <v>243</v>
      </c>
      <c r="F5850" s="4" t="str">
        <f>IFERROR(IF(VALUE(LEFT($E5850,5))&gt;50000,"",_xlfn.XLOOKUP(IF(VALUE(LEFT($E5850,2))&gt;9,VALUE(LEFT($E5850,2)),"0"&amp;VALUE(LEFT($E5850,2))),Sheet1!$E:$E,Sheet1!$F:$F)),"")</f>
        <v>鹿児島県</v>
      </c>
      <c r="G5850" s="4" t="str">
        <f t="shared" si="183"/>
        <v>私立</v>
      </c>
      <c r="H5850" s="7" t="str">
        <f>IF($D5850="上記以外の高等学校等",_xlfn.XLOOKUP(IF(VALUE(LEFT($E5850,2))&gt;10,VALUE(LEFT($E5850,2)),"0"&amp;VALUE(LEFT($E5850,2))),Sheet1!$E:$E,Sheet1!$F:$F)&amp;"所在の"&amp;$D5850,IF(OR($B5850=1,$B5850=2),$D5850&amp;$C5850,IF($B5850=3,$D5850&amp;"学校",IF($B5850=6,_xlfn.TEXTBEFORE($D5850,"高専")&amp;$C5850,IF($B5850=8,$C5850&amp;"（"&amp;$D5850&amp;"）",IF($B5850=9,$D5850,""))))))</f>
        <v>大口明光学園高等学校</v>
      </c>
    </row>
    <row r="5851" spans="1:8">
      <c r="A5851" s="4">
        <v>7</v>
      </c>
      <c r="B5851" s="7">
        <v>1</v>
      </c>
      <c r="C5851" s="7" t="str">
        <f t="shared" si="182"/>
        <v>高等学校</v>
      </c>
      <c r="D5851" s="7" t="s">
        <v>240</v>
      </c>
      <c r="E5851" s="8" t="s">
        <v>241</v>
      </c>
      <c r="F5851" s="4" t="str">
        <f>IFERROR(IF(VALUE(LEFT($E5851,5))&gt;50000,"",_xlfn.XLOOKUP(IF(VALUE(LEFT($E5851,2))&gt;9,VALUE(LEFT($E5851,2)),"0"&amp;VALUE(LEFT($E5851,2))),Sheet1!$E:$E,Sheet1!$F:$F)),"")</f>
        <v>鹿児島県</v>
      </c>
      <c r="G5851" s="4" t="str">
        <f t="shared" si="183"/>
        <v>私立</v>
      </c>
      <c r="H5851" s="7" t="str">
        <f>IF($D5851="上記以外の高等学校等",_xlfn.XLOOKUP(IF(VALUE(LEFT($E5851,2))&gt;10,VALUE(LEFT($E5851,2)),"0"&amp;VALUE(LEFT($E5851,2))),Sheet1!$E:$E,Sheet1!$F:$F)&amp;"所在の"&amp;$D5851,IF(OR($B5851=1,$B5851=2),$D5851&amp;$C5851,IF($B5851=3,$D5851&amp;"学校",IF($B5851=6,_xlfn.TEXTBEFORE($D5851,"高専")&amp;$C5851,IF($B5851=8,$C5851&amp;"（"&amp;$D5851&amp;"）",IF($B5851=9,$D5851,""))))))</f>
        <v>鹿児島第一高等学校</v>
      </c>
    </row>
    <row r="5852" spans="1:8">
      <c r="A5852" s="4">
        <v>7</v>
      </c>
      <c r="B5852" s="7">
        <v>1</v>
      </c>
      <c r="C5852" s="7" t="str">
        <f t="shared" si="182"/>
        <v>高等学校</v>
      </c>
      <c r="D5852" s="7" t="s">
        <v>238</v>
      </c>
      <c r="E5852" s="8" t="s">
        <v>239</v>
      </c>
      <c r="F5852" s="4" t="str">
        <f>IFERROR(IF(VALUE(LEFT($E5852,5))&gt;50000,"",_xlfn.XLOOKUP(IF(VALUE(LEFT($E5852,2))&gt;9,VALUE(LEFT($E5852,2)),"0"&amp;VALUE(LEFT($E5852,2))),Sheet1!$E:$E,Sheet1!$F:$F)),"")</f>
        <v>鹿児島県</v>
      </c>
      <c r="G5852" s="4" t="str">
        <f t="shared" si="183"/>
        <v>私立</v>
      </c>
      <c r="H5852" s="7" t="str">
        <f>IF($D5852="上記以外の高等学校等",_xlfn.XLOOKUP(IF(VALUE(LEFT($E5852,2))&gt;10,VALUE(LEFT($E5852,2)),"0"&amp;VALUE(LEFT($E5852,2))),Sheet1!$E:$E,Sheet1!$F:$F)&amp;"所在の"&amp;$D5852,IF(OR($B5852=1,$B5852=2),$D5852&amp;$C5852,IF($B5852=3,$D5852&amp;"学校",IF($B5852=6,_xlfn.TEXTBEFORE($D5852,"高専")&amp;$C5852,IF($B5852=8,$C5852&amp;"（"&amp;$D5852&amp;"）",IF($B5852=9,$D5852,""))))))</f>
        <v>樟南第二高等学校</v>
      </c>
    </row>
    <row r="5853" spans="1:8">
      <c r="A5853" s="4">
        <v>7</v>
      </c>
      <c r="B5853" s="7">
        <v>1</v>
      </c>
      <c r="C5853" s="7" t="str">
        <f t="shared" si="182"/>
        <v>高等学校</v>
      </c>
      <c r="D5853" s="7" t="s">
        <v>236</v>
      </c>
      <c r="E5853" s="8" t="s">
        <v>237</v>
      </c>
      <c r="F5853" s="4" t="str">
        <f>IFERROR(IF(VALUE(LEFT($E5853,5))&gt;50000,"",_xlfn.XLOOKUP(IF(VALUE(LEFT($E5853,2))&gt;9,VALUE(LEFT($E5853,2)),"0"&amp;VALUE(LEFT($E5853,2))),Sheet1!$E:$E,Sheet1!$F:$F)),"")</f>
        <v>鹿児島県</v>
      </c>
      <c r="G5853" s="4" t="str">
        <f t="shared" si="183"/>
        <v>私立</v>
      </c>
      <c r="H5853" s="7" t="str">
        <f>IF($D5853="上記以外の高等学校等",_xlfn.XLOOKUP(IF(VALUE(LEFT($E5853,2))&gt;10,VALUE(LEFT($E5853,2)),"0"&amp;VALUE(LEFT($E5853,2))),Sheet1!$E:$E,Sheet1!$F:$F)&amp;"所在の"&amp;$D5853,IF(OR($B5853=1,$B5853=2),$D5853&amp;$C5853,IF($B5853=3,$D5853&amp;"学校",IF($B5853=6,_xlfn.TEXTBEFORE($D5853,"高専")&amp;$C5853,IF($B5853=8,$C5853&amp;"（"&amp;$D5853&amp;"）",IF($B5853=9,$D5853,""))))))</f>
        <v>鹿屋中央高等学校</v>
      </c>
    </row>
    <row r="5854" spans="1:8">
      <c r="A5854" s="4">
        <v>7</v>
      </c>
      <c r="B5854" s="7">
        <v>1</v>
      </c>
      <c r="C5854" s="7" t="str">
        <f t="shared" si="182"/>
        <v>高等学校</v>
      </c>
      <c r="D5854" s="7" t="s">
        <v>234</v>
      </c>
      <c r="E5854" s="8" t="s">
        <v>235</v>
      </c>
      <c r="F5854" s="4" t="str">
        <f>IFERROR(IF(VALUE(LEFT($E5854,5))&gt;50000,"",_xlfn.XLOOKUP(IF(VALUE(LEFT($E5854,2))&gt;9,VALUE(LEFT($E5854,2)),"0"&amp;VALUE(LEFT($E5854,2))),Sheet1!$E:$E,Sheet1!$F:$F)),"")</f>
        <v>鹿児島県</v>
      </c>
      <c r="G5854" s="4" t="str">
        <f t="shared" si="183"/>
        <v>私立</v>
      </c>
      <c r="H5854" s="7" t="str">
        <f>IF($D5854="上記以外の高等学校等",_xlfn.XLOOKUP(IF(VALUE(LEFT($E5854,2))&gt;10,VALUE(LEFT($E5854,2)),"0"&amp;VALUE(LEFT($E5854,2))),Sheet1!$E:$E,Sheet1!$F:$F)&amp;"所在の"&amp;$D5854,IF(OR($B5854=1,$B5854=2),$D5854&amp;$C5854,IF($B5854=3,$D5854&amp;"学校",IF($B5854=6,_xlfn.TEXTBEFORE($D5854,"高専")&amp;$C5854,IF($B5854=8,$C5854&amp;"（"&amp;$D5854&amp;"）",IF($B5854=9,$D5854,""))))))</f>
        <v>尚志館高等学校</v>
      </c>
    </row>
    <row r="5855" spans="1:8">
      <c r="A5855" s="4">
        <v>7</v>
      </c>
      <c r="B5855" s="7">
        <v>1</v>
      </c>
      <c r="C5855" s="7" t="str">
        <f t="shared" si="182"/>
        <v>高等学校</v>
      </c>
      <c r="D5855" s="7" t="s">
        <v>232</v>
      </c>
      <c r="E5855" s="8" t="s">
        <v>233</v>
      </c>
      <c r="F5855" s="4" t="str">
        <f>IFERROR(IF(VALUE(LEFT($E5855,5))&gt;50000,"",_xlfn.XLOOKUP(IF(VALUE(LEFT($E5855,2))&gt;9,VALUE(LEFT($E5855,2)),"0"&amp;VALUE(LEFT($E5855,2))),Sheet1!$E:$E,Sheet1!$F:$F)),"")</f>
        <v>鹿児島県</v>
      </c>
      <c r="G5855" s="4" t="str">
        <f t="shared" si="183"/>
        <v>私立</v>
      </c>
      <c r="H5855" s="7" t="str">
        <f>IF($D5855="上記以外の高等学校等",_xlfn.XLOOKUP(IF(VALUE(LEFT($E5855,2))&gt;10,VALUE(LEFT($E5855,2)),"0"&amp;VALUE(LEFT($E5855,2))),Sheet1!$E:$E,Sheet1!$F:$F)&amp;"所在の"&amp;$D5855,IF(OR($B5855=1,$B5855=2),$D5855&amp;$C5855,IF($B5855=3,$D5855&amp;"学校",IF($B5855=6,_xlfn.TEXTBEFORE($D5855,"高専")&amp;$C5855,IF($B5855=8,$C5855&amp;"（"&amp;$D5855&amp;"）",IF($B5855=9,$D5855,""))))))</f>
        <v>志學館高等部高等学校</v>
      </c>
    </row>
    <row r="5856" spans="1:8">
      <c r="A5856" s="4">
        <v>7</v>
      </c>
      <c r="B5856" s="7">
        <v>1</v>
      </c>
      <c r="C5856" s="7" t="str">
        <f t="shared" si="182"/>
        <v>高等学校</v>
      </c>
      <c r="D5856" s="7" t="s">
        <v>230</v>
      </c>
      <c r="E5856" s="8" t="s">
        <v>231</v>
      </c>
      <c r="F5856" s="4" t="str">
        <f>IFERROR(IF(VALUE(LEFT($E5856,5))&gt;50000,"",_xlfn.XLOOKUP(IF(VALUE(LEFT($E5856,2))&gt;9,VALUE(LEFT($E5856,2)),"0"&amp;VALUE(LEFT($E5856,2))),Sheet1!$E:$E,Sheet1!$F:$F)),"")</f>
        <v>鹿児島県</v>
      </c>
      <c r="G5856" s="4" t="str">
        <f t="shared" si="183"/>
        <v>私立</v>
      </c>
      <c r="H5856" s="7" t="str">
        <f>IF($D5856="上記以外の高等学校等",_xlfn.XLOOKUP(IF(VALUE(LEFT($E5856,2))&gt;10,VALUE(LEFT($E5856,2)),"0"&amp;VALUE(LEFT($E5856,2))),Sheet1!$E:$E,Sheet1!$F:$F)&amp;"所在の"&amp;$D5856,IF(OR($B5856=1,$B5856=2),$D5856&amp;$C5856,IF($B5856=3,$D5856&amp;"学校",IF($B5856=6,_xlfn.TEXTBEFORE($D5856,"高専")&amp;$C5856,IF($B5856=8,$C5856&amp;"（"&amp;$D5856&amp;"）",IF($B5856=9,$D5856,""))))))</f>
        <v>池田学園池田高等学校</v>
      </c>
    </row>
    <row r="5857" spans="1:8">
      <c r="A5857" s="4">
        <v>7</v>
      </c>
      <c r="B5857" s="7">
        <v>1</v>
      </c>
      <c r="C5857" s="7" t="str">
        <f t="shared" si="182"/>
        <v>高等学校</v>
      </c>
      <c r="D5857" s="7" t="s">
        <v>228</v>
      </c>
      <c r="E5857" s="8" t="s">
        <v>229</v>
      </c>
      <c r="F5857" s="4" t="str">
        <f>IFERROR(IF(VALUE(LEFT($E5857,5))&gt;50000,"",_xlfn.XLOOKUP(IF(VALUE(LEFT($E5857,2))&gt;9,VALUE(LEFT($E5857,2)),"0"&amp;VALUE(LEFT($E5857,2))),Sheet1!$E:$E,Sheet1!$F:$F)),"")</f>
        <v>鹿児島県</v>
      </c>
      <c r="G5857" s="4" t="str">
        <f t="shared" si="183"/>
        <v>私立</v>
      </c>
      <c r="H5857" s="7" t="str">
        <f>IF($D5857="上記以外の高等学校等",_xlfn.XLOOKUP(IF(VALUE(LEFT($E5857,2))&gt;10,VALUE(LEFT($E5857,2)),"0"&amp;VALUE(LEFT($E5857,2))),Sheet1!$E:$E,Sheet1!$F:$F)&amp;"所在の"&amp;$D5857,IF(OR($B5857=1,$B5857=2),$D5857&amp;$C5857,IF($B5857=3,$D5857&amp;"学校",IF($B5857=6,_xlfn.TEXTBEFORE($D5857,"高専")&amp;$C5857,IF($B5857=8,$C5857&amp;"（"&amp;$D5857&amp;"）",IF($B5857=9,$D5857,""))))))</f>
        <v>鹿児島育英館高等学校</v>
      </c>
    </row>
    <row r="5858" spans="1:8">
      <c r="A5858" s="4">
        <v>7</v>
      </c>
      <c r="B5858" s="7">
        <v>1</v>
      </c>
      <c r="C5858" s="7" t="str">
        <f t="shared" si="182"/>
        <v>高等学校</v>
      </c>
      <c r="D5858" s="7" t="s">
        <v>226</v>
      </c>
      <c r="E5858" s="8" t="s">
        <v>227</v>
      </c>
      <c r="F5858" s="4" t="str">
        <f>IFERROR(IF(VALUE(LEFT($E5858,5))&gt;50000,"",_xlfn.XLOOKUP(IF(VALUE(LEFT($E5858,2))&gt;9,VALUE(LEFT($E5858,2)),"0"&amp;VALUE(LEFT($E5858,2))),Sheet1!$E:$E,Sheet1!$F:$F)),"")</f>
        <v>鹿児島県</v>
      </c>
      <c r="G5858" s="4" t="str">
        <f t="shared" si="183"/>
        <v>私立</v>
      </c>
      <c r="H5858" s="7" t="str">
        <f>IF($D5858="上記以外の高等学校等",_xlfn.XLOOKUP(IF(VALUE(LEFT($E5858,2))&gt;10,VALUE(LEFT($E5858,2)),"0"&amp;VALUE(LEFT($E5858,2))),Sheet1!$E:$E,Sheet1!$F:$F)&amp;"所在の"&amp;$D5858,IF(OR($B5858=1,$B5858=2),$D5858&amp;$C5858,IF($B5858=3,$D5858&amp;"学校",IF($B5858=6,_xlfn.TEXTBEFORE($D5858,"高専")&amp;$C5858,IF($B5858=8,$C5858&amp;"（"&amp;$D5858&amp;"）",IF($B5858=9,$D5858,""))))))</f>
        <v>鹿児島修学館高等学校</v>
      </c>
    </row>
    <row r="5859" spans="1:8">
      <c r="A5859" s="4">
        <v>7</v>
      </c>
      <c r="B5859" s="7">
        <v>1</v>
      </c>
      <c r="C5859" s="7" t="str">
        <f t="shared" si="182"/>
        <v>高等学校</v>
      </c>
      <c r="D5859" s="7" t="s">
        <v>224</v>
      </c>
      <c r="E5859" s="8" t="s">
        <v>225</v>
      </c>
      <c r="F5859" s="4" t="str">
        <f>IFERROR(IF(VALUE(LEFT($E5859,5))&gt;50000,"",_xlfn.XLOOKUP(IF(VALUE(LEFT($E5859,2))&gt;9,VALUE(LEFT($E5859,2)),"0"&amp;VALUE(LEFT($E5859,2))),Sheet1!$E:$E,Sheet1!$F:$F)),"")</f>
        <v>鹿児島県</v>
      </c>
      <c r="G5859" s="4" t="str">
        <f t="shared" si="183"/>
        <v>私立</v>
      </c>
      <c r="H5859" s="7" t="str">
        <f>IF($D5859="上記以外の高等学校等",_xlfn.XLOOKUP(IF(VALUE(LEFT($E5859,2))&gt;10,VALUE(LEFT($E5859,2)),"0"&amp;VALUE(LEFT($E5859,2))),Sheet1!$E:$E,Sheet1!$F:$F)&amp;"所在の"&amp;$D5859,IF(OR($B5859=1,$B5859=2),$D5859&amp;$C5859,IF($B5859=3,$D5859&amp;"学校",IF($B5859=6,_xlfn.TEXTBEFORE($D5859,"高専")&amp;$C5859,IF($B5859=8,$C5859&amp;"（"&amp;$D5859&amp;"）",IF($B5859=9,$D5859,""))))))</f>
        <v>屋久島おおぞら高等学校</v>
      </c>
    </row>
    <row r="5860" spans="1:8">
      <c r="A5860" s="4">
        <v>9</v>
      </c>
      <c r="B5860" s="7">
        <v>9</v>
      </c>
      <c r="C5860" s="7" t="str">
        <f t="shared" si="182"/>
        <v/>
      </c>
      <c r="D5860" s="7" t="s">
        <v>35</v>
      </c>
      <c r="E5860" s="8" t="s">
        <v>223</v>
      </c>
      <c r="F5860" s="4" t="str">
        <f>IFERROR(IF(VALUE(LEFT($E5860,5))&gt;50000,"",_xlfn.XLOOKUP(IF(VALUE(LEFT($E5860,2))&gt;9,VALUE(LEFT($E5860,2)),"0"&amp;VALUE(LEFT($E5860,2))),Sheet1!$E:$E,Sheet1!$F:$F)),"")</f>
        <v>鹿児島県</v>
      </c>
      <c r="G5860" s="4" t="str">
        <f t="shared" si="183"/>
        <v/>
      </c>
      <c r="H5860" s="7" t="str">
        <f>IF($D5860="上記以外の高等学校等",_xlfn.XLOOKUP(IF(VALUE(LEFT($E5860,2))&gt;10,VALUE(LEFT($E5860,2)),"0"&amp;VALUE(LEFT($E5860,2))),Sheet1!$E:$E,Sheet1!$F:$F)&amp;"所在の"&amp;$D5860,IF(OR($B5860=1,$B5860=2),$D5860&amp;$C5860,IF($B5860=3,$D5860&amp;"学校",IF($B5860=6,_xlfn.TEXTBEFORE($D5860,"高専")&amp;$C5860,IF($B5860=8,$C5860&amp;"（"&amp;$D5860&amp;"）",IF($B5860=9,$D5860,""))))))</f>
        <v>鹿児島県所在の上記以外の高等学校等</v>
      </c>
    </row>
    <row r="5861" spans="1:8">
      <c r="A5861" s="4">
        <v>1</v>
      </c>
      <c r="B5861" s="7">
        <v>6</v>
      </c>
      <c r="C5861" s="7" t="str">
        <f t="shared" si="182"/>
        <v>高等専門学校</v>
      </c>
      <c r="D5861" s="7" t="s">
        <v>221</v>
      </c>
      <c r="E5861" s="8" t="s">
        <v>222</v>
      </c>
      <c r="F5861" s="4" t="str">
        <f>IFERROR(IF(VALUE(LEFT($E5861,5))&gt;50000,"",_xlfn.XLOOKUP(IF(VALUE(LEFT($E5861,2))&gt;9,VALUE(LEFT($E5861,2)),"0"&amp;VALUE(LEFT($E5861,2))),Sheet1!$E:$E,Sheet1!$F:$F)),"")</f>
        <v>沖縄県</v>
      </c>
      <c r="G5861" s="4" t="str">
        <f t="shared" si="183"/>
        <v>国立</v>
      </c>
      <c r="H5861" s="7" t="str">
        <f>IF($D5861="上記以外の高等学校等",_xlfn.XLOOKUP(IF(VALUE(LEFT($E5861,2))&gt;10,VALUE(LEFT($E5861,2)),"0"&amp;VALUE(LEFT($E5861,2))),Sheet1!$E:$E,Sheet1!$F:$F)&amp;"所在の"&amp;$D5861,IF(OR($B5861=1,$B5861=2),$D5861&amp;$C5861,IF($B5861=3,$D5861&amp;"学校",IF($B5861=6,_xlfn.TEXTBEFORE($D5861,"高専")&amp;$C5861,IF($B5861=8,$C5861&amp;"（"&amp;$D5861&amp;"）",IF($B5861=9,$D5861,""))))))</f>
        <v>沖縄工業高等専門学校</v>
      </c>
    </row>
    <row r="5862" spans="1:8">
      <c r="A5862" s="4">
        <v>2</v>
      </c>
      <c r="B5862" s="7">
        <v>1</v>
      </c>
      <c r="C5862" s="7" t="str">
        <f t="shared" si="182"/>
        <v>高等学校</v>
      </c>
      <c r="D5862" s="7" t="s">
        <v>219</v>
      </c>
      <c r="E5862" s="8" t="s">
        <v>220</v>
      </c>
      <c r="F5862" s="4" t="str">
        <f>IFERROR(IF(VALUE(LEFT($E5862,5))&gt;50000,"",_xlfn.XLOOKUP(IF(VALUE(LEFT($E5862,2))&gt;9,VALUE(LEFT($E5862,2)),"0"&amp;VALUE(LEFT($E5862,2))),Sheet1!$E:$E,Sheet1!$F:$F)),"")</f>
        <v>沖縄県</v>
      </c>
      <c r="G5862" s="4" t="str">
        <f t="shared" si="183"/>
        <v>公立</v>
      </c>
      <c r="H5862" s="7" t="str">
        <f>IF($D5862="上記以外の高等学校等",_xlfn.XLOOKUP(IF(VALUE(LEFT($E5862,2))&gt;10,VALUE(LEFT($E5862,2)),"0"&amp;VALUE(LEFT($E5862,2))),Sheet1!$E:$E,Sheet1!$F:$F)&amp;"所在の"&amp;$D5862,IF(OR($B5862=1,$B5862=2),$D5862&amp;$C5862,IF($B5862=3,$D5862&amp;"学校",IF($B5862=6,_xlfn.TEXTBEFORE($D5862,"高専")&amp;$C5862,IF($B5862=8,$C5862&amp;"（"&amp;$D5862&amp;"）",IF($B5862=9,$D5862,""))))))</f>
        <v>糸満高等学校</v>
      </c>
    </row>
    <row r="5863" spans="1:8">
      <c r="A5863" s="4">
        <v>2</v>
      </c>
      <c r="B5863" s="7">
        <v>1</v>
      </c>
      <c r="C5863" s="7" t="str">
        <f t="shared" si="182"/>
        <v>高等学校</v>
      </c>
      <c r="D5863" s="7" t="s">
        <v>217</v>
      </c>
      <c r="E5863" s="8" t="s">
        <v>218</v>
      </c>
      <c r="F5863" s="4" t="str">
        <f>IFERROR(IF(VALUE(LEFT($E5863,5))&gt;50000,"",_xlfn.XLOOKUP(IF(VALUE(LEFT($E5863,2))&gt;9,VALUE(LEFT($E5863,2)),"0"&amp;VALUE(LEFT($E5863,2))),Sheet1!$E:$E,Sheet1!$F:$F)),"")</f>
        <v>沖縄県</v>
      </c>
      <c r="G5863" s="4" t="str">
        <f t="shared" si="183"/>
        <v>公立</v>
      </c>
      <c r="H5863" s="7" t="str">
        <f>IF($D5863="上記以外の高等学校等",_xlfn.XLOOKUP(IF(VALUE(LEFT($E5863,2))&gt;10,VALUE(LEFT($E5863,2)),"0"&amp;VALUE(LEFT($E5863,2))),Sheet1!$E:$E,Sheet1!$F:$F)&amp;"所在の"&amp;$D5863,IF(OR($B5863=1,$B5863=2),$D5863&amp;$C5863,IF($B5863=3,$D5863&amp;"学校",IF($B5863=6,_xlfn.TEXTBEFORE($D5863,"高専")&amp;$C5863,IF($B5863=8,$C5863&amp;"（"&amp;$D5863&amp;"）",IF($B5863=9,$D5863,""))))))</f>
        <v>知念高等学校</v>
      </c>
    </row>
    <row r="5864" spans="1:8">
      <c r="A5864" s="4">
        <v>2</v>
      </c>
      <c r="B5864" s="7">
        <v>1</v>
      </c>
      <c r="C5864" s="7" t="str">
        <f t="shared" si="182"/>
        <v>高等学校</v>
      </c>
      <c r="D5864" s="7" t="s">
        <v>215</v>
      </c>
      <c r="E5864" s="8" t="s">
        <v>216</v>
      </c>
      <c r="F5864" s="4" t="str">
        <f>IFERROR(IF(VALUE(LEFT($E5864,5))&gt;50000,"",_xlfn.XLOOKUP(IF(VALUE(LEFT($E5864,2))&gt;9,VALUE(LEFT($E5864,2)),"0"&amp;VALUE(LEFT($E5864,2))),Sheet1!$E:$E,Sheet1!$F:$F)),"")</f>
        <v>沖縄県</v>
      </c>
      <c r="G5864" s="4" t="str">
        <f t="shared" si="183"/>
        <v>公立</v>
      </c>
      <c r="H5864" s="7" t="str">
        <f>IF($D5864="上記以外の高等学校等",_xlfn.XLOOKUP(IF(VALUE(LEFT($E5864,2))&gt;10,VALUE(LEFT($E5864,2)),"0"&amp;VALUE(LEFT($E5864,2))),Sheet1!$E:$E,Sheet1!$F:$F)&amp;"所在の"&amp;$D5864,IF(OR($B5864=1,$B5864=2),$D5864&amp;$C5864,IF($B5864=3,$D5864&amp;"学校",IF($B5864=6,_xlfn.TEXTBEFORE($D5864,"高専")&amp;$C5864,IF($B5864=8,$C5864&amp;"（"&amp;$D5864&amp;"）",IF($B5864=9,$D5864,""))))))</f>
        <v>那覇高等学校</v>
      </c>
    </row>
    <row r="5865" spans="1:8">
      <c r="A5865" s="4">
        <v>2</v>
      </c>
      <c r="B5865" s="7">
        <v>1</v>
      </c>
      <c r="C5865" s="7" t="str">
        <f t="shared" si="182"/>
        <v>高等学校</v>
      </c>
      <c r="D5865" s="7" t="s">
        <v>213</v>
      </c>
      <c r="E5865" s="8" t="s">
        <v>214</v>
      </c>
      <c r="F5865" s="4" t="str">
        <f>IFERROR(IF(VALUE(LEFT($E5865,5))&gt;50000,"",_xlfn.XLOOKUP(IF(VALUE(LEFT($E5865,2))&gt;9,VALUE(LEFT($E5865,2)),"0"&amp;VALUE(LEFT($E5865,2))),Sheet1!$E:$E,Sheet1!$F:$F)),"")</f>
        <v>沖縄県</v>
      </c>
      <c r="G5865" s="4" t="str">
        <f t="shared" si="183"/>
        <v>公立</v>
      </c>
      <c r="H5865" s="7" t="str">
        <f>IF($D5865="上記以外の高等学校等",_xlfn.XLOOKUP(IF(VALUE(LEFT($E5865,2))&gt;10,VALUE(LEFT($E5865,2)),"0"&amp;VALUE(LEFT($E5865,2))),Sheet1!$E:$E,Sheet1!$F:$F)&amp;"所在の"&amp;$D5865,IF(OR($B5865=1,$B5865=2),$D5865&amp;$C5865,IF($B5865=3,$D5865&amp;"学校",IF($B5865=6,_xlfn.TEXTBEFORE($D5865,"高専")&amp;$C5865,IF($B5865=8,$C5865&amp;"（"&amp;$D5865&amp;"）",IF($B5865=9,$D5865,""))))))</f>
        <v>首里高等学校</v>
      </c>
    </row>
    <row r="5866" spans="1:8">
      <c r="A5866" s="4">
        <v>2</v>
      </c>
      <c r="B5866" s="7">
        <v>1</v>
      </c>
      <c r="C5866" s="7" t="str">
        <f t="shared" si="182"/>
        <v>高等学校</v>
      </c>
      <c r="D5866" s="7" t="s">
        <v>211</v>
      </c>
      <c r="E5866" s="8" t="s">
        <v>212</v>
      </c>
      <c r="F5866" s="4" t="str">
        <f>IFERROR(IF(VALUE(LEFT($E5866,5))&gt;50000,"",_xlfn.XLOOKUP(IF(VALUE(LEFT($E5866,2))&gt;9,VALUE(LEFT($E5866,2)),"0"&amp;VALUE(LEFT($E5866,2))),Sheet1!$E:$E,Sheet1!$F:$F)),"")</f>
        <v>沖縄県</v>
      </c>
      <c r="G5866" s="4" t="str">
        <f t="shared" si="183"/>
        <v>公立</v>
      </c>
      <c r="H5866" s="7" t="str">
        <f>IF($D5866="上記以外の高等学校等",_xlfn.XLOOKUP(IF(VALUE(LEFT($E5866,2))&gt;10,VALUE(LEFT($E5866,2)),"0"&amp;VALUE(LEFT($E5866,2))),Sheet1!$E:$E,Sheet1!$F:$F)&amp;"所在の"&amp;$D5866,IF(OR($B5866=1,$B5866=2),$D5866&amp;$C5866,IF($B5866=3,$D5866&amp;"学校",IF($B5866=6,_xlfn.TEXTBEFORE($D5866,"高専")&amp;$C5866,IF($B5866=8,$C5866&amp;"（"&amp;$D5866&amp;"）",IF($B5866=9,$D5866,""))))))</f>
        <v>小禄高等学校</v>
      </c>
    </row>
    <row r="5867" spans="1:8">
      <c r="A5867" s="4">
        <v>2</v>
      </c>
      <c r="B5867" s="7">
        <v>1</v>
      </c>
      <c r="C5867" s="7" t="str">
        <f t="shared" si="182"/>
        <v>高等学校</v>
      </c>
      <c r="D5867" s="7" t="s">
        <v>209</v>
      </c>
      <c r="E5867" s="8" t="s">
        <v>210</v>
      </c>
      <c r="F5867" s="4" t="str">
        <f>IFERROR(IF(VALUE(LEFT($E5867,5))&gt;50000,"",_xlfn.XLOOKUP(IF(VALUE(LEFT($E5867,2))&gt;9,VALUE(LEFT($E5867,2)),"0"&amp;VALUE(LEFT($E5867,2))),Sheet1!$E:$E,Sheet1!$F:$F)),"")</f>
        <v>沖縄県</v>
      </c>
      <c r="G5867" s="4" t="str">
        <f t="shared" si="183"/>
        <v>公立</v>
      </c>
      <c r="H5867" s="7" t="str">
        <f>IF($D5867="上記以外の高等学校等",_xlfn.XLOOKUP(IF(VALUE(LEFT($E5867,2))&gt;10,VALUE(LEFT($E5867,2)),"0"&amp;VALUE(LEFT($E5867,2))),Sheet1!$E:$E,Sheet1!$F:$F)&amp;"所在の"&amp;$D5867,IF(OR($B5867=1,$B5867=2),$D5867&amp;$C5867,IF($B5867=3,$D5867&amp;"学校",IF($B5867=6,_xlfn.TEXTBEFORE($D5867,"高専")&amp;$C5867,IF($B5867=8,$C5867&amp;"（"&amp;$D5867&amp;"）",IF($B5867=9,$D5867,""))))))</f>
        <v>浦添高等学校</v>
      </c>
    </row>
    <row r="5868" spans="1:8">
      <c r="A5868" s="4">
        <v>2</v>
      </c>
      <c r="B5868" s="7">
        <v>1</v>
      </c>
      <c r="C5868" s="7" t="str">
        <f t="shared" si="182"/>
        <v>高等学校</v>
      </c>
      <c r="D5868" s="7" t="s">
        <v>207</v>
      </c>
      <c r="E5868" s="8" t="s">
        <v>208</v>
      </c>
      <c r="F5868" s="4" t="str">
        <f>IFERROR(IF(VALUE(LEFT($E5868,5))&gt;50000,"",_xlfn.XLOOKUP(IF(VALUE(LEFT($E5868,2))&gt;9,VALUE(LEFT($E5868,2)),"0"&amp;VALUE(LEFT($E5868,2))),Sheet1!$E:$E,Sheet1!$F:$F)),"")</f>
        <v>沖縄県</v>
      </c>
      <c r="G5868" s="4" t="str">
        <f t="shared" si="183"/>
        <v>公立</v>
      </c>
      <c r="H5868" s="7" t="str">
        <f>IF($D5868="上記以外の高等学校等",_xlfn.XLOOKUP(IF(VALUE(LEFT($E5868,2))&gt;10,VALUE(LEFT($E5868,2)),"0"&amp;VALUE(LEFT($E5868,2))),Sheet1!$E:$E,Sheet1!$F:$F)&amp;"所在の"&amp;$D5868,IF(OR($B5868=1,$B5868=2),$D5868&amp;$C5868,IF($B5868=3,$D5868&amp;"学校",IF($B5868=6,_xlfn.TEXTBEFORE($D5868,"高専")&amp;$C5868,IF($B5868=8,$C5868&amp;"（"&amp;$D5868&amp;"）",IF($B5868=9,$D5868,""))))))</f>
        <v>真和志高等学校</v>
      </c>
    </row>
    <row r="5869" spans="1:8">
      <c r="A5869" s="4">
        <v>2</v>
      </c>
      <c r="B5869" s="7">
        <v>1</v>
      </c>
      <c r="C5869" s="7" t="str">
        <f t="shared" si="182"/>
        <v>高等学校</v>
      </c>
      <c r="D5869" s="7" t="s">
        <v>205</v>
      </c>
      <c r="E5869" s="8" t="s">
        <v>206</v>
      </c>
      <c r="F5869" s="4" t="str">
        <f>IFERROR(IF(VALUE(LEFT($E5869,5))&gt;50000,"",_xlfn.XLOOKUP(IF(VALUE(LEFT($E5869,2))&gt;9,VALUE(LEFT($E5869,2)),"0"&amp;VALUE(LEFT($E5869,2))),Sheet1!$E:$E,Sheet1!$F:$F)),"")</f>
        <v>沖縄県</v>
      </c>
      <c r="G5869" s="4" t="str">
        <f t="shared" si="183"/>
        <v>公立</v>
      </c>
      <c r="H5869" s="7" t="str">
        <f>IF($D5869="上記以外の高等学校等",_xlfn.XLOOKUP(IF(VALUE(LEFT($E5869,2))&gt;10,VALUE(LEFT($E5869,2)),"0"&amp;VALUE(LEFT($E5869,2))),Sheet1!$E:$E,Sheet1!$F:$F)&amp;"所在の"&amp;$D5869,IF(OR($B5869=1,$B5869=2),$D5869&amp;$C5869,IF($B5869=3,$D5869&amp;"学校",IF($B5869=6,_xlfn.TEXTBEFORE($D5869,"高専")&amp;$C5869,IF($B5869=8,$C5869&amp;"（"&amp;$D5869&amp;"）",IF($B5869=9,$D5869,""))))))</f>
        <v>豊見城高等学校</v>
      </c>
    </row>
    <row r="5870" spans="1:8">
      <c r="A5870" s="4">
        <v>2</v>
      </c>
      <c r="B5870" s="7">
        <v>1</v>
      </c>
      <c r="C5870" s="7" t="str">
        <f t="shared" si="182"/>
        <v>高等学校</v>
      </c>
      <c r="D5870" s="7" t="s">
        <v>203</v>
      </c>
      <c r="E5870" s="8" t="s">
        <v>204</v>
      </c>
      <c r="F5870" s="4" t="str">
        <f>IFERROR(IF(VALUE(LEFT($E5870,5))&gt;50000,"",_xlfn.XLOOKUP(IF(VALUE(LEFT($E5870,2))&gt;9,VALUE(LEFT($E5870,2)),"0"&amp;VALUE(LEFT($E5870,2))),Sheet1!$E:$E,Sheet1!$F:$F)),"")</f>
        <v>沖縄県</v>
      </c>
      <c r="G5870" s="4" t="str">
        <f t="shared" si="183"/>
        <v>公立</v>
      </c>
      <c r="H5870" s="7" t="str">
        <f>IF($D5870="上記以外の高等学校等",_xlfn.XLOOKUP(IF(VALUE(LEFT($E5870,2))&gt;10,VALUE(LEFT($E5870,2)),"0"&amp;VALUE(LEFT($E5870,2))),Sheet1!$E:$E,Sheet1!$F:$F)&amp;"所在の"&amp;$D5870,IF(OR($B5870=1,$B5870=2),$D5870&amp;$C5870,IF($B5870=3,$D5870&amp;"学校",IF($B5870=6,_xlfn.TEXTBEFORE($D5870,"高専")&amp;$C5870,IF($B5870=8,$C5870&amp;"（"&amp;$D5870&amp;"）",IF($B5870=9,$D5870,""))))))</f>
        <v>普天間高等学校</v>
      </c>
    </row>
    <row r="5871" spans="1:8">
      <c r="A5871" s="4">
        <v>2</v>
      </c>
      <c r="B5871" s="7">
        <v>1</v>
      </c>
      <c r="C5871" s="7" t="str">
        <f t="shared" si="182"/>
        <v>高等学校</v>
      </c>
      <c r="D5871" s="7" t="s">
        <v>201</v>
      </c>
      <c r="E5871" s="8" t="s">
        <v>202</v>
      </c>
      <c r="F5871" s="4" t="str">
        <f>IFERROR(IF(VALUE(LEFT($E5871,5))&gt;50000,"",_xlfn.XLOOKUP(IF(VALUE(LEFT($E5871,2))&gt;9,VALUE(LEFT($E5871,2)),"0"&amp;VALUE(LEFT($E5871,2))),Sheet1!$E:$E,Sheet1!$F:$F)),"")</f>
        <v>沖縄県</v>
      </c>
      <c r="G5871" s="4" t="str">
        <f t="shared" si="183"/>
        <v>公立</v>
      </c>
      <c r="H5871" s="7" t="str">
        <f>IF($D5871="上記以外の高等学校等",_xlfn.XLOOKUP(IF(VALUE(LEFT($E5871,2))&gt;10,VALUE(LEFT($E5871,2)),"0"&amp;VALUE(LEFT($E5871,2))),Sheet1!$E:$E,Sheet1!$F:$F)&amp;"所在の"&amp;$D5871,IF(OR($B5871=1,$B5871=2),$D5871&amp;$C5871,IF($B5871=3,$D5871&amp;"学校",IF($B5871=6,_xlfn.TEXTBEFORE($D5871,"高専")&amp;$C5871,IF($B5871=8,$C5871&amp;"（"&amp;$D5871&amp;"）",IF($B5871=9,$D5871,""))))))</f>
        <v>コザ高等学校</v>
      </c>
    </row>
    <row r="5872" spans="1:8">
      <c r="A5872" s="4">
        <v>2</v>
      </c>
      <c r="B5872" s="7">
        <v>1</v>
      </c>
      <c r="C5872" s="7" t="str">
        <f t="shared" si="182"/>
        <v>高等学校</v>
      </c>
      <c r="D5872" s="7" t="s">
        <v>199</v>
      </c>
      <c r="E5872" s="8" t="s">
        <v>200</v>
      </c>
      <c r="F5872" s="4" t="str">
        <f>IFERROR(IF(VALUE(LEFT($E5872,5))&gt;50000,"",_xlfn.XLOOKUP(IF(VALUE(LEFT($E5872,2))&gt;9,VALUE(LEFT($E5872,2)),"0"&amp;VALUE(LEFT($E5872,2))),Sheet1!$E:$E,Sheet1!$F:$F)),"")</f>
        <v>沖縄県</v>
      </c>
      <c r="G5872" s="4" t="str">
        <f t="shared" si="183"/>
        <v>公立</v>
      </c>
      <c r="H5872" s="7" t="str">
        <f>IF($D5872="上記以外の高等学校等",_xlfn.XLOOKUP(IF(VALUE(LEFT($E5872,2))&gt;10,VALUE(LEFT($E5872,2)),"0"&amp;VALUE(LEFT($E5872,2))),Sheet1!$E:$E,Sheet1!$F:$F)&amp;"所在の"&amp;$D5872,IF(OR($B5872=1,$B5872=2),$D5872&amp;$C5872,IF($B5872=3,$D5872&amp;"学校",IF($B5872=6,_xlfn.TEXTBEFORE($D5872,"高専")&amp;$C5872,IF($B5872=8,$C5872&amp;"（"&amp;$D5872&amp;"）",IF($B5872=9,$D5872,""))))))</f>
        <v>読谷高等学校</v>
      </c>
    </row>
    <row r="5873" spans="1:8">
      <c r="A5873" s="4">
        <v>2</v>
      </c>
      <c r="B5873" s="7">
        <v>1</v>
      </c>
      <c r="C5873" s="7" t="str">
        <f t="shared" si="182"/>
        <v>高等学校</v>
      </c>
      <c r="D5873" s="7" t="s">
        <v>197</v>
      </c>
      <c r="E5873" s="8" t="s">
        <v>198</v>
      </c>
      <c r="F5873" s="4" t="str">
        <f>IFERROR(IF(VALUE(LEFT($E5873,5))&gt;50000,"",_xlfn.XLOOKUP(IF(VALUE(LEFT($E5873,2))&gt;9,VALUE(LEFT($E5873,2)),"0"&amp;VALUE(LEFT($E5873,2))),Sheet1!$E:$E,Sheet1!$F:$F)),"")</f>
        <v>沖縄県</v>
      </c>
      <c r="G5873" s="4" t="str">
        <f t="shared" si="183"/>
        <v>公立</v>
      </c>
      <c r="H5873" s="7" t="str">
        <f>IF($D5873="上記以外の高等学校等",_xlfn.XLOOKUP(IF(VALUE(LEFT($E5873,2))&gt;10,VALUE(LEFT($E5873,2)),"0"&amp;VALUE(LEFT($E5873,2))),Sheet1!$E:$E,Sheet1!$F:$F)&amp;"所在の"&amp;$D5873,IF(OR($B5873=1,$B5873=2),$D5873&amp;$C5873,IF($B5873=3,$D5873&amp;"学校",IF($B5873=6,_xlfn.TEXTBEFORE($D5873,"高専")&amp;$C5873,IF($B5873=8,$C5873&amp;"（"&amp;$D5873&amp;"）",IF($B5873=9,$D5873,""))))))</f>
        <v>前原高等学校</v>
      </c>
    </row>
    <row r="5874" spans="1:8">
      <c r="A5874" s="4">
        <v>2</v>
      </c>
      <c r="B5874" s="7">
        <v>1</v>
      </c>
      <c r="C5874" s="7" t="str">
        <f t="shared" si="182"/>
        <v>高等学校</v>
      </c>
      <c r="D5874" s="7" t="s">
        <v>195</v>
      </c>
      <c r="E5874" s="8" t="s">
        <v>196</v>
      </c>
      <c r="F5874" s="4" t="str">
        <f>IFERROR(IF(VALUE(LEFT($E5874,5))&gt;50000,"",_xlfn.XLOOKUP(IF(VALUE(LEFT($E5874,2))&gt;9,VALUE(LEFT($E5874,2)),"0"&amp;VALUE(LEFT($E5874,2))),Sheet1!$E:$E,Sheet1!$F:$F)),"")</f>
        <v>沖縄県</v>
      </c>
      <c r="G5874" s="4" t="str">
        <f t="shared" si="183"/>
        <v>公立</v>
      </c>
      <c r="H5874" s="7" t="str">
        <f>IF($D5874="上記以外の高等学校等",_xlfn.XLOOKUP(IF(VALUE(LEFT($E5874,2))&gt;10,VALUE(LEFT($E5874,2)),"0"&amp;VALUE(LEFT($E5874,2))),Sheet1!$E:$E,Sheet1!$F:$F)&amp;"所在の"&amp;$D5874,IF(OR($B5874=1,$B5874=2),$D5874&amp;$C5874,IF($B5874=3,$D5874&amp;"学校",IF($B5874=6,_xlfn.TEXTBEFORE($D5874,"高専")&amp;$C5874,IF($B5874=8,$C5874&amp;"（"&amp;$D5874&amp;"）",IF($B5874=9,$D5874,""))))))</f>
        <v>石川高等学校</v>
      </c>
    </row>
    <row r="5875" spans="1:8">
      <c r="A5875" s="4">
        <v>2</v>
      </c>
      <c r="B5875" s="7">
        <v>1</v>
      </c>
      <c r="C5875" s="7" t="str">
        <f t="shared" si="182"/>
        <v>高等学校</v>
      </c>
      <c r="D5875" s="7" t="s">
        <v>193</v>
      </c>
      <c r="E5875" s="8" t="s">
        <v>194</v>
      </c>
      <c r="F5875" s="4" t="str">
        <f>IFERROR(IF(VALUE(LEFT($E5875,5))&gt;50000,"",_xlfn.XLOOKUP(IF(VALUE(LEFT($E5875,2))&gt;9,VALUE(LEFT($E5875,2)),"0"&amp;VALUE(LEFT($E5875,2))),Sheet1!$E:$E,Sheet1!$F:$F)),"")</f>
        <v>沖縄県</v>
      </c>
      <c r="G5875" s="4" t="str">
        <f t="shared" si="183"/>
        <v>公立</v>
      </c>
      <c r="H5875" s="7" t="str">
        <f>IF($D5875="上記以外の高等学校等",_xlfn.XLOOKUP(IF(VALUE(LEFT($E5875,2))&gt;10,VALUE(LEFT($E5875,2)),"0"&amp;VALUE(LEFT($E5875,2))),Sheet1!$E:$E,Sheet1!$F:$F)&amp;"所在の"&amp;$D5875,IF(OR($B5875=1,$B5875=2),$D5875&amp;$C5875,IF($B5875=3,$D5875&amp;"学校",IF($B5875=6,_xlfn.TEXTBEFORE($D5875,"高専")&amp;$C5875,IF($B5875=8,$C5875&amp;"（"&amp;$D5875&amp;"）",IF($B5875=9,$D5875,""))))))</f>
        <v>宜野座高等学校</v>
      </c>
    </row>
    <row r="5876" spans="1:8">
      <c r="A5876" s="4">
        <v>2</v>
      </c>
      <c r="B5876" s="7">
        <v>1</v>
      </c>
      <c r="C5876" s="7" t="str">
        <f t="shared" si="182"/>
        <v>高等学校</v>
      </c>
      <c r="D5876" s="7" t="s">
        <v>191</v>
      </c>
      <c r="E5876" s="8" t="s">
        <v>192</v>
      </c>
      <c r="F5876" s="4" t="str">
        <f>IFERROR(IF(VALUE(LEFT($E5876,5))&gt;50000,"",_xlfn.XLOOKUP(IF(VALUE(LEFT($E5876,2))&gt;9,VALUE(LEFT($E5876,2)),"0"&amp;VALUE(LEFT($E5876,2))),Sheet1!$E:$E,Sheet1!$F:$F)),"")</f>
        <v>沖縄県</v>
      </c>
      <c r="G5876" s="4" t="str">
        <f t="shared" si="183"/>
        <v>公立</v>
      </c>
      <c r="H5876" s="7" t="str">
        <f>IF($D5876="上記以外の高等学校等",_xlfn.XLOOKUP(IF(VALUE(LEFT($E5876,2))&gt;10,VALUE(LEFT($E5876,2)),"0"&amp;VALUE(LEFT($E5876,2))),Sheet1!$E:$E,Sheet1!$F:$F)&amp;"所在の"&amp;$D5876,IF(OR($B5876=1,$B5876=2),$D5876&amp;$C5876,IF($B5876=3,$D5876&amp;"学校",IF($B5876=6,_xlfn.TEXTBEFORE($D5876,"高専")&amp;$C5876,IF($B5876=8,$C5876&amp;"（"&amp;$D5876&amp;"）",IF($B5876=9,$D5876,""))))))</f>
        <v>名護高等学校</v>
      </c>
    </row>
    <row r="5877" spans="1:8">
      <c r="A5877" s="4">
        <v>2</v>
      </c>
      <c r="B5877" s="7">
        <v>1</v>
      </c>
      <c r="C5877" s="7" t="str">
        <f t="shared" si="182"/>
        <v>高等学校</v>
      </c>
      <c r="D5877" s="7" t="s">
        <v>189</v>
      </c>
      <c r="E5877" s="8" t="s">
        <v>190</v>
      </c>
      <c r="F5877" s="4" t="str">
        <f>IFERROR(IF(VALUE(LEFT($E5877,5))&gt;50000,"",_xlfn.XLOOKUP(IF(VALUE(LEFT($E5877,2))&gt;9,VALUE(LEFT($E5877,2)),"0"&amp;VALUE(LEFT($E5877,2))),Sheet1!$E:$E,Sheet1!$F:$F)),"")</f>
        <v>沖縄県</v>
      </c>
      <c r="G5877" s="4" t="str">
        <f t="shared" si="183"/>
        <v>公立</v>
      </c>
      <c r="H5877" s="7" t="str">
        <f>IF($D5877="上記以外の高等学校等",_xlfn.XLOOKUP(IF(VALUE(LEFT($E5877,2))&gt;10,VALUE(LEFT($E5877,2)),"0"&amp;VALUE(LEFT($E5877,2))),Sheet1!$E:$E,Sheet1!$F:$F)&amp;"所在の"&amp;$D5877,IF(OR($B5877=1,$B5877=2),$D5877&amp;$C5877,IF($B5877=3,$D5877&amp;"学校",IF($B5877=6,_xlfn.TEXTBEFORE($D5877,"高専")&amp;$C5877,IF($B5877=8,$C5877&amp;"（"&amp;$D5877&amp;"）",IF($B5877=9,$D5877,""))))))</f>
        <v>本部高等学校</v>
      </c>
    </row>
    <row r="5878" spans="1:8">
      <c r="A5878" s="4">
        <v>2</v>
      </c>
      <c r="B5878" s="7">
        <v>1</v>
      </c>
      <c r="C5878" s="7" t="str">
        <f t="shared" si="182"/>
        <v>高等学校</v>
      </c>
      <c r="D5878" s="7" t="s">
        <v>187</v>
      </c>
      <c r="E5878" s="8" t="s">
        <v>188</v>
      </c>
      <c r="F5878" s="4" t="str">
        <f>IFERROR(IF(VALUE(LEFT($E5878,5))&gt;50000,"",_xlfn.XLOOKUP(IF(VALUE(LEFT($E5878,2))&gt;9,VALUE(LEFT($E5878,2)),"0"&amp;VALUE(LEFT($E5878,2))),Sheet1!$E:$E,Sheet1!$F:$F)),"")</f>
        <v>沖縄県</v>
      </c>
      <c r="G5878" s="4" t="str">
        <f t="shared" si="183"/>
        <v>公立</v>
      </c>
      <c r="H5878" s="7" t="str">
        <f>IF($D5878="上記以外の高等学校等",_xlfn.XLOOKUP(IF(VALUE(LEFT($E5878,2))&gt;10,VALUE(LEFT($E5878,2)),"0"&amp;VALUE(LEFT($E5878,2))),Sheet1!$E:$E,Sheet1!$F:$F)&amp;"所在の"&amp;$D5878,IF(OR($B5878=1,$B5878=2),$D5878&amp;$C5878,IF($B5878=3,$D5878&amp;"学校",IF($B5878=6,_xlfn.TEXTBEFORE($D5878,"高専")&amp;$C5878,IF($B5878=8,$C5878&amp;"（"&amp;$D5878&amp;"）",IF($B5878=9,$D5878,""))))))</f>
        <v>北山高等学校</v>
      </c>
    </row>
    <row r="5879" spans="1:8">
      <c r="A5879" s="4">
        <v>2</v>
      </c>
      <c r="B5879" s="7">
        <v>1</v>
      </c>
      <c r="C5879" s="7" t="str">
        <f t="shared" si="182"/>
        <v>高等学校</v>
      </c>
      <c r="D5879" s="7" t="s">
        <v>185</v>
      </c>
      <c r="E5879" s="8" t="s">
        <v>186</v>
      </c>
      <c r="F5879" s="4" t="str">
        <f>IFERROR(IF(VALUE(LEFT($E5879,5))&gt;50000,"",_xlfn.XLOOKUP(IF(VALUE(LEFT($E5879,2))&gt;9,VALUE(LEFT($E5879,2)),"0"&amp;VALUE(LEFT($E5879,2))),Sheet1!$E:$E,Sheet1!$F:$F)),"")</f>
        <v>沖縄県</v>
      </c>
      <c r="G5879" s="4" t="str">
        <f t="shared" si="183"/>
        <v>公立</v>
      </c>
      <c r="H5879" s="7" t="str">
        <f>IF($D5879="上記以外の高等学校等",_xlfn.XLOOKUP(IF(VALUE(LEFT($E5879,2))&gt;10,VALUE(LEFT($E5879,2)),"0"&amp;VALUE(LEFT($E5879,2))),Sheet1!$E:$E,Sheet1!$F:$F)&amp;"所在の"&amp;$D5879,IF(OR($B5879=1,$B5879=2),$D5879&amp;$C5879,IF($B5879=3,$D5879&amp;"学校",IF($B5879=6,_xlfn.TEXTBEFORE($D5879,"高専")&amp;$C5879,IF($B5879=8,$C5879&amp;"（"&amp;$D5879&amp;"）",IF($B5879=9,$D5879,""))))))</f>
        <v>辺土名高等学校</v>
      </c>
    </row>
    <row r="5880" spans="1:8">
      <c r="A5880" s="4">
        <v>2</v>
      </c>
      <c r="B5880" s="7">
        <v>1</v>
      </c>
      <c r="C5880" s="7" t="str">
        <f t="shared" si="182"/>
        <v>高等学校</v>
      </c>
      <c r="D5880" s="7" t="s">
        <v>183</v>
      </c>
      <c r="E5880" s="8" t="s">
        <v>184</v>
      </c>
      <c r="F5880" s="4" t="str">
        <f>IFERROR(IF(VALUE(LEFT($E5880,5))&gt;50000,"",_xlfn.XLOOKUP(IF(VALUE(LEFT($E5880,2))&gt;9,VALUE(LEFT($E5880,2)),"0"&amp;VALUE(LEFT($E5880,2))),Sheet1!$E:$E,Sheet1!$F:$F)),"")</f>
        <v>沖縄県</v>
      </c>
      <c r="G5880" s="4" t="str">
        <f t="shared" si="183"/>
        <v>公立</v>
      </c>
      <c r="H5880" s="7" t="str">
        <f>IF($D5880="上記以外の高等学校等",_xlfn.XLOOKUP(IF(VALUE(LEFT($E5880,2))&gt;10,VALUE(LEFT($E5880,2)),"0"&amp;VALUE(LEFT($E5880,2))),Sheet1!$E:$E,Sheet1!$F:$F)&amp;"所在の"&amp;$D5880,IF(OR($B5880=1,$B5880=2),$D5880&amp;$C5880,IF($B5880=3,$D5880&amp;"学校",IF($B5880=6,_xlfn.TEXTBEFORE($D5880,"高専")&amp;$C5880,IF($B5880=8,$C5880&amp;"（"&amp;$D5880&amp;"）",IF($B5880=9,$D5880,""))))))</f>
        <v>久米島高等学校</v>
      </c>
    </row>
    <row r="5881" spans="1:8">
      <c r="A5881" s="4">
        <v>2</v>
      </c>
      <c r="B5881" s="7">
        <v>1</v>
      </c>
      <c r="C5881" s="7" t="str">
        <f t="shared" si="182"/>
        <v>高等学校</v>
      </c>
      <c r="D5881" s="7" t="s">
        <v>181</v>
      </c>
      <c r="E5881" s="8" t="s">
        <v>182</v>
      </c>
      <c r="F5881" s="4" t="str">
        <f>IFERROR(IF(VALUE(LEFT($E5881,5))&gt;50000,"",_xlfn.XLOOKUP(IF(VALUE(LEFT($E5881,2))&gt;9,VALUE(LEFT($E5881,2)),"0"&amp;VALUE(LEFT($E5881,2))),Sheet1!$E:$E,Sheet1!$F:$F)),"")</f>
        <v>沖縄県</v>
      </c>
      <c r="G5881" s="4" t="str">
        <f t="shared" si="183"/>
        <v>公立</v>
      </c>
      <c r="H5881" s="7" t="str">
        <f>IF($D5881="上記以外の高等学校等",_xlfn.XLOOKUP(IF(VALUE(LEFT($E5881,2))&gt;10,VALUE(LEFT($E5881,2)),"0"&amp;VALUE(LEFT($E5881,2))),Sheet1!$E:$E,Sheet1!$F:$F)&amp;"所在の"&amp;$D5881,IF(OR($B5881=1,$B5881=2),$D5881&amp;$C5881,IF($B5881=3,$D5881&amp;"学校",IF($B5881=6,_xlfn.TEXTBEFORE($D5881,"高専")&amp;$C5881,IF($B5881=8,$C5881&amp;"（"&amp;$D5881&amp;"）",IF($B5881=9,$D5881,""))))))</f>
        <v>宮古高等学校</v>
      </c>
    </row>
    <row r="5882" spans="1:8">
      <c r="A5882" s="4">
        <v>2</v>
      </c>
      <c r="B5882" s="7">
        <v>1</v>
      </c>
      <c r="C5882" s="7" t="str">
        <f t="shared" si="182"/>
        <v>高等学校</v>
      </c>
      <c r="D5882" s="7" t="s">
        <v>179</v>
      </c>
      <c r="E5882" s="8" t="s">
        <v>180</v>
      </c>
      <c r="F5882" s="4" t="str">
        <f>IFERROR(IF(VALUE(LEFT($E5882,5))&gt;50000,"",_xlfn.XLOOKUP(IF(VALUE(LEFT($E5882,2))&gt;9,VALUE(LEFT($E5882,2)),"0"&amp;VALUE(LEFT($E5882,2))),Sheet1!$E:$E,Sheet1!$F:$F)),"")</f>
        <v>沖縄県</v>
      </c>
      <c r="G5882" s="4" t="str">
        <f t="shared" si="183"/>
        <v>公立</v>
      </c>
      <c r="H5882" s="7" t="str">
        <f>IF($D5882="上記以外の高等学校等",_xlfn.XLOOKUP(IF(VALUE(LEFT($E5882,2))&gt;10,VALUE(LEFT($E5882,2)),"0"&amp;VALUE(LEFT($E5882,2))),Sheet1!$E:$E,Sheet1!$F:$F)&amp;"所在の"&amp;$D5882,IF(OR($B5882=1,$B5882=2),$D5882&amp;$C5882,IF($B5882=3,$D5882&amp;"学校",IF($B5882=6,_xlfn.TEXTBEFORE($D5882,"高専")&amp;$C5882,IF($B5882=8,$C5882&amp;"（"&amp;$D5882&amp;"）",IF($B5882=9,$D5882,""))))))</f>
        <v>八重山高等学校</v>
      </c>
    </row>
    <row r="5883" spans="1:8">
      <c r="A5883" s="4">
        <v>2</v>
      </c>
      <c r="B5883" s="7">
        <v>1</v>
      </c>
      <c r="C5883" s="7" t="str">
        <f t="shared" si="182"/>
        <v>高等学校</v>
      </c>
      <c r="D5883" s="7" t="s">
        <v>177</v>
      </c>
      <c r="E5883" s="8" t="s">
        <v>178</v>
      </c>
      <c r="F5883" s="4" t="str">
        <f>IFERROR(IF(VALUE(LEFT($E5883,5))&gt;50000,"",_xlfn.XLOOKUP(IF(VALUE(LEFT($E5883,2))&gt;9,VALUE(LEFT($E5883,2)),"0"&amp;VALUE(LEFT($E5883,2))),Sheet1!$E:$E,Sheet1!$F:$F)),"")</f>
        <v>沖縄県</v>
      </c>
      <c r="G5883" s="4" t="str">
        <f t="shared" si="183"/>
        <v>公立</v>
      </c>
      <c r="H5883" s="7" t="str">
        <f>IF($D5883="上記以外の高等学校等",_xlfn.XLOOKUP(IF(VALUE(LEFT($E5883,2))&gt;10,VALUE(LEFT($E5883,2)),"0"&amp;VALUE(LEFT($E5883,2))),Sheet1!$E:$E,Sheet1!$F:$F)&amp;"所在の"&amp;$D5883,IF(OR($B5883=1,$B5883=2),$D5883&amp;$C5883,IF($B5883=3,$D5883&amp;"学校",IF($B5883=6,_xlfn.TEXTBEFORE($D5883,"高専")&amp;$C5883,IF($B5883=8,$C5883&amp;"（"&amp;$D5883&amp;"）",IF($B5883=9,$D5883,""))))))</f>
        <v>那覇商業高等学校</v>
      </c>
    </row>
    <row r="5884" spans="1:8">
      <c r="A5884" s="4">
        <v>2</v>
      </c>
      <c r="B5884" s="7">
        <v>1</v>
      </c>
      <c r="C5884" s="7" t="str">
        <f t="shared" si="182"/>
        <v>高等学校</v>
      </c>
      <c r="D5884" s="7" t="s">
        <v>175</v>
      </c>
      <c r="E5884" s="8" t="s">
        <v>176</v>
      </c>
      <c r="F5884" s="4" t="str">
        <f>IFERROR(IF(VALUE(LEFT($E5884,5))&gt;50000,"",_xlfn.XLOOKUP(IF(VALUE(LEFT($E5884,2))&gt;9,VALUE(LEFT($E5884,2)),"0"&amp;VALUE(LEFT($E5884,2))),Sheet1!$E:$E,Sheet1!$F:$F)),"")</f>
        <v>沖縄県</v>
      </c>
      <c r="G5884" s="4" t="str">
        <f t="shared" si="183"/>
        <v>公立</v>
      </c>
      <c r="H5884" s="7" t="str">
        <f>IF($D5884="上記以外の高等学校等",_xlfn.XLOOKUP(IF(VALUE(LEFT($E5884,2))&gt;10,VALUE(LEFT($E5884,2)),"0"&amp;VALUE(LEFT($E5884,2))),Sheet1!$E:$E,Sheet1!$F:$F)&amp;"所在の"&amp;$D5884,IF(OR($B5884=1,$B5884=2),$D5884&amp;$C5884,IF($B5884=3,$D5884&amp;"学校",IF($B5884=6,_xlfn.TEXTBEFORE($D5884,"高専")&amp;$C5884,IF($B5884=8,$C5884&amp;"（"&amp;$D5884&amp;"）",IF($B5884=9,$D5884,""))))))</f>
        <v>中部商業高等学校</v>
      </c>
    </row>
    <row r="5885" spans="1:8">
      <c r="A5885" s="4">
        <v>2</v>
      </c>
      <c r="B5885" s="7">
        <v>1</v>
      </c>
      <c r="C5885" s="7" t="str">
        <f t="shared" si="182"/>
        <v>高等学校</v>
      </c>
      <c r="D5885" s="7" t="s">
        <v>173</v>
      </c>
      <c r="E5885" s="8" t="s">
        <v>174</v>
      </c>
      <c r="F5885" s="4" t="str">
        <f>IFERROR(IF(VALUE(LEFT($E5885,5))&gt;50000,"",_xlfn.XLOOKUP(IF(VALUE(LEFT($E5885,2))&gt;9,VALUE(LEFT($E5885,2)),"0"&amp;VALUE(LEFT($E5885,2))),Sheet1!$E:$E,Sheet1!$F:$F)),"")</f>
        <v>沖縄県</v>
      </c>
      <c r="G5885" s="4" t="str">
        <f t="shared" si="183"/>
        <v>公立</v>
      </c>
      <c r="H5885" s="7" t="str">
        <f>IF($D5885="上記以外の高等学校等",_xlfn.XLOOKUP(IF(VALUE(LEFT($E5885,2))&gt;10,VALUE(LEFT($E5885,2)),"0"&amp;VALUE(LEFT($E5885,2))),Sheet1!$E:$E,Sheet1!$F:$F)&amp;"所在の"&amp;$D5885,IF(OR($B5885=1,$B5885=2),$D5885&amp;$C5885,IF($B5885=3,$D5885&amp;"学校",IF($B5885=6,_xlfn.TEXTBEFORE($D5885,"高専")&amp;$C5885,IF($B5885=8,$C5885&amp;"（"&amp;$D5885&amp;"）",IF($B5885=9,$D5885,""))))))</f>
        <v>沖縄工業高等学校</v>
      </c>
    </row>
    <row r="5886" spans="1:8">
      <c r="A5886" s="4">
        <v>2</v>
      </c>
      <c r="B5886" s="7">
        <v>1</v>
      </c>
      <c r="C5886" s="7" t="str">
        <f t="shared" si="182"/>
        <v>高等学校</v>
      </c>
      <c r="D5886" s="7" t="s">
        <v>171</v>
      </c>
      <c r="E5886" s="8" t="s">
        <v>172</v>
      </c>
      <c r="F5886" s="4" t="str">
        <f>IFERROR(IF(VALUE(LEFT($E5886,5))&gt;50000,"",_xlfn.XLOOKUP(IF(VALUE(LEFT($E5886,2))&gt;9,VALUE(LEFT($E5886,2)),"0"&amp;VALUE(LEFT($E5886,2))),Sheet1!$E:$E,Sheet1!$F:$F)),"")</f>
        <v>沖縄県</v>
      </c>
      <c r="G5886" s="4" t="str">
        <f t="shared" si="183"/>
        <v>公立</v>
      </c>
      <c r="H5886" s="7" t="str">
        <f>IF($D5886="上記以外の高等学校等",_xlfn.XLOOKUP(IF(VALUE(LEFT($E5886,2))&gt;10,VALUE(LEFT($E5886,2)),"0"&amp;VALUE(LEFT($E5886,2))),Sheet1!$E:$E,Sheet1!$F:$F)&amp;"所在の"&amp;$D5886,IF(OR($B5886=1,$B5886=2),$D5886&amp;$C5886,IF($B5886=3,$D5886&amp;"学校",IF($B5886=6,_xlfn.TEXTBEFORE($D5886,"高専")&amp;$C5886,IF($B5886=8,$C5886&amp;"（"&amp;$D5886&amp;"）",IF($B5886=9,$D5886,""))))))</f>
        <v>美来工科高等学校</v>
      </c>
    </row>
    <row r="5887" spans="1:8">
      <c r="A5887" s="4">
        <v>2</v>
      </c>
      <c r="B5887" s="7">
        <v>1</v>
      </c>
      <c r="C5887" s="7" t="str">
        <f t="shared" si="182"/>
        <v>高等学校</v>
      </c>
      <c r="D5887" s="7" t="s">
        <v>169</v>
      </c>
      <c r="E5887" s="8" t="s">
        <v>170</v>
      </c>
      <c r="F5887" s="4" t="str">
        <f>IFERROR(IF(VALUE(LEFT($E5887,5))&gt;50000,"",_xlfn.XLOOKUP(IF(VALUE(LEFT($E5887,2))&gt;9,VALUE(LEFT($E5887,2)),"0"&amp;VALUE(LEFT($E5887,2))),Sheet1!$E:$E,Sheet1!$F:$F)),"")</f>
        <v>沖縄県</v>
      </c>
      <c r="G5887" s="4" t="str">
        <f t="shared" si="183"/>
        <v>公立</v>
      </c>
      <c r="H5887" s="7" t="str">
        <f>IF($D5887="上記以外の高等学校等",_xlfn.XLOOKUP(IF(VALUE(LEFT($E5887,2))&gt;10,VALUE(LEFT($E5887,2)),"0"&amp;VALUE(LEFT($E5887,2))),Sheet1!$E:$E,Sheet1!$F:$F)&amp;"所在の"&amp;$D5887,IF(OR($B5887=1,$B5887=2),$D5887&amp;$C5887,IF($B5887=3,$D5887&amp;"学校",IF($B5887=6,_xlfn.TEXTBEFORE($D5887,"高専")&amp;$C5887,IF($B5887=8,$C5887&amp;"（"&amp;$D5887&amp;"）",IF($B5887=9,$D5887,""))))))</f>
        <v>那覇工業高等学校</v>
      </c>
    </row>
    <row r="5888" spans="1:8">
      <c r="A5888" s="4">
        <v>2</v>
      </c>
      <c r="B5888" s="7">
        <v>1</v>
      </c>
      <c r="C5888" s="7" t="str">
        <f t="shared" si="182"/>
        <v>高等学校</v>
      </c>
      <c r="D5888" s="7" t="s">
        <v>167</v>
      </c>
      <c r="E5888" s="8" t="s">
        <v>168</v>
      </c>
      <c r="F5888" s="4" t="str">
        <f>IFERROR(IF(VALUE(LEFT($E5888,5))&gt;50000,"",_xlfn.XLOOKUP(IF(VALUE(LEFT($E5888,2))&gt;9,VALUE(LEFT($E5888,2)),"0"&amp;VALUE(LEFT($E5888,2))),Sheet1!$E:$E,Sheet1!$F:$F)),"")</f>
        <v>沖縄県</v>
      </c>
      <c r="G5888" s="4" t="str">
        <f t="shared" si="183"/>
        <v>公立</v>
      </c>
      <c r="H5888" s="7" t="str">
        <f>IF($D5888="上記以外の高等学校等",_xlfn.XLOOKUP(IF(VALUE(LEFT($E5888,2))&gt;10,VALUE(LEFT($E5888,2)),"0"&amp;VALUE(LEFT($E5888,2))),Sheet1!$E:$E,Sheet1!$F:$F)&amp;"所在の"&amp;$D5888,IF(OR($B5888=1,$B5888=2),$D5888&amp;$C5888,IF($B5888=3,$D5888&amp;"学校",IF($B5888=6,_xlfn.TEXTBEFORE($D5888,"高専")&amp;$C5888,IF($B5888=8,$C5888&amp;"（"&amp;$D5888&amp;"）",IF($B5888=9,$D5888,""))))))</f>
        <v>南部工業高等学校</v>
      </c>
    </row>
    <row r="5889" spans="1:8">
      <c r="A5889" s="4">
        <v>2</v>
      </c>
      <c r="B5889" s="7">
        <v>1</v>
      </c>
      <c r="C5889" s="7" t="str">
        <f t="shared" si="182"/>
        <v>高等学校</v>
      </c>
      <c r="D5889" s="7" t="s">
        <v>165</v>
      </c>
      <c r="E5889" s="8" t="s">
        <v>166</v>
      </c>
      <c r="F5889" s="4" t="str">
        <f>IFERROR(IF(VALUE(LEFT($E5889,5))&gt;50000,"",_xlfn.XLOOKUP(IF(VALUE(LEFT($E5889,2))&gt;9,VALUE(LEFT($E5889,2)),"0"&amp;VALUE(LEFT($E5889,2))),Sheet1!$E:$E,Sheet1!$F:$F)),"")</f>
        <v>沖縄県</v>
      </c>
      <c r="G5889" s="4" t="str">
        <f t="shared" si="183"/>
        <v>公立</v>
      </c>
      <c r="H5889" s="7" t="str">
        <f>IF($D5889="上記以外の高等学校等",_xlfn.XLOOKUP(IF(VALUE(LEFT($E5889,2))&gt;10,VALUE(LEFT($E5889,2)),"0"&amp;VALUE(LEFT($E5889,2))),Sheet1!$E:$E,Sheet1!$F:$F)&amp;"所在の"&amp;$D5889,IF(OR($B5889=1,$B5889=2),$D5889&amp;$C5889,IF($B5889=3,$D5889&amp;"学校",IF($B5889=6,_xlfn.TEXTBEFORE($D5889,"高専")&amp;$C5889,IF($B5889=8,$C5889&amp;"（"&amp;$D5889&amp;"）",IF($B5889=9,$D5889,""))))))</f>
        <v>美里工業高等学校</v>
      </c>
    </row>
    <row r="5890" spans="1:8">
      <c r="A5890" s="4">
        <v>2</v>
      </c>
      <c r="B5890" s="7">
        <v>1</v>
      </c>
      <c r="C5890" s="7" t="str">
        <f t="shared" si="182"/>
        <v>高等学校</v>
      </c>
      <c r="D5890" s="7" t="s">
        <v>163</v>
      </c>
      <c r="E5890" s="8" t="s">
        <v>164</v>
      </c>
      <c r="F5890" s="4" t="str">
        <f>IFERROR(IF(VALUE(LEFT($E5890,5))&gt;50000,"",_xlfn.XLOOKUP(IF(VALUE(LEFT($E5890,2))&gt;9,VALUE(LEFT($E5890,2)),"0"&amp;VALUE(LEFT($E5890,2))),Sheet1!$E:$E,Sheet1!$F:$F)),"")</f>
        <v>沖縄県</v>
      </c>
      <c r="G5890" s="4" t="str">
        <f t="shared" si="183"/>
        <v>公立</v>
      </c>
      <c r="H5890" s="7" t="str">
        <f>IF($D5890="上記以外の高等学校等",_xlfn.XLOOKUP(IF(VALUE(LEFT($E5890,2))&gt;10,VALUE(LEFT($E5890,2)),"0"&amp;VALUE(LEFT($E5890,2))),Sheet1!$E:$E,Sheet1!$F:$F)&amp;"所在の"&amp;$D5890,IF(OR($B5890=1,$B5890=2),$D5890&amp;$C5890,IF($B5890=3,$D5890&amp;"学校",IF($B5890=6,_xlfn.TEXTBEFORE($D5890,"高専")&amp;$C5890,IF($B5890=8,$C5890&amp;"（"&amp;$D5890&amp;"）",IF($B5890=9,$D5890,""))))))</f>
        <v>宮古工業高等学校</v>
      </c>
    </row>
    <row r="5891" spans="1:8">
      <c r="A5891" s="4">
        <v>2</v>
      </c>
      <c r="B5891" s="7">
        <v>1</v>
      </c>
      <c r="C5891" s="7" t="str">
        <f t="shared" ref="C5891:C5954" si="184">IF($B5891=1,"高等学校",IF($B5891=2,"中等教育学校",IF($B5891=3,"特別支援学校",IF($B5891=6,"高等専門学校",IF($B5891=8,"高等学校卒業程度認定試験等","")))))</f>
        <v>高等学校</v>
      </c>
      <c r="D5891" s="7" t="s">
        <v>161</v>
      </c>
      <c r="E5891" s="8" t="s">
        <v>162</v>
      </c>
      <c r="F5891" s="4" t="str">
        <f>IFERROR(IF(VALUE(LEFT($E5891,5))&gt;50000,"",_xlfn.XLOOKUP(IF(VALUE(LEFT($E5891,2))&gt;9,VALUE(LEFT($E5891,2)),"0"&amp;VALUE(LEFT($E5891,2))),Sheet1!$E:$E,Sheet1!$F:$F)),"")</f>
        <v>沖縄県</v>
      </c>
      <c r="G5891" s="4" t="str">
        <f t="shared" ref="G5891:G5954" si="185">IF($A5891=1,"国立",IF($A5891=7,"私立",IF($A5891&lt;7,"公立","")))</f>
        <v>公立</v>
      </c>
      <c r="H5891" s="7" t="str">
        <f>IF($D5891="上記以外の高等学校等",_xlfn.XLOOKUP(IF(VALUE(LEFT($E5891,2))&gt;10,VALUE(LEFT($E5891,2)),"0"&amp;VALUE(LEFT($E5891,2))),Sheet1!$E:$E,Sheet1!$F:$F)&amp;"所在の"&amp;$D5891,IF(OR($B5891=1,$B5891=2),$D5891&amp;$C5891,IF($B5891=3,$D5891&amp;"学校",IF($B5891=6,_xlfn.TEXTBEFORE($D5891,"高専")&amp;$C5891,IF($B5891=8,$C5891&amp;"（"&amp;$D5891&amp;"）",IF($B5891=9,$D5891,""))))))</f>
        <v>沖縄水産高等学校</v>
      </c>
    </row>
    <row r="5892" spans="1:8">
      <c r="A5892" s="4">
        <v>2</v>
      </c>
      <c r="B5892" s="7">
        <v>1</v>
      </c>
      <c r="C5892" s="7" t="str">
        <f t="shared" si="184"/>
        <v>高等学校</v>
      </c>
      <c r="D5892" s="7" t="s">
        <v>159</v>
      </c>
      <c r="E5892" s="8" t="s">
        <v>160</v>
      </c>
      <c r="F5892" s="4" t="str">
        <f>IFERROR(IF(VALUE(LEFT($E5892,5))&gt;50000,"",_xlfn.XLOOKUP(IF(VALUE(LEFT($E5892,2))&gt;9,VALUE(LEFT($E5892,2)),"0"&amp;VALUE(LEFT($E5892,2))),Sheet1!$E:$E,Sheet1!$F:$F)),"")</f>
        <v>沖縄県</v>
      </c>
      <c r="G5892" s="4" t="str">
        <f t="shared" si="185"/>
        <v>公立</v>
      </c>
      <c r="H5892" s="7" t="str">
        <f>IF($D5892="上記以外の高等学校等",_xlfn.XLOOKUP(IF(VALUE(LEFT($E5892,2))&gt;10,VALUE(LEFT($E5892,2)),"0"&amp;VALUE(LEFT($E5892,2))),Sheet1!$E:$E,Sheet1!$F:$F)&amp;"所在の"&amp;$D5892,IF(OR($B5892=1,$B5892=2),$D5892&amp;$C5892,IF($B5892=3,$D5892&amp;"学校",IF($B5892=6,_xlfn.TEXTBEFORE($D5892,"高専")&amp;$C5892,IF($B5892=8,$C5892&amp;"（"&amp;$D5892&amp;"）",IF($B5892=9,$D5892,""))))))</f>
        <v>南部農林高等学校</v>
      </c>
    </row>
    <row r="5893" spans="1:8">
      <c r="A5893" s="4">
        <v>2</v>
      </c>
      <c r="B5893" s="7">
        <v>1</v>
      </c>
      <c r="C5893" s="7" t="str">
        <f t="shared" si="184"/>
        <v>高等学校</v>
      </c>
      <c r="D5893" s="7" t="s">
        <v>157</v>
      </c>
      <c r="E5893" s="8" t="s">
        <v>158</v>
      </c>
      <c r="F5893" s="4" t="str">
        <f>IFERROR(IF(VALUE(LEFT($E5893,5))&gt;50000,"",_xlfn.XLOOKUP(IF(VALUE(LEFT($E5893,2))&gt;9,VALUE(LEFT($E5893,2)),"0"&amp;VALUE(LEFT($E5893,2))),Sheet1!$E:$E,Sheet1!$F:$F)),"")</f>
        <v>沖縄県</v>
      </c>
      <c r="G5893" s="4" t="str">
        <f t="shared" si="185"/>
        <v>公立</v>
      </c>
      <c r="H5893" s="7" t="str">
        <f>IF($D5893="上記以外の高等学校等",_xlfn.XLOOKUP(IF(VALUE(LEFT($E5893,2))&gt;10,VALUE(LEFT($E5893,2)),"0"&amp;VALUE(LEFT($E5893,2))),Sheet1!$E:$E,Sheet1!$F:$F)&amp;"所在の"&amp;$D5893,IF(OR($B5893=1,$B5893=2),$D5893&amp;$C5893,IF($B5893=3,$D5893&amp;"学校",IF($B5893=6,_xlfn.TEXTBEFORE($D5893,"高専")&amp;$C5893,IF($B5893=8,$C5893&amp;"（"&amp;$D5893&amp;"）",IF($B5893=9,$D5893,""))))))</f>
        <v>中部農林高等学校</v>
      </c>
    </row>
    <row r="5894" spans="1:8">
      <c r="A5894" s="4">
        <v>2</v>
      </c>
      <c r="B5894" s="7">
        <v>1</v>
      </c>
      <c r="C5894" s="7" t="str">
        <f t="shared" si="184"/>
        <v>高等学校</v>
      </c>
      <c r="D5894" s="7" t="s">
        <v>155</v>
      </c>
      <c r="E5894" s="8" t="s">
        <v>156</v>
      </c>
      <c r="F5894" s="4" t="str">
        <f>IFERROR(IF(VALUE(LEFT($E5894,5))&gt;50000,"",_xlfn.XLOOKUP(IF(VALUE(LEFT($E5894,2))&gt;9,VALUE(LEFT($E5894,2)),"0"&amp;VALUE(LEFT($E5894,2))),Sheet1!$E:$E,Sheet1!$F:$F)),"")</f>
        <v>沖縄県</v>
      </c>
      <c r="G5894" s="4" t="str">
        <f t="shared" si="185"/>
        <v>公立</v>
      </c>
      <c r="H5894" s="7" t="str">
        <f>IF($D5894="上記以外の高等学校等",_xlfn.XLOOKUP(IF(VALUE(LEFT($E5894,2))&gt;10,VALUE(LEFT($E5894,2)),"0"&amp;VALUE(LEFT($E5894,2))),Sheet1!$E:$E,Sheet1!$F:$F)&amp;"所在の"&amp;$D5894,IF(OR($B5894=1,$B5894=2),$D5894&amp;$C5894,IF($B5894=3,$D5894&amp;"学校",IF($B5894=6,_xlfn.TEXTBEFORE($D5894,"高専")&amp;$C5894,IF($B5894=8,$C5894&amp;"（"&amp;$D5894&amp;"）",IF($B5894=9,$D5894,""))))))</f>
        <v>北部農林高等学校</v>
      </c>
    </row>
    <row r="5895" spans="1:8">
      <c r="A5895" s="4">
        <v>2</v>
      </c>
      <c r="B5895" s="7">
        <v>1</v>
      </c>
      <c r="C5895" s="7" t="str">
        <f t="shared" si="184"/>
        <v>高等学校</v>
      </c>
      <c r="D5895" s="7" t="s">
        <v>153</v>
      </c>
      <c r="E5895" s="8" t="s">
        <v>154</v>
      </c>
      <c r="F5895" s="4" t="str">
        <f>IFERROR(IF(VALUE(LEFT($E5895,5))&gt;50000,"",_xlfn.XLOOKUP(IF(VALUE(LEFT($E5895,2))&gt;9,VALUE(LEFT($E5895,2)),"0"&amp;VALUE(LEFT($E5895,2))),Sheet1!$E:$E,Sheet1!$F:$F)),"")</f>
        <v>沖縄県</v>
      </c>
      <c r="G5895" s="4" t="str">
        <f t="shared" si="185"/>
        <v>公立</v>
      </c>
      <c r="H5895" s="7" t="str">
        <f>IF($D5895="上記以外の高等学校等",_xlfn.XLOOKUP(IF(VALUE(LEFT($E5895,2))&gt;10,VALUE(LEFT($E5895,2)),"0"&amp;VALUE(LEFT($E5895,2))),Sheet1!$E:$E,Sheet1!$F:$F)&amp;"所在の"&amp;$D5895,IF(OR($B5895=1,$B5895=2),$D5895&amp;$C5895,IF($B5895=3,$D5895&amp;"学校",IF($B5895=6,_xlfn.TEXTBEFORE($D5895,"高専")&amp;$C5895,IF($B5895=8,$C5895&amp;"（"&amp;$D5895&amp;"）",IF($B5895=9,$D5895,""))))))</f>
        <v>八重山農林高等学校</v>
      </c>
    </row>
    <row r="5896" spans="1:8">
      <c r="A5896" s="4">
        <v>2</v>
      </c>
      <c r="B5896" s="7">
        <v>1</v>
      </c>
      <c r="C5896" s="7" t="str">
        <f t="shared" si="184"/>
        <v>高等学校</v>
      </c>
      <c r="D5896" s="7" t="s">
        <v>151</v>
      </c>
      <c r="E5896" s="8" t="s">
        <v>152</v>
      </c>
      <c r="F5896" s="4" t="str">
        <f>IFERROR(IF(VALUE(LEFT($E5896,5))&gt;50000,"",_xlfn.XLOOKUP(IF(VALUE(LEFT($E5896,2))&gt;9,VALUE(LEFT($E5896,2)),"0"&amp;VALUE(LEFT($E5896,2))),Sheet1!$E:$E,Sheet1!$F:$F)),"")</f>
        <v>沖縄県</v>
      </c>
      <c r="G5896" s="4" t="str">
        <f t="shared" si="185"/>
        <v>公立</v>
      </c>
      <c r="H5896" s="7" t="str">
        <f>IF($D5896="上記以外の高等学校等",_xlfn.XLOOKUP(IF(VALUE(LEFT($E5896,2))&gt;10,VALUE(LEFT($E5896,2)),"0"&amp;VALUE(LEFT($E5896,2))),Sheet1!$E:$E,Sheet1!$F:$F)&amp;"所在の"&amp;$D5896,IF(OR($B5896=1,$B5896=2),$D5896&amp;$C5896,IF($B5896=3,$D5896&amp;"学校",IF($B5896=6,_xlfn.TEXTBEFORE($D5896,"高専")&amp;$C5896,IF($B5896=8,$C5896&amp;"（"&amp;$D5896&amp;"）",IF($B5896=9,$D5896,""))))))</f>
        <v>八重山商工高等学校</v>
      </c>
    </row>
    <row r="5897" spans="1:8">
      <c r="A5897" s="4">
        <v>2</v>
      </c>
      <c r="B5897" s="7">
        <v>1</v>
      </c>
      <c r="C5897" s="7" t="str">
        <f t="shared" si="184"/>
        <v>高等学校</v>
      </c>
      <c r="D5897" s="7" t="s">
        <v>149</v>
      </c>
      <c r="E5897" s="8" t="s">
        <v>150</v>
      </c>
      <c r="F5897" s="4" t="str">
        <f>IFERROR(IF(VALUE(LEFT($E5897,5))&gt;50000,"",_xlfn.XLOOKUP(IF(VALUE(LEFT($E5897,2))&gt;9,VALUE(LEFT($E5897,2)),"0"&amp;VALUE(LEFT($E5897,2))),Sheet1!$E:$E,Sheet1!$F:$F)),"")</f>
        <v>沖縄県</v>
      </c>
      <c r="G5897" s="4" t="str">
        <f t="shared" si="185"/>
        <v>公立</v>
      </c>
      <c r="H5897" s="7" t="str">
        <f>IF($D5897="上記以外の高等学校等",_xlfn.XLOOKUP(IF(VALUE(LEFT($E5897,2))&gt;10,VALUE(LEFT($E5897,2)),"0"&amp;VALUE(LEFT($E5897,2))),Sheet1!$E:$E,Sheet1!$F:$F)&amp;"所在の"&amp;$D5897,IF(OR($B5897=1,$B5897=2),$D5897&amp;$C5897,IF($B5897=3,$D5897&amp;"学校",IF($B5897=6,_xlfn.TEXTBEFORE($D5897,"高専")&amp;$C5897,IF($B5897=8,$C5897&amp;"（"&amp;$D5897&amp;"）",IF($B5897=9,$D5897,""))))))</f>
        <v>南部商業高等学校</v>
      </c>
    </row>
    <row r="5898" spans="1:8">
      <c r="A5898" s="4">
        <v>2</v>
      </c>
      <c r="B5898" s="7">
        <v>1</v>
      </c>
      <c r="C5898" s="7" t="str">
        <f t="shared" si="184"/>
        <v>高等学校</v>
      </c>
      <c r="D5898" s="7" t="s">
        <v>147</v>
      </c>
      <c r="E5898" s="8" t="s">
        <v>148</v>
      </c>
      <c r="F5898" s="4" t="str">
        <f>IFERROR(IF(VALUE(LEFT($E5898,5))&gt;50000,"",_xlfn.XLOOKUP(IF(VALUE(LEFT($E5898,2))&gt;9,VALUE(LEFT($E5898,2)),"0"&amp;VALUE(LEFT($E5898,2))),Sheet1!$E:$E,Sheet1!$F:$F)),"")</f>
        <v>沖縄県</v>
      </c>
      <c r="G5898" s="4" t="str">
        <f t="shared" si="185"/>
        <v>公立</v>
      </c>
      <c r="H5898" s="7" t="str">
        <f>IF($D5898="上記以外の高等学校等",_xlfn.XLOOKUP(IF(VALUE(LEFT($E5898,2))&gt;10,VALUE(LEFT($E5898,2)),"0"&amp;VALUE(LEFT($E5898,2))),Sheet1!$E:$E,Sheet1!$F:$F)&amp;"所在の"&amp;$D5898,IF(OR($B5898=1,$B5898=2),$D5898&amp;$C5898,IF($B5898=3,$D5898&amp;"学校",IF($B5898=6,_xlfn.TEXTBEFORE($D5898,"高専")&amp;$C5898,IF($B5898=8,$C5898&amp;"（"&amp;$D5898&amp;"）",IF($B5898=9,$D5898,""))))))</f>
        <v>浦添商業高等学校</v>
      </c>
    </row>
    <row r="5899" spans="1:8">
      <c r="A5899" s="4">
        <v>2</v>
      </c>
      <c r="B5899" s="7">
        <v>1</v>
      </c>
      <c r="C5899" s="7" t="str">
        <f t="shared" si="184"/>
        <v>高等学校</v>
      </c>
      <c r="D5899" s="7" t="s">
        <v>145</v>
      </c>
      <c r="E5899" s="8" t="s">
        <v>146</v>
      </c>
      <c r="F5899" s="4" t="str">
        <f>IFERROR(IF(VALUE(LEFT($E5899,5))&gt;50000,"",_xlfn.XLOOKUP(IF(VALUE(LEFT($E5899,2))&gt;9,VALUE(LEFT($E5899,2)),"0"&amp;VALUE(LEFT($E5899,2))),Sheet1!$E:$E,Sheet1!$F:$F)),"")</f>
        <v>沖縄県</v>
      </c>
      <c r="G5899" s="4" t="str">
        <f t="shared" si="185"/>
        <v>公立</v>
      </c>
      <c r="H5899" s="7" t="str">
        <f>IF($D5899="上記以外の高等学校等",_xlfn.XLOOKUP(IF(VALUE(LEFT($E5899,2))&gt;10,VALUE(LEFT($E5899,2)),"0"&amp;VALUE(LEFT($E5899,2))),Sheet1!$E:$E,Sheet1!$F:$F)&amp;"所在の"&amp;$D5899,IF(OR($B5899=1,$B5899=2),$D5899&amp;$C5899,IF($B5899=3,$D5899&amp;"学校",IF($B5899=6,_xlfn.TEXTBEFORE($D5899,"高専")&amp;$C5899,IF($B5899=8,$C5899&amp;"（"&amp;$D5899&amp;"）",IF($B5899=9,$D5899,""))))))</f>
        <v>西原高等学校</v>
      </c>
    </row>
    <row r="5900" spans="1:8">
      <c r="A5900" s="4">
        <v>2</v>
      </c>
      <c r="B5900" s="7">
        <v>1</v>
      </c>
      <c r="C5900" s="7" t="str">
        <f t="shared" si="184"/>
        <v>高等学校</v>
      </c>
      <c r="D5900" s="7" t="s">
        <v>143</v>
      </c>
      <c r="E5900" s="8" t="s">
        <v>144</v>
      </c>
      <c r="F5900" s="4" t="str">
        <f>IFERROR(IF(VALUE(LEFT($E5900,5))&gt;50000,"",_xlfn.XLOOKUP(IF(VALUE(LEFT($E5900,2))&gt;9,VALUE(LEFT($E5900,2)),"0"&amp;VALUE(LEFT($E5900,2))),Sheet1!$E:$E,Sheet1!$F:$F)),"")</f>
        <v>沖縄県</v>
      </c>
      <c r="G5900" s="4" t="str">
        <f t="shared" si="185"/>
        <v>公立</v>
      </c>
      <c r="H5900" s="7" t="str">
        <f>IF($D5900="上記以外の高等学校等",_xlfn.XLOOKUP(IF(VALUE(LEFT($E5900,2))&gt;10,VALUE(LEFT($E5900,2)),"0"&amp;VALUE(LEFT($E5900,2))),Sheet1!$E:$E,Sheet1!$F:$F)&amp;"所在の"&amp;$D5900,IF(OR($B5900=1,$B5900=2),$D5900&amp;$C5900,IF($B5900=3,$D5900&amp;"学校",IF($B5900=6,_xlfn.TEXTBEFORE($D5900,"高専")&amp;$C5900,IF($B5900=8,$C5900&amp;"（"&amp;$D5900&amp;"）",IF($B5900=9,$D5900,""))))))</f>
        <v>北谷高等学校</v>
      </c>
    </row>
    <row r="5901" spans="1:8">
      <c r="A5901" s="4">
        <v>2</v>
      </c>
      <c r="B5901" s="7">
        <v>1</v>
      </c>
      <c r="C5901" s="7" t="str">
        <f t="shared" si="184"/>
        <v>高等学校</v>
      </c>
      <c r="D5901" s="7" t="s">
        <v>141</v>
      </c>
      <c r="E5901" s="8" t="s">
        <v>142</v>
      </c>
      <c r="F5901" s="4" t="str">
        <f>IFERROR(IF(VALUE(LEFT($E5901,5))&gt;50000,"",_xlfn.XLOOKUP(IF(VALUE(LEFT($E5901,2))&gt;9,VALUE(LEFT($E5901,2)),"0"&amp;VALUE(LEFT($E5901,2))),Sheet1!$E:$E,Sheet1!$F:$F)),"")</f>
        <v>沖縄県</v>
      </c>
      <c r="G5901" s="4" t="str">
        <f t="shared" si="185"/>
        <v>公立</v>
      </c>
      <c r="H5901" s="7" t="str">
        <f>IF($D5901="上記以外の高等学校等",_xlfn.XLOOKUP(IF(VALUE(LEFT($E5901,2))&gt;10,VALUE(LEFT($E5901,2)),"0"&amp;VALUE(LEFT($E5901,2))),Sheet1!$E:$E,Sheet1!$F:$F)&amp;"所在の"&amp;$D5901,IF(OR($B5901=1,$B5901=2),$D5901&amp;$C5901,IF($B5901=3,$D5901&amp;"学校",IF($B5901=6,_xlfn.TEXTBEFORE($D5901,"高専")&amp;$C5901,IF($B5901=8,$C5901&amp;"（"&amp;$D5901&amp;"）",IF($B5901=9,$D5901,""))))))</f>
        <v>南風原高等学校</v>
      </c>
    </row>
    <row r="5902" spans="1:8">
      <c r="A5902" s="4">
        <v>2</v>
      </c>
      <c r="B5902" s="7">
        <v>1</v>
      </c>
      <c r="C5902" s="7" t="str">
        <f t="shared" si="184"/>
        <v>高等学校</v>
      </c>
      <c r="D5902" s="7" t="s">
        <v>139</v>
      </c>
      <c r="E5902" s="8" t="s">
        <v>140</v>
      </c>
      <c r="F5902" s="4" t="str">
        <f>IFERROR(IF(VALUE(LEFT($E5902,5))&gt;50000,"",_xlfn.XLOOKUP(IF(VALUE(LEFT($E5902,2))&gt;9,VALUE(LEFT($E5902,2)),"0"&amp;VALUE(LEFT($E5902,2))),Sheet1!$E:$E,Sheet1!$F:$F)),"")</f>
        <v>沖縄県</v>
      </c>
      <c r="G5902" s="4" t="str">
        <f t="shared" si="185"/>
        <v>公立</v>
      </c>
      <c r="H5902" s="7" t="str">
        <f>IF($D5902="上記以外の高等学校等",_xlfn.XLOOKUP(IF(VALUE(LEFT($E5902,2))&gt;10,VALUE(LEFT($E5902,2)),"0"&amp;VALUE(LEFT($E5902,2))),Sheet1!$E:$E,Sheet1!$F:$F)&amp;"所在の"&amp;$D5902,IF(OR($B5902=1,$B5902=2),$D5902&amp;$C5902,IF($B5902=3,$D5902&amp;"学校",IF($B5902=6,_xlfn.TEXTBEFORE($D5902,"高専")&amp;$C5902,IF($B5902=8,$C5902&amp;"（"&amp;$D5902&amp;"）",IF($B5902=9,$D5902,""))))))</f>
        <v>具志川商業高等学校</v>
      </c>
    </row>
    <row r="5903" spans="1:8">
      <c r="A5903" s="4">
        <v>2</v>
      </c>
      <c r="B5903" s="7">
        <v>1</v>
      </c>
      <c r="C5903" s="7" t="str">
        <f t="shared" si="184"/>
        <v>高等学校</v>
      </c>
      <c r="D5903" s="7" t="s">
        <v>137</v>
      </c>
      <c r="E5903" s="8" t="s">
        <v>138</v>
      </c>
      <c r="F5903" s="4" t="str">
        <f>IFERROR(IF(VALUE(LEFT($E5903,5))&gt;50000,"",_xlfn.XLOOKUP(IF(VALUE(LEFT($E5903,2))&gt;9,VALUE(LEFT($E5903,2)),"0"&amp;VALUE(LEFT($E5903,2))),Sheet1!$E:$E,Sheet1!$F:$F)),"")</f>
        <v>沖縄県</v>
      </c>
      <c r="G5903" s="4" t="str">
        <f t="shared" si="185"/>
        <v>公立</v>
      </c>
      <c r="H5903" s="7" t="str">
        <f>IF($D5903="上記以外の高等学校等",_xlfn.XLOOKUP(IF(VALUE(LEFT($E5903,2))&gt;10,VALUE(LEFT($E5903,2)),"0"&amp;VALUE(LEFT($E5903,2))),Sheet1!$E:$E,Sheet1!$F:$F)&amp;"所在の"&amp;$D5903,IF(OR($B5903=1,$B5903=2),$D5903&amp;$C5903,IF($B5903=3,$D5903&amp;"学校",IF($B5903=6,_xlfn.TEXTBEFORE($D5903,"高専")&amp;$C5903,IF($B5903=8,$C5903&amp;"（"&amp;$D5903&amp;"）",IF($B5903=9,$D5903,""))))))</f>
        <v>泊高等学校</v>
      </c>
    </row>
    <row r="5904" spans="1:8">
      <c r="A5904" s="4">
        <v>2</v>
      </c>
      <c r="B5904" s="7">
        <v>1</v>
      </c>
      <c r="C5904" s="7" t="str">
        <f t="shared" si="184"/>
        <v>高等学校</v>
      </c>
      <c r="D5904" s="7" t="s">
        <v>135</v>
      </c>
      <c r="E5904" s="8" t="s">
        <v>136</v>
      </c>
      <c r="F5904" s="4" t="str">
        <f>IFERROR(IF(VALUE(LEFT($E5904,5))&gt;50000,"",_xlfn.XLOOKUP(IF(VALUE(LEFT($E5904,2))&gt;9,VALUE(LEFT($E5904,2)),"0"&amp;VALUE(LEFT($E5904,2))),Sheet1!$E:$E,Sheet1!$F:$F)),"")</f>
        <v>沖縄県</v>
      </c>
      <c r="G5904" s="4" t="str">
        <f t="shared" si="185"/>
        <v>公立</v>
      </c>
      <c r="H5904" s="7" t="str">
        <f>IF($D5904="上記以外の高等学校等",_xlfn.XLOOKUP(IF(VALUE(LEFT($E5904,2))&gt;10,VALUE(LEFT($E5904,2)),"0"&amp;VALUE(LEFT($E5904,2))),Sheet1!$E:$E,Sheet1!$F:$F)&amp;"所在の"&amp;$D5904,IF(OR($B5904=1,$B5904=2),$D5904&amp;$C5904,IF($B5904=3,$D5904&amp;"学校",IF($B5904=6,_xlfn.TEXTBEFORE($D5904,"高専")&amp;$C5904,IF($B5904=8,$C5904&amp;"（"&amp;$D5904&amp;"）",IF($B5904=9,$D5904,""))))))</f>
        <v>美里高等学校</v>
      </c>
    </row>
    <row r="5905" spans="1:8">
      <c r="A5905" s="4">
        <v>2</v>
      </c>
      <c r="B5905" s="7">
        <v>1</v>
      </c>
      <c r="C5905" s="7" t="str">
        <f t="shared" si="184"/>
        <v>高等学校</v>
      </c>
      <c r="D5905" s="7" t="s">
        <v>133</v>
      </c>
      <c r="E5905" s="8" t="s">
        <v>134</v>
      </c>
      <c r="F5905" s="4" t="str">
        <f>IFERROR(IF(VALUE(LEFT($E5905,5))&gt;50000,"",_xlfn.XLOOKUP(IF(VALUE(LEFT($E5905,2))&gt;9,VALUE(LEFT($E5905,2)),"0"&amp;VALUE(LEFT($E5905,2))),Sheet1!$E:$E,Sheet1!$F:$F)),"")</f>
        <v>沖縄県</v>
      </c>
      <c r="G5905" s="4" t="str">
        <f t="shared" si="185"/>
        <v>公立</v>
      </c>
      <c r="H5905" s="7" t="str">
        <f>IF($D5905="上記以外の高等学校等",_xlfn.XLOOKUP(IF(VALUE(LEFT($E5905,2))&gt;10,VALUE(LEFT($E5905,2)),"0"&amp;VALUE(LEFT($E5905,2))),Sheet1!$E:$E,Sheet1!$F:$F)&amp;"所在の"&amp;$D5905,IF(OR($B5905=1,$B5905=2),$D5905&amp;$C5905,IF($B5905=3,$D5905&amp;"学校",IF($B5905=6,_xlfn.TEXTBEFORE($D5905,"高専")&amp;$C5905,IF($B5905=8,$C5905&amp;"（"&amp;$D5905&amp;"）",IF($B5905=9,$D5905,""))))))</f>
        <v>陽明高等学校</v>
      </c>
    </row>
    <row r="5906" spans="1:8">
      <c r="A5906" s="4">
        <v>2</v>
      </c>
      <c r="B5906" s="7">
        <v>1</v>
      </c>
      <c r="C5906" s="7" t="str">
        <f t="shared" si="184"/>
        <v>高等学校</v>
      </c>
      <c r="D5906" s="7" t="s">
        <v>131</v>
      </c>
      <c r="E5906" s="8" t="s">
        <v>132</v>
      </c>
      <c r="F5906" s="4" t="str">
        <f>IFERROR(IF(VALUE(LEFT($E5906,5))&gt;50000,"",_xlfn.XLOOKUP(IF(VALUE(LEFT($E5906,2))&gt;9,VALUE(LEFT($E5906,2)),"0"&amp;VALUE(LEFT($E5906,2))),Sheet1!$E:$E,Sheet1!$F:$F)),"")</f>
        <v>沖縄県</v>
      </c>
      <c r="G5906" s="4" t="str">
        <f t="shared" si="185"/>
        <v>公立</v>
      </c>
      <c r="H5906" s="7" t="str">
        <f>IF($D5906="上記以外の高等学校等",_xlfn.XLOOKUP(IF(VALUE(LEFT($E5906,2))&gt;10,VALUE(LEFT($E5906,2)),"0"&amp;VALUE(LEFT($E5906,2))),Sheet1!$E:$E,Sheet1!$F:$F)&amp;"所在の"&amp;$D5906,IF(OR($B5906=1,$B5906=2),$D5906&amp;$C5906,IF($B5906=3,$D5906&amp;"学校",IF($B5906=6,_xlfn.TEXTBEFORE($D5906,"高専")&amp;$C5906,IF($B5906=8,$C5906&amp;"（"&amp;$D5906&amp;"）",IF($B5906=9,$D5906,""))))))</f>
        <v>与勝高等学校</v>
      </c>
    </row>
    <row r="5907" spans="1:8">
      <c r="A5907" s="4">
        <v>2</v>
      </c>
      <c r="B5907" s="7">
        <v>1</v>
      </c>
      <c r="C5907" s="7" t="str">
        <f t="shared" si="184"/>
        <v>高等学校</v>
      </c>
      <c r="D5907" s="7" t="s">
        <v>129</v>
      </c>
      <c r="E5907" s="8" t="s">
        <v>130</v>
      </c>
      <c r="F5907" s="4" t="str">
        <f>IFERROR(IF(VALUE(LEFT($E5907,5))&gt;50000,"",_xlfn.XLOOKUP(IF(VALUE(LEFT($E5907,2))&gt;9,VALUE(LEFT($E5907,2)),"0"&amp;VALUE(LEFT($E5907,2))),Sheet1!$E:$E,Sheet1!$F:$F)),"")</f>
        <v>沖縄県</v>
      </c>
      <c r="G5907" s="4" t="str">
        <f t="shared" si="185"/>
        <v>公立</v>
      </c>
      <c r="H5907" s="7" t="str">
        <f>IF($D5907="上記以外の高等学校等",_xlfn.XLOOKUP(IF(VALUE(LEFT($E5907,2))&gt;10,VALUE(LEFT($E5907,2)),"0"&amp;VALUE(LEFT($E5907,2))),Sheet1!$E:$E,Sheet1!$F:$F)&amp;"所在の"&amp;$D5907,IF(OR($B5907=1,$B5907=2),$D5907&amp;$C5907,IF($B5907=3,$D5907&amp;"学校",IF($B5907=6,_xlfn.TEXTBEFORE($D5907,"高専")&amp;$C5907,IF($B5907=8,$C5907&amp;"（"&amp;$D5907&amp;"）",IF($B5907=9,$D5907,""))))))</f>
        <v>宜野湾高等学校</v>
      </c>
    </row>
    <row r="5908" spans="1:8">
      <c r="A5908" s="4">
        <v>2</v>
      </c>
      <c r="B5908" s="7">
        <v>1</v>
      </c>
      <c r="C5908" s="7" t="str">
        <f t="shared" si="184"/>
        <v>高等学校</v>
      </c>
      <c r="D5908" s="7" t="s">
        <v>127</v>
      </c>
      <c r="E5908" s="8" t="s">
        <v>128</v>
      </c>
      <c r="F5908" s="4" t="str">
        <f>IFERROR(IF(VALUE(LEFT($E5908,5))&gt;50000,"",_xlfn.XLOOKUP(IF(VALUE(LEFT($E5908,2))&gt;9,VALUE(LEFT($E5908,2)),"0"&amp;VALUE(LEFT($E5908,2))),Sheet1!$E:$E,Sheet1!$F:$F)),"")</f>
        <v>沖縄県</v>
      </c>
      <c r="G5908" s="4" t="str">
        <f t="shared" si="185"/>
        <v>公立</v>
      </c>
      <c r="H5908" s="7" t="str">
        <f>IF($D5908="上記以外の高等学校等",_xlfn.XLOOKUP(IF(VALUE(LEFT($E5908,2))&gt;10,VALUE(LEFT($E5908,2)),"0"&amp;VALUE(LEFT($E5908,2))),Sheet1!$E:$E,Sheet1!$F:$F)&amp;"所在の"&amp;$D5908,IF(OR($B5908=1,$B5908=2),$D5908&amp;$C5908,IF($B5908=3,$D5908&amp;"学校",IF($B5908=6,_xlfn.TEXTBEFORE($D5908,"高専")&amp;$C5908,IF($B5908=8,$C5908&amp;"（"&amp;$D5908&amp;"）",IF($B5908=9,$D5908,""))))))</f>
        <v>豊見城南高等学校</v>
      </c>
    </row>
    <row r="5909" spans="1:8">
      <c r="A5909" s="4">
        <v>2</v>
      </c>
      <c r="B5909" s="7">
        <v>1</v>
      </c>
      <c r="C5909" s="7" t="str">
        <f t="shared" si="184"/>
        <v>高等学校</v>
      </c>
      <c r="D5909" s="7" t="s">
        <v>125</v>
      </c>
      <c r="E5909" s="8" t="s">
        <v>126</v>
      </c>
      <c r="F5909" s="4" t="str">
        <f>IFERROR(IF(VALUE(LEFT($E5909,5))&gt;50000,"",_xlfn.XLOOKUP(IF(VALUE(LEFT($E5909,2))&gt;9,VALUE(LEFT($E5909,2)),"0"&amp;VALUE(LEFT($E5909,2))),Sheet1!$E:$E,Sheet1!$F:$F)),"")</f>
        <v>沖縄県</v>
      </c>
      <c r="G5909" s="4" t="str">
        <f t="shared" si="185"/>
        <v>公立</v>
      </c>
      <c r="H5909" s="7" t="str">
        <f>IF($D5909="上記以外の高等学校等",_xlfn.XLOOKUP(IF(VALUE(LEFT($E5909,2))&gt;10,VALUE(LEFT($E5909,2)),"0"&amp;VALUE(LEFT($E5909,2))),Sheet1!$E:$E,Sheet1!$F:$F)&amp;"所在の"&amp;$D5909,IF(OR($B5909=1,$B5909=2),$D5909&amp;$C5909,IF($B5909=3,$D5909&amp;"学校",IF($B5909=6,_xlfn.TEXTBEFORE($D5909,"高専")&amp;$C5909,IF($B5909=8,$C5909&amp;"（"&amp;$D5909&amp;"）",IF($B5909=9,$D5909,""))))))</f>
        <v>具志川高等学校</v>
      </c>
    </row>
    <row r="5910" spans="1:8">
      <c r="A5910" s="4">
        <v>2</v>
      </c>
      <c r="B5910" s="7">
        <v>1</v>
      </c>
      <c r="C5910" s="7" t="str">
        <f t="shared" si="184"/>
        <v>高等学校</v>
      </c>
      <c r="D5910" s="7" t="s">
        <v>123</v>
      </c>
      <c r="E5910" s="8" t="s">
        <v>124</v>
      </c>
      <c r="F5910" s="4" t="str">
        <f>IFERROR(IF(VALUE(LEFT($E5910,5))&gt;50000,"",_xlfn.XLOOKUP(IF(VALUE(LEFT($E5910,2))&gt;9,VALUE(LEFT($E5910,2)),"0"&amp;VALUE(LEFT($E5910,2))),Sheet1!$E:$E,Sheet1!$F:$F)),"")</f>
        <v>沖縄県</v>
      </c>
      <c r="G5910" s="4" t="str">
        <f t="shared" si="185"/>
        <v>公立</v>
      </c>
      <c r="H5910" s="7" t="str">
        <f>IF($D5910="上記以外の高等学校等",_xlfn.XLOOKUP(IF(VALUE(LEFT($E5910,2))&gt;10,VALUE(LEFT($E5910,2)),"0"&amp;VALUE(LEFT($E5910,2))),Sheet1!$E:$E,Sheet1!$F:$F)&amp;"所在の"&amp;$D5910,IF(OR($B5910=1,$B5910=2),$D5910&amp;$C5910,IF($B5910=3,$D5910&amp;"学校",IF($B5910=6,_xlfn.TEXTBEFORE($D5910,"高専")&amp;$C5910,IF($B5910=8,$C5910&amp;"（"&amp;$D5910&amp;"）",IF($B5910=9,$D5910,""))))))</f>
        <v>北中城高等学校</v>
      </c>
    </row>
    <row r="5911" spans="1:8">
      <c r="A5911" s="4">
        <v>2</v>
      </c>
      <c r="B5911" s="7">
        <v>1</v>
      </c>
      <c r="C5911" s="7" t="str">
        <f t="shared" si="184"/>
        <v>高等学校</v>
      </c>
      <c r="D5911" s="7" t="s">
        <v>121</v>
      </c>
      <c r="E5911" s="8" t="s">
        <v>122</v>
      </c>
      <c r="F5911" s="4" t="str">
        <f>IFERROR(IF(VALUE(LEFT($E5911,5))&gt;50000,"",_xlfn.XLOOKUP(IF(VALUE(LEFT($E5911,2))&gt;9,VALUE(LEFT($E5911,2)),"0"&amp;VALUE(LEFT($E5911,2))),Sheet1!$E:$E,Sheet1!$F:$F)),"")</f>
        <v>沖縄県</v>
      </c>
      <c r="G5911" s="4" t="str">
        <f t="shared" si="185"/>
        <v>公立</v>
      </c>
      <c r="H5911" s="7" t="str">
        <f>IF($D5911="上記以外の高等学校等",_xlfn.XLOOKUP(IF(VALUE(LEFT($E5911,2))&gt;10,VALUE(LEFT($E5911,2)),"0"&amp;VALUE(LEFT($E5911,2))),Sheet1!$E:$E,Sheet1!$F:$F)&amp;"所在の"&amp;$D5911,IF(OR($B5911=1,$B5911=2),$D5911&amp;$C5911,IF($B5911=3,$D5911&amp;"学校",IF($B5911=6,_xlfn.TEXTBEFORE($D5911,"高専")&amp;$C5911,IF($B5911=8,$C5911&amp;"（"&amp;$D5911&amp;"）",IF($B5911=9,$D5911,""))))))</f>
        <v>浦添工業高等学校</v>
      </c>
    </row>
    <row r="5912" spans="1:8">
      <c r="A5912" s="4">
        <v>2</v>
      </c>
      <c r="B5912" s="7">
        <v>1</v>
      </c>
      <c r="C5912" s="7" t="str">
        <f t="shared" si="184"/>
        <v>高等学校</v>
      </c>
      <c r="D5912" s="7" t="s">
        <v>119</v>
      </c>
      <c r="E5912" s="8" t="s">
        <v>120</v>
      </c>
      <c r="F5912" s="4" t="str">
        <f>IFERROR(IF(VALUE(LEFT($E5912,5))&gt;50000,"",_xlfn.XLOOKUP(IF(VALUE(LEFT($E5912,2))&gt;9,VALUE(LEFT($E5912,2)),"0"&amp;VALUE(LEFT($E5912,2))),Sheet1!$E:$E,Sheet1!$F:$F)),"")</f>
        <v>沖縄県</v>
      </c>
      <c r="G5912" s="4" t="str">
        <f t="shared" si="185"/>
        <v>公立</v>
      </c>
      <c r="H5912" s="7" t="str">
        <f>IF($D5912="上記以外の高等学校等",_xlfn.XLOOKUP(IF(VALUE(LEFT($E5912,2))&gt;10,VALUE(LEFT($E5912,2)),"0"&amp;VALUE(LEFT($E5912,2))),Sheet1!$E:$E,Sheet1!$F:$F)&amp;"所在の"&amp;$D5912,IF(OR($B5912=1,$B5912=2),$D5912&amp;$C5912,IF($B5912=3,$D5912&amp;"学校",IF($B5912=6,_xlfn.TEXTBEFORE($D5912,"高専")&amp;$C5912,IF($B5912=8,$C5912&amp;"（"&amp;$D5912&amp;"）",IF($B5912=9,$D5912,""))))))</f>
        <v>首里東高等学校</v>
      </c>
    </row>
    <row r="5913" spans="1:8">
      <c r="A5913" s="4">
        <v>2</v>
      </c>
      <c r="B5913" s="7">
        <v>1</v>
      </c>
      <c r="C5913" s="7" t="str">
        <f t="shared" si="184"/>
        <v>高等学校</v>
      </c>
      <c r="D5913" s="7" t="s">
        <v>117</v>
      </c>
      <c r="E5913" s="8" t="s">
        <v>118</v>
      </c>
      <c r="F5913" s="4" t="str">
        <f>IFERROR(IF(VALUE(LEFT($E5913,5))&gt;50000,"",_xlfn.XLOOKUP(IF(VALUE(LEFT($E5913,2))&gt;9,VALUE(LEFT($E5913,2)),"0"&amp;VALUE(LEFT($E5913,2))),Sheet1!$E:$E,Sheet1!$F:$F)),"")</f>
        <v>沖縄県</v>
      </c>
      <c r="G5913" s="4" t="str">
        <f t="shared" si="185"/>
        <v>公立</v>
      </c>
      <c r="H5913" s="7" t="str">
        <f>IF($D5913="上記以外の高等学校等",_xlfn.XLOOKUP(IF(VALUE(LEFT($E5913,2))&gt;10,VALUE(LEFT($E5913,2)),"0"&amp;VALUE(LEFT($E5913,2))),Sheet1!$E:$E,Sheet1!$F:$F)&amp;"所在の"&amp;$D5913,IF(OR($B5913=1,$B5913=2),$D5913&amp;$C5913,IF($B5913=3,$D5913&amp;"学校",IF($B5913=6,_xlfn.TEXTBEFORE($D5913,"高専")&amp;$C5913,IF($B5913=8,$C5913&amp;"（"&amp;$D5913&amp;"）",IF($B5913=9,$D5913,""))))))</f>
        <v>嘉手納高等学校</v>
      </c>
    </row>
    <row r="5914" spans="1:8">
      <c r="A5914" s="4">
        <v>2</v>
      </c>
      <c r="B5914" s="7">
        <v>1</v>
      </c>
      <c r="C5914" s="7" t="str">
        <f t="shared" si="184"/>
        <v>高等学校</v>
      </c>
      <c r="D5914" s="7" t="s">
        <v>115</v>
      </c>
      <c r="E5914" s="8" t="s">
        <v>116</v>
      </c>
      <c r="F5914" s="4" t="str">
        <f>IFERROR(IF(VALUE(LEFT($E5914,5))&gt;50000,"",_xlfn.XLOOKUP(IF(VALUE(LEFT($E5914,2))&gt;9,VALUE(LEFT($E5914,2)),"0"&amp;VALUE(LEFT($E5914,2))),Sheet1!$E:$E,Sheet1!$F:$F)),"")</f>
        <v>沖縄県</v>
      </c>
      <c r="G5914" s="4" t="str">
        <f t="shared" si="185"/>
        <v>公立</v>
      </c>
      <c r="H5914" s="7" t="str">
        <f>IF($D5914="上記以外の高等学校等",_xlfn.XLOOKUP(IF(VALUE(LEFT($E5914,2))&gt;10,VALUE(LEFT($E5914,2)),"0"&amp;VALUE(LEFT($E5914,2))),Sheet1!$E:$E,Sheet1!$F:$F)&amp;"所在の"&amp;$D5914,IF(OR($B5914=1,$B5914=2),$D5914&amp;$C5914,IF($B5914=3,$D5914&amp;"学校",IF($B5914=6,_xlfn.TEXTBEFORE($D5914,"高専")&amp;$C5914,IF($B5914=8,$C5914&amp;"（"&amp;$D5914&amp;"）",IF($B5914=9,$D5914,""))))))</f>
        <v>開邦高等学校</v>
      </c>
    </row>
    <row r="5915" spans="1:8">
      <c r="A5915" s="4">
        <v>2</v>
      </c>
      <c r="B5915" s="7">
        <v>1</v>
      </c>
      <c r="C5915" s="7" t="str">
        <f t="shared" si="184"/>
        <v>高等学校</v>
      </c>
      <c r="D5915" s="7" t="s">
        <v>113</v>
      </c>
      <c r="E5915" s="8" t="s">
        <v>114</v>
      </c>
      <c r="F5915" s="4" t="str">
        <f>IFERROR(IF(VALUE(LEFT($E5915,5))&gt;50000,"",_xlfn.XLOOKUP(IF(VALUE(LEFT($E5915,2))&gt;9,VALUE(LEFT($E5915,2)),"0"&amp;VALUE(LEFT($E5915,2))),Sheet1!$E:$E,Sheet1!$F:$F)),"")</f>
        <v>沖縄県</v>
      </c>
      <c r="G5915" s="4" t="str">
        <f t="shared" si="185"/>
        <v>公立</v>
      </c>
      <c r="H5915" s="7" t="str">
        <f>IF($D5915="上記以外の高等学校等",_xlfn.XLOOKUP(IF(VALUE(LEFT($E5915,2))&gt;10,VALUE(LEFT($E5915,2)),"0"&amp;VALUE(LEFT($E5915,2))),Sheet1!$E:$E,Sheet1!$F:$F)&amp;"所在の"&amp;$D5915,IF(OR($B5915=1,$B5915=2),$D5915&amp;$C5915,IF($B5915=3,$D5915&amp;"学校",IF($B5915=6,_xlfn.TEXTBEFORE($D5915,"高専")&amp;$C5915,IF($B5915=8,$C5915&amp;"（"&amp;$D5915&amp;"）",IF($B5915=9,$D5915,""))))))</f>
        <v>那覇西高等学校</v>
      </c>
    </row>
    <row r="5916" spans="1:8">
      <c r="A5916" s="4">
        <v>2</v>
      </c>
      <c r="B5916" s="7">
        <v>1</v>
      </c>
      <c r="C5916" s="7" t="str">
        <f t="shared" si="184"/>
        <v>高等学校</v>
      </c>
      <c r="D5916" s="7" t="s">
        <v>111</v>
      </c>
      <c r="E5916" s="8" t="s">
        <v>112</v>
      </c>
      <c r="F5916" s="4" t="str">
        <f>IFERROR(IF(VALUE(LEFT($E5916,5))&gt;50000,"",_xlfn.XLOOKUP(IF(VALUE(LEFT($E5916,2))&gt;9,VALUE(LEFT($E5916,2)),"0"&amp;VALUE(LEFT($E5916,2))),Sheet1!$E:$E,Sheet1!$F:$F)),"")</f>
        <v>沖縄県</v>
      </c>
      <c r="G5916" s="4" t="str">
        <f t="shared" si="185"/>
        <v>公立</v>
      </c>
      <c r="H5916" s="7" t="str">
        <f>IF($D5916="上記以外の高等学校等",_xlfn.XLOOKUP(IF(VALUE(LEFT($E5916,2))&gt;10,VALUE(LEFT($E5916,2)),"0"&amp;VALUE(LEFT($E5916,2))),Sheet1!$E:$E,Sheet1!$F:$F)&amp;"所在の"&amp;$D5916,IF(OR($B5916=1,$B5916=2),$D5916&amp;$C5916,IF($B5916=3,$D5916&amp;"学校",IF($B5916=6,_xlfn.TEXTBEFORE($D5916,"高専")&amp;$C5916,IF($B5916=8,$C5916&amp;"（"&amp;$D5916&amp;"）",IF($B5916=9,$D5916,""))))))</f>
        <v>球陽高等学校</v>
      </c>
    </row>
    <row r="5917" spans="1:8">
      <c r="A5917" s="4">
        <v>2</v>
      </c>
      <c r="B5917" s="7">
        <v>1</v>
      </c>
      <c r="C5917" s="7" t="str">
        <f t="shared" si="184"/>
        <v>高等学校</v>
      </c>
      <c r="D5917" s="7" t="s">
        <v>109</v>
      </c>
      <c r="E5917" s="8" t="s">
        <v>110</v>
      </c>
      <c r="F5917" s="4" t="str">
        <f>IFERROR(IF(VALUE(LEFT($E5917,5))&gt;50000,"",_xlfn.XLOOKUP(IF(VALUE(LEFT($E5917,2))&gt;9,VALUE(LEFT($E5917,2)),"0"&amp;VALUE(LEFT($E5917,2))),Sheet1!$E:$E,Sheet1!$F:$F)),"")</f>
        <v>沖縄県</v>
      </c>
      <c r="G5917" s="4" t="str">
        <f t="shared" si="185"/>
        <v>公立</v>
      </c>
      <c r="H5917" s="7" t="str">
        <f>IF($D5917="上記以外の高等学校等",_xlfn.XLOOKUP(IF(VALUE(LEFT($E5917,2))&gt;10,VALUE(LEFT($E5917,2)),"0"&amp;VALUE(LEFT($E5917,2))),Sheet1!$E:$E,Sheet1!$F:$F)&amp;"所在の"&amp;$D5917,IF(OR($B5917=1,$B5917=2),$D5917&amp;$C5917,IF($B5917=3,$D5917&amp;"学校",IF($B5917=6,_xlfn.TEXTBEFORE($D5917,"高専")&amp;$C5917,IF($B5917=8,$C5917&amp;"（"&amp;$D5917&amp;"）",IF($B5917=9,$D5917,""))))))</f>
        <v>向陽高等学校</v>
      </c>
    </row>
    <row r="5918" spans="1:8">
      <c r="A5918" s="4">
        <v>2</v>
      </c>
      <c r="B5918" s="7">
        <v>1</v>
      </c>
      <c r="C5918" s="7" t="str">
        <f t="shared" si="184"/>
        <v>高等学校</v>
      </c>
      <c r="D5918" s="7" t="s">
        <v>107</v>
      </c>
      <c r="E5918" s="8" t="s">
        <v>108</v>
      </c>
      <c r="F5918" s="4" t="str">
        <f>IFERROR(IF(VALUE(LEFT($E5918,5))&gt;50000,"",_xlfn.XLOOKUP(IF(VALUE(LEFT($E5918,2))&gt;9,VALUE(LEFT($E5918,2)),"0"&amp;VALUE(LEFT($E5918,2))),Sheet1!$E:$E,Sheet1!$F:$F)),"")</f>
        <v>沖縄県</v>
      </c>
      <c r="G5918" s="4" t="str">
        <f t="shared" si="185"/>
        <v>公立</v>
      </c>
      <c r="H5918" s="7" t="str">
        <f>IF($D5918="上記以外の高等学校等",_xlfn.XLOOKUP(IF(VALUE(LEFT($E5918,2))&gt;10,VALUE(LEFT($E5918,2)),"0"&amp;VALUE(LEFT($E5918,2))),Sheet1!$E:$E,Sheet1!$F:$F)&amp;"所在の"&amp;$D5918,IF(OR($B5918=1,$B5918=2),$D5918&amp;$C5918,IF($B5918=3,$D5918&amp;"学校",IF($B5918=6,_xlfn.TEXTBEFORE($D5918,"高専")&amp;$C5918,IF($B5918=8,$C5918&amp;"（"&amp;$D5918&amp;"）",IF($B5918=9,$D5918,""))))))</f>
        <v>那覇国際高等学校</v>
      </c>
    </row>
    <row r="5919" spans="1:8">
      <c r="A5919" s="4">
        <v>2</v>
      </c>
      <c r="B5919" s="7">
        <v>1</v>
      </c>
      <c r="C5919" s="7" t="str">
        <f t="shared" si="184"/>
        <v>高等学校</v>
      </c>
      <c r="D5919" s="7" t="s">
        <v>105</v>
      </c>
      <c r="E5919" s="8" t="s">
        <v>106</v>
      </c>
      <c r="F5919" s="4" t="str">
        <f>IFERROR(IF(VALUE(LEFT($E5919,5))&gt;50000,"",_xlfn.XLOOKUP(IF(VALUE(LEFT($E5919,2))&gt;9,VALUE(LEFT($E5919,2)),"0"&amp;VALUE(LEFT($E5919,2))),Sheet1!$E:$E,Sheet1!$F:$F)),"")</f>
        <v>沖縄県</v>
      </c>
      <c r="G5919" s="4" t="str">
        <f t="shared" si="185"/>
        <v>公立</v>
      </c>
      <c r="H5919" s="7" t="str">
        <f>IF($D5919="上記以外の高等学校等",_xlfn.XLOOKUP(IF(VALUE(LEFT($E5919,2))&gt;10,VALUE(LEFT($E5919,2)),"0"&amp;VALUE(LEFT($E5919,2))),Sheet1!$E:$E,Sheet1!$F:$F)&amp;"所在の"&amp;$D5919,IF(OR($B5919=1,$B5919=2),$D5919&amp;$C5919,IF($B5919=3,$D5919&amp;"学校",IF($B5919=6,_xlfn.TEXTBEFORE($D5919,"高専")&amp;$C5919,IF($B5919=8,$C5919&amp;"（"&amp;$D5919&amp;"）",IF($B5919=9,$D5919,""))))))</f>
        <v>名護商工高等学校</v>
      </c>
    </row>
    <row r="5920" spans="1:8">
      <c r="A5920" s="4">
        <v>2</v>
      </c>
      <c r="B5920" s="7">
        <v>1</v>
      </c>
      <c r="C5920" s="7" t="str">
        <f t="shared" si="184"/>
        <v>高等学校</v>
      </c>
      <c r="D5920" s="7" t="s">
        <v>103</v>
      </c>
      <c r="E5920" s="8" t="s">
        <v>104</v>
      </c>
      <c r="F5920" s="4" t="str">
        <f>IFERROR(IF(VALUE(LEFT($E5920,5))&gt;50000,"",_xlfn.XLOOKUP(IF(VALUE(LEFT($E5920,2))&gt;9,VALUE(LEFT($E5920,2)),"0"&amp;VALUE(LEFT($E5920,2))),Sheet1!$E:$E,Sheet1!$F:$F)),"")</f>
        <v>沖縄県</v>
      </c>
      <c r="G5920" s="4" t="str">
        <f t="shared" si="185"/>
        <v>公立</v>
      </c>
      <c r="H5920" s="7" t="str">
        <f>IF($D5920="上記以外の高等学校等",_xlfn.XLOOKUP(IF(VALUE(LEFT($E5920,2))&gt;10,VALUE(LEFT($E5920,2)),"0"&amp;VALUE(LEFT($E5920,2))),Sheet1!$E:$E,Sheet1!$F:$F)&amp;"所在の"&amp;$D5920,IF(OR($B5920=1,$B5920=2),$D5920&amp;$C5920,IF($B5920=3,$D5920&amp;"学校",IF($B5920=6,_xlfn.TEXTBEFORE($D5920,"高専")&amp;$C5920,IF($B5920=8,$C5920&amp;"（"&amp;$D5920&amp;"）",IF($B5920=9,$D5920,""))))))</f>
        <v>宮古総合実業高等学校</v>
      </c>
    </row>
    <row r="5921" spans="1:8">
      <c r="A5921" s="4">
        <v>2</v>
      </c>
      <c r="B5921" s="7">
        <v>3</v>
      </c>
      <c r="C5921" s="7" t="str">
        <f t="shared" si="184"/>
        <v>特別支援学校</v>
      </c>
      <c r="D5921" s="7" t="s">
        <v>101</v>
      </c>
      <c r="E5921" s="8" t="s">
        <v>102</v>
      </c>
      <c r="F5921" s="4" t="str">
        <f>IFERROR(IF(VALUE(LEFT($E5921,5))&gt;50000,"",_xlfn.XLOOKUP(IF(VALUE(LEFT($E5921,2))&gt;9,VALUE(LEFT($E5921,2)),"0"&amp;VALUE(LEFT($E5921,2))),Sheet1!$E:$E,Sheet1!$F:$F)),"")</f>
        <v>沖縄県</v>
      </c>
      <c r="G5921" s="4" t="str">
        <f t="shared" si="185"/>
        <v>公立</v>
      </c>
      <c r="H5921" s="7" t="str">
        <f>IF($D5921="上記以外の高等学校等",_xlfn.XLOOKUP(IF(VALUE(LEFT($E5921,2))&gt;10,VALUE(LEFT($E5921,2)),"0"&amp;VALUE(LEFT($E5921,2))),Sheet1!$E:$E,Sheet1!$F:$F)&amp;"所在の"&amp;$D5921,IF(OR($B5921=1,$B5921=2),$D5921&amp;$C5921,IF($B5921=3,$D5921&amp;"学校",IF($B5921=6,_xlfn.TEXTBEFORE($D5921,"高専")&amp;$C5921,IF($B5921=8,$C5921&amp;"（"&amp;$D5921&amp;"）",IF($B5921=9,$D5921,""))))))</f>
        <v>やえせ高等支援学校</v>
      </c>
    </row>
    <row r="5922" spans="1:8">
      <c r="A5922" s="4">
        <v>2</v>
      </c>
      <c r="B5922" s="7">
        <v>3</v>
      </c>
      <c r="C5922" s="7" t="str">
        <f t="shared" si="184"/>
        <v>特別支援学校</v>
      </c>
      <c r="D5922" s="7" t="s">
        <v>99</v>
      </c>
      <c r="E5922" s="8" t="s">
        <v>100</v>
      </c>
      <c r="F5922" s="4" t="str">
        <f>IFERROR(IF(VALUE(LEFT($E5922,5))&gt;50000,"",_xlfn.XLOOKUP(IF(VALUE(LEFT($E5922,2))&gt;9,VALUE(LEFT($E5922,2)),"0"&amp;VALUE(LEFT($E5922,2))),Sheet1!$E:$E,Sheet1!$F:$F)),"")</f>
        <v>沖縄県</v>
      </c>
      <c r="G5922" s="4" t="str">
        <f t="shared" si="185"/>
        <v>公立</v>
      </c>
      <c r="H5922" s="7" t="str">
        <f>IF($D5922="上記以外の高等学校等",_xlfn.XLOOKUP(IF(VALUE(LEFT($E5922,2))&gt;10,VALUE(LEFT($E5922,2)),"0"&amp;VALUE(LEFT($E5922,2))),Sheet1!$E:$E,Sheet1!$F:$F)&amp;"所在の"&amp;$D5922,IF(OR($B5922=1,$B5922=2),$D5922&amp;$C5922,IF($B5922=3,$D5922&amp;"学校",IF($B5922=6,_xlfn.TEXTBEFORE($D5922,"高専")&amp;$C5922,IF($B5922=8,$C5922&amp;"（"&amp;$D5922&amp;"）",IF($B5922=9,$D5922,""))))))</f>
        <v>陽明高等支援学校</v>
      </c>
    </row>
    <row r="5923" spans="1:8">
      <c r="A5923" s="4">
        <v>2</v>
      </c>
      <c r="B5923" s="7">
        <v>3</v>
      </c>
      <c r="C5923" s="7" t="str">
        <f t="shared" si="184"/>
        <v>特別支援学校</v>
      </c>
      <c r="D5923" s="7" t="s">
        <v>97</v>
      </c>
      <c r="E5923" s="8" t="s">
        <v>98</v>
      </c>
      <c r="F5923" s="4" t="str">
        <f>IFERROR(IF(VALUE(LEFT($E5923,5))&gt;50000,"",_xlfn.XLOOKUP(IF(VALUE(LEFT($E5923,2))&gt;9,VALUE(LEFT($E5923,2)),"0"&amp;VALUE(LEFT($E5923,2))),Sheet1!$E:$E,Sheet1!$F:$F)),"")</f>
        <v>沖縄県</v>
      </c>
      <c r="G5923" s="4" t="str">
        <f t="shared" si="185"/>
        <v>公立</v>
      </c>
      <c r="H5923" s="7" t="str">
        <f>IF($D5923="上記以外の高等学校等",_xlfn.XLOOKUP(IF(VALUE(LEFT($E5923,2))&gt;10,VALUE(LEFT($E5923,2)),"0"&amp;VALUE(LEFT($E5923,2))),Sheet1!$E:$E,Sheet1!$F:$F)&amp;"所在の"&amp;$D5923,IF(OR($B5923=1,$B5923=2),$D5923&amp;$C5923,IF($B5923=3,$D5923&amp;"学校",IF($B5923=6,_xlfn.TEXTBEFORE($D5923,"高専")&amp;$C5923,IF($B5923=8,$C5923&amp;"（"&amp;$D5923&amp;"）",IF($B5923=9,$D5923,""))))))</f>
        <v>南風原高等支援学校</v>
      </c>
    </row>
    <row r="5924" spans="1:8">
      <c r="A5924" s="4">
        <v>2</v>
      </c>
      <c r="B5924" s="7">
        <v>3</v>
      </c>
      <c r="C5924" s="7" t="str">
        <f t="shared" si="184"/>
        <v>特別支援学校</v>
      </c>
      <c r="D5924" s="7" t="s">
        <v>95</v>
      </c>
      <c r="E5924" s="8" t="s">
        <v>96</v>
      </c>
      <c r="F5924" s="4" t="str">
        <f>IFERROR(IF(VALUE(LEFT($E5924,5))&gt;50000,"",_xlfn.XLOOKUP(IF(VALUE(LEFT($E5924,2))&gt;9,VALUE(LEFT($E5924,2)),"0"&amp;VALUE(LEFT($E5924,2))),Sheet1!$E:$E,Sheet1!$F:$F)),"")</f>
        <v>沖縄県</v>
      </c>
      <c r="G5924" s="4" t="str">
        <f t="shared" si="185"/>
        <v>公立</v>
      </c>
      <c r="H5924" s="7" t="str">
        <f>IF($D5924="上記以外の高等学校等",_xlfn.XLOOKUP(IF(VALUE(LEFT($E5924,2))&gt;10,VALUE(LEFT($E5924,2)),"0"&amp;VALUE(LEFT($E5924,2))),Sheet1!$E:$E,Sheet1!$F:$F)&amp;"所在の"&amp;$D5924,IF(OR($B5924=1,$B5924=2),$D5924&amp;$C5924,IF($B5924=3,$D5924&amp;"学校",IF($B5924=6,_xlfn.TEXTBEFORE($D5924,"高専")&amp;$C5924,IF($B5924=8,$C5924&amp;"（"&amp;$D5924&amp;"）",IF($B5924=9,$D5924,""))))))</f>
        <v>中部農林高等支援学校</v>
      </c>
    </row>
    <row r="5925" spans="1:8">
      <c r="A5925" s="4">
        <v>2</v>
      </c>
      <c r="B5925" s="7">
        <v>3</v>
      </c>
      <c r="C5925" s="7" t="str">
        <f t="shared" si="184"/>
        <v>特別支援学校</v>
      </c>
      <c r="D5925" s="7" t="s">
        <v>93</v>
      </c>
      <c r="E5925" s="8" t="s">
        <v>94</v>
      </c>
      <c r="F5925" s="4" t="str">
        <f>IFERROR(IF(VALUE(LEFT($E5925,5))&gt;50000,"",_xlfn.XLOOKUP(IF(VALUE(LEFT($E5925,2))&gt;9,VALUE(LEFT($E5925,2)),"0"&amp;VALUE(LEFT($E5925,2))),Sheet1!$E:$E,Sheet1!$F:$F)),"")</f>
        <v>沖縄県</v>
      </c>
      <c r="G5925" s="4" t="str">
        <f t="shared" si="185"/>
        <v>公立</v>
      </c>
      <c r="H5925" s="7" t="str">
        <f>IF($D5925="上記以外の高等学校等",_xlfn.XLOOKUP(IF(VALUE(LEFT($E5925,2))&gt;10,VALUE(LEFT($E5925,2)),"0"&amp;VALUE(LEFT($E5925,2))),Sheet1!$E:$E,Sheet1!$F:$F)&amp;"所在の"&amp;$D5925,IF(OR($B5925=1,$B5925=2),$D5925&amp;$C5925,IF($B5925=3,$D5925&amp;"学校",IF($B5925=6,_xlfn.TEXTBEFORE($D5925,"高専")&amp;$C5925,IF($B5925=8,$C5925&amp;"（"&amp;$D5925&amp;"）",IF($B5925=9,$D5925,""))))))</f>
        <v>はなさき支援学校</v>
      </c>
    </row>
    <row r="5926" spans="1:8">
      <c r="A5926" s="4">
        <v>2</v>
      </c>
      <c r="B5926" s="7">
        <v>3</v>
      </c>
      <c r="C5926" s="7" t="str">
        <f t="shared" si="184"/>
        <v>特別支援学校</v>
      </c>
      <c r="D5926" s="7" t="s">
        <v>91</v>
      </c>
      <c r="E5926" s="8" t="s">
        <v>92</v>
      </c>
      <c r="F5926" s="4" t="str">
        <f>IFERROR(IF(VALUE(LEFT($E5926,5))&gt;50000,"",_xlfn.XLOOKUP(IF(VALUE(LEFT($E5926,2))&gt;9,VALUE(LEFT($E5926,2)),"0"&amp;VALUE(LEFT($E5926,2))),Sheet1!$E:$E,Sheet1!$F:$F)),"")</f>
        <v>沖縄県</v>
      </c>
      <c r="G5926" s="4" t="str">
        <f t="shared" si="185"/>
        <v>公立</v>
      </c>
      <c r="H5926" s="7" t="str">
        <f>IF($D5926="上記以外の高等学校等",_xlfn.XLOOKUP(IF(VALUE(LEFT($E5926,2))&gt;10,VALUE(LEFT($E5926,2)),"0"&amp;VALUE(LEFT($E5926,2))),Sheet1!$E:$E,Sheet1!$F:$F)&amp;"所在の"&amp;$D5926,IF(OR($B5926=1,$B5926=2),$D5926&amp;$C5926,IF($B5926=3,$D5926&amp;"学校",IF($B5926=6,_xlfn.TEXTBEFORE($D5926,"高専")&amp;$C5926,IF($B5926=8,$C5926&amp;"（"&amp;$D5926&amp;"）",IF($B5926=9,$D5926,""))))))</f>
        <v>那覇みらい支援学校</v>
      </c>
    </row>
    <row r="5927" spans="1:8">
      <c r="A5927" s="4">
        <v>2</v>
      </c>
      <c r="B5927" s="7">
        <v>3</v>
      </c>
      <c r="C5927" s="7" t="str">
        <f t="shared" si="184"/>
        <v>特別支援学校</v>
      </c>
      <c r="D5927" s="7" t="s">
        <v>89</v>
      </c>
      <c r="E5927" s="8" t="s">
        <v>90</v>
      </c>
      <c r="F5927" s="4" t="str">
        <f>IFERROR(IF(VALUE(LEFT($E5927,5))&gt;50000,"",_xlfn.XLOOKUP(IF(VALUE(LEFT($E5927,2))&gt;9,VALUE(LEFT($E5927,2)),"0"&amp;VALUE(LEFT($E5927,2))),Sheet1!$E:$E,Sheet1!$F:$F)),"")</f>
        <v>沖縄県</v>
      </c>
      <c r="G5927" s="4" t="str">
        <f t="shared" si="185"/>
        <v>公立</v>
      </c>
      <c r="H5927" s="7" t="str">
        <f>IF($D5927="上記以外の高等学校等",_xlfn.XLOOKUP(IF(VALUE(LEFT($E5927,2))&gt;10,VALUE(LEFT($E5927,2)),"0"&amp;VALUE(LEFT($E5927,2))),Sheet1!$E:$E,Sheet1!$F:$F)&amp;"所在の"&amp;$D5927,IF(OR($B5927=1,$B5927=2),$D5927&amp;$C5927,IF($B5927=3,$D5927&amp;"学校",IF($B5927=6,_xlfn.TEXTBEFORE($D5927,"高専")&amp;$C5927,IF($B5927=8,$C5927&amp;"（"&amp;$D5927&amp;"）",IF($B5927=9,$D5927,""))))))</f>
        <v>桜野特別支援学校</v>
      </c>
    </row>
    <row r="5928" spans="1:8">
      <c r="A5928" s="4">
        <v>2</v>
      </c>
      <c r="B5928" s="7">
        <v>3</v>
      </c>
      <c r="C5928" s="7" t="str">
        <f t="shared" si="184"/>
        <v>特別支援学校</v>
      </c>
      <c r="D5928" s="7" t="s">
        <v>87</v>
      </c>
      <c r="E5928" s="8" t="s">
        <v>88</v>
      </c>
      <c r="F5928" s="4" t="str">
        <f>IFERROR(IF(VALUE(LEFT($E5928,5))&gt;50000,"",_xlfn.XLOOKUP(IF(VALUE(LEFT($E5928,2))&gt;9,VALUE(LEFT($E5928,2)),"0"&amp;VALUE(LEFT($E5928,2))),Sheet1!$E:$E,Sheet1!$F:$F)),"")</f>
        <v>沖縄県</v>
      </c>
      <c r="G5928" s="4" t="str">
        <f t="shared" si="185"/>
        <v>公立</v>
      </c>
      <c r="H5928" s="7" t="str">
        <f>IF($D5928="上記以外の高等学校等",_xlfn.XLOOKUP(IF(VALUE(LEFT($E5928,2))&gt;10,VALUE(LEFT($E5928,2)),"0"&amp;VALUE(LEFT($E5928,2))),Sheet1!$E:$E,Sheet1!$F:$F)&amp;"所在の"&amp;$D5928,IF(OR($B5928=1,$B5928=2),$D5928&amp;$C5928,IF($B5928=3,$D5928&amp;"学校",IF($B5928=6,_xlfn.TEXTBEFORE($D5928,"高専")&amp;$C5928,IF($B5928=8,$C5928&amp;"（"&amp;$D5928&amp;"）",IF($B5928=9,$D5928,""))))))</f>
        <v>泡瀬特別支援学校</v>
      </c>
    </row>
    <row r="5929" spans="1:8">
      <c r="A5929" s="4">
        <v>2</v>
      </c>
      <c r="B5929" s="7">
        <v>3</v>
      </c>
      <c r="C5929" s="7" t="str">
        <f t="shared" si="184"/>
        <v>特別支援学校</v>
      </c>
      <c r="D5929" s="7" t="s">
        <v>85</v>
      </c>
      <c r="E5929" s="8" t="s">
        <v>86</v>
      </c>
      <c r="F5929" s="4" t="str">
        <f>IFERROR(IF(VALUE(LEFT($E5929,5))&gt;50000,"",_xlfn.XLOOKUP(IF(VALUE(LEFT($E5929,2))&gt;9,VALUE(LEFT($E5929,2)),"0"&amp;VALUE(LEFT($E5929,2))),Sheet1!$E:$E,Sheet1!$F:$F)),"")</f>
        <v>沖縄県</v>
      </c>
      <c r="G5929" s="4" t="str">
        <f t="shared" si="185"/>
        <v>公立</v>
      </c>
      <c r="H5929" s="7" t="str">
        <f>IF($D5929="上記以外の高等学校等",_xlfn.XLOOKUP(IF(VALUE(LEFT($E5929,2))&gt;10,VALUE(LEFT($E5929,2)),"0"&amp;VALUE(LEFT($E5929,2))),Sheet1!$E:$E,Sheet1!$F:$F)&amp;"所在の"&amp;$D5929,IF(OR($B5929=1,$B5929=2),$D5929&amp;$C5929,IF($B5929=3,$D5929&amp;"学校",IF($B5929=6,_xlfn.TEXTBEFORE($D5929,"高専")&amp;$C5929,IF($B5929=8,$C5929&amp;"（"&amp;$D5929&amp;"）",IF($B5929=9,$D5929,""))))))</f>
        <v>那覇特別支援学校</v>
      </c>
    </row>
    <row r="5930" spans="1:8">
      <c r="A5930" s="4">
        <v>2</v>
      </c>
      <c r="B5930" s="7">
        <v>3</v>
      </c>
      <c r="C5930" s="7" t="str">
        <f t="shared" si="184"/>
        <v>特別支援学校</v>
      </c>
      <c r="D5930" s="7" t="s">
        <v>83</v>
      </c>
      <c r="E5930" s="8" t="s">
        <v>84</v>
      </c>
      <c r="F5930" s="4" t="str">
        <f>IFERROR(IF(VALUE(LEFT($E5930,5))&gt;50000,"",_xlfn.XLOOKUP(IF(VALUE(LEFT($E5930,2))&gt;9,VALUE(LEFT($E5930,2)),"0"&amp;VALUE(LEFT($E5930,2))),Sheet1!$E:$E,Sheet1!$F:$F)),"")</f>
        <v>沖縄県</v>
      </c>
      <c r="G5930" s="4" t="str">
        <f t="shared" si="185"/>
        <v>公立</v>
      </c>
      <c r="H5930" s="7" t="str">
        <f>IF($D5930="上記以外の高等学校等",_xlfn.XLOOKUP(IF(VALUE(LEFT($E5930,2))&gt;10,VALUE(LEFT($E5930,2)),"0"&amp;VALUE(LEFT($E5930,2))),Sheet1!$E:$E,Sheet1!$F:$F)&amp;"所在の"&amp;$D5930,IF(OR($B5930=1,$B5930=2),$D5930&amp;$C5930,IF($B5930=3,$D5930&amp;"学校",IF($B5930=6,_xlfn.TEXTBEFORE($D5930,"高専")&amp;$C5930,IF($B5930=8,$C5930&amp;"（"&amp;$D5930&amp;"）",IF($B5930=9,$D5930,""))))))</f>
        <v>沖縄ろう学校</v>
      </c>
    </row>
    <row r="5931" spans="1:8">
      <c r="A5931" s="4">
        <v>2</v>
      </c>
      <c r="B5931" s="7">
        <v>3</v>
      </c>
      <c r="C5931" s="7" t="str">
        <f t="shared" si="184"/>
        <v>特別支援学校</v>
      </c>
      <c r="D5931" s="7" t="s">
        <v>81</v>
      </c>
      <c r="E5931" s="8" t="s">
        <v>82</v>
      </c>
      <c r="F5931" s="4" t="str">
        <f>IFERROR(IF(VALUE(LEFT($E5931,5))&gt;50000,"",_xlfn.XLOOKUP(IF(VALUE(LEFT($E5931,2))&gt;9,VALUE(LEFT($E5931,2)),"0"&amp;VALUE(LEFT($E5931,2))),Sheet1!$E:$E,Sheet1!$F:$F)),"")</f>
        <v>沖縄県</v>
      </c>
      <c r="G5931" s="4" t="str">
        <f t="shared" si="185"/>
        <v>公立</v>
      </c>
      <c r="H5931" s="7" t="str">
        <f>IF($D5931="上記以外の高等学校等",_xlfn.XLOOKUP(IF(VALUE(LEFT($E5931,2))&gt;10,VALUE(LEFT($E5931,2)),"0"&amp;VALUE(LEFT($E5931,2))),Sheet1!$E:$E,Sheet1!$F:$F)&amp;"所在の"&amp;$D5931,IF(OR($B5931=1,$B5931=2),$D5931&amp;$C5931,IF($B5931=3,$D5931&amp;"学校",IF($B5931=6,_xlfn.TEXTBEFORE($D5931,"高専")&amp;$C5931,IF($B5931=8,$C5931&amp;"（"&amp;$D5931&amp;"）",IF($B5931=9,$D5931,""))))))</f>
        <v>沖縄盲学校</v>
      </c>
    </row>
    <row r="5932" spans="1:8">
      <c r="A5932" s="4">
        <v>2</v>
      </c>
      <c r="B5932" s="7">
        <v>3</v>
      </c>
      <c r="C5932" s="7" t="str">
        <f t="shared" si="184"/>
        <v>特別支援学校</v>
      </c>
      <c r="D5932" s="7" t="s">
        <v>79</v>
      </c>
      <c r="E5932" s="8" t="s">
        <v>80</v>
      </c>
      <c r="F5932" s="4" t="str">
        <f>IFERROR(IF(VALUE(LEFT($E5932,5))&gt;50000,"",_xlfn.XLOOKUP(IF(VALUE(LEFT($E5932,2))&gt;9,VALUE(LEFT($E5932,2)),"0"&amp;VALUE(LEFT($E5932,2))),Sheet1!$E:$E,Sheet1!$F:$F)),"")</f>
        <v>沖縄県</v>
      </c>
      <c r="G5932" s="4" t="str">
        <f t="shared" si="185"/>
        <v>公立</v>
      </c>
      <c r="H5932" s="7" t="str">
        <f>IF($D5932="上記以外の高等学校等",_xlfn.XLOOKUP(IF(VALUE(LEFT($E5932,2))&gt;10,VALUE(LEFT($E5932,2)),"0"&amp;VALUE(LEFT($E5932,2))),Sheet1!$E:$E,Sheet1!$F:$F)&amp;"所在の"&amp;$D5932,IF(OR($B5932=1,$B5932=2),$D5932&amp;$C5932,IF($B5932=3,$D5932&amp;"学校",IF($B5932=6,_xlfn.TEXTBEFORE($D5932,"高専")&amp;$C5932,IF($B5932=8,$C5932&amp;"（"&amp;$D5932&amp;"）",IF($B5932=9,$D5932,""))))))</f>
        <v>鏡が丘特別支援学校</v>
      </c>
    </row>
    <row r="5933" spans="1:8">
      <c r="A5933" s="4">
        <v>2</v>
      </c>
      <c r="B5933" s="7">
        <v>3</v>
      </c>
      <c r="C5933" s="7" t="str">
        <f t="shared" si="184"/>
        <v>特別支援学校</v>
      </c>
      <c r="D5933" s="7" t="s">
        <v>77</v>
      </c>
      <c r="E5933" s="8" t="s">
        <v>78</v>
      </c>
      <c r="F5933" s="4" t="str">
        <f>IFERROR(IF(VALUE(LEFT($E5933,5))&gt;50000,"",_xlfn.XLOOKUP(IF(VALUE(LEFT($E5933,2))&gt;9,VALUE(LEFT($E5933,2)),"0"&amp;VALUE(LEFT($E5933,2))),Sheet1!$E:$E,Sheet1!$F:$F)),"")</f>
        <v>沖縄県</v>
      </c>
      <c r="G5933" s="4" t="str">
        <f t="shared" si="185"/>
        <v>公立</v>
      </c>
      <c r="H5933" s="7" t="str">
        <f>IF($D5933="上記以外の高等学校等",_xlfn.XLOOKUP(IF(VALUE(LEFT($E5933,2))&gt;10,VALUE(LEFT($E5933,2)),"0"&amp;VALUE(LEFT($E5933,2))),Sheet1!$E:$E,Sheet1!$F:$F)&amp;"所在の"&amp;$D5933,IF(OR($B5933=1,$B5933=2),$D5933&amp;$C5933,IF($B5933=3,$D5933&amp;"学校",IF($B5933=6,_xlfn.TEXTBEFORE($D5933,"高専")&amp;$C5933,IF($B5933=8,$C5933&amp;"（"&amp;$D5933&amp;"）",IF($B5933=9,$D5933,""))))))</f>
        <v>大平特別支援学校</v>
      </c>
    </row>
    <row r="5934" spans="1:8">
      <c r="A5934" s="4">
        <v>2</v>
      </c>
      <c r="B5934" s="7">
        <v>3</v>
      </c>
      <c r="C5934" s="7" t="str">
        <f t="shared" si="184"/>
        <v>特別支援学校</v>
      </c>
      <c r="D5934" s="7" t="s">
        <v>75</v>
      </c>
      <c r="E5934" s="8" t="s">
        <v>76</v>
      </c>
      <c r="F5934" s="4" t="str">
        <f>IFERROR(IF(VALUE(LEFT($E5934,5))&gt;50000,"",_xlfn.XLOOKUP(IF(VALUE(LEFT($E5934,2))&gt;9,VALUE(LEFT($E5934,2)),"0"&amp;VALUE(LEFT($E5934,2))),Sheet1!$E:$E,Sheet1!$F:$F)),"")</f>
        <v>沖縄県</v>
      </c>
      <c r="G5934" s="4" t="str">
        <f t="shared" si="185"/>
        <v>公立</v>
      </c>
      <c r="H5934" s="7" t="str">
        <f>IF($D5934="上記以外の高等学校等",_xlfn.XLOOKUP(IF(VALUE(LEFT($E5934,2))&gt;10,VALUE(LEFT($E5934,2)),"0"&amp;VALUE(LEFT($E5934,2))),Sheet1!$E:$E,Sheet1!$F:$F)&amp;"所在の"&amp;$D5934,IF(OR($B5934=1,$B5934=2),$D5934&amp;$C5934,IF($B5934=3,$D5934&amp;"学校",IF($B5934=6,_xlfn.TEXTBEFORE($D5934,"高専")&amp;$C5934,IF($B5934=8,$C5934&amp;"（"&amp;$D5934&amp;"）",IF($B5934=9,$D5934,""))))))</f>
        <v>美咲特別支援学校</v>
      </c>
    </row>
    <row r="5935" spans="1:8">
      <c r="A5935" s="4">
        <v>2</v>
      </c>
      <c r="B5935" s="7">
        <v>3</v>
      </c>
      <c r="C5935" s="7" t="str">
        <f t="shared" si="184"/>
        <v>特別支援学校</v>
      </c>
      <c r="D5935" s="7" t="s">
        <v>73</v>
      </c>
      <c r="E5935" s="8" t="s">
        <v>74</v>
      </c>
      <c r="F5935" s="4" t="str">
        <f>IFERROR(IF(VALUE(LEFT($E5935,5))&gt;50000,"",_xlfn.XLOOKUP(IF(VALUE(LEFT($E5935,2))&gt;9,VALUE(LEFT($E5935,2)),"0"&amp;VALUE(LEFT($E5935,2))),Sheet1!$E:$E,Sheet1!$F:$F)),"")</f>
        <v>沖縄県</v>
      </c>
      <c r="G5935" s="4" t="str">
        <f t="shared" si="185"/>
        <v>公立</v>
      </c>
      <c r="H5935" s="7" t="str">
        <f>IF($D5935="上記以外の高等学校等",_xlfn.XLOOKUP(IF(VALUE(LEFT($E5935,2))&gt;10,VALUE(LEFT($E5935,2)),"0"&amp;VALUE(LEFT($E5935,2))),Sheet1!$E:$E,Sheet1!$F:$F)&amp;"所在の"&amp;$D5935,IF(OR($B5935=1,$B5935=2),$D5935&amp;$C5935,IF($B5935=3,$D5935&amp;"学校",IF($B5935=6,_xlfn.TEXTBEFORE($D5935,"高専")&amp;$C5935,IF($B5935=8,$C5935&amp;"（"&amp;$D5935&amp;"）",IF($B5935=9,$D5935,""))))))</f>
        <v>名護特別支援学校</v>
      </c>
    </row>
    <row r="5936" spans="1:8">
      <c r="A5936" s="4">
        <v>2</v>
      </c>
      <c r="B5936" s="7">
        <v>3</v>
      </c>
      <c r="C5936" s="7" t="str">
        <f t="shared" si="184"/>
        <v>特別支援学校</v>
      </c>
      <c r="D5936" s="7" t="s">
        <v>71</v>
      </c>
      <c r="E5936" s="8" t="s">
        <v>72</v>
      </c>
      <c r="F5936" s="4" t="str">
        <f>IFERROR(IF(VALUE(LEFT($E5936,5))&gt;50000,"",_xlfn.XLOOKUP(IF(VALUE(LEFT($E5936,2))&gt;9,VALUE(LEFT($E5936,2)),"0"&amp;VALUE(LEFT($E5936,2))),Sheet1!$E:$E,Sheet1!$F:$F)),"")</f>
        <v>沖縄県</v>
      </c>
      <c r="G5936" s="4" t="str">
        <f t="shared" si="185"/>
        <v>公立</v>
      </c>
      <c r="H5936" s="7" t="str">
        <f>IF($D5936="上記以外の高等学校等",_xlfn.XLOOKUP(IF(VALUE(LEFT($E5936,2))&gt;10,VALUE(LEFT($E5936,2)),"0"&amp;VALUE(LEFT($E5936,2))),Sheet1!$E:$E,Sheet1!$F:$F)&amp;"所在の"&amp;$D5936,IF(OR($B5936=1,$B5936=2),$D5936&amp;$C5936,IF($B5936=3,$D5936&amp;"学校",IF($B5936=6,_xlfn.TEXTBEFORE($D5936,"高専")&amp;$C5936,IF($B5936=8,$C5936&amp;"（"&amp;$D5936&amp;"）",IF($B5936=9,$D5936,""))))))</f>
        <v>島尻特別支援学校</v>
      </c>
    </row>
    <row r="5937" spans="1:8">
      <c r="A5937" s="4">
        <v>2</v>
      </c>
      <c r="B5937" s="7">
        <v>3</v>
      </c>
      <c r="C5937" s="7" t="str">
        <f t="shared" si="184"/>
        <v>特別支援学校</v>
      </c>
      <c r="D5937" s="7" t="s">
        <v>69</v>
      </c>
      <c r="E5937" s="8" t="s">
        <v>70</v>
      </c>
      <c r="F5937" s="4" t="str">
        <f>IFERROR(IF(VALUE(LEFT($E5937,5))&gt;50000,"",_xlfn.XLOOKUP(IF(VALUE(LEFT($E5937,2))&gt;9,VALUE(LEFT($E5937,2)),"0"&amp;VALUE(LEFT($E5937,2))),Sheet1!$E:$E,Sheet1!$F:$F)),"")</f>
        <v>沖縄県</v>
      </c>
      <c r="G5937" s="4" t="str">
        <f t="shared" si="185"/>
        <v>公立</v>
      </c>
      <c r="H5937" s="7" t="str">
        <f>IF($D5937="上記以外の高等学校等",_xlfn.XLOOKUP(IF(VALUE(LEFT($E5937,2))&gt;10,VALUE(LEFT($E5937,2)),"0"&amp;VALUE(LEFT($E5937,2))),Sheet1!$E:$E,Sheet1!$F:$F)&amp;"所在の"&amp;$D5937,IF(OR($B5937=1,$B5937=2),$D5937&amp;$C5937,IF($B5937=3,$D5937&amp;"学校",IF($B5937=6,_xlfn.TEXTBEFORE($D5937,"高専")&amp;$C5937,IF($B5937=8,$C5937&amp;"（"&amp;$D5937&amp;"）",IF($B5937=9,$D5937,""))))))</f>
        <v>宮古特別支援学校</v>
      </c>
    </row>
    <row r="5938" spans="1:8">
      <c r="A5938" s="4">
        <v>2</v>
      </c>
      <c r="B5938" s="7">
        <v>3</v>
      </c>
      <c r="C5938" s="7" t="str">
        <f t="shared" si="184"/>
        <v>特別支援学校</v>
      </c>
      <c r="D5938" s="7" t="s">
        <v>67</v>
      </c>
      <c r="E5938" s="8" t="s">
        <v>68</v>
      </c>
      <c r="F5938" s="4" t="str">
        <f>IFERROR(IF(VALUE(LEFT($E5938,5))&gt;50000,"",_xlfn.XLOOKUP(IF(VALUE(LEFT($E5938,2))&gt;9,VALUE(LEFT($E5938,2)),"0"&amp;VALUE(LEFT($E5938,2))),Sheet1!$E:$E,Sheet1!$F:$F)),"")</f>
        <v>沖縄県</v>
      </c>
      <c r="G5938" s="4" t="str">
        <f t="shared" si="185"/>
        <v>公立</v>
      </c>
      <c r="H5938" s="7" t="str">
        <f>IF($D5938="上記以外の高等学校等",_xlfn.XLOOKUP(IF(VALUE(LEFT($E5938,2))&gt;10,VALUE(LEFT($E5938,2)),"0"&amp;VALUE(LEFT($E5938,2))),Sheet1!$E:$E,Sheet1!$F:$F)&amp;"所在の"&amp;$D5938,IF(OR($B5938=1,$B5938=2),$D5938&amp;$C5938,IF($B5938=3,$D5938&amp;"学校",IF($B5938=6,_xlfn.TEXTBEFORE($D5938,"高専")&amp;$C5938,IF($B5938=8,$C5938&amp;"（"&amp;$D5938&amp;"）",IF($B5938=9,$D5938,""))))))</f>
        <v>八重山特別支援学校</v>
      </c>
    </row>
    <row r="5939" spans="1:8">
      <c r="A5939" s="4">
        <v>2</v>
      </c>
      <c r="B5939" s="7">
        <v>3</v>
      </c>
      <c r="C5939" s="7" t="str">
        <f t="shared" si="184"/>
        <v>特別支援学校</v>
      </c>
      <c r="D5939" s="7" t="s">
        <v>65</v>
      </c>
      <c r="E5939" s="8" t="s">
        <v>66</v>
      </c>
      <c r="F5939" s="4" t="str">
        <f>IFERROR(IF(VALUE(LEFT($E5939,5))&gt;50000,"",_xlfn.XLOOKUP(IF(VALUE(LEFT($E5939,2))&gt;9,VALUE(LEFT($E5939,2)),"0"&amp;VALUE(LEFT($E5939,2))),Sheet1!$E:$E,Sheet1!$F:$F)),"")</f>
        <v>沖縄県</v>
      </c>
      <c r="G5939" s="4" t="str">
        <f t="shared" si="185"/>
        <v>公立</v>
      </c>
      <c r="H5939" s="7" t="str">
        <f>IF($D5939="上記以外の高等学校等",_xlfn.XLOOKUP(IF(VALUE(LEFT($E5939,2))&gt;10,VALUE(LEFT($E5939,2)),"0"&amp;VALUE(LEFT($E5939,2))),Sheet1!$E:$E,Sheet1!$F:$F)&amp;"所在の"&amp;$D5939,IF(OR($B5939=1,$B5939=2),$D5939&amp;$C5939,IF($B5939=3,$D5939&amp;"学校",IF($B5939=6,_xlfn.TEXTBEFORE($D5939,"高専")&amp;$C5939,IF($B5939=8,$C5939&amp;"（"&amp;$D5939&amp;"）",IF($B5939=9,$D5939,""))))))</f>
        <v>西崎特別支援学校</v>
      </c>
    </row>
    <row r="5940" spans="1:8">
      <c r="A5940" s="4">
        <v>2</v>
      </c>
      <c r="B5940" s="7">
        <v>3</v>
      </c>
      <c r="C5940" s="7" t="str">
        <f t="shared" si="184"/>
        <v>特別支援学校</v>
      </c>
      <c r="D5940" s="7" t="s">
        <v>63</v>
      </c>
      <c r="E5940" s="8" t="s">
        <v>64</v>
      </c>
      <c r="F5940" s="4" t="str">
        <f>IFERROR(IF(VALUE(LEFT($E5940,5))&gt;50000,"",_xlfn.XLOOKUP(IF(VALUE(LEFT($E5940,2))&gt;9,VALUE(LEFT($E5940,2)),"0"&amp;VALUE(LEFT($E5940,2))),Sheet1!$E:$E,Sheet1!$F:$F)),"")</f>
        <v>沖縄県</v>
      </c>
      <c r="G5940" s="4" t="str">
        <f t="shared" si="185"/>
        <v>公立</v>
      </c>
      <c r="H5940" s="7" t="str">
        <f>IF($D5940="上記以外の高等学校等",_xlfn.XLOOKUP(IF(VALUE(LEFT($E5940,2))&gt;10,VALUE(LEFT($E5940,2)),"0"&amp;VALUE(LEFT($E5940,2))),Sheet1!$E:$E,Sheet1!$F:$F)&amp;"所在の"&amp;$D5940,IF(OR($B5940=1,$B5940=2),$D5940&amp;$C5940,IF($B5940=3,$D5940&amp;"学校",IF($B5940=6,_xlfn.TEXTBEFORE($D5940,"高専")&amp;$C5940,IF($B5940=8,$C5940&amp;"（"&amp;$D5940&amp;"）",IF($B5940=9,$D5940,""))))))</f>
        <v>森川特別支援学校</v>
      </c>
    </row>
    <row r="5941" spans="1:8">
      <c r="A5941" s="4">
        <v>2</v>
      </c>
      <c r="B5941" s="7">
        <v>3</v>
      </c>
      <c r="C5941" s="7" t="str">
        <f t="shared" si="184"/>
        <v>特別支援学校</v>
      </c>
      <c r="D5941" s="7" t="s">
        <v>61</v>
      </c>
      <c r="E5941" s="8" t="s">
        <v>62</v>
      </c>
      <c r="F5941" s="4" t="str">
        <f>IFERROR(IF(VALUE(LEFT($E5941,5))&gt;50000,"",_xlfn.XLOOKUP(IF(VALUE(LEFT($E5941,2))&gt;9,VALUE(LEFT($E5941,2)),"0"&amp;VALUE(LEFT($E5941,2))),Sheet1!$E:$E,Sheet1!$F:$F)),"")</f>
        <v>沖縄県</v>
      </c>
      <c r="G5941" s="4" t="str">
        <f t="shared" si="185"/>
        <v>公立</v>
      </c>
      <c r="H5941" s="7" t="str">
        <f>IF($D5941="上記以外の高等学校等",_xlfn.XLOOKUP(IF(VALUE(LEFT($E5941,2))&gt;10,VALUE(LEFT($E5941,2)),"0"&amp;VALUE(LEFT($E5941,2))),Sheet1!$E:$E,Sheet1!$F:$F)&amp;"所在の"&amp;$D5941,IF(OR($B5941=1,$B5941=2),$D5941&amp;$C5941,IF($B5941=3,$D5941&amp;"学校",IF($B5941=6,_xlfn.TEXTBEFORE($D5941,"高専")&amp;$C5941,IF($B5941=8,$C5941&amp;"（"&amp;$D5941&amp;"）",IF($B5941=9,$D5941,""))))))</f>
        <v>沖縄高等特別支援学校</v>
      </c>
    </row>
    <row r="5942" spans="1:8">
      <c r="A5942" s="4">
        <v>7</v>
      </c>
      <c r="B5942" s="7">
        <v>1</v>
      </c>
      <c r="C5942" s="7" t="str">
        <f t="shared" si="184"/>
        <v>高等学校</v>
      </c>
      <c r="D5942" s="7" t="s">
        <v>59</v>
      </c>
      <c r="E5942" s="8" t="s">
        <v>60</v>
      </c>
      <c r="F5942" s="4" t="str">
        <f>IFERROR(IF(VALUE(LEFT($E5942,5))&gt;50000,"",_xlfn.XLOOKUP(IF(VALUE(LEFT($E5942,2))&gt;9,VALUE(LEFT($E5942,2)),"0"&amp;VALUE(LEFT($E5942,2))),Sheet1!$E:$E,Sheet1!$F:$F)),"")</f>
        <v>沖縄県</v>
      </c>
      <c r="G5942" s="4" t="str">
        <f t="shared" si="185"/>
        <v>私立</v>
      </c>
      <c r="H5942" s="7" t="str">
        <f>IF($D5942="上記以外の高等学校等",_xlfn.XLOOKUP(IF(VALUE(LEFT($E5942,2))&gt;10,VALUE(LEFT($E5942,2)),"0"&amp;VALUE(LEFT($E5942,2))),Sheet1!$E:$E,Sheet1!$F:$F)&amp;"所在の"&amp;$D5942,IF(OR($B5942=1,$B5942=2),$D5942&amp;$C5942,IF($B5942=3,$D5942&amp;"学校",IF($B5942=6,_xlfn.TEXTBEFORE($D5942,"高専")&amp;$C5942,IF($B5942=8,$C5942&amp;"（"&amp;$D5942&amp;"）",IF($B5942=9,$D5942,""))))))</f>
        <v>沖縄尚学高等学校</v>
      </c>
    </row>
    <row r="5943" spans="1:8">
      <c r="A5943" s="4">
        <v>7</v>
      </c>
      <c r="B5943" s="7">
        <v>1</v>
      </c>
      <c r="C5943" s="7" t="str">
        <f t="shared" si="184"/>
        <v>高等学校</v>
      </c>
      <c r="D5943" s="7" t="s">
        <v>57</v>
      </c>
      <c r="E5943" s="8" t="s">
        <v>58</v>
      </c>
      <c r="F5943" s="4" t="str">
        <f>IFERROR(IF(VALUE(LEFT($E5943,5))&gt;50000,"",_xlfn.XLOOKUP(IF(VALUE(LEFT($E5943,2))&gt;9,VALUE(LEFT($E5943,2)),"0"&amp;VALUE(LEFT($E5943,2))),Sheet1!$E:$E,Sheet1!$F:$F)),"")</f>
        <v>沖縄県</v>
      </c>
      <c r="G5943" s="4" t="str">
        <f t="shared" si="185"/>
        <v>私立</v>
      </c>
      <c r="H5943" s="7" t="str">
        <f>IF($D5943="上記以外の高等学校等",_xlfn.XLOOKUP(IF(VALUE(LEFT($E5943,2))&gt;10,VALUE(LEFT($E5943,2)),"0"&amp;VALUE(LEFT($E5943,2))),Sheet1!$E:$E,Sheet1!$F:$F)&amp;"所在の"&amp;$D5943,IF(OR($B5943=1,$B5943=2),$D5943&amp;$C5943,IF($B5943=3,$D5943&amp;"学校",IF($B5943=6,_xlfn.TEXTBEFORE($D5943,"高専")&amp;$C5943,IF($B5943=8,$C5943&amp;"（"&amp;$D5943&amp;"）",IF($B5943=9,$D5943,""))))))</f>
        <v>興南高等学校</v>
      </c>
    </row>
    <row r="5944" spans="1:8">
      <c r="A5944" s="4">
        <v>7</v>
      </c>
      <c r="B5944" s="7">
        <v>1</v>
      </c>
      <c r="C5944" s="7" t="str">
        <f t="shared" si="184"/>
        <v>高等学校</v>
      </c>
      <c r="D5944" s="7" t="s">
        <v>55</v>
      </c>
      <c r="E5944" s="8" t="s">
        <v>56</v>
      </c>
      <c r="F5944" s="4" t="str">
        <f>IFERROR(IF(VALUE(LEFT($E5944,5))&gt;50000,"",_xlfn.XLOOKUP(IF(VALUE(LEFT($E5944,2))&gt;9,VALUE(LEFT($E5944,2)),"0"&amp;VALUE(LEFT($E5944,2))),Sheet1!$E:$E,Sheet1!$F:$F)),"")</f>
        <v>沖縄県</v>
      </c>
      <c r="G5944" s="4" t="str">
        <f t="shared" si="185"/>
        <v>私立</v>
      </c>
      <c r="H5944" s="7" t="str">
        <f>IF($D5944="上記以外の高等学校等",_xlfn.XLOOKUP(IF(VALUE(LEFT($E5944,2))&gt;10,VALUE(LEFT($E5944,2)),"0"&amp;VALUE(LEFT($E5944,2))),Sheet1!$E:$E,Sheet1!$F:$F)&amp;"所在の"&amp;$D5944,IF(OR($B5944=1,$B5944=2),$D5944&amp;$C5944,IF($B5944=3,$D5944&amp;"学校",IF($B5944=6,_xlfn.TEXTBEFORE($D5944,"高専")&amp;$C5944,IF($B5944=8,$C5944&amp;"（"&amp;$D5944&amp;"）",IF($B5944=9,$D5944,""))))))</f>
        <v>昭和薬科大学附属高等学校</v>
      </c>
    </row>
    <row r="5945" spans="1:8">
      <c r="A5945" s="4">
        <v>7</v>
      </c>
      <c r="B5945" s="7">
        <v>1</v>
      </c>
      <c r="C5945" s="7" t="str">
        <f t="shared" si="184"/>
        <v>高等学校</v>
      </c>
      <c r="D5945" s="7" t="s">
        <v>53</v>
      </c>
      <c r="E5945" s="8" t="s">
        <v>54</v>
      </c>
      <c r="F5945" s="4" t="str">
        <f>IFERROR(IF(VALUE(LEFT($E5945,5))&gt;50000,"",_xlfn.XLOOKUP(IF(VALUE(LEFT($E5945,2))&gt;9,VALUE(LEFT($E5945,2)),"0"&amp;VALUE(LEFT($E5945,2))),Sheet1!$E:$E,Sheet1!$F:$F)),"")</f>
        <v>沖縄県</v>
      </c>
      <c r="G5945" s="4" t="str">
        <f t="shared" si="185"/>
        <v>私立</v>
      </c>
      <c r="H5945" s="7" t="str">
        <f>IF($D5945="上記以外の高等学校等",_xlfn.XLOOKUP(IF(VALUE(LEFT($E5945,2))&gt;10,VALUE(LEFT($E5945,2)),"0"&amp;VALUE(LEFT($E5945,2))),Sheet1!$E:$E,Sheet1!$F:$F)&amp;"所在の"&amp;$D5945,IF(OR($B5945=1,$B5945=2),$D5945&amp;$C5945,IF($B5945=3,$D5945&amp;"学校",IF($B5945=6,_xlfn.TEXTBEFORE($D5945,"高専")&amp;$C5945,IF($B5945=8,$C5945&amp;"（"&amp;$D5945&amp;"）",IF($B5945=9,$D5945,""))))))</f>
        <v>八洲学園大学国際高等学校</v>
      </c>
    </row>
    <row r="5946" spans="1:8">
      <c r="A5946" s="4">
        <v>7</v>
      </c>
      <c r="B5946" s="7">
        <v>1</v>
      </c>
      <c r="C5946" s="7" t="str">
        <f t="shared" si="184"/>
        <v>高等学校</v>
      </c>
      <c r="D5946" s="7" t="s">
        <v>51</v>
      </c>
      <c r="E5946" s="8" t="s">
        <v>52</v>
      </c>
      <c r="F5946" s="4" t="str">
        <f>IFERROR(IF(VALUE(LEFT($E5946,5))&gt;50000,"",_xlfn.XLOOKUP(IF(VALUE(LEFT($E5946,2))&gt;9,VALUE(LEFT($E5946,2)),"0"&amp;VALUE(LEFT($E5946,2))),Sheet1!$E:$E,Sheet1!$F:$F)),"")</f>
        <v>沖縄県</v>
      </c>
      <c r="G5946" s="4" t="str">
        <f t="shared" si="185"/>
        <v>私立</v>
      </c>
      <c r="H5946" s="7" t="str">
        <f>IF($D5946="上記以外の高等学校等",_xlfn.XLOOKUP(IF(VALUE(LEFT($E5946,2))&gt;10,VALUE(LEFT($E5946,2)),"0"&amp;VALUE(LEFT($E5946,2))),Sheet1!$E:$E,Sheet1!$F:$F)&amp;"所在の"&amp;$D5946,IF(OR($B5946=1,$B5946=2),$D5946&amp;$C5946,IF($B5946=3,$D5946&amp;"学校",IF($B5946=6,_xlfn.TEXTBEFORE($D5946,"高専")&amp;$C5946,IF($B5946=8,$C5946&amp;"（"&amp;$D5946&amp;"）",IF($B5946=9,$D5946,""))))))</f>
        <v>沖縄カトリック高等学校</v>
      </c>
    </row>
    <row r="5947" spans="1:8">
      <c r="A5947" s="4">
        <v>7</v>
      </c>
      <c r="B5947" s="7">
        <v>1</v>
      </c>
      <c r="C5947" s="7" t="str">
        <f t="shared" si="184"/>
        <v>高等学校</v>
      </c>
      <c r="D5947" s="7" t="s">
        <v>49</v>
      </c>
      <c r="E5947" s="8" t="s">
        <v>50</v>
      </c>
      <c r="F5947" s="4" t="str">
        <f>IFERROR(IF(VALUE(LEFT($E5947,5))&gt;50000,"",_xlfn.XLOOKUP(IF(VALUE(LEFT($E5947,2))&gt;9,VALUE(LEFT($E5947,2)),"0"&amp;VALUE(LEFT($E5947,2))),Sheet1!$E:$E,Sheet1!$F:$F)),"")</f>
        <v>沖縄県</v>
      </c>
      <c r="G5947" s="4" t="str">
        <f t="shared" si="185"/>
        <v>私立</v>
      </c>
      <c r="H5947" s="7" t="str">
        <f>IF($D5947="上記以外の高等学校等",_xlfn.XLOOKUP(IF(VALUE(LEFT($E5947,2))&gt;10,VALUE(LEFT($E5947,2)),"0"&amp;VALUE(LEFT($E5947,2))),Sheet1!$E:$E,Sheet1!$F:$F)&amp;"所在の"&amp;$D5947,IF(OR($B5947=1,$B5947=2),$D5947&amp;$C5947,IF($B5947=3,$D5947&amp;"学校",IF($B5947=6,_xlfn.TEXTBEFORE($D5947,"高専")&amp;$C5947,IF($B5947=8,$C5947&amp;"（"&amp;$D5947&amp;"）",IF($B5947=9,$D5947,""))))))</f>
        <v>ヒューマンキャンパス高等学校</v>
      </c>
    </row>
    <row r="5948" spans="1:8">
      <c r="A5948" s="4">
        <v>7</v>
      </c>
      <c r="B5948" s="7">
        <v>1</v>
      </c>
      <c r="C5948" s="7" t="str">
        <f t="shared" si="184"/>
        <v>高等学校</v>
      </c>
      <c r="D5948" s="7" t="s">
        <v>47</v>
      </c>
      <c r="E5948" s="8" t="s">
        <v>48</v>
      </c>
      <c r="F5948" s="4" t="str">
        <f>IFERROR(IF(VALUE(LEFT($E5948,5))&gt;50000,"",_xlfn.XLOOKUP(IF(VALUE(LEFT($E5948,2))&gt;9,VALUE(LEFT($E5948,2)),"0"&amp;VALUE(LEFT($E5948,2))),Sheet1!$E:$E,Sheet1!$F:$F)),"")</f>
        <v>沖縄県</v>
      </c>
      <c r="G5948" s="4" t="str">
        <f t="shared" si="185"/>
        <v>私立</v>
      </c>
      <c r="H5948" s="7" t="str">
        <f>IF($D5948="上記以外の高等学校等",_xlfn.XLOOKUP(IF(VALUE(LEFT($E5948,2))&gt;10,VALUE(LEFT($E5948,2)),"0"&amp;VALUE(LEFT($E5948,2))),Sheet1!$E:$E,Sheet1!$F:$F)&amp;"所在の"&amp;$D5948,IF(OR($B5948=1,$B5948=2),$D5948&amp;$C5948,IF($B5948=3,$D5948&amp;"学校",IF($B5948=6,_xlfn.TEXTBEFORE($D5948,"高専")&amp;$C5948,IF($B5948=8,$C5948&amp;"（"&amp;$D5948&amp;"）",IF($B5948=9,$D5948,""))))))</f>
        <v>Ｎ高等学校</v>
      </c>
    </row>
    <row r="5949" spans="1:8">
      <c r="A5949" s="4">
        <v>7</v>
      </c>
      <c r="B5949" s="7">
        <v>1</v>
      </c>
      <c r="C5949" s="7" t="str">
        <f t="shared" si="184"/>
        <v>高等学校</v>
      </c>
      <c r="D5949" s="7" t="s">
        <v>45</v>
      </c>
      <c r="E5949" s="8" t="s">
        <v>46</v>
      </c>
      <c r="F5949" s="4" t="str">
        <f>IFERROR(IF(VALUE(LEFT($E5949,5))&gt;50000,"",_xlfn.XLOOKUP(IF(VALUE(LEFT($E5949,2))&gt;9,VALUE(LEFT($E5949,2)),"0"&amp;VALUE(LEFT($E5949,2))),Sheet1!$E:$E,Sheet1!$F:$F)),"")</f>
        <v>沖縄県</v>
      </c>
      <c r="G5949" s="4" t="str">
        <f t="shared" si="185"/>
        <v>私立</v>
      </c>
      <c r="H5949" s="7" t="str">
        <f>IF($D5949="上記以外の高等学校等",_xlfn.XLOOKUP(IF(VALUE(LEFT($E5949,2))&gt;10,VALUE(LEFT($E5949,2)),"0"&amp;VALUE(LEFT($E5949,2))),Sheet1!$E:$E,Sheet1!$F:$F)&amp;"所在の"&amp;$D5949,IF(OR($B5949=1,$B5949=2),$D5949&amp;$C5949,IF($B5949=3,$D5949&amp;"学校",IF($B5949=6,_xlfn.TEXTBEFORE($D5949,"高専")&amp;$C5949,IF($B5949=8,$C5949&amp;"（"&amp;$D5949&amp;"）",IF($B5949=9,$D5949,""))))))</f>
        <v>つくば開成国際高等学校</v>
      </c>
    </row>
    <row r="5950" spans="1:8">
      <c r="A5950" s="4">
        <v>7</v>
      </c>
      <c r="B5950" s="7">
        <v>1</v>
      </c>
      <c r="C5950" s="7" t="str">
        <f t="shared" si="184"/>
        <v>高等学校</v>
      </c>
      <c r="D5950" s="7" t="s">
        <v>43</v>
      </c>
      <c r="E5950" s="8" t="s">
        <v>44</v>
      </c>
      <c r="F5950" s="4" t="str">
        <f>IFERROR(IF(VALUE(LEFT($E5950,5))&gt;50000,"",_xlfn.XLOOKUP(IF(VALUE(LEFT($E5950,2))&gt;9,VALUE(LEFT($E5950,2)),"0"&amp;VALUE(LEFT($E5950,2))),Sheet1!$E:$E,Sheet1!$F:$F)),"")</f>
        <v>沖縄県</v>
      </c>
      <c r="G5950" s="4" t="str">
        <f t="shared" si="185"/>
        <v>私立</v>
      </c>
      <c r="H5950" s="7" t="str">
        <f>IF($D5950="上記以外の高等学校等",_xlfn.XLOOKUP(IF(VALUE(LEFT($E5950,2))&gt;10,VALUE(LEFT($E5950,2)),"0"&amp;VALUE(LEFT($E5950,2))),Sheet1!$E:$E,Sheet1!$F:$F)&amp;"所在の"&amp;$D5950,IF(OR($B5950=1,$B5950=2),$D5950&amp;$C5950,IF($B5950=3,$D5950&amp;"学校",IF($B5950=6,_xlfn.TEXTBEFORE($D5950,"高専")&amp;$C5950,IF($B5950=8,$C5950&amp;"（"&amp;$D5950&amp;"）",IF($B5950=9,$D5950,""))))))</f>
        <v>仙台育英学園沖縄高等学校</v>
      </c>
    </row>
    <row r="5951" spans="1:8">
      <c r="A5951" s="4">
        <v>7</v>
      </c>
      <c r="B5951" s="7">
        <v>1</v>
      </c>
      <c r="C5951" s="7" t="str">
        <f t="shared" si="184"/>
        <v>高等学校</v>
      </c>
      <c r="D5951" s="7" t="s">
        <v>41</v>
      </c>
      <c r="E5951" s="8" t="s">
        <v>42</v>
      </c>
      <c r="F5951" s="4" t="str">
        <f>IFERROR(IF(VALUE(LEFT($E5951,5))&gt;50000,"",_xlfn.XLOOKUP(IF(VALUE(LEFT($E5951,2))&gt;9,VALUE(LEFT($E5951,2)),"0"&amp;VALUE(LEFT($E5951,2))),Sheet1!$E:$E,Sheet1!$F:$F)),"")</f>
        <v>沖縄県</v>
      </c>
      <c r="G5951" s="4" t="str">
        <f t="shared" si="185"/>
        <v>私立</v>
      </c>
      <c r="H5951" s="7" t="str">
        <f>IF($D5951="上記以外の高等学校等",_xlfn.XLOOKUP(IF(VALUE(LEFT($E5951,2))&gt;10,VALUE(LEFT($E5951,2)),"0"&amp;VALUE(LEFT($E5951,2))),Sheet1!$E:$E,Sheet1!$F:$F)&amp;"所在の"&amp;$D5951,IF(OR($B5951=1,$B5951=2),$D5951&amp;$C5951,IF($B5951=3,$D5951&amp;"学校",IF($B5951=6,_xlfn.TEXTBEFORE($D5951,"高専")&amp;$C5951,IF($B5951=8,$C5951&amp;"（"&amp;$D5951&amp;"）",IF($B5951=9,$D5951,""))))))</f>
        <v>瑞穂ＭＳＣ高等学校</v>
      </c>
    </row>
    <row r="5952" spans="1:8">
      <c r="A5952" s="4">
        <v>7</v>
      </c>
      <c r="B5952" s="7">
        <v>1</v>
      </c>
      <c r="C5952" s="7" t="str">
        <f t="shared" si="184"/>
        <v>高等学校</v>
      </c>
      <c r="D5952" s="7" t="s">
        <v>39</v>
      </c>
      <c r="E5952" s="8" t="s">
        <v>40</v>
      </c>
      <c r="F5952" s="4" t="str">
        <f>IFERROR(IF(VALUE(LEFT($E5952,5))&gt;50000,"",_xlfn.XLOOKUP(IF(VALUE(LEFT($E5952,2))&gt;9,VALUE(LEFT($E5952,2)),"0"&amp;VALUE(LEFT($E5952,2))),Sheet1!$E:$E,Sheet1!$F:$F)),"")</f>
        <v>沖縄県</v>
      </c>
      <c r="G5952" s="4" t="str">
        <f t="shared" si="185"/>
        <v>私立</v>
      </c>
      <c r="H5952" s="7" t="str">
        <f>IF($D5952="上記以外の高等学校等",_xlfn.XLOOKUP(IF(VALUE(LEFT($E5952,2))&gt;10,VALUE(LEFT($E5952,2)),"0"&amp;VALUE(LEFT($E5952,2))),Sheet1!$E:$E,Sheet1!$F:$F)&amp;"所在の"&amp;$D5952,IF(OR($B5952=1,$B5952=2),$D5952&amp;$C5952,IF($B5952=3,$D5952&amp;"学校",IF($B5952=6,_xlfn.TEXTBEFORE($D5952,"高専")&amp;$C5952,IF($B5952=8,$C5952&amp;"（"&amp;$D5952&amp;"）",IF($B5952=9,$D5952,""))))))</f>
        <v>エナジックスポーツ高等学院高等学校</v>
      </c>
    </row>
    <row r="5953" spans="1:8">
      <c r="A5953" s="4">
        <v>7</v>
      </c>
      <c r="B5953" s="7">
        <v>1</v>
      </c>
      <c r="C5953" s="7" t="str">
        <f t="shared" si="184"/>
        <v>高等学校</v>
      </c>
      <c r="D5953" s="7" t="s">
        <v>37</v>
      </c>
      <c r="E5953" s="8" t="s">
        <v>38</v>
      </c>
      <c r="F5953" s="4" t="str">
        <f>IFERROR(IF(VALUE(LEFT($E5953,5))&gt;50000,"",_xlfn.XLOOKUP(IF(VALUE(LEFT($E5953,2))&gt;9,VALUE(LEFT($E5953,2)),"0"&amp;VALUE(LEFT($E5953,2))),Sheet1!$E:$E,Sheet1!$F:$F)),"")</f>
        <v>沖縄県</v>
      </c>
      <c r="G5953" s="4" t="str">
        <f t="shared" si="185"/>
        <v>私立</v>
      </c>
      <c r="H5953" s="7" t="str">
        <f>IF($D5953="上記以外の高等学校等",_xlfn.XLOOKUP(IF(VALUE(LEFT($E5953,2))&gt;10,VALUE(LEFT($E5953,2)),"0"&amp;VALUE(LEFT($E5953,2))),Sheet1!$E:$E,Sheet1!$F:$F)&amp;"所在の"&amp;$D5953,IF(OR($B5953=1,$B5953=2),$D5953&amp;$C5953,IF($B5953=3,$D5953&amp;"学校",IF($B5953=6,_xlfn.TEXTBEFORE($D5953,"高専")&amp;$C5953,IF($B5953=8,$C5953&amp;"（"&amp;$D5953&amp;"）",IF($B5953=9,$D5953,""))))))</f>
        <v>沖縄中央高等学校</v>
      </c>
    </row>
    <row r="5954" spans="1:8">
      <c r="A5954" s="4">
        <v>9</v>
      </c>
      <c r="B5954" s="7">
        <v>9</v>
      </c>
      <c r="C5954" s="7" t="str">
        <f t="shared" si="184"/>
        <v/>
      </c>
      <c r="D5954" s="7" t="s">
        <v>35</v>
      </c>
      <c r="E5954" s="8" t="s">
        <v>36</v>
      </c>
      <c r="F5954" s="4" t="str">
        <f>IFERROR(IF(VALUE(LEFT($E5954,5))&gt;50000,"",_xlfn.XLOOKUP(IF(VALUE(LEFT($E5954,2))&gt;9,VALUE(LEFT($E5954,2)),"0"&amp;VALUE(LEFT($E5954,2))),Sheet1!$E:$E,Sheet1!$F:$F)),"")</f>
        <v>沖縄県</v>
      </c>
      <c r="G5954" s="4" t="str">
        <f t="shared" si="185"/>
        <v/>
      </c>
      <c r="H5954" s="7" t="str">
        <f>IF($D5954="上記以外の高等学校等",_xlfn.XLOOKUP(IF(VALUE(LEFT($E5954,2))&gt;10,VALUE(LEFT($E5954,2)),"0"&amp;VALUE(LEFT($E5954,2))),Sheet1!$E:$E,Sheet1!$F:$F)&amp;"所在の"&amp;$D5954,IF(OR($B5954=1,$B5954=2),$D5954&amp;$C5954,IF($B5954=3,$D5954&amp;"学校",IF($B5954=6,_xlfn.TEXTBEFORE($D5954,"高専")&amp;$C5954,IF($B5954=8,$C5954&amp;"（"&amp;$D5954&amp;"）",IF($B5954=9,$D5954,""))))))</f>
        <v>沖縄県所在の上記以外の高等学校等</v>
      </c>
    </row>
    <row r="5955" spans="1:8">
      <c r="A5955" s="4">
        <v>9</v>
      </c>
      <c r="B5955" s="7">
        <v>8</v>
      </c>
      <c r="C5955" s="7" t="str">
        <f t="shared" ref="C5955:C5960" si="186">IF($B5955=1,"高等学校",IF($B5955=2,"中等教育学校",IF($B5955=3,"特別支援学校",IF($B5955=6,"高等専門学校",IF($B5955=8,"高等学校卒業程度認定試験等","")))))</f>
        <v>高等学校卒業程度認定試験等</v>
      </c>
      <c r="D5955" s="7" t="s">
        <v>33</v>
      </c>
      <c r="E5955" s="8" t="s">
        <v>34</v>
      </c>
      <c r="F5955" s="4" t="str">
        <f>IFERROR(IF(VALUE(LEFT($E5955,5))&gt;50000,"",_xlfn.XLOOKUP(IF(VALUE(LEFT($E5955,2))&gt;9,VALUE(LEFT($E5955,2)),"0"&amp;VALUE(LEFT($E5955,2))),Sheet1!$E:$E,Sheet1!$F:$F)),"")</f>
        <v/>
      </c>
      <c r="G5955" s="4" t="str">
        <f t="shared" ref="G5955:G5960" si="187">IF($A5955=1,"国立",IF($A5955=7,"私立",IF($A5955&lt;7,"公立","")))</f>
        <v/>
      </c>
      <c r="H5955" s="7" t="str">
        <f>IF($D5955="上記以外の高等学校等",_xlfn.XLOOKUP(IF(VALUE(LEFT($E5955,2))&gt;10,VALUE(LEFT($E5955,2)),"0"&amp;VALUE(LEFT($E5955,2))),Sheet1!$E:$E,Sheet1!$F:$F)&amp;"所在の"&amp;$D5955,IF(OR($B5955=1,$B5955=2),$D5955&amp;$C5955,IF($B5955=3,$D5955&amp;"学校",IF($B5955=6,_xlfn.TEXTBEFORE($D5955,"高専")&amp;$C5955,IF($B5955=8,$C5955&amp;"（"&amp;$D5955&amp;"）",IF($B5955=9,$D5955,""))))))</f>
        <v>高等学校卒業程度認定試験等（高卒認定試験・大検・高卒認定審査）</v>
      </c>
    </row>
    <row r="5956" spans="1:8">
      <c r="A5956" s="4">
        <v>9</v>
      </c>
      <c r="B5956" s="7">
        <v>8</v>
      </c>
      <c r="C5956" s="7" t="str">
        <f t="shared" si="186"/>
        <v>高等学校卒業程度認定試験等</v>
      </c>
      <c r="D5956" s="7" t="s">
        <v>31</v>
      </c>
      <c r="E5956" s="8" t="s">
        <v>32</v>
      </c>
      <c r="F5956" s="4" t="str">
        <f>IFERROR(IF(VALUE(LEFT($E5956,5))&gt;50000,"",_xlfn.XLOOKUP(IF(VALUE(LEFT($E5956,2))&gt;9,VALUE(LEFT($E5956,2)),"0"&amp;VALUE(LEFT($E5956,2))),Sheet1!$E:$E,Sheet1!$F:$F)),"")</f>
        <v/>
      </c>
      <c r="G5956" s="4" t="str">
        <f t="shared" si="187"/>
        <v/>
      </c>
      <c r="H5956" s="7" t="str">
        <f>IF($D5956="上記以外の高等学校等",_xlfn.XLOOKUP(IF(VALUE(LEFT($E5956,2))&gt;10,VALUE(LEFT($E5956,2)),"0"&amp;VALUE(LEFT($E5956,2))),Sheet1!$E:$E,Sheet1!$F:$F)&amp;"所在の"&amp;$D5956,IF(OR($B5956=1,$B5956=2),$D5956&amp;$C5956,IF($B5956=3,$D5956&amp;"学校",IF($B5956=6,_xlfn.TEXTBEFORE($D5956,"高専")&amp;$C5956,IF($B5956=8,$C5956&amp;"（"&amp;$D5956&amp;"）",IF($B5956=9,$D5956,""))))))</f>
        <v>高等学校卒業程度認定試験等（外国の学校等）</v>
      </c>
    </row>
    <row r="5957" spans="1:8">
      <c r="A5957" s="4">
        <v>9</v>
      </c>
      <c r="B5957" s="7">
        <v>8</v>
      </c>
      <c r="C5957" s="7" t="str">
        <f t="shared" si="186"/>
        <v>高等学校卒業程度認定試験等</v>
      </c>
      <c r="D5957" s="7" t="s">
        <v>29</v>
      </c>
      <c r="E5957" s="8" t="s">
        <v>30</v>
      </c>
      <c r="F5957" s="4" t="str">
        <f>IFERROR(IF(VALUE(LEFT($E5957,5))&gt;50000,"",_xlfn.XLOOKUP(IF(VALUE(LEFT($E5957,2))&gt;9,VALUE(LEFT($E5957,2)),"0"&amp;VALUE(LEFT($E5957,2))),Sheet1!$E:$E,Sheet1!$F:$F)),"")</f>
        <v/>
      </c>
      <c r="G5957" s="4" t="str">
        <f t="shared" si="187"/>
        <v/>
      </c>
      <c r="H5957" s="7" t="str">
        <f>IF($D5957="上記以外の高等学校等",_xlfn.XLOOKUP(IF(VALUE(LEFT($E5957,2))&gt;10,VALUE(LEFT($E5957,2)),"0"&amp;VALUE(LEFT($E5957,2))),Sheet1!$E:$E,Sheet1!$F:$F)&amp;"所在の"&amp;$D5957,IF(OR($B5957=1,$B5957=2),$D5957&amp;$C5957,IF($B5957=3,$D5957&amp;"学校",IF($B5957=6,_xlfn.TEXTBEFORE($D5957,"高専")&amp;$C5957,IF($B5957=8,$C5957&amp;"（"&amp;$D5957&amp;"）",IF($B5957=9,$D5957,""))))))</f>
        <v>高等学校卒業程度認定試験等（文部科学大臣の指定した者）</v>
      </c>
    </row>
    <row r="5958" spans="1:8">
      <c r="A5958" s="4">
        <v>9</v>
      </c>
      <c r="B5958" s="7">
        <v>8</v>
      </c>
      <c r="C5958" s="7" t="str">
        <f t="shared" si="186"/>
        <v>高等学校卒業程度認定試験等</v>
      </c>
      <c r="D5958" s="7" t="s">
        <v>27</v>
      </c>
      <c r="E5958" s="8" t="s">
        <v>28</v>
      </c>
      <c r="F5958" s="4" t="str">
        <f>IFERROR(IF(VALUE(LEFT($E5958,5))&gt;50000,"",_xlfn.XLOOKUP(IF(VALUE(LEFT($E5958,2))&gt;9,VALUE(LEFT($E5958,2)),"0"&amp;VALUE(LEFT($E5958,2))),Sheet1!$E:$E,Sheet1!$F:$F)),"")</f>
        <v/>
      </c>
      <c r="G5958" s="4" t="str">
        <f t="shared" si="187"/>
        <v/>
      </c>
      <c r="H5958" s="7" t="str">
        <f>IF($D5958="上記以外の高等学校等",_xlfn.XLOOKUP(IF(VALUE(LEFT($E5958,2))&gt;10,VALUE(LEFT($E5958,2)),"0"&amp;VALUE(LEFT($E5958,2))),Sheet1!$E:$E,Sheet1!$F:$F)&amp;"所在の"&amp;$D5958,IF(OR($B5958=1,$B5958=2),$D5958&amp;$C5958,IF($B5958=3,$D5958&amp;"学校",IF($B5958=6,_xlfn.TEXTBEFORE($D5958,"高専")&amp;$C5958,IF($B5958=8,$C5958&amp;"（"&amp;$D5958&amp;"）",IF($B5958=9,$D5958,""))))))</f>
        <v>高等学校卒業程度認定試験等（認定）</v>
      </c>
    </row>
    <row r="5959" spans="1:8">
      <c r="A5959" s="4">
        <v>9</v>
      </c>
      <c r="B5959" s="7">
        <v>8</v>
      </c>
      <c r="C5959" s="7" t="str">
        <f t="shared" si="186"/>
        <v>高等学校卒業程度認定試験等</v>
      </c>
      <c r="D5959" s="7" t="s">
        <v>25</v>
      </c>
      <c r="E5959" s="8" t="s">
        <v>26</v>
      </c>
      <c r="F5959" s="4" t="str">
        <f>IFERROR(IF(VALUE(LEFT($E5959,5))&gt;50000,"",_xlfn.XLOOKUP(IF(VALUE(LEFT($E5959,2))&gt;9,VALUE(LEFT($E5959,2)),"0"&amp;VALUE(LEFT($E5959,2))),Sheet1!$E:$E,Sheet1!$F:$F)),"")</f>
        <v/>
      </c>
      <c r="G5959" s="4" t="str">
        <f t="shared" si="187"/>
        <v/>
      </c>
      <c r="H5959" s="7" t="str">
        <f>IF($D5959="上記以外の高等学校等",_xlfn.XLOOKUP(IF(VALUE(LEFT($E5959,2))&gt;10,VALUE(LEFT($E5959,2)),"0"&amp;VALUE(LEFT($E5959,2))),Sheet1!$E:$E,Sheet1!$F:$F)&amp;"所在の"&amp;$D5959,IF(OR($B5959=1,$B5959=2),$D5959&amp;$C5959,IF($B5959=3,$D5959&amp;"学校",IF($B5959=6,_xlfn.TEXTBEFORE($D5959,"高専")&amp;$C5959,IF($B5959=8,$C5959&amp;"（"&amp;$D5959&amp;"）",IF($B5959=9,$D5959,""))))))</f>
        <v>高等学校卒業程度認定試験等（在外教育施設）</v>
      </c>
    </row>
    <row r="5960" spans="1:8">
      <c r="A5960" s="4">
        <v>9</v>
      </c>
      <c r="B5960" s="7">
        <v>8</v>
      </c>
      <c r="C5960" s="7" t="str">
        <f t="shared" si="186"/>
        <v>高等学校卒業程度認定試験等</v>
      </c>
      <c r="D5960" s="7" t="s">
        <v>23</v>
      </c>
      <c r="E5960" s="8" t="s">
        <v>24</v>
      </c>
      <c r="F5960" s="4" t="str">
        <f>IFERROR(IF(VALUE(LEFT($E5960,5))&gt;50000,"",_xlfn.XLOOKUP(IF(VALUE(LEFT($E5960,2))&gt;9,VALUE(LEFT($E5960,2)),"0"&amp;VALUE(LEFT($E5960,2))),Sheet1!$E:$E,Sheet1!$F:$F)),"")</f>
        <v/>
      </c>
      <c r="G5960" s="4" t="str">
        <f t="shared" si="187"/>
        <v/>
      </c>
      <c r="H5960" s="7" t="str">
        <f>IF($D5960="上記以外の高等学校等",_xlfn.XLOOKUP(IF(VALUE(LEFT($E5960,2))&gt;10,VALUE(LEFT($E5960,2)),"0"&amp;VALUE(LEFT($E5960,2))),Sheet1!$E:$E,Sheet1!$F:$F)&amp;"所在の"&amp;$D5960,IF(OR($B5960=1,$B5960=2),$D5960&amp;$C5960,IF($B5960=3,$D5960&amp;"学校",IF($B5960=6,_xlfn.TEXTBEFORE($D5960,"高専")&amp;$C5960,IF($B5960=8,$C5960&amp;"（"&amp;$D5960&amp;"）",IF($B5960=9,$D5960,""))))))</f>
        <v>高等学校卒業程度認定試験等（専修学校の高等課程）</v>
      </c>
    </row>
  </sheetData>
  <sheetProtection algorithmName="SHA-512" hashValue="rhZfJHTAwi+5sE42nT++FuvIfQga4M8A/uT36MOfOjfoySKwLJDUQufULvdYyerJkUC/kjgFOj8LvZL/sz/J+Q==" saltValue="zxFdNtwPKKcAPbg/Zul/yg==" spinCount="100000" sheet="1" objects="1" scenarios="1" selectLockedCells="1"/>
  <phoneticPr fontId="2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AAA6CA-D969-4379-8C44-86D265122361}">
  <dimension ref="A1:F48"/>
  <sheetViews>
    <sheetView topLeftCell="A4" workbookViewId="0">
      <selection activeCell="B2" sqref="B2"/>
    </sheetView>
  </sheetViews>
  <sheetFormatPr defaultRowHeight="18"/>
  <sheetData>
    <row r="1" spans="1:6">
      <c r="A1" t="s">
        <v>8</v>
      </c>
      <c r="B1" t="s">
        <v>11646</v>
      </c>
      <c r="C1" t="s">
        <v>11647</v>
      </c>
      <c r="E1" t="s">
        <v>11704</v>
      </c>
      <c r="F1" t="s">
        <v>11705</v>
      </c>
    </row>
    <row r="2" spans="1:6">
      <c r="A2" t="str">
        <f ca="1">TEXT(IF(MONTH(TODAY())&lt;4,YEAR(TODAY()),YEAR(TODAY())+1)-23+ROW(A2),"@")</f>
        <v>2006</v>
      </c>
      <c r="B2" t="str">
        <f>TEXT(ROW(B2)-1,"@")</f>
        <v>1</v>
      </c>
      <c r="C2" t="str">
        <f>TEXT(ROW(C2)-1,"@")</f>
        <v>1</v>
      </c>
      <c r="E2" s="5" t="s">
        <v>11648</v>
      </c>
      <c r="F2" s="5" t="s">
        <v>11649</v>
      </c>
    </row>
    <row r="3" spans="1:6">
      <c r="A3" t="str">
        <f t="shared" ref="A3:A23" ca="1" si="0">TEXT(IF(MONTH(TODAY())&lt;4,YEAR(TODAY()),YEAR(TODAY())+1)-23+ROW(A3),"@")</f>
        <v>2007</v>
      </c>
      <c r="B3" t="str">
        <f t="shared" ref="B3:C18" si="1">TEXT(ROW(B3)-1,"@")</f>
        <v>2</v>
      </c>
      <c r="C3" t="str">
        <f t="shared" si="1"/>
        <v>2</v>
      </c>
      <c r="E3" s="5" t="s">
        <v>11650</v>
      </c>
      <c r="F3" s="5" t="s">
        <v>11651</v>
      </c>
    </row>
    <row r="4" spans="1:6">
      <c r="A4" t="str">
        <f t="shared" ca="1" si="0"/>
        <v>2008</v>
      </c>
      <c r="B4" t="str">
        <f t="shared" si="1"/>
        <v>3</v>
      </c>
      <c r="C4" t="str">
        <f t="shared" si="1"/>
        <v>3</v>
      </c>
      <c r="E4" s="5" t="s">
        <v>11652</v>
      </c>
      <c r="F4" s="5" t="s">
        <v>11653</v>
      </c>
    </row>
    <row r="5" spans="1:6">
      <c r="A5" t="str">
        <f t="shared" ca="1" si="0"/>
        <v>2009</v>
      </c>
      <c r="B5" t="str">
        <f t="shared" si="1"/>
        <v>4</v>
      </c>
      <c r="C5" t="str">
        <f t="shared" si="1"/>
        <v>4</v>
      </c>
      <c r="E5" s="5" t="s">
        <v>11654</v>
      </c>
      <c r="F5" s="5" t="s">
        <v>11655</v>
      </c>
    </row>
    <row r="6" spans="1:6">
      <c r="A6" t="str">
        <f t="shared" ca="1" si="0"/>
        <v>2010</v>
      </c>
      <c r="B6" t="str">
        <f t="shared" si="1"/>
        <v>5</v>
      </c>
      <c r="C6" t="str">
        <f t="shared" si="1"/>
        <v>5</v>
      </c>
      <c r="E6" s="5" t="s">
        <v>11656</v>
      </c>
      <c r="F6" s="5" t="s">
        <v>11657</v>
      </c>
    </row>
    <row r="7" spans="1:6">
      <c r="A7" t="str">
        <f t="shared" ca="1" si="0"/>
        <v>2011</v>
      </c>
      <c r="B7" t="str">
        <f t="shared" si="1"/>
        <v>6</v>
      </c>
      <c r="C7" t="str">
        <f t="shared" si="1"/>
        <v>6</v>
      </c>
      <c r="E7" s="5" t="s">
        <v>11658</v>
      </c>
      <c r="F7" s="5" t="s">
        <v>11659</v>
      </c>
    </row>
    <row r="8" spans="1:6">
      <c r="A8" t="str">
        <f t="shared" ca="1" si="0"/>
        <v>2012</v>
      </c>
      <c r="B8" t="str">
        <f t="shared" si="1"/>
        <v>7</v>
      </c>
      <c r="C8" t="str">
        <f t="shared" si="1"/>
        <v>7</v>
      </c>
      <c r="E8" s="5" t="s">
        <v>11660</v>
      </c>
      <c r="F8" s="5" t="s">
        <v>11661</v>
      </c>
    </row>
    <row r="9" spans="1:6">
      <c r="A9" t="str">
        <f t="shared" ca="1" si="0"/>
        <v>2013</v>
      </c>
      <c r="B9" t="str">
        <f t="shared" si="1"/>
        <v>8</v>
      </c>
      <c r="C9" t="str">
        <f t="shared" si="1"/>
        <v>8</v>
      </c>
      <c r="E9" s="5" t="s">
        <v>11662</v>
      </c>
      <c r="F9" s="5" t="s">
        <v>11663</v>
      </c>
    </row>
    <row r="10" spans="1:6">
      <c r="A10" t="str">
        <f t="shared" ca="1" si="0"/>
        <v>2014</v>
      </c>
      <c r="B10" t="str">
        <f t="shared" si="1"/>
        <v>9</v>
      </c>
      <c r="C10" t="str">
        <f t="shared" si="1"/>
        <v>9</v>
      </c>
      <c r="E10" s="5" t="s">
        <v>11664</v>
      </c>
      <c r="F10" s="5" t="s">
        <v>11665</v>
      </c>
    </row>
    <row r="11" spans="1:6">
      <c r="A11" t="str">
        <f t="shared" ca="1" si="0"/>
        <v>2015</v>
      </c>
      <c r="B11" t="str">
        <f t="shared" si="1"/>
        <v>10</v>
      </c>
      <c r="C11" t="str">
        <f t="shared" si="1"/>
        <v>10</v>
      </c>
      <c r="E11" s="5">
        <v>10</v>
      </c>
      <c r="F11" s="5" t="s">
        <v>11666</v>
      </c>
    </row>
    <row r="12" spans="1:6">
      <c r="A12" t="str">
        <f t="shared" ca="1" si="0"/>
        <v>2016</v>
      </c>
      <c r="B12" t="str">
        <f t="shared" si="1"/>
        <v>11</v>
      </c>
      <c r="C12" t="str">
        <f t="shared" si="1"/>
        <v>11</v>
      </c>
      <c r="E12" s="5">
        <v>11</v>
      </c>
      <c r="F12" s="5" t="s">
        <v>11667</v>
      </c>
    </row>
    <row r="13" spans="1:6">
      <c r="A13" t="str">
        <f t="shared" ca="1" si="0"/>
        <v>2017</v>
      </c>
      <c r="B13" t="str">
        <f t="shared" si="1"/>
        <v>12</v>
      </c>
      <c r="C13" t="str">
        <f t="shared" si="1"/>
        <v>12</v>
      </c>
      <c r="E13" s="5">
        <v>12</v>
      </c>
      <c r="F13" s="5" t="s">
        <v>11668</v>
      </c>
    </row>
    <row r="14" spans="1:6">
      <c r="A14" t="str">
        <f t="shared" ca="1" si="0"/>
        <v>2018</v>
      </c>
      <c r="C14" t="str">
        <f t="shared" si="1"/>
        <v>13</v>
      </c>
      <c r="E14" s="5">
        <v>13</v>
      </c>
      <c r="F14" s="5" t="s">
        <v>11669</v>
      </c>
    </row>
    <row r="15" spans="1:6">
      <c r="A15" t="str">
        <f t="shared" ca="1" si="0"/>
        <v>2019</v>
      </c>
      <c r="C15" t="str">
        <f t="shared" si="1"/>
        <v>14</v>
      </c>
      <c r="E15" s="5">
        <v>14</v>
      </c>
      <c r="F15" s="5" t="s">
        <v>11670</v>
      </c>
    </row>
    <row r="16" spans="1:6">
      <c r="A16" t="str">
        <f t="shared" ca="1" si="0"/>
        <v>2020</v>
      </c>
      <c r="C16" t="str">
        <f t="shared" si="1"/>
        <v>15</v>
      </c>
      <c r="E16" s="5">
        <v>15</v>
      </c>
      <c r="F16" s="5" t="s">
        <v>11671</v>
      </c>
    </row>
    <row r="17" spans="1:6">
      <c r="A17" t="str">
        <f t="shared" ca="1" si="0"/>
        <v>2021</v>
      </c>
      <c r="C17" t="str">
        <f t="shared" si="1"/>
        <v>16</v>
      </c>
      <c r="E17" s="5">
        <v>16</v>
      </c>
      <c r="F17" s="5" t="s">
        <v>11672</v>
      </c>
    </row>
    <row r="18" spans="1:6">
      <c r="A18" t="str">
        <f t="shared" ca="1" si="0"/>
        <v>2022</v>
      </c>
      <c r="C18" t="str">
        <f t="shared" si="1"/>
        <v>17</v>
      </c>
      <c r="E18" s="5">
        <v>17</v>
      </c>
      <c r="F18" s="5" t="s">
        <v>11673</v>
      </c>
    </row>
    <row r="19" spans="1:6">
      <c r="A19" t="str">
        <f t="shared" ca="1" si="0"/>
        <v>2023</v>
      </c>
      <c r="C19" t="str">
        <f t="shared" ref="C19:C32" si="2">TEXT(ROW(C19)-1,"@")</f>
        <v>18</v>
      </c>
      <c r="E19" s="5">
        <v>18</v>
      </c>
      <c r="F19" s="5" t="s">
        <v>11674</v>
      </c>
    </row>
    <row r="20" spans="1:6">
      <c r="A20" t="str">
        <f t="shared" ca="1" si="0"/>
        <v>2024</v>
      </c>
      <c r="C20" t="str">
        <f t="shared" si="2"/>
        <v>19</v>
      </c>
      <c r="E20" s="5">
        <v>19</v>
      </c>
      <c r="F20" s="5" t="s">
        <v>11675</v>
      </c>
    </row>
    <row r="21" spans="1:6">
      <c r="A21" t="str">
        <f t="shared" ca="1" si="0"/>
        <v>2025</v>
      </c>
      <c r="C21" t="str">
        <f t="shared" si="2"/>
        <v>20</v>
      </c>
      <c r="E21" s="5">
        <v>20</v>
      </c>
      <c r="F21" s="5" t="s">
        <v>11676</v>
      </c>
    </row>
    <row r="22" spans="1:6">
      <c r="A22" t="str">
        <f t="shared" ca="1" si="0"/>
        <v>2026</v>
      </c>
      <c r="C22" t="str">
        <f t="shared" si="2"/>
        <v>21</v>
      </c>
      <c r="E22" s="5">
        <v>21</v>
      </c>
      <c r="F22" s="5" t="s">
        <v>11677</v>
      </c>
    </row>
    <row r="23" spans="1:6">
      <c r="A23" t="str">
        <f t="shared" ca="1" si="0"/>
        <v>2027</v>
      </c>
      <c r="C23" t="str">
        <f t="shared" si="2"/>
        <v>22</v>
      </c>
      <c r="E23" s="5">
        <v>22</v>
      </c>
      <c r="F23" s="5" t="s">
        <v>11678</v>
      </c>
    </row>
    <row r="24" spans="1:6">
      <c r="A24" s="6"/>
      <c r="C24" t="str">
        <f t="shared" si="2"/>
        <v>23</v>
      </c>
      <c r="E24" s="5">
        <v>23</v>
      </c>
      <c r="F24" s="5" t="s">
        <v>11679</v>
      </c>
    </row>
    <row r="25" spans="1:6">
      <c r="C25" t="str">
        <f t="shared" si="2"/>
        <v>24</v>
      </c>
      <c r="E25" s="5">
        <v>24</v>
      </c>
      <c r="F25" s="5" t="s">
        <v>11680</v>
      </c>
    </row>
    <row r="26" spans="1:6">
      <c r="C26" t="str">
        <f t="shared" si="2"/>
        <v>25</v>
      </c>
      <c r="E26" s="5">
        <v>25</v>
      </c>
      <c r="F26" s="5" t="s">
        <v>11681</v>
      </c>
    </row>
    <row r="27" spans="1:6">
      <c r="C27" t="str">
        <f t="shared" si="2"/>
        <v>26</v>
      </c>
      <c r="E27" s="5">
        <v>26</v>
      </c>
      <c r="F27" s="5" t="s">
        <v>11682</v>
      </c>
    </row>
    <row r="28" spans="1:6">
      <c r="C28" t="str">
        <f t="shared" si="2"/>
        <v>27</v>
      </c>
      <c r="E28" s="5">
        <v>27</v>
      </c>
      <c r="F28" s="5" t="s">
        <v>11683</v>
      </c>
    </row>
    <row r="29" spans="1:6">
      <c r="C29" t="str">
        <f t="shared" si="2"/>
        <v>28</v>
      </c>
      <c r="E29" s="5">
        <v>28</v>
      </c>
      <c r="F29" s="5" t="s">
        <v>11684</v>
      </c>
    </row>
    <row r="30" spans="1:6">
      <c r="C30" t="str">
        <f t="shared" si="2"/>
        <v>29</v>
      </c>
      <c r="E30" s="5">
        <v>29</v>
      </c>
      <c r="F30" s="5" t="s">
        <v>11685</v>
      </c>
    </row>
    <row r="31" spans="1:6">
      <c r="C31" t="str">
        <f t="shared" si="2"/>
        <v>30</v>
      </c>
      <c r="E31" s="5">
        <v>30</v>
      </c>
      <c r="F31" s="5" t="s">
        <v>11686</v>
      </c>
    </row>
    <row r="32" spans="1:6">
      <c r="C32" t="str">
        <f t="shared" si="2"/>
        <v>31</v>
      </c>
      <c r="E32" s="5">
        <v>31</v>
      </c>
      <c r="F32" s="5" t="s">
        <v>11687</v>
      </c>
    </row>
    <row r="33" spans="5:6">
      <c r="E33" s="5">
        <v>32</v>
      </c>
      <c r="F33" s="5" t="s">
        <v>11688</v>
      </c>
    </row>
    <row r="34" spans="5:6">
      <c r="E34" s="5">
        <v>33</v>
      </c>
      <c r="F34" s="5" t="s">
        <v>11689</v>
      </c>
    </row>
    <row r="35" spans="5:6">
      <c r="E35" s="5">
        <v>34</v>
      </c>
      <c r="F35" s="5" t="s">
        <v>11690</v>
      </c>
    </row>
    <row r="36" spans="5:6">
      <c r="E36" s="5">
        <v>35</v>
      </c>
      <c r="F36" s="5" t="s">
        <v>11691</v>
      </c>
    </row>
    <row r="37" spans="5:6">
      <c r="E37" s="5">
        <v>36</v>
      </c>
      <c r="F37" s="5" t="s">
        <v>11692</v>
      </c>
    </row>
    <row r="38" spans="5:6">
      <c r="E38" s="5">
        <v>37</v>
      </c>
      <c r="F38" s="5" t="s">
        <v>11693</v>
      </c>
    </row>
    <row r="39" spans="5:6">
      <c r="E39" s="5">
        <v>38</v>
      </c>
      <c r="F39" s="5" t="s">
        <v>11694</v>
      </c>
    </row>
    <row r="40" spans="5:6">
      <c r="E40" s="5">
        <v>39</v>
      </c>
      <c r="F40" s="5" t="s">
        <v>11695</v>
      </c>
    </row>
    <row r="41" spans="5:6">
      <c r="E41" s="5">
        <v>40</v>
      </c>
      <c r="F41" s="5" t="s">
        <v>11696</v>
      </c>
    </row>
    <row r="42" spans="5:6">
      <c r="E42" s="5">
        <v>41</v>
      </c>
      <c r="F42" s="5" t="s">
        <v>11697</v>
      </c>
    </row>
    <row r="43" spans="5:6">
      <c r="E43" s="5">
        <v>42</v>
      </c>
      <c r="F43" s="5" t="s">
        <v>11698</v>
      </c>
    </row>
    <row r="44" spans="5:6">
      <c r="E44" s="5">
        <v>43</v>
      </c>
      <c r="F44" s="5" t="s">
        <v>11699</v>
      </c>
    </row>
    <row r="45" spans="5:6">
      <c r="E45" s="5">
        <v>44</v>
      </c>
      <c r="F45" s="5" t="s">
        <v>11700</v>
      </c>
    </row>
    <row r="46" spans="5:6">
      <c r="E46" s="5">
        <v>45</v>
      </c>
      <c r="F46" s="5" t="s">
        <v>11701</v>
      </c>
    </row>
    <row r="47" spans="5:6">
      <c r="E47" s="5">
        <v>46</v>
      </c>
      <c r="F47" s="5" t="s">
        <v>11702</v>
      </c>
    </row>
    <row r="48" spans="5:6">
      <c r="E48" s="5">
        <v>47</v>
      </c>
      <c r="F48" s="5" t="s">
        <v>11703</v>
      </c>
    </row>
  </sheetData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18</vt:i4>
      </vt:variant>
    </vt:vector>
  </HeadingPairs>
  <TitlesOfParts>
    <vt:vector size="23" baseType="lpstr">
      <vt:lpstr>【Web掲載時非表示】志願者データ</vt:lpstr>
      <vt:lpstr>志願票</vt:lpstr>
      <vt:lpstr>志願票（記入例）</vt:lpstr>
      <vt:lpstr>高等学校等コード</vt:lpstr>
      <vt:lpstr>Sheet1</vt:lpstr>
      <vt:lpstr>_1</vt:lpstr>
      <vt:lpstr>_10</vt:lpstr>
      <vt:lpstr>_11</vt:lpstr>
      <vt:lpstr>_12</vt:lpstr>
      <vt:lpstr>_2</vt:lpstr>
      <vt:lpstr>_2006</vt:lpstr>
      <vt:lpstr>_2007</vt:lpstr>
      <vt:lpstr>_2008</vt:lpstr>
      <vt:lpstr>_2009</vt:lpstr>
      <vt:lpstr>_3</vt:lpstr>
      <vt:lpstr>_4</vt:lpstr>
      <vt:lpstr>_5</vt:lpstr>
      <vt:lpstr>_6</vt:lpstr>
      <vt:lpstr>_7</vt:lpstr>
      <vt:lpstr>_8</vt:lpstr>
      <vt:lpstr>_9</vt:lpstr>
      <vt:lpstr>志願票!Print_Area</vt:lpstr>
      <vt:lpstr>'志願票（記入例）'!Print_Area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nyushi06_25</dc:creator>
  <cp:lastModifiedBy>nyushi06_25</cp:lastModifiedBy>
  <cp:lastPrinted>2026-06-30T06:09:57Z</cp:lastPrinted>
  <dcterms:created xsi:type="dcterms:W3CDTF">2026-05-08T02:32:32Z</dcterms:created>
  <dcterms:modified xsi:type="dcterms:W3CDTF">2026-06-30T06:11:57Z</dcterms:modified>
</cp:coreProperties>
</file>